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garrm/FORCE/use_cases/IES_Feb23/data/"/>
    </mc:Choice>
  </mc:AlternateContent>
  <xr:revisionPtr revIDLastSave="0" documentId="13_ncr:1_{045B8119-FB90-4D4D-AE0A-55B54F1CD0F2}" xr6:coauthVersionLast="47" xr6:coauthVersionMax="47" xr10:uidLastSave="{00000000-0000-0000-0000-000000000000}"/>
  <bookViews>
    <workbookView xWindow="0" yWindow="500" windowWidth="35840" windowHeight="20200" activeTab="1" xr2:uid="{307BDFAB-13F2-0E47-A921-44F1E6A4F261}"/>
  </bookViews>
  <sheets>
    <sheet name="Price Adjustments" sheetId="3" r:id="rId1"/>
    <sheet name="Graphs adj prices" sheetId="9" r:id="rId2"/>
    <sheet name="All Data" sheetId="1" r:id="rId3"/>
    <sheet name="Data Filter" sheetId="2" r:id="rId4"/>
    <sheet name="Naphtha" sheetId="7" r:id="rId5"/>
    <sheet name="Aviation Tax" sheetId="6" r:id="rId6"/>
    <sheet name="Fuel Tax Gas Diesel" sheetId="5" r:id="rId7"/>
    <sheet name="Region Map" sheetId="4" r:id="rId8"/>
    <sheet name="East North Central" sheetId="8" r:id="rId9"/>
  </sheets>
  <definedNames>
    <definedName name="_xlnm._FilterDatabase" localSheetId="2" hidden="1">'All Data'!$A$5:$AO$4015</definedName>
    <definedName name="_xlnm._FilterDatabase" localSheetId="3" hidden="1">'Data Filter'!$A$5:$AO$143</definedName>
    <definedName name="_xlnm._FilterDatabase" localSheetId="8" hidden="1">'East North Central'!$A$1:$AO$402</definedName>
    <definedName name="_xlnm._FilterDatabase" localSheetId="0" hidden="1">'Price Adjustments'!$A$21:$AN$309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5" i="3" l="1"/>
  <c r="V15" i="3"/>
  <c r="AA15" i="3"/>
  <c r="M298" i="3" s="1"/>
  <c r="AG10" i="3"/>
  <c r="P298" i="3"/>
  <c r="Y15" i="3"/>
  <c r="X15" i="3"/>
  <c r="W15" i="3"/>
  <c r="U15" i="3"/>
  <c r="N304" i="3" s="1"/>
  <c r="AG11" i="3"/>
  <c r="L298" i="3"/>
  <c r="N298" i="3"/>
  <c r="O298" i="3"/>
  <c r="Q298" i="3"/>
  <c r="S298" i="3"/>
  <c r="T298" i="3"/>
  <c r="U298" i="3"/>
  <c r="V298" i="3"/>
  <c r="W298" i="3"/>
  <c r="X298" i="3"/>
  <c r="Y298" i="3"/>
  <c r="Z298" i="3"/>
  <c r="AA298" i="3"/>
  <c r="AB298" i="3"/>
  <c r="AC298" i="3"/>
  <c r="AD298" i="3"/>
  <c r="AE298" i="3"/>
  <c r="AF298" i="3"/>
  <c r="AG298" i="3"/>
  <c r="AH298" i="3"/>
  <c r="AI298" i="3"/>
  <c r="AJ298" i="3"/>
  <c r="AK298" i="3"/>
  <c r="AL298" i="3"/>
  <c r="AM298" i="3"/>
  <c r="AN298" i="3"/>
  <c r="L299" i="3"/>
  <c r="M299" i="3"/>
  <c r="N299" i="3"/>
  <c r="O299" i="3"/>
  <c r="P299" i="3"/>
  <c r="Q299" i="3"/>
  <c r="R299" i="3"/>
  <c r="S299" i="3"/>
  <c r="T299" i="3"/>
  <c r="U299" i="3"/>
  <c r="V299" i="3"/>
  <c r="W299" i="3"/>
  <c r="X299" i="3"/>
  <c r="Y299" i="3"/>
  <c r="Z299" i="3"/>
  <c r="AA299" i="3"/>
  <c r="AB299" i="3"/>
  <c r="AC299" i="3"/>
  <c r="AD299" i="3"/>
  <c r="AE299" i="3"/>
  <c r="AF299" i="3"/>
  <c r="AG299" i="3"/>
  <c r="AH299" i="3"/>
  <c r="AI299" i="3"/>
  <c r="AJ299" i="3"/>
  <c r="AK299" i="3"/>
  <c r="AL299" i="3"/>
  <c r="AM299" i="3"/>
  <c r="AN299" i="3"/>
  <c r="L300" i="3"/>
  <c r="M300" i="3"/>
  <c r="N300" i="3"/>
  <c r="O300" i="3"/>
  <c r="P300" i="3"/>
  <c r="Q300" i="3"/>
  <c r="R300" i="3"/>
  <c r="S300" i="3"/>
  <c r="T300" i="3"/>
  <c r="U300" i="3"/>
  <c r="V300" i="3"/>
  <c r="W300" i="3"/>
  <c r="X300" i="3"/>
  <c r="Y300" i="3"/>
  <c r="Z300" i="3"/>
  <c r="AA300" i="3"/>
  <c r="AB300" i="3"/>
  <c r="AC300" i="3"/>
  <c r="AD300" i="3"/>
  <c r="AE300" i="3"/>
  <c r="AF300" i="3"/>
  <c r="AG300" i="3"/>
  <c r="AH300" i="3"/>
  <c r="AI300" i="3"/>
  <c r="AJ300" i="3"/>
  <c r="AK300" i="3"/>
  <c r="AL300" i="3"/>
  <c r="AM300" i="3"/>
  <c r="AN300" i="3"/>
  <c r="K299" i="3"/>
  <c r="K300" i="3"/>
  <c r="K298" i="3"/>
  <c r="L283" i="3"/>
  <c r="M283" i="3"/>
  <c r="N283" i="3"/>
  <c r="O283" i="3"/>
  <c r="P283" i="3"/>
  <c r="Q283" i="3"/>
  <c r="R283" i="3"/>
  <c r="S283" i="3"/>
  <c r="T283" i="3"/>
  <c r="U283" i="3"/>
  <c r="V283" i="3"/>
  <c r="W283" i="3"/>
  <c r="X283" i="3"/>
  <c r="Y283" i="3"/>
  <c r="Z283" i="3"/>
  <c r="AA283" i="3"/>
  <c r="AB283" i="3"/>
  <c r="AC283" i="3"/>
  <c r="AD283" i="3"/>
  <c r="AE283" i="3"/>
  <c r="AF283" i="3"/>
  <c r="AG283" i="3"/>
  <c r="AH283" i="3"/>
  <c r="AI283" i="3"/>
  <c r="AJ283" i="3"/>
  <c r="AK283" i="3"/>
  <c r="AL283" i="3"/>
  <c r="AM283" i="3"/>
  <c r="AN283" i="3"/>
  <c r="L284" i="3"/>
  <c r="M284" i="3"/>
  <c r="N284" i="3"/>
  <c r="O284" i="3"/>
  <c r="P284" i="3"/>
  <c r="Q284" i="3"/>
  <c r="R284" i="3"/>
  <c r="S284" i="3"/>
  <c r="T284" i="3"/>
  <c r="U284" i="3"/>
  <c r="V284" i="3"/>
  <c r="W284" i="3"/>
  <c r="X284" i="3"/>
  <c r="Y284" i="3"/>
  <c r="Z284" i="3"/>
  <c r="AA284" i="3"/>
  <c r="AB284" i="3"/>
  <c r="AC284" i="3"/>
  <c r="AD284" i="3"/>
  <c r="AE284" i="3"/>
  <c r="AF284" i="3"/>
  <c r="AG284" i="3"/>
  <c r="AH284" i="3"/>
  <c r="AI284" i="3"/>
  <c r="AJ284" i="3"/>
  <c r="AK284" i="3"/>
  <c r="AL284" i="3"/>
  <c r="AM284" i="3"/>
  <c r="AN284" i="3"/>
  <c r="L285" i="3"/>
  <c r="M285" i="3"/>
  <c r="N285" i="3"/>
  <c r="O285" i="3"/>
  <c r="P285" i="3"/>
  <c r="Q285" i="3"/>
  <c r="R285" i="3"/>
  <c r="S285" i="3"/>
  <c r="T285" i="3"/>
  <c r="U285" i="3"/>
  <c r="V285" i="3"/>
  <c r="W285" i="3"/>
  <c r="X285" i="3"/>
  <c r="Y285" i="3"/>
  <c r="Z285" i="3"/>
  <c r="AA285" i="3"/>
  <c r="AB285" i="3"/>
  <c r="AC285" i="3"/>
  <c r="AD285" i="3"/>
  <c r="AE285" i="3"/>
  <c r="AF285" i="3"/>
  <c r="AG285" i="3"/>
  <c r="AH285" i="3"/>
  <c r="AI285" i="3"/>
  <c r="AJ285" i="3"/>
  <c r="AK285" i="3"/>
  <c r="AL285" i="3"/>
  <c r="AM285" i="3"/>
  <c r="AN285" i="3"/>
  <c r="K284" i="3"/>
  <c r="K285" i="3"/>
  <c r="K283" i="3"/>
  <c r="L292" i="3"/>
  <c r="M292" i="3"/>
  <c r="N292" i="3"/>
  <c r="O292" i="3"/>
  <c r="P292" i="3"/>
  <c r="Q292" i="3"/>
  <c r="R292" i="3"/>
  <c r="S292" i="3"/>
  <c r="T292" i="3"/>
  <c r="U292" i="3"/>
  <c r="V292" i="3"/>
  <c r="W292" i="3"/>
  <c r="X292" i="3"/>
  <c r="Y292" i="3"/>
  <c r="Z292" i="3"/>
  <c r="AA292" i="3"/>
  <c r="AB292" i="3"/>
  <c r="AC292" i="3"/>
  <c r="AD292" i="3"/>
  <c r="AE292" i="3"/>
  <c r="AF292" i="3"/>
  <c r="AG292" i="3"/>
  <c r="AH292" i="3"/>
  <c r="AI292" i="3"/>
  <c r="AJ292" i="3"/>
  <c r="AK292" i="3"/>
  <c r="AL292" i="3"/>
  <c r="AM292" i="3"/>
  <c r="AN292" i="3"/>
  <c r="L293" i="3"/>
  <c r="M293" i="3"/>
  <c r="N293" i="3"/>
  <c r="O293" i="3"/>
  <c r="P293" i="3"/>
  <c r="Q293" i="3"/>
  <c r="R293" i="3"/>
  <c r="S293" i="3"/>
  <c r="T293" i="3"/>
  <c r="U293" i="3"/>
  <c r="V293" i="3"/>
  <c r="W293" i="3"/>
  <c r="X293" i="3"/>
  <c r="Y293" i="3"/>
  <c r="Z293" i="3"/>
  <c r="AA293" i="3"/>
  <c r="AB293" i="3"/>
  <c r="AC293" i="3"/>
  <c r="AD293" i="3"/>
  <c r="AE293" i="3"/>
  <c r="AF293" i="3"/>
  <c r="AG293" i="3"/>
  <c r="AH293" i="3"/>
  <c r="AI293" i="3"/>
  <c r="AJ293" i="3"/>
  <c r="AK293" i="3"/>
  <c r="AL293" i="3"/>
  <c r="AM293" i="3"/>
  <c r="AN293" i="3"/>
  <c r="L294" i="3"/>
  <c r="M294" i="3"/>
  <c r="N294" i="3"/>
  <c r="O294" i="3"/>
  <c r="P294" i="3"/>
  <c r="Q294" i="3"/>
  <c r="R294" i="3"/>
  <c r="S294" i="3"/>
  <c r="T294" i="3"/>
  <c r="U294" i="3"/>
  <c r="V294" i="3"/>
  <c r="W294" i="3"/>
  <c r="X294" i="3"/>
  <c r="Y294" i="3"/>
  <c r="Z294" i="3"/>
  <c r="AA294" i="3"/>
  <c r="AB294" i="3"/>
  <c r="AC294" i="3"/>
  <c r="AD294" i="3"/>
  <c r="AE294" i="3"/>
  <c r="AF294" i="3"/>
  <c r="AG294" i="3"/>
  <c r="AH294" i="3"/>
  <c r="AI294" i="3"/>
  <c r="AJ294" i="3"/>
  <c r="AK294" i="3"/>
  <c r="AL294" i="3"/>
  <c r="AM294" i="3"/>
  <c r="AN294" i="3"/>
  <c r="K293" i="3"/>
  <c r="K294" i="3"/>
  <c r="K292" i="3"/>
  <c r="L307" i="3"/>
  <c r="M307" i="3"/>
  <c r="N307" i="3"/>
  <c r="O307" i="3"/>
  <c r="P307" i="3"/>
  <c r="Q307" i="3"/>
  <c r="R307" i="3"/>
  <c r="S307" i="3"/>
  <c r="T307" i="3"/>
  <c r="U307" i="3"/>
  <c r="V307" i="3"/>
  <c r="W307" i="3"/>
  <c r="X307" i="3"/>
  <c r="Y307" i="3"/>
  <c r="Z307" i="3"/>
  <c r="AA307" i="3"/>
  <c r="AB307" i="3"/>
  <c r="AC307" i="3"/>
  <c r="AD307" i="3"/>
  <c r="AE307" i="3"/>
  <c r="AF307" i="3"/>
  <c r="AG307" i="3"/>
  <c r="AH307" i="3"/>
  <c r="AI307" i="3"/>
  <c r="AJ307" i="3"/>
  <c r="AK307" i="3"/>
  <c r="AL307" i="3"/>
  <c r="AM307" i="3"/>
  <c r="AN307" i="3"/>
  <c r="L308" i="3"/>
  <c r="M308" i="3"/>
  <c r="N308" i="3"/>
  <c r="O308" i="3"/>
  <c r="P308" i="3"/>
  <c r="Q308" i="3"/>
  <c r="R308" i="3"/>
  <c r="S308" i="3"/>
  <c r="T308" i="3"/>
  <c r="U308" i="3"/>
  <c r="V308" i="3"/>
  <c r="W308" i="3"/>
  <c r="X308" i="3"/>
  <c r="Y308" i="3"/>
  <c r="Z308" i="3"/>
  <c r="AA308" i="3"/>
  <c r="AB308" i="3"/>
  <c r="AC308" i="3"/>
  <c r="AD308" i="3"/>
  <c r="AE308" i="3"/>
  <c r="AF308" i="3"/>
  <c r="AG308" i="3"/>
  <c r="AH308" i="3"/>
  <c r="AI308" i="3"/>
  <c r="AJ308" i="3"/>
  <c r="AK308" i="3"/>
  <c r="AL308" i="3"/>
  <c r="AM308" i="3"/>
  <c r="AN308" i="3"/>
  <c r="L309" i="3"/>
  <c r="M309" i="3"/>
  <c r="N309" i="3"/>
  <c r="O309" i="3"/>
  <c r="P309" i="3"/>
  <c r="Q309" i="3"/>
  <c r="R309" i="3"/>
  <c r="S309" i="3"/>
  <c r="T309" i="3"/>
  <c r="U309" i="3"/>
  <c r="V309" i="3"/>
  <c r="W309" i="3"/>
  <c r="X309" i="3"/>
  <c r="Y309" i="3"/>
  <c r="Z309" i="3"/>
  <c r="AA309" i="3"/>
  <c r="AB309" i="3"/>
  <c r="AC309" i="3"/>
  <c r="AD309" i="3"/>
  <c r="AE309" i="3"/>
  <c r="AF309" i="3"/>
  <c r="AG309" i="3"/>
  <c r="AH309" i="3"/>
  <c r="AI309" i="3"/>
  <c r="AJ309" i="3"/>
  <c r="AK309" i="3"/>
  <c r="AL309" i="3"/>
  <c r="AM309" i="3"/>
  <c r="AN309" i="3"/>
  <c r="K308" i="3"/>
  <c r="K309" i="3"/>
  <c r="K307" i="3"/>
  <c r="L301" i="3"/>
  <c r="M301" i="3"/>
  <c r="N301" i="3"/>
  <c r="O301" i="3"/>
  <c r="P301" i="3"/>
  <c r="Q301" i="3"/>
  <c r="R301" i="3"/>
  <c r="S301" i="3"/>
  <c r="T301" i="3"/>
  <c r="U301" i="3"/>
  <c r="V301" i="3"/>
  <c r="W301" i="3"/>
  <c r="X301" i="3"/>
  <c r="Y301" i="3"/>
  <c r="Z301" i="3"/>
  <c r="AA301" i="3"/>
  <c r="AB301" i="3"/>
  <c r="AC301" i="3"/>
  <c r="AD301" i="3"/>
  <c r="AE301" i="3"/>
  <c r="AF301" i="3"/>
  <c r="AG301" i="3"/>
  <c r="AH301" i="3"/>
  <c r="AI301" i="3"/>
  <c r="AJ301" i="3"/>
  <c r="AK301" i="3"/>
  <c r="AL301" i="3"/>
  <c r="AM301" i="3"/>
  <c r="AN301" i="3"/>
  <c r="L302" i="3"/>
  <c r="M302" i="3"/>
  <c r="N302" i="3"/>
  <c r="O302" i="3"/>
  <c r="P302" i="3"/>
  <c r="Q302" i="3"/>
  <c r="R302" i="3"/>
  <c r="S302" i="3"/>
  <c r="T302" i="3"/>
  <c r="U302" i="3"/>
  <c r="V302" i="3"/>
  <c r="W302" i="3"/>
  <c r="X302" i="3"/>
  <c r="Y302" i="3"/>
  <c r="Z302" i="3"/>
  <c r="AA302" i="3"/>
  <c r="AB302" i="3"/>
  <c r="AC302" i="3"/>
  <c r="AD302" i="3"/>
  <c r="AE302" i="3"/>
  <c r="AF302" i="3"/>
  <c r="AG302" i="3"/>
  <c r="AH302" i="3"/>
  <c r="AI302" i="3"/>
  <c r="AJ302" i="3"/>
  <c r="AK302" i="3"/>
  <c r="AL302" i="3"/>
  <c r="AM302" i="3"/>
  <c r="AN302" i="3"/>
  <c r="L303" i="3"/>
  <c r="M303" i="3"/>
  <c r="N303" i="3"/>
  <c r="O303" i="3"/>
  <c r="P303" i="3"/>
  <c r="Q303" i="3"/>
  <c r="R303" i="3"/>
  <c r="S303" i="3"/>
  <c r="T303" i="3"/>
  <c r="U303" i="3"/>
  <c r="V303" i="3"/>
  <c r="W303" i="3"/>
  <c r="X303" i="3"/>
  <c r="Y303" i="3"/>
  <c r="Z303" i="3"/>
  <c r="AA303" i="3"/>
  <c r="AB303" i="3"/>
  <c r="AC303" i="3"/>
  <c r="AD303" i="3"/>
  <c r="AE303" i="3"/>
  <c r="AF303" i="3"/>
  <c r="AG303" i="3"/>
  <c r="AH303" i="3"/>
  <c r="AI303" i="3"/>
  <c r="AJ303" i="3"/>
  <c r="AK303" i="3"/>
  <c r="AL303" i="3"/>
  <c r="AM303" i="3"/>
  <c r="AN303" i="3"/>
  <c r="K302" i="3"/>
  <c r="K303" i="3"/>
  <c r="K301" i="3"/>
  <c r="L304" i="3"/>
  <c r="M304" i="3"/>
  <c r="W304" i="3"/>
  <c r="AE304" i="3"/>
  <c r="AF304" i="3"/>
  <c r="AG304" i="3"/>
  <c r="L305" i="3"/>
  <c r="M305" i="3"/>
  <c r="N305" i="3"/>
  <c r="V305" i="3"/>
  <c r="AF305" i="3"/>
  <c r="AG305" i="3"/>
  <c r="AH305" i="3"/>
  <c r="M306" i="3"/>
  <c r="N306" i="3"/>
  <c r="O306" i="3"/>
  <c r="W306" i="3"/>
  <c r="X306" i="3"/>
  <c r="AH306" i="3"/>
  <c r="AI306" i="3"/>
  <c r="K304" i="3"/>
  <c r="L295" i="3"/>
  <c r="M295" i="3"/>
  <c r="U295" i="3"/>
  <c r="V295" i="3"/>
  <c r="W295" i="3"/>
  <c r="AE295" i="3"/>
  <c r="AF295" i="3"/>
  <c r="AG295" i="3"/>
  <c r="L296" i="3"/>
  <c r="M296" i="3"/>
  <c r="N296" i="3"/>
  <c r="V296" i="3"/>
  <c r="W296" i="3"/>
  <c r="X296" i="3"/>
  <c r="AF296" i="3"/>
  <c r="AG296" i="3"/>
  <c r="AH296" i="3"/>
  <c r="M297" i="3"/>
  <c r="N297" i="3"/>
  <c r="O297" i="3"/>
  <c r="W297" i="3"/>
  <c r="X297" i="3"/>
  <c r="Y297" i="3"/>
  <c r="AG297" i="3"/>
  <c r="AH297" i="3"/>
  <c r="AI297" i="3"/>
  <c r="K295" i="3"/>
  <c r="N107" i="7"/>
  <c r="O107" i="7"/>
  <c r="P107" i="7"/>
  <c r="Q107" i="7"/>
  <c r="R107" i="7"/>
  <c r="S107" i="7"/>
  <c r="T107" i="7"/>
  <c r="U107" i="7"/>
  <c r="V107" i="7"/>
  <c r="W107" i="7"/>
  <c r="X107" i="7"/>
  <c r="Y107" i="7"/>
  <c r="Z107" i="7"/>
  <c r="AA107" i="7"/>
  <c r="AB107" i="7"/>
  <c r="AC107" i="7"/>
  <c r="AD107" i="7"/>
  <c r="AE107" i="7"/>
  <c r="AF107" i="7"/>
  <c r="AG107" i="7"/>
  <c r="AH107" i="7"/>
  <c r="AI107" i="7"/>
  <c r="AJ107" i="7"/>
  <c r="AK107" i="7"/>
  <c r="AL107" i="7"/>
  <c r="AM107" i="7"/>
  <c r="AN107" i="7"/>
  <c r="AO107" i="7"/>
  <c r="N108" i="7"/>
  <c r="O108" i="7"/>
  <c r="P108" i="7"/>
  <c r="Q108" i="7"/>
  <c r="R108" i="7"/>
  <c r="S108" i="7"/>
  <c r="T108" i="7"/>
  <c r="U108" i="7"/>
  <c r="V108" i="7"/>
  <c r="W108" i="7"/>
  <c r="X108" i="7"/>
  <c r="Y108" i="7"/>
  <c r="Z108" i="7"/>
  <c r="AA108" i="7"/>
  <c r="AB108" i="7"/>
  <c r="AC108" i="7"/>
  <c r="AD108" i="7"/>
  <c r="AE108" i="7"/>
  <c r="AF108" i="7"/>
  <c r="AG108" i="7"/>
  <c r="AH108" i="7"/>
  <c r="AI108" i="7"/>
  <c r="AJ108" i="7"/>
  <c r="AK108" i="7"/>
  <c r="AL108" i="7"/>
  <c r="AM108" i="7"/>
  <c r="AN108" i="7"/>
  <c r="AO108" i="7"/>
  <c r="N109" i="7"/>
  <c r="O109" i="7"/>
  <c r="P109" i="7"/>
  <c r="Q109" i="7"/>
  <c r="R109" i="7"/>
  <c r="S109" i="7"/>
  <c r="T109" i="7"/>
  <c r="U109" i="7"/>
  <c r="V109" i="7"/>
  <c r="W109" i="7"/>
  <c r="X109" i="7"/>
  <c r="Y109" i="7"/>
  <c r="Z109" i="7"/>
  <c r="AA109" i="7"/>
  <c r="AB109" i="7"/>
  <c r="AC109" i="7"/>
  <c r="AD109" i="7"/>
  <c r="AE109" i="7"/>
  <c r="AF109" i="7"/>
  <c r="AG109" i="7"/>
  <c r="AH109" i="7"/>
  <c r="AI109" i="7"/>
  <c r="AJ109" i="7"/>
  <c r="AK109" i="7"/>
  <c r="AL109" i="7"/>
  <c r="AM109" i="7"/>
  <c r="AN109" i="7"/>
  <c r="AO109" i="7"/>
  <c r="M107" i="7"/>
  <c r="M108" i="7"/>
  <c r="M109" i="7"/>
  <c r="L107" i="7"/>
  <c r="L108" i="7"/>
  <c r="L109" i="7"/>
  <c r="N74" i="7"/>
  <c r="O74" i="7"/>
  <c r="P74" i="7"/>
  <c r="Q74" i="7"/>
  <c r="R74" i="7"/>
  <c r="S74" i="7"/>
  <c r="T74" i="7"/>
  <c r="U74" i="7"/>
  <c r="V74" i="7"/>
  <c r="W74" i="7"/>
  <c r="X74" i="7"/>
  <c r="Y74" i="7"/>
  <c r="Z74" i="7"/>
  <c r="AA74" i="7"/>
  <c r="AB74" i="7"/>
  <c r="AC74" i="7"/>
  <c r="AD74" i="7"/>
  <c r="AE74" i="7"/>
  <c r="AF74" i="7"/>
  <c r="AG74" i="7"/>
  <c r="AH74" i="7"/>
  <c r="AI74" i="7"/>
  <c r="AJ74" i="7"/>
  <c r="AK74" i="7"/>
  <c r="AL74" i="7"/>
  <c r="AM74" i="7"/>
  <c r="AN74" i="7"/>
  <c r="AO74" i="7"/>
  <c r="N75" i="7"/>
  <c r="O75" i="7"/>
  <c r="P75" i="7"/>
  <c r="Q75" i="7"/>
  <c r="R75" i="7"/>
  <c r="S75" i="7"/>
  <c r="T75" i="7"/>
  <c r="U75" i="7"/>
  <c r="V75" i="7"/>
  <c r="W75" i="7"/>
  <c r="X75" i="7"/>
  <c r="Y75" i="7"/>
  <c r="Z75" i="7"/>
  <c r="AA75" i="7"/>
  <c r="AB75" i="7"/>
  <c r="AC75" i="7"/>
  <c r="AD75" i="7"/>
  <c r="AE75" i="7"/>
  <c r="AF75" i="7"/>
  <c r="AG75" i="7"/>
  <c r="AH75" i="7"/>
  <c r="AI75" i="7"/>
  <c r="AJ75" i="7"/>
  <c r="AK75" i="7"/>
  <c r="AL75" i="7"/>
  <c r="AM75" i="7"/>
  <c r="AN75" i="7"/>
  <c r="AO75" i="7"/>
  <c r="N76" i="7"/>
  <c r="O76" i="7"/>
  <c r="P76" i="7"/>
  <c r="Q76" i="7"/>
  <c r="R76" i="7"/>
  <c r="S76" i="7"/>
  <c r="T76" i="7"/>
  <c r="U76" i="7"/>
  <c r="V76" i="7"/>
  <c r="W76" i="7"/>
  <c r="X76" i="7"/>
  <c r="Y76" i="7"/>
  <c r="Z76" i="7"/>
  <c r="AA76" i="7"/>
  <c r="AB76" i="7"/>
  <c r="AC76" i="7"/>
  <c r="AD76" i="7"/>
  <c r="AE76" i="7"/>
  <c r="AF76" i="7"/>
  <c r="AG76" i="7"/>
  <c r="AH76" i="7"/>
  <c r="AI76" i="7"/>
  <c r="AJ76" i="7"/>
  <c r="AK76" i="7"/>
  <c r="AL76" i="7"/>
  <c r="AM76" i="7"/>
  <c r="AN76" i="7"/>
  <c r="AO76" i="7"/>
  <c r="M74" i="7"/>
  <c r="M75" i="7"/>
  <c r="M76" i="7"/>
  <c r="M73" i="7"/>
  <c r="L74" i="7"/>
  <c r="L75" i="7"/>
  <c r="L76" i="7"/>
  <c r="L127" i="3"/>
  <c r="M127" i="3"/>
  <c r="N127" i="3"/>
  <c r="O127" i="3"/>
  <c r="P127" i="3"/>
  <c r="Q127" i="3"/>
  <c r="R127" i="3"/>
  <c r="S127" i="3"/>
  <c r="T127" i="3"/>
  <c r="U127" i="3"/>
  <c r="V127" i="3"/>
  <c r="W127" i="3"/>
  <c r="X127" i="3"/>
  <c r="Y127" i="3"/>
  <c r="Z127" i="3"/>
  <c r="AA127" i="3"/>
  <c r="AB127" i="3"/>
  <c r="AC127" i="3"/>
  <c r="AD127" i="3"/>
  <c r="AE127" i="3"/>
  <c r="AF127" i="3"/>
  <c r="AG127" i="3"/>
  <c r="AH127" i="3"/>
  <c r="AI127" i="3"/>
  <c r="AJ127" i="3"/>
  <c r="AK127" i="3"/>
  <c r="AL127" i="3"/>
  <c r="AM127" i="3"/>
  <c r="AN127" i="3"/>
  <c r="L128" i="3"/>
  <c r="M128" i="3"/>
  <c r="N128" i="3"/>
  <c r="O128" i="3"/>
  <c r="P128" i="3"/>
  <c r="Q128" i="3"/>
  <c r="R128" i="3"/>
  <c r="S128" i="3"/>
  <c r="T128" i="3"/>
  <c r="U128" i="3"/>
  <c r="V128" i="3"/>
  <c r="W128" i="3"/>
  <c r="X128" i="3"/>
  <c r="Y128" i="3"/>
  <c r="Z128" i="3"/>
  <c r="AA128" i="3"/>
  <c r="AB128" i="3"/>
  <c r="AC128" i="3"/>
  <c r="AD128" i="3"/>
  <c r="AE128" i="3"/>
  <c r="AF128" i="3"/>
  <c r="AG128" i="3"/>
  <c r="AH128" i="3"/>
  <c r="AI128" i="3"/>
  <c r="AJ128" i="3"/>
  <c r="AK128" i="3"/>
  <c r="AL128" i="3"/>
  <c r="AM128" i="3"/>
  <c r="AN128" i="3"/>
  <c r="L129" i="3"/>
  <c r="M129" i="3"/>
  <c r="N129" i="3"/>
  <c r="O129" i="3"/>
  <c r="P129" i="3"/>
  <c r="Q129" i="3"/>
  <c r="R129" i="3"/>
  <c r="S129" i="3"/>
  <c r="T129" i="3"/>
  <c r="U129" i="3"/>
  <c r="V129" i="3"/>
  <c r="W129" i="3"/>
  <c r="X129" i="3"/>
  <c r="Y129" i="3"/>
  <c r="Z129" i="3"/>
  <c r="AA129" i="3"/>
  <c r="AB129" i="3"/>
  <c r="AC129" i="3"/>
  <c r="AD129" i="3"/>
  <c r="AE129" i="3"/>
  <c r="AF129" i="3"/>
  <c r="AG129" i="3"/>
  <c r="AH129" i="3"/>
  <c r="AI129" i="3"/>
  <c r="AJ129" i="3"/>
  <c r="AK129" i="3"/>
  <c r="AL129" i="3"/>
  <c r="AM129" i="3"/>
  <c r="AN129" i="3"/>
  <c r="K128" i="3"/>
  <c r="K129" i="3"/>
  <c r="K127" i="3"/>
  <c r="B127" i="3"/>
  <c r="C127" i="3"/>
  <c r="D127" i="3"/>
  <c r="E127" i="3"/>
  <c r="F127" i="3"/>
  <c r="G127" i="3"/>
  <c r="H127" i="3"/>
  <c r="J127" i="3"/>
  <c r="B128" i="3"/>
  <c r="C128" i="3"/>
  <c r="D128" i="3"/>
  <c r="E128" i="3"/>
  <c r="F128" i="3"/>
  <c r="G128" i="3"/>
  <c r="H128" i="3"/>
  <c r="J128" i="3"/>
  <c r="B129" i="3"/>
  <c r="C129" i="3"/>
  <c r="D129" i="3"/>
  <c r="E129" i="3"/>
  <c r="F129" i="3"/>
  <c r="G129" i="3"/>
  <c r="H129" i="3"/>
  <c r="J129" i="3"/>
  <c r="L88" i="3"/>
  <c r="M88" i="3"/>
  <c r="N88" i="3"/>
  <c r="O88" i="3"/>
  <c r="P88" i="3"/>
  <c r="Q88" i="3"/>
  <c r="R88" i="3"/>
  <c r="S88" i="3"/>
  <c r="T88" i="3"/>
  <c r="U88" i="3"/>
  <c r="V88" i="3"/>
  <c r="W88" i="3"/>
  <c r="X88" i="3"/>
  <c r="Y88" i="3"/>
  <c r="Z88" i="3"/>
  <c r="AA88" i="3"/>
  <c r="AB88" i="3"/>
  <c r="AC88" i="3"/>
  <c r="AD88" i="3"/>
  <c r="AE88" i="3"/>
  <c r="AF88" i="3"/>
  <c r="AG88" i="3"/>
  <c r="AH88" i="3"/>
  <c r="AI88" i="3"/>
  <c r="AJ88" i="3"/>
  <c r="AK88" i="3"/>
  <c r="AL88" i="3"/>
  <c r="AM88" i="3"/>
  <c r="AN88" i="3"/>
  <c r="L89" i="3"/>
  <c r="M89" i="3"/>
  <c r="N89" i="3"/>
  <c r="O89" i="3"/>
  <c r="P89" i="3"/>
  <c r="Q89" i="3"/>
  <c r="R89" i="3"/>
  <c r="S89" i="3"/>
  <c r="T89" i="3"/>
  <c r="U89" i="3"/>
  <c r="V89" i="3"/>
  <c r="W89" i="3"/>
  <c r="X89" i="3"/>
  <c r="Y89" i="3"/>
  <c r="Z89" i="3"/>
  <c r="AA89" i="3"/>
  <c r="AB89" i="3"/>
  <c r="AC89" i="3"/>
  <c r="AD89" i="3"/>
  <c r="AE89" i="3"/>
  <c r="AF89" i="3"/>
  <c r="AG89" i="3"/>
  <c r="AH89" i="3"/>
  <c r="AI89" i="3"/>
  <c r="AJ89" i="3"/>
  <c r="AK89" i="3"/>
  <c r="AL89" i="3"/>
  <c r="AM89" i="3"/>
  <c r="AN89" i="3"/>
  <c r="L90" i="3"/>
  <c r="M90" i="3"/>
  <c r="N90" i="3"/>
  <c r="O90" i="3"/>
  <c r="P90" i="3"/>
  <c r="Q90" i="3"/>
  <c r="R90" i="3"/>
  <c r="S90" i="3"/>
  <c r="T90" i="3"/>
  <c r="U90" i="3"/>
  <c r="V90" i="3"/>
  <c r="W90" i="3"/>
  <c r="X90" i="3"/>
  <c r="Y90" i="3"/>
  <c r="Z90" i="3"/>
  <c r="AA90" i="3"/>
  <c r="AB90" i="3"/>
  <c r="AC90" i="3"/>
  <c r="AD90" i="3"/>
  <c r="AE90" i="3"/>
  <c r="AF90" i="3"/>
  <c r="AG90" i="3"/>
  <c r="AH90" i="3"/>
  <c r="AI90" i="3"/>
  <c r="AJ90" i="3"/>
  <c r="AK90" i="3"/>
  <c r="AL90" i="3"/>
  <c r="AM90" i="3"/>
  <c r="AN90" i="3"/>
  <c r="K89" i="3"/>
  <c r="K90" i="3"/>
  <c r="K88" i="3"/>
  <c r="B88" i="3"/>
  <c r="C88" i="3"/>
  <c r="D88" i="3"/>
  <c r="E88" i="3"/>
  <c r="F88" i="3"/>
  <c r="G88" i="3"/>
  <c r="H88" i="3"/>
  <c r="J88" i="3"/>
  <c r="B89" i="3"/>
  <c r="C89" i="3"/>
  <c r="D89" i="3"/>
  <c r="E89" i="3"/>
  <c r="F89" i="3"/>
  <c r="G89" i="3"/>
  <c r="H89" i="3"/>
  <c r="J89" i="3"/>
  <c r="B90" i="3"/>
  <c r="C90" i="3"/>
  <c r="D90" i="3"/>
  <c r="E90" i="3"/>
  <c r="F90" i="3"/>
  <c r="G90" i="3"/>
  <c r="H90" i="3"/>
  <c r="J90"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K53" i="3"/>
  <c r="K54" i="3"/>
  <c r="K52" i="3"/>
  <c r="B53" i="3"/>
  <c r="C53" i="3"/>
  <c r="D53" i="3"/>
  <c r="E53" i="3"/>
  <c r="F53" i="3"/>
  <c r="G53" i="3"/>
  <c r="H53" i="3"/>
  <c r="J53" i="3"/>
  <c r="B54" i="3"/>
  <c r="C54" i="3"/>
  <c r="D54" i="3"/>
  <c r="E54" i="3"/>
  <c r="F54" i="3"/>
  <c r="G54" i="3"/>
  <c r="H54" i="3"/>
  <c r="J54" i="3"/>
  <c r="B52" i="3"/>
  <c r="C52" i="3"/>
  <c r="D52" i="3"/>
  <c r="E52" i="3"/>
  <c r="F52" i="3"/>
  <c r="G52" i="3"/>
  <c r="H52" i="3"/>
  <c r="J52"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AM61" i="3"/>
  <c r="AN61"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AM62" i="3"/>
  <c r="AN62"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AM63" i="3"/>
  <c r="AN63"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AM64" i="3"/>
  <c r="AN64"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AM65" i="3"/>
  <c r="AN65"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AM66" i="3"/>
  <c r="AN66"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AM67" i="3"/>
  <c r="AN67"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AM68" i="3"/>
  <c r="AN68"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AM69" i="3"/>
  <c r="AN69"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AM70" i="3"/>
  <c r="AN70"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AM71" i="3"/>
  <c r="AN71"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AM72" i="3"/>
  <c r="AN72"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AM73" i="3"/>
  <c r="AN73"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AM74" i="3"/>
  <c r="AN74"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AM75" i="3"/>
  <c r="AN75" i="3"/>
  <c r="K76" i="3"/>
  <c r="L76" i="3"/>
  <c r="M76" i="3"/>
  <c r="N76" i="3"/>
  <c r="O76" i="3"/>
  <c r="P76" i="3"/>
  <c r="Q76" i="3"/>
  <c r="R76" i="3"/>
  <c r="S76" i="3"/>
  <c r="T76" i="3"/>
  <c r="U76" i="3"/>
  <c r="V76" i="3"/>
  <c r="W76" i="3"/>
  <c r="X76" i="3"/>
  <c r="Y76" i="3"/>
  <c r="Z76" i="3"/>
  <c r="AA76" i="3"/>
  <c r="AB76" i="3"/>
  <c r="AC76" i="3"/>
  <c r="AD76" i="3"/>
  <c r="AE76" i="3"/>
  <c r="AF76" i="3"/>
  <c r="AG76" i="3"/>
  <c r="AH76" i="3"/>
  <c r="AI76" i="3"/>
  <c r="AJ76" i="3"/>
  <c r="AK76" i="3"/>
  <c r="AL76" i="3"/>
  <c r="AM76" i="3"/>
  <c r="AN76"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AM77" i="3"/>
  <c r="AN77"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AM78" i="3"/>
  <c r="AN78" i="3"/>
  <c r="K79" i="3"/>
  <c r="L79" i="3"/>
  <c r="M79" i="3"/>
  <c r="N79" i="3"/>
  <c r="O79" i="3"/>
  <c r="P79" i="3"/>
  <c r="Q79" i="3"/>
  <c r="R79" i="3"/>
  <c r="S79" i="3"/>
  <c r="T79" i="3"/>
  <c r="U79" i="3"/>
  <c r="V79" i="3"/>
  <c r="W79" i="3"/>
  <c r="X79" i="3"/>
  <c r="Y79" i="3"/>
  <c r="Z79" i="3"/>
  <c r="AA79" i="3"/>
  <c r="AB79" i="3"/>
  <c r="AC79" i="3"/>
  <c r="AD79" i="3"/>
  <c r="AE79" i="3"/>
  <c r="AF79" i="3"/>
  <c r="AG79" i="3"/>
  <c r="AH79" i="3"/>
  <c r="AI79" i="3"/>
  <c r="AJ79" i="3"/>
  <c r="AK79" i="3"/>
  <c r="AL79" i="3"/>
  <c r="AM79" i="3"/>
  <c r="AN79" i="3"/>
  <c r="K80" i="3"/>
  <c r="L80" i="3"/>
  <c r="M80" i="3"/>
  <c r="N80" i="3"/>
  <c r="O80" i="3"/>
  <c r="P80" i="3"/>
  <c r="Q80" i="3"/>
  <c r="R80" i="3"/>
  <c r="S80" i="3"/>
  <c r="T80" i="3"/>
  <c r="U80" i="3"/>
  <c r="V80" i="3"/>
  <c r="W80" i="3"/>
  <c r="X80" i="3"/>
  <c r="Y80" i="3"/>
  <c r="Z80" i="3"/>
  <c r="AA80" i="3"/>
  <c r="AB80" i="3"/>
  <c r="AC80" i="3"/>
  <c r="AD80" i="3"/>
  <c r="AE80" i="3"/>
  <c r="AF80" i="3"/>
  <c r="AG80" i="3"/>
  <c r="AH80" i="3"/>
  <c r="AI80" i="3"/>
  <c r="AJ80" i="3"/>
  <c r="AK80" i="3"/>
  <c r="AL80" i="3"/>
  <c r="AM80" i="3"/>
  <c r="AN80"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M81" i="3"/>
  <c r="AN81" i="3"/>
  <c r="K82" i="3"/>
  <c r="L82" i="3"/>
  <c r="M82" i="3"/>
  <c r="N82" i="3"/>
  <c r="O82" i="3"/>
  <c r="P82" i="3"/>
  <c r="Q82" i="3"/>
  <c r="R82" i="3"/>
  <c r="S82" i="3"/>
  <c r="T82" i="3"/>
  <c r="U82" i="3"/>
  <c r="V82" i="3"/>
  <c r="W82" i="3"/>
  <c r="X82" i="3"/>
  <c r="Y82" i="3"/>
  <c r="Z82" i="3"/>
  <c r="AA82" i="3"/>
  <c r="AB82" i="3"/>
  <c r="AC82" i="3"/>
  <c r="AD82" i="3"/>
  <c r="AE82" i="3"/>
  <c r="AF82" i="3"/>
  <c r="AG82" i="3"/>
  <c r="AH82" i="3"/>
  <c r="AI82" i="3"/>
  <c r="AJ82" i="3"/>
  <c r="AK82" i="3"/>
  <c r="AL82" i="3"/>
  <c r="AM82" i="3"/>
  <c r="AN82" i="3"/>
  <c r="K83" i="3"/>
  <c r="L83" i="3"/>
  <c r="M83" i="3"/>
  <c r="N83" i="3"/>
  <c r="O83" i="3"/>
  <c r="P83" i="3"/>
  <c r="Q83" i="3"/>
  <c r="R83" i="3"/>
  <c r="S83" i="3"/>
  <c r="T83" i="3"/>
  <c r="U83" i="3"/>
  <c r="V83" i="3"/>
  <c r="W83" i="3"/>
  <c r="X83" i="3"/>
  <c r="Y83" i="3"/>
  <c r="Z83" i="3"/>
  <c r="AA83" i="3"/>
  <c r="AB83" i="3"/>
  <c r="AC83" i="3"/>
  <c r="AD83" i="3"/>
  <c r="AE83" i="3"/>
  <c r="AF83" i="3"/>
  <c r="AG83" i="3"/>
  <c r="AH83" i="3"/>
  <c r="AI83" i="3"/>
  <c r="AJ83" i="3"/>
  <c r="AK83" i="3"/>
  <c r="AL83" i="3"/>
  <c r="AM83" i="3"/>
  <c r="AN83" i="3"/>
  <c r="K84" i="3"/>
  <c r="L84" i="3"/>
  <c r="M84" i="3"/>
  <c r="N84" i="3"/>
  <c r="O84" i="3"/>
  <c r="P84" i="3"/>
  <c r="Q84" i="3"/>
  <c r="R84" i="3"/>
  <c r="S84" i="3"/>
  <c r="T84" i="3"/>
  <c r="U84" i="3"/>
  <c r="V84" i="3"/>
  <c r="W84" i="3"/>
  <c r="X84" i="3"/>
  <c r="Y84" i="3"/>
  <c r="Z84" i="3"/>
  <c r="AA84" i="3"/>
  <c r="AB84" i="3"/>
  <c r="AC84" i="3"/>
  <c r="AD84" i="3"/>
  <c r="AE84" i="3"/>
  <c r="AF84" i="3"/>
  <c r="AG84" i="3"/>
  <c r="AH84" i="3"/>
  <c r="AI84" i="3"/>
  <c r="AJ84" i="3"/>
  <c r="AK84" i="3"/>
  <c r="AL84" i="3"/>
  <c r="AM84" i="3"/>
  <c r="AN84" i="3"/>
  <c r="L48" i="7"/>
  <c r="L49" i="7"/>
  <c r="L50" i="7"/>
  <c r="L51" i="7"/>
  <c r="L52" i="7"/>
  <c r="L53" i="7"/>
  <c r="L54" i="7"/>
  <c r="L55" i="7"/>
  <c r="L56" i="7"/>
  <c r="L57" i="7"/>
  <c r="L58" i="7"/>
  <c r="L59" i="7"/>
  <c r="L60" i="7"/>
  <c r="L61" i="7"/>
  <c r="L62" i="7"/>
  <c r="L63" i="7"/>
  <c r="L64" i="7"/>
  <c r="L65" i="7"/>
  <c r="L66" i="7"/>
  <c r="L67" i="7"/>
  <c r="L68" i="7"/>
  <c r="L69" i="7"/>
  <c r="L70" i="7"/>
  <c r="L71" i="7"/>
  <c r="L72" i="7"/>
  <c r="L73" i="7"/>
  <c r="L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N49" i="7"/>
  <c r="O49" i="7"/>
  <c r="P49" i="7"/>
  <c r="Q49" i="7"/>
  <c r="R49" i="7"/>
  <c r="S49" i="7"/>
  <c r="T49" i="7"/>
  <c r="U49" i="7"/>
  <c r="V49" i="7"/>
  <c r="W49" i="7"/>
  <c r="X49" i="7"/>
  <c r="Y49" i="7"/>
  <c r="Z49" i="7"/>
  <c r="AA49" i="7"/>
  <c r="AB49" i="7"/>
  <c r="AC49" i="7"/>
  <c r="AD49" i="7"/>
  <c r="AE49" i="7"/>
  <c r="AF49" i="7"/>
  <c r="AG49" i="7"/>
  <c r="AH49" i="7"/>
  <c r="AI49" i="7"/>
  <c r="AJ49" i="7"/>
  <c r="AK49" i="7"/>
  <c r="AL49" i="7"/>
  <c r="AM49" i="7"/>
  <c r="AN49" i="7"/>
  <c r="AO49"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N54" i="7"/>
  <c r="O54" i="7"/>
  <c r="P54" i="7"/>
  <c r="Q54" i="7"/>
  <c r="R54" i="7"/>
  <c r="S54" i="7"/>
  <c r="T54" i="7"/>
  <c r="U54" i="7"/>
  <c r="V54" i="7"/>
  <c r="W54" i="7"/>
  <c r="X54" i="7"/>
  <c r="Y54" i="7"/>
  <c r="Z54" i="7"/>
  <c r="AA54" i="7"/>
  <c r="AB54" i="7"/>
  <c r="AC54" i="7"/>
  <c r="AD54" i="7"/>
  <c r="AE54" i="7"/>
  <c r="AF54" i="7"/>
  <c r="AG54" i="7"/>
  <c r="AH54" i="7"/>
  <c r="AI54" i="7"/>
  <c r="AJ54" i="7"/>
  <c r="AK54" i="7"/>
  <c r="AL54" i="7"/>
  <c r="AM54" i="7"/>
  <c r="AN54" i="7"/>
  <c r="AO54"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N60" i="7"/>
  <c r="O60" i="7"/>
  <c r="P60" i="7"/>
  <c r="Q60" i="7"/>
  <c r="R60" i="7"/>
  <c r="S60" i="7"/>
  <c r="T60" i="7"/>
  <c r="U60" i="7"/>
  <c r="V60" i="7"/>
  <c r="W60" i="7"/>
  <c r="X60" i="7"/>
  <c r="Y60" i="7"/>
  <c r="Z60" i="7"/>
  <c r="AA60" i="7"/>
  <c r="AB60" i="7"/>
  <c r="AC60" i="7"/>
  <c r="AD60" i="7"/>
  <c r="AE60" i="7"/>
  <c r="AF60" i="7"/>
  <c r="AG60" i="7"/>
  <c r="AH60" i="7"/>
  <c r="AI60" i="7"/>
  <c r="AJ60" i="7"/>
  <c r="AK60" i="7"/>
  <c r="AL60" i="7"/>
  <c r="AM60" i="7"/>
  <c r="AN60" i="7"/>
  <c r="AO60" i="7"/>
  <c r="N61" i="7"/>
  <c r="O61" i="7"/>
  <c r="P61" i="7"/>
  <c r="Q61" i="7"/>
  <c r="R61" i="7"/>
  <c r="S61" i="7"/>
  <c r="T61" i="7"/>
  <c r="U61" i="7"/>
  <c r="V61" i="7"/>
  <c r="W61" i="7"/>
  <c r="X61" i="7"/>
  <c r="Y61" i="7"/>
  <c r="Z61" i="7"/>
  <c r="AA61" i="7"/>
  <c r="AB61" i="7"/>
  <c r="AC61" i="7"/>
  <c r="AD61" i="7"/>
  <c r="AE61" i="7"/>
  <c r="AF61" i="7"/>
  <c r="AG61" i="7"/>
  <c r="AH61" i="7"/>
  <c r="AI61" i="7"/>
  <c r="AJ61" i="7"/>
  <c r="AK61" i="7"/>
  <c r="AL61" i="7"/>
  <c r="AM61" i="7"/>
  <c r="AN61" i="7"/>
  <c r="AO61" i="7"/>
  <c r="N62" i="7"/>
  <c r="O62" i="7"/>
  <c r="P62" i="7"/>
  <c r="Q62" i="7"/>
  <c r="R62" i="7"/>
  <c r="S62" i="7"/>
  <c r="T62" i="7"/>
  <c r="U62" i="7"/>
  <c r="V62" i="7"/>
  <c r="W62" i="7"/>
  <c r="X62" i="7"/>
  <c r="Y62" i="7"/>
  <c r="Z62" i="7"/>
  <c r="AA62" i="7"/>
  <c r="AB62" i="7"/>
  <c r="AC62" i="7"/>
  <c r="AD62" i="7"/>
  <c r="AE62" i="7"/>
  <c r="AF62" i="7"/>
  <c r="AG62" i="7"/>
  <c r="AH62" i="7"/>
  <c r="AI62" i="7"/>
  <c r="AJ62" i="7"/>
  <c r="AK62" i="7"/>
  <c r="AL62" i="7"/>
  <c r="AM62" i="7"/>
  <c r="AN62" i="7"/>
  <c r="AO62"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N64" i="7"/>
  <c r="O64" i="7"/>
  <c r="P64" i="7"/>
  <c r="Q64" i="7"/>
  <c r="R64" i="7"/>
  <c r="S64" i="7"/>
  <c r="T64" i="7"/>
  <c r="U64" i="7"/>
  <c r="V64" i="7"/>
  <c r="W64" i="7"/>
  <c r="X64" i="7"/>
  <c r="Y64" i="7"/>
  <c r="Z64" i="7"/>
  <c r="AA64" i="7"/>
  <c r="AB64" i="7"/>
  <c r="AC64" i="7"/>
  <c r="AD64" i="7"/>
  <c r="AE64" i="7"/>
  <c r="AF64" i="7"/>
  <c r="AG64" i="7"/>
  <c r="AH64" i="7"/>
  <c r="AI64" i="7"/>
  <c r="AJ64" i="7"/>
  <c r="AK64" i="7"/>
  <c r="AL64" i="7"/>
  <c r="AM64" i="7"/>
  <c r="AN64" i="7"/>
  <c r="AO64" i="7"/>
  <c r="N65" i="7"/>
  <c r="O65" i="7"/>
  <c r="P65" i="7"/>
  <c r="Q65" i="7"/>
  <c r="R65" i="7"/>
  <c r="S65" i="7"/>
  <c r="T65" i="7"/>
  <c r="U65" i="7"/>
  <c r="V65" i="7"/>
  <c r="W65" i="7"/>
  <c r="X65" i="7"/>
  <c r="Y65" i="7"/>
  <c r="Z65" i="7"/>
  <c r="AA65" i="7"/>
  <c r="AB65" i="7"/>
  <c r="AC65" i="7"/>
  <c r="AD65" i="7"/>
  <c r="AE65" i="7"/>
  <c r="AF65" i="7"/>
  <c r="AG65" i="7"/>
  <c r="AH65" i="7"/>
  <c r="AI65" i="7"/>
  <c r="AJ65" i="7"/>
  <c r="AK65" i="7"/>
  <c r="AL65" i="7"/>
  <c r="AM65" i="7"/>
  <c r="AN65" i="7"/>
  <c r="AO65" i="7"/>
  <c r="N66" i="7"/>
  <c r="O66" i="7"/>
  <c r="P66" i="7"/>
  <c r="Q66" i="7"/>
  <c r="R66" i="7"/>
  <c r="S66" i="7"/>
  <c r="T66" i="7"/>
  <c r="U66" i="7"/>
  <c r="V66" i="7"/>
  <c r="W66" i="7"/>
  <c r="X66" i="7"/>
  <c r="Y66" i="7"/>
  <c r="Z66" i="7"/>
  <c r="AA66" i="7"/>
  <c r="AB66" i="7"/>
  <c r="AC66" i="7"/>
  <c r="AD66" i="7"/>
  <c r="AE66" i="7"/>
  <c r="AF66" i="7"/>
  <c r="AG66" i="7"/>
  <c r="AH66" i="7"/>
  <c r="AI66" i="7"/>
  <c r="AJ66" i="7"/>
  <c r="AK66" i="7"/>
  <c r="AL66" i="7"/>
  <c r="AM66" i="7"/>
  <c r="AN66" i="7"/>
  <c r="AO66" i="7"/>
  <c r="N67" i="7"/>
  <c r="O67" i="7"/>
  <c r="P67" i="7"/>
  <c r="Q67" i="7"/>
  <c r="R67" i="7"/>
  <c r="S67" i="7"/>
  <c r="T67" i="7"/>
  <c r="U67" i="7"/>
  <c r="V67" i="7"/>
  <c r="W67" i="7"/>
  <c r="X67" i="7"/>
  <c r="Y67" i="7"/>
  <c r="Z67" i="7"/>
  <c r="AA67" i="7"/>
  <c r="AB67" i="7"/>
  <c r="AC67" i="7"/>
  <c r="AD67" i="7"/>
  <c r="AE67" i="7"/>
  <c r="AF67" i="7"/>
  <c r="AG67" i="7"/>
  <c r="AH67" i="7"/>
  <c r="AI67" i="7"/>
  <c r="AJ67" i="7"/>
  <c r="AK67" i="7"/>
  <c r="AL67" i="7"/>
  <c r="AM67" i="7"/>
  <c r="AN67" i="7"/>
  <c r="AO67" i="7"/>
  <c r="N68" i="7"/>
  <c r="O68" i="7"/>
  <c r="P68" i="7"/>
  <c r="Q68" i="7"/>
  <c r="R68" i="7"/>
  <c r="S68" i="7"/>
  <c r="T68" i="7"/>
  <c r="U68" i="7"/>
  <c r="V68" i="7"/>
  <c r="W68" i="7"/>
  <c r="X68" i="7"/>
  <c r="Y68" i="7"/>
  <c r="Z68" i="7"/>
  <c r="AA68" i="7"/>
  <c r="AB68" i="7"/>
  <c r="AC68" i="7"/>
  <c r="AD68" i="7"/>
  <c r="AE68" i="7"/>
  <c r="AF68" i="7"/>
  <c r="AG68" i="7"/>
  <c r="AH68" i="7"/>
  <c r="AI68" i="7"/>
  <c r="AJ68" i="7"/>
  <c r="AK68" i="7"/>
  <c r="AL68" i="7"/>
  <c r="AM68" i="7"/>
  <c r="AN68" i="7"/>
  <c r="AO68" i="7"/>
  <c r="N69" i="7"/>
  <c r="O69" i="7"/>
  <c r="P69" i="7"/>
  <c r="Q69" i="7"/>
  <c r="R69" i="7"/>
  <c r="S69" i="7"/>
  <c r="T69" i="7"/>
  <c r="U69" i="7"/>
  <c r="V69" i="7"/>
  <c r="W69" i="7"/>
  <c r="X69" i="7"/>
  <c r="Y69" i="7"/>
  <c r="Z69" i="7"/>
  <c r="AA69" i="7"/>
  <c r="AB69" i="7"/>
  <c r="AC69" i="7"/>
  <c r="AD69" i="7"/>
  <c r="AE69" i="7"/>
  <c r="AF69" i="7"/>
  <c r="AG69" i="7"/>
  <c r="AH69" i="7"/>
  <c r="AI69" i="7"/>
  <c r="AJ69" i="7"/>
  <c r="AK69" i="7"/>
  <c r="AL69" i="7"/>
  <c r="AM69" i="7"/>
  <c r="AN69" i="7"/>
  <c r="AO69" i="7"/>
  <c r="N70" i="7"/>
  <c r="O70" i="7"/>
  <c r="P70" i="7"/>
  <c r="Q70" i="7"/>
  <c r="R70" i="7"/>
  <c r="S70" i="7"/>
  <c r="T70" i="7"/>
  <c r="U70" i="7"/>
  <c r="V70" i="7"/>
  <c r="W70" i="7"/>
  <c r="X70" i="7"/>
  <c r="Y70" i="7"/>
  <c r="Z70" i="7"/>
  <c r="AA70" i="7"/>
  <c r="AB70" i="7"/>
  <c r="AC70" i="7"/>
  <c r="AD70" i="7"/>
  <c r="AE70" i="7"/>
  <c r="AF70" i="7"/>
  <c r="AG70" i="7"/>
  <c r="AH70" i="7"/>
  <c r="AI70" i="7"/>
  <c r="AJ70" i="7"/>
  <c r="AK70" i="7"/>
  <c r="AL70" i="7"/>
  <c r="AM70" i="7"/>
  <c r="AN70" i="7"/>
  <c r="AO70" i="7"/>
  <c r="N71" i="7"/>
  <c r="O71" i="7"/>
  <c r="P71" i="7"/>
  <c r="Q71" i="7"/>
  <c r="R71" i="7"/>
  <c r="S71" i="7"/>
  <c r="T71" i="7"/>
  <c r="U71" i="7"/>
  <c r="V71" i="7"/>
  <c r="W71" i="7"/>
  <c r="X71" i="7"/>
  <c r="Y71" i="7"/>
  <c r="Z71" i="7"/>
  <c r="AA71" i="7"/>
  <c r="AB71" i="7"/>
  <c r="AC71" i="7"/>
  <c r="AD71" i="7"/>
  <c r="AE71" i="7"/>
  <c r="AF71" i="7"/>
  <c r="AG71" i="7"/>
  <c r="AH71" i="7"/>
  <c r="AI71" i="7"/>
  <c r="AJ71" i="7"/>
  <c r="AK71" i="7"/>
  <c r="AL71" i="7"/>
  <c r="AM71" i="7"/>
  <c r="AN71" i="7"/>
  <c r="AO71" i="7"/>
  <c r="N72" i="7"/>
  <c r="O72" i="7"/>
  <c r="P72" i="7"/>
  <c r="Q72" i="7"/>
  <c r="R72" i="7"/>
  <c r="S72" i="7"/>
  <c r="T72" i="7"/>
  <c r="U72" i="7"/>
  <c r="V72" i="7"/>
  <c r="W72" i="7"/>
  <c r="X72" i="7"/>
  <c r="Y72" i="7"/>
  <c r="Z72" i="7"/>
  <c r="AA72" i="7"/>
  <c r="AB72" i="7"/>
  <c r="AC72" i="7"/>
  <c r="AD72" i="7"/>
  <c r="AE72" i="7"/>
  <c r="AF72" i="7"/>
  <c r="AG72" i="7"/>
  <c r="AH72" i="7"/>
  <c r="AI72" i="7"/>
  <c r="AJ72" i="7"/>
  <c r="AK72" i="7"/>
  <c r="AL72" i="7"/>
  <c r="AM72" i="7"/>
  <c r="AN72" i="7"/>
  <c r="AO72" i="7"/>
  <c r="N73" i="7"/>
  <c r="O73" i="7"/>
  <c r="P73" i="7"/>
  <c r="Q73" i="7"/>
  <c r="R73" i="7"/>
  <c r="S73" i="7"/>
  <c r="T73" i="7"/>
  <c r="U73" i="7"/>
  <c r="V73" i="7"/>
  <c r="W73" i="7"/>
  <c r="X73" i="7"/>
  <c r="Y73" i="7"/>
  <c r="Z73" i="7"/>
  <c r="AA73" i="7"/>
  <c r="AB73" i="7"/>
  <c r="AC73" i="7"/>
  <c r="AD73" i="7"/>
  <c r="AE73" i="7"/>
  <c r="AF73" i="7"/>
  <c r="AG73" i="7"/>
  <c r="AH73" i="7"/>
  <c r="AI73" i="7"/>
  <c r="AJ73" i="7"/>
  <c r="AK73" i="7"/>
  <c r="AL73" i="7"/>
  <c r="AM73" i="7"/>
  <c r="AN73" i="7"/>
  <c r="AO73" i="7"/>
  <c r="M48" i="7"/>
  <c r="M49" i="7"/>
  <c r="M50" i="7"/>
  <c r="M51" i="7"/>
  <c r="M52" i="7"/>
  <c r="M53" i="7"/>
  <c r="M54" i="7"/>
  <c r="M55" i="7"/>
  <c r="M56" i="7"/>
  <c r="M57" i="7"/>
  <c r="M58" i="7"/>
  <c r="M59" i="7"/>
  <c r="M60" i="7"/>
  <c r="M61" i="7"/>
  <c r="M62" i="7"/>
  <c r="M63" i="7"/>
  <c r="M64" i="7"/>
  <c r="M65" i="7"/>
  <c r="M66" i="7"/>
  <c r="M67" i="7"/>
  <c r="M68" i="7"/>
  <c r="M69" i="7"/>
  <c r="M70" i="7"/>
  <c r="M71" i="7"/>
  <c r="M72" i="7"/>
  <c r="M47" i="7"/>
  <c r="B5" i="7"/>
  <c r="R298" i="3" l="1"/>
  <c r="AG306" i="3"/>
  <c r="X305" i="3"/>
  <c r="V304" i="3"/>
  <c r="Y306" i="3"/>
  <c r="W305" i="3"/>
  <c r="U304" i="3"/>
  <c r="K296" i="3"/>
  <c r="AE297" i="3"/>
  <c r="U297" i="3"/>
  <c r="AN296" i="3"/>
  <c r="AD296" i="3"/>
  <c r="T296" i="3"/>
  <c r="AM295" i="3"/>
  <c r="AC295" i="3"/>
  <c r="S295" i="3"/>
  <c r="K305" i="3"/>
  <c r="AE306" i="3"/>
  <c r="U306" i="3"/>
  <c r="AN305" i="3"/>
  <c r="AD305" i="3"/>
  <c r="T305" i="3"/>
  <c r="AM304" i="3"/>
  <c r="AC304" i="3"/>
  <c r="S304" i="3"/>
  <c r="AN297" i="3"/>
  <c r="AD297" i="3"/>
  <c r="T297" i="3"/>
  <c r="AM296" i="3"/>
  <c r="AC296" i="3"/>
  <c r="S296" i="3"/>
  <c r="AL295" i="3"/>
  <c r="AB295" i="3"/>
  <c r="R295" i="3"/>
  <c r="AN306" i="3"/>
  <c r="AD306" i="3"/>
  <c r="T306" i="3"/>
  <c r="AM305" i="3"/>
  <c r="AC305" i="3"/>
  <c r="S305" i="3"/>
  <c r="AL304" i="3"/>
  <c r="AB304" i="3"/>
  <c r="R304" i="3"/>
  <c r="AM297" i="3"/>
  <c r="AC297" i="3"/>
  <c r="S297" i="3"/>
  <c r="AL296" i="3"/>
  <c r="AB296" i="3"/>
  <c r="R296" i="3"/>
  <c r="AK295" i="3"/>
  <c r="AA295" i="3"/>
  <c r="Q295" i="3"/>
  <c r="AM306" i="3"/>
  <c r="AC306" i="3"/>
  <c r="S306" i="3"/>
  <c r="AL305" i="3"/>
  <c r="AB305" i="3"/>
  <c r="R305" i="3"/>
  <c r="AK304" i="3"/>
  <c r="AA304" i="3"/>
  <c r="Q304" i="3"/>
  <c r="AL297" i="3"/>
  <c r="AB297" i="3"/>
  <c r="R297" i="3"/>
  <c r="AK296" i="3"/>
  <c r="AA296" i="3"/>
  <c r="Q296" i="3"/>
  <c r="AJ295" i="3"/>
  <c r="AL306" i="3"/>
  <c r="AB306" i="3"/>
  <c r="R306" i="3"/>
  <c r="AK305" i="3"/>
  <c r="AA305" i="3"/>
  <c r="Q305" i="3"/>
  <c r="AJ304" i="3"/>
  <c r="Z304" i="3"/>
  <c r="P304" i="3"/>
  <c r="AF297" i="3"/>
  <c r="L297" i="3"/>
  <c r="U296" i="3"/>
  <c r="L306" i="3"/>
  <c r="Z295" i="3"/>
  <c r="AK297" i="3"/>
  <c r="AA297" i="3"/>
  <c r="Q297" i="3"/>
  <c r="AJ296" i="3"/>
  <c r="Z296" i="3"/>
  <c r="P296" i="3"/>
  <c r="AI295" i="3"/>
  <c r="Y295" i="3"/>
  <c r="O295" i="3"/>
  <c r="AK306" i="3"/>
  <c r="AA306" i="3"/>
  <c r="Q306" i="3"/>
  <c r="AJ305" i="3"/>
  <c r="Z305" i="3"/>
  <c r="P305" i="3"/>
  <c r="AI304" i="3"/>
  <c r="Y304" i="3"/>
  <c r="O304" i="3"/>
  <c r="K297" i="3"/>
  <c r="V297" i="3"/>
  <c r="AE296" i="3"/>
  <c r="AN295" i="3"/>
  <c r="AD295" i="3"/>
  <c r="T295" i="3"/>
  <c r="K306" i="3"/>
  <c r="AF306" i="3"/>
  <c r="V306" i="3"/>
  <c r="AE305" i="3"/>
  <c r="U305" i="3"/>
  <c r="AN304" i="3"/>
  <c r="AD304" i="3"/>
  <c r="T304" i="3"/>
  <c r="P295" i="3"/>
  <c r="AJ297" i="3"/>
  <c r="Z297" i="3"/>
  <c r="P297" i="3"/>
  <c r="AI296" i="3"/>
  <c r="Y296" i="3"/>
  <c r="O296" i="3"/>
  <c r="AH295" i="3"/>
  <c r="X295" i="3"/>
  <c r="N295" i="3"/>
  <c r="AJ306" i="3"/>
  <c r="Z306" i="3"/>
  <c r="P306" i="3"/>
  <c r="AI305" i="3"/>
  <c r="Y305" i="3"/>
  <c r="O305" i="3"/>
  <c r="AH304" i="3"/>
  <c r="X304" i="3"/>
  <c r="L92" i="7"/>
  <c r="R92" i="7" s="1"/>
  <c r="AM92" i="7"/>
  <c r="T92" i="7"/>
  <c r="U92" i="7"/>
  <c r="AE92" i="7"/>
  <c r="N92" i="7"/>
  <c r="X92" i="7"/>
  <c r="AH92" i="7"/>
  <c r="O92" i="7"/>
  <c r="Y92" i="7"/>
  <c r="P92" i="7"/>
  <c r="L93" i="7"/>
  <c r="L80" i="7"/>
  <c r="L88" i="7"/>
  <c r="L98" i="7"/>
  <c r="L89" i="7"/>
  <c r="L99" i="7"/>
  <c r="L90" i="7"/>
  <c r="L100" i="7"/>
  <c r="L85" i="7"/>
  <c r="L95" i="7"/>
  <c r="L105" i="7"/>
  <c r="L106" i="7"/>
  <c r="L91" i="7"/>
  <c r="L104" i="7"/>
  <c r="L87" i="7"/>
  <c r="L103" i="7"/>
  <c r="L86" i="7"/>
  <c r="L102" i="7"/>
  <c r="L84" i="7"/>
  <c r="L101" i="7"/>
  <c r="L83" i="7"/>
  <c r="L97" i="7"/>
  <c r="L82" i="7"/>
  <c r="L96" i="7"/>
  <c r="L81" i="7"/>
  <c r="L94" i="7"/>
  <c r="Z92" i="7" l="1"/>
  <c r="AN92" i="7"/>
  <c r="Q92" i="7"/>
  <c r="AD92" i="7"/>
  <c r="AG92" i="7"/>
  <c r="AJ92" i="7"/>
  <c r="AC92" i="7"/>
  <c r="AF92" i="7"/>
  <c r="M92" i="7"/>
  <c r="V92" i="7"/>
  <c r="AL92" i="7"/>
  <c r="AK92" i="7"/>
  <c r="W92" i="7"/>
  <c r="AA92" i="7"/>
  <c r="S92" i="7"/>
  <c r="AI92" i="7"/>
  <c r="AO92" i="7"/>
  <c r="AB92" i="7"/>
  <c r="N105" i="7"/>
  <c r="X105" i="7"/>
  <c r="AH105" i="7"/>
  <c r="M105" i="7"/>
  <c r="Q105" i="7"/>
  <c r="O105" i="7"/>
  <c r="Y105" i="7"/>
  <c r="AI105" i="7"/>
  <c r="P105" i="7"/>
  <c r="Z105" i="7"/>
  <c r="AJ105" i="7"/>
  <c r="U105" i="7"/>
  <c r="AE105" i="7"/>
  <c r="AO105" i="7"/>
  <c r="W105" i="7"/>
  <c r="AN105" i="7"/>
  <c r="AA105" i="7"/>
  <c r="AB105" i="7"/>
  <c r="AC105" i="7"/>
  <c r="AD105" i="7"/>
  <c r="AF105" i="7"/>
  <c r="R105" i="7"/>
  <c r="AG105" i="7"/>
  <c r="S105" i="7"/>
  <c r="AK105" i="7"/>
  <c r="T105" i="7"/>
  <c r="AL105" i="7"/>
  <c r="V105" i="7"/>
  <c r="AM105" i="7"/>
  <c r="P101" i="7"/>
  <c r="Z101" i="7"/>
  <c r="AJ101" i="7"/>
  <c r="Q101" i="7"/>
  <c r="AA101" i="7"/>
  <c r="AK101" i="7"/>
  <c r="R101" i="7"/>
  <c r="AB101" i="7"/>
  <c r="AL101" i="7"/>
  <c r="AC101" i="7"/>
  <c r="S101" i="7"/>
  <c r="AM101" i="7"/>
  <c r="T101" i="7"/>
  <c r="AD101" i="7"/>
  <c r="AN101" i="7"/>
  <c r="U101" i="7"/>
  <c r="AE101" i="7"/>
  <c r="AO101" i="7"/>
  <c r="V101" i="7"/>
  <c r="AF101" i="7"/>
  <c r="W101" i="7"/>
  <c r="AG101" i="7"/>
  <c r="Y101" i="7"/>
  <c r="AH101" i="7"/>
  <c r="AI101" i="7"/>
  <c r="N101" i="7"/>
  <c r="O101" i="7"/>
  <c r="M101" i="7"/>
  <c r="X101" i="7"/>
  <c r="T83" i="7"/>
  <c r="AD83" i="7"/>
  <c r="AN83" i="7"/>
  <c r="U83" i="7"/>
  <c r="AE83" i="7"/>
  <c r="AO83" i="7"/>
  <c r="V83" i="7"/>
  <c r="AF83" i="7"/>
  <c r="W83" i="7"/>
  <c r="AG83" i="7"/>
  <c r="N83" i="7"/>
  <c r="X83" i="7"/>
  <c r="AH83" i="7"/>
  <c r="O83" i="7"/>
  <c r="Y83" i="7"/>
  <c r="AI83" i="7"/>
  <c r="P83" i="7"/>
  <c r="Z83" i="7"/>
  <c r="AJ83" i="7"/>
  <c r="Q83" i="7"/>
  <c r="AA83" i="7"/>
  <c r="AK83" i="7"/>
  <c r="R83" i="7"/>
  <c r="AB83" i="7"/>
  <c r="AL83" i="7"/>
  <c r="S83" i="7"/>
  <c r="AC83" i="7"/>
  <c r="AM83" i="7"/>
  <c r="M83" i="7"/>
  <c r="V84" i="7"/>
  <c r="AF84" i="7"/>
  <c r="W84" i="7"/>
  <c r="AG84" i="7"/>
  <c r="N84" i="7"/>
  <c r="X84" i="7"/>
  <c r="AH84" i="7"/>
  <c r="O84" i="7"/>
  <c r="Y84" i="7"/>
  <c r="AI84" i="7"/>
  <c r="P84" i="7"/>
  <c r="Z84" i="7"/>
  <c r="AJ84" i="7"/>
  <c r="Q84" i="7"/>
  <c r="AA84" i="7"/>
  <c r="AK84" i="7"/>
  <c r="R84" i="7"/>
  <c r="AB84" i="7"/>
  <c r="AL84" i="7"/>
  <c r="S84" i="7"/>
  <c r="AC84" i="7"/>
  <c r="AM84" i="7"/>
  <c r="T84" i="7"/>
  <c r="AD84" i="7"/>
  <c r="U84" i="7"/>
  <c r="AE84" i="7"/>
  <c r="AN84" i="7"/>
  <c r="AO84" i="7"/>
  <c r="M84" i="7"/>
  <c r="N85" i="7"/>
  <c r="X85" i="7"/>
  <c r="AH85" i="7"/>
  <c r="M85" i="7"/>
  <c r="O85" i="7"/>
  <c r="Y85" i="7"/>
  <c r="AI85" i="7"/>
  <c r="P85" i="7"/>
  <c r="Z85" i="7"/>
  <c r="AJ85" i="7"/>
  <c r="Q85" i="7"/>
  <c r="AA85" i="7"/>
  <c r="AK85" i="7"/>
  <c r="R85" i="7"/>
  <c r="AB85" i="7"/>
  <c r="AL85" i="7"/>
  <c r="S85" i="7"/>
  <c r="AC85" i="7"/>
  <c r="AM85" i="7"/>
  <c r="T85" i="7"/>
  <c r="AD85" i="7"/>
  <c r="AN85" i="7"/>
  <c r="U85" i="7"/>
  <c r="AE85" i="7"/>
  <c r="AO85" i="7"/>
  <c r="W85" i="7"/>
  <c r="AF85" i="7"/>
  <c r="AG85" i="7"/>
  <c r="V85" i="7"/>
  <c r="R102" i="7"/>
  <c r="AB102" i="7"/>
  <c r="AL102" i="7"/>
  <c r="S102" i="7"/>
  <c r="AC102" i="7"/>
  <c r="AM102" i="7"/>
  <c r="T102" i="7"/>
  <c r="AD102" i="7"/>
  <c r="AN102" i="7"/>
  <c r="U102" i="7"/>
  <c r="AE102" i="7"/>
  <c r="AO102" i="7"/>
  <c r="V102" i="7"/>
  <c r="AF102" i="7"/>
  <c r="W102" i="7"/>
  <c r="AG102" i="7"/>
  <c r="N102" i="7"/>
  <c r="X102" i="7"/>
  <c r="AH102" i="7"/>
  <c r="O102" i="7"/>
  <c r="Y102" i="7"/>
  <c r="AI102" i="7"/>
  <c r="M102" i="7"/>
  <c r="P102" i="7"/>
  <c r="Q102" i="7"/>
  <c r="Z102" i="7"/>
  <c r="AA102" i="7"/>
  <c r="AJ102" i="7"/>
  <c r="AK102" i="7"/>
  <c r="P86" i="7"/>
  <c r="Z86" i="7"/>
  <c r="AJ86" i="7"/>
  <c r="Q86" i="7"/>
  <c r="AA86" i="7"/>
  <c r="AK86" i="7"/>
  <c r="M86" i="7"/>
  <c r="R86" i="7"/>
  <c r="AB86" i="7"/>
  <c r="AL86" i="7"/>
  <c r="S86" i="7"/>
  <c r="AC86" i="7"/>
  <c r="AM86" i="7"/>
  <c r="T86" i="7"/>
  <c r="AD86" i="7"/>
  <c r="AN86" i="7"/>
  <c r="U86" i="7"/>
  <c r="AE86" i="7"/>
  <c r="AO86" i="7"/>
  <c r="V86" i="7"/>
  <c r="AF86" i="7"/>
  <c r="W86" i="7"/>
  <c r="AG86" i="7"/>
  <c r="N86" i="7"/>
  <c r="O86" i="7"/>
  <c r="X86" i="7"/>
  <c r="Y86" i="7"/>
  <c r="AH86" i="7"/>
  <c r="AI86" i="7"/>
  <c r="V94" i="7"/>
  <c r="AF94" i="7"/>
  <c r="O94" i="7"/>
  <c r="W94" i="7"/>
  <c r="AG94" i="7"/>
  <c r="N94" i="7"/>
  <c r="X94" i="7"/>
  <c r="AH94" i="7"/>
  <c r="Y94" i="7"/>
  <c r="AI94" i="7"/>
  <c r="P94" i="7"/>
  <c r="Z94" i="7"/>
  <c r="AJ94" i="7"/>
  <c r="Q94" i="7"/>
  <c r="AA94" i="7"/>
  <c r="AK94" i="7"/>
  <c r="R94" i="7"/>
  <c r="AB94" i="7"/>
  <c r="AL94" i="7"/>
  <c r="S94" i="7"/>
  <c r="AC94" i="7"/>
  <c r="AM94" i="7"/>
  <c r="U94" i="7"/>
  <c r="AD94" i="7"/>
  <c r="AE94" i="7"/>
  <c r="AN94" i="7"/>
  <c r="AO94" i="7"/>
  <c r="M94" i="7"/>
  <c r="T94" i="7"/>
  <c r="V99" i="7"/>
  <c r="AF99" i="7"/>
  <c r="W99" i="7"/>
  <c r="AG99" i="7"/>
  <c r="N99" i="7"/>
  <c r="X99" i="7"/>
  <c r="AH99" i="7"/>
  <c r="O99" i="7"/>
  <c r="Y99" i="7"/>
  <c r="AI99" i="7"/>
  <c r="P99" i="7"/>
  <c r="Z99" i="7"/>
  <c r="AJ99" i="7"/>
  <c r="Q99" i="7"/>
  <c r="AA99" i="7"/>
  <c r="AK99" i="7"/>
  <c r="R99" i="7"/>
  <c r="AB99" i="7"/>
  <c r="AL99" i="7"/>
  <c r="S99" i="7"/>
  <c r="AC99" i="7"/>
  <c r="AM99" i="7"/>
  <c r="AE99" i="7"/>
  <c r="AN99" i="7"/>
  <c r="AO99" i="7"/>
  <c r="M99" i="7"/>
  <c r="T99" i="7"/>
  <c r="U99" i="7"/>
  <c r="AD99" i="7"/>
  <c r="R87" i="7"/>
  <c r="AB87" i="7"/>
  <c r="AL87" i="7"/>
  <c r="S87" i="7"/>
  <c r="AC87" i="7"/>
  <c r="AM87" i="7"/>
  <c r="T87" i="7"/>
  <c r="AD87" i="7"/>
  <c r="AN87" i="7"/>
  <c r="M87" i="7"/>
  <c r="U87" i="7"/>
  <c r="AE87" i="7"/>
  <c r="AO87" i="7"/>
  <c r="V87" i="7"/>
  <c r="AF87" i="7"/>
  <c r="W87" i="7"/>
  <c r="AG87" i="7"/>
  <c r="N87" i="7"/>
  <c r="X87" i="7"/>
  <c r="AH87" i="7"/>
  <c r="O87" i="7"/>
  <c r="Y87" i="7"/>
  <c r="AI87" i="7"/>
  <c r="Q87" i="7"/>
  <c r="Z87" i="7"/>
  <c r="AA87" i="7"/>
  <c r="AJ87" i="7"/>
  <c r="AK87" i="7"/>
  <c r="P87" i="7"/>
  <c r="T98" i="7"/>
  <c r="AD98" i="7"/>
  <c r="AN98" i="7"/>
  <c r="U98" i="7"/>
  <c r="AE98" i="7"/>
  <c r="AO98" i="7"/>
  <c r="V98" i="7"/>
  <c r="AF98" i="7"/>
  <c r="W98" i="7"/>
  <c r="AG98" i="7"/>
  <c r="N98" i="7"/>
  <c r="X98" i="7"/>
  <c r="AH98" i="7"/>
  <c r="O98" i="7"/>
  <c r="Y98" i="7"/>
  <c r="AI98" i="7"/>
  <c r="P98" i="7"/>
  <c r="Z98" i="7"/>
  <c r="AJ98" i="7"/>
  <c r="Q98" i="7"/>
  <c r="AA98" i="7"/>
  <c r="AK98" i="7"/>
  <c r="R98" i="7"/>
  <c r="S98" i="7"/>
  <c r="AB98" i="7"/>
  <c r="AC98" i="7"/>
  <c r="AL98" i="7"/>
  <c r="M98" i="7"/>
  <c r="AM98" i="7"/>
  <c r="P91" i="7"/>
  <c r="Z91" i="7"/>
  <c r="AJ91" i="7"/>
  <c r="Q91" i="7"/>
  <c r="AA91" i="7"/>
  <c r="AK91" i="7"/>
  <c r="R91" i="7"/>
  <c r="AB91" i="7"/>
  <c r="AL91" i="7"/>
  <c r="S91" i="7"/>
  <c r="AC91" i="7"/>
  <c r="AM91" i="7"/>
  <c r="T91" i="7"/>
  <c r="AD91" i="7"/>
  <c r="AN91" i="7"/>
  <c r="U91" i="7"/>
  <c r="AE91" i="7"/>
  <c r="AO91" i="7"/>
  <c r="V91" i="7"/>
  <c r="AF91" i="7"/>
  <c r="W91" i="7"/>
  <c r="AG91" i="7"/>
  <c r="N91" i="7"/>
  <c r="O91" i="7"/>
  <c r="M91" i="7"/>
  <c r="X91" i="7"/>
  <c r="Y91" i="7"/>
  <c r="AH91" i="7"/>
  <c r="AI91" i="7"/>
  <c r="T93" i="7"/>
  <c r="AD93" i="7"/>
  <c r="AN93" i="7"/>
  <c r="U93" i="7"/>
  <c r="AE93" i="7"/>
  <c r="AO93" i="7"/>
  <c r="AG93" i="7"/>
  <c r="V93" i="7"/>
  <c r="AF93" i="7"/>
  <c r="W93" i="7"/>
  <c r="N93" i="7"/>
  <c r="X93" i="7"/>
  <c r="AH93" i="7"/>
  <c r="O93" i="7"/>
  <c r="Y93" i="7"/>
  <c r="AI93" i="7"/>
  <c r="P93" i="7"/>
  <c r="Z93" i="7"/>
  <c r="AJ93" i="7"/>
  <c r="Q93" i="7"/>
  <c r="AA93" i="7"/>
  <c r="AK93" i="7"/>
  <c r="R93" i="7"/>
  <c r="M93" i="7"/>
  <c r="S93" i="7"/>
  <c r="AB93" i="7"/>
  <c r="AC93" i="7"/>
  <c r="AL93" i="7"/>
  <c r="AM93" i="7"/>
  <c r="N95" i="7"/>
  <c r="X95" i="7"/>
  <c r="AH95" i="7"/>
  <c r="M95" i="7"/>
  <c r="O95" i="7"/>
  <c r="Y95" i="7"/>
  <c r="AI95" i="7"/>
  <c r="P95" i="7"/>
  <c r="Z95" i="7"/>
  <c r="AJ95" i="7"/>
  <c r="Q95" i="7"/>
  <c r="AA95" i="7"/>
  <c r="AK95" i="7"/>
  <c r="R95" i="7"/>
  <c r="AB95" i="7"/>
  <c r="AL95" i="7"/>
  <c r="S95" i="7"/>
  <c r="AC95" i="7"/>
  <c r="AM95" i="7"/>
  <c r="T95" i="7"/>
  <c r="AD95" i="7"/>
  <c r="AN95" i="7"/>
  <c r="U95" i="7"/>
  <c r="AE95" i="7"/>
  <c r="AO95" i="7"/>
  <c r="V95" i="7"/>
  <c r="W95" i="7"/>
  <c r="AF95" i="7"/>
  <c r="AG95" i="7"/>
  <c r="N100" i="7"/>
  <c r="X100" i="7"/>
  <c r="AH100" i="7"/>
  <c r="O100" i="7"/>
  <c r="Y100" i="7"/>
  <c r="AI100" i="7"/>
  <c r="P100" i="7"/>
  <c r="Z100" i="7"/>
  <c r="AJ100" i="7"/>
  <c r="Q100" i="7"/>
  <c r="AA100" i="7"/>
  <c r="AK100" i="7"/>
  <c r="R100" i="7"/>
  <c r="AB100" i="7"/>
  <c r="AL100" i="7"/>
  <c r="S100" i="7"/>
  <c r="AC100" i="7"/>
  <c r="AM100" i="7"/>
  <c r="T100" i="7"/>
  <c r="AD100" i="7"/>
  <c r="AN100" i="7"/>
  <c r="U100" i="7"/>
  <c r="AE100" i="7"/>
  <c r="AO100" i="7"/>
  <c r="V100" i="7"/>
  <c r="W100" i="7"/>
  <c r="AF100" i="7"/>
  <c r="AG100" i="7"/>
  <c r="M100" i="7"/>
  <c r="N90" i="7"/>
  <c r="X90" i="7"/>
  <c r="AH90" i="7"/>
  <c r="O90" i="7"/>
  <c r="Y90" i="7"/>
  <c r="AI90" i="7"/>
  <c r="P90" i="7"/>
  <c r="Z90" i="7"/>
  <c r="AJ90" i="7"/>
  <c r="Q90" i="7"/>
  <c r="AA90" i="7"/>
  <c r="AK90" i="7"/>
  <c r="R90" i="7"/>
  <c r="AB90" i="7"/>
  <c r="AL90" i="7"/>
  <c r="S90" i="7"/>
  <c r="AC90" i="7"/>
  <c r="AM90" i="7"/>
  <c r="T90" i="7"/>
  <c r="AD90" i="7"/>
  <c r="AN90" i="7"/>
  <c r="U90" i="7"/>
  <c r="AE90" i="7"/>
  <c r="AO90" i="7"/>
  <c r="AG90" i="7"/>
  <c r="M90" i="7"/>
  <c r="V90" i="7"/>
  <c r="W90" i="7"/>
  <c r="AF90" i="7"/>
  <c r="T103" i="7"/>
  <c r="AD103" i="7"/>
  <c r="AN103" i="7"/>
  <c r="AG103" i="7"/>
  <c r="U103" i="7"/>
  <c r="AE103" i="7"/>
  <c r="AO103" i="7"/>
  <c r="V103" i="7"/>
  <c r="AF103" i="7"/>
  <c r="W103" i="7"/>
  <c r="N103" i="7"/>
  <c r="X103" i="7"/>
  <c r="AH103" i="7"/>
  <c r="O103" i="7"/>
  <c r="Y103" i="7"/>
  <c r="AI103" i="7"/>
  <c r="P103" i="7"/>
  <c r="Z103" i="7"/>
  <c r="AJ103" i="7"/>
  <c r="Q103" i="7"/>
  <c r="AA103" i="7"/>
  <c r="AK103" i="7"/>
  <c r="S103" i="7"/>
  <c r="AB103" i="7"/>
  <c r="AC103" i="7"/>
  <c r="AL103" i="7"/>
  <c r="AM103" i="7"/>
  <c r="R103" i="7"/>
  <c r="M103" i="7"/>
  <c r="P81" i="7"/>
  <c r="Z81" i="7"/>
  <c r="AJ81" i="7"/>
  <c r="Q81" i="7"/>
  <c r="AA81" i="7"/>
  <c r="AK81" i="7"/>
  <c r="R81" i="7"/>
  <c r="AB81" i="7"/>
  <c r="AL81" i="7"/>
  <c r="S81" i="7"/>
  <c r="AC81" i="7"/>
  <c r="AM81" i="7"/>
  <c r="T81" i="7"/>
  <c r="AD81" i="7"/>
  <c r="AN81" i="7"/>
  <c r="U81" i="7"/>
  <c r="AE81" i="7"/>
  <c r="AO81" i="7"/>
  <c r="V81" i="7"/>
  <c r="AF81" i="7"/>
  <c r="W81" i="7"/>
  <c r="AG81" i="7"/>
  <c r="N81" i="7"/>
  <c r="X81" i="7"/>
  <c r="AH81" i="7"/>
  <c r="O81" i="7"/>
  <c r="Y81" i="7"/>
  <c r="AI81" i="7"/>
  <c r="M81" i="7"/>
  <c r="V89" i="7"/>
  <c r="AF89" i="7"/>
  <c r="W89" i="7"/>
  <c r="AG89" i="7"/>
  <c r="N89" i="7"/>
  <c r="X89" i="7"/>
  <c r="AH89" i="7"/>
  <c r="O89" i="7"/>
  <c r="Y89" i="7"/>
  <c r="AI89" i="7"/>
  <c r="P89" i="7"/>
  <c r="Z89" i="7"/>
  <c r="AJ89" i="7"/>
  <c r="Q89" i="7"/>
  <c r="AA89" i="7"/>
  <c r="AK89" i="7"/>
  <c r="R89" i="7"/>
  <c r="AB89" i="7"/>
  <c r="AL89" i="7"/>
  <c r="S89" i="7"/>
  <c r="AC89" i="7"/>
  <c r="AM89" i="7"/>
  <c r="M89" i="7"/>
  <c r="T89" i="7"/>
  <c r="U89" i="7"/>
  <c r="AD89" i="7"/>
  <c r="AE89" i="7"/>
  <c r="AN89" i="7"/>
  <c r="AO89" i="7"/>
  <c r="P96" i="7"/>
  <c r="Z96" i="7"/>
  <c r="AJ96" i="7"/>
  <c r="Q96" i="7"/>
  <c r="AA96" i="7"/>
  <c r="AK96" i="7"/>
  <c r="M96" i="7"/>
  <c r="R96" i="7"/>
  <c r="AB96" i="7"/>
  <c r="AL96" i="7"/>
  <c r="S96" i="7"/>
  <c r="AC96" i="7"/>
  <c r="AM96" i="7"/>
  <c r="T96" i="7"/>
  <c r="AD96" i="7"/>
  <c r="AN96" i="7"/>
  <c r="U96" i="7"/>
  <c r="AE96" i="7"/>
  <c r="AO96" i="7"/>
  <c r="V96" i="7"/>
  <c r="AF96" i="7"/>
  <c r="W96" i="7"/>
  <c r="AG96" i="7"/>
  <c r="O96" i="7"/>
  <c r="X96" i="7"/>
  <c r="Y96" i="7"/>
  <c r="AH96" i="7"/>
  <c r="AI96" i="7"/>
  <c r="N96" i="7"/>
  <c r="V104" i="7"/>
  <c r="AF104" i="7"/>
  <c r="W104" i="7"/>
  <c r="AG104" i="7"/>
  <c r="O104" i="7"/>
  <c r="N104" i="7"/>
  <c r="X104" i="7"/>
  <c r="AH104" i="7"/>
  <c r="AI104" i="7"/>
  <c r="Y104" i="7"/>
  <c r="P104" i="7"/>
  <c r="Z104" i="7"/>
  <c r="Q104" i="7"/>
  <c r="AA104" i="7"/>
  <c r="S104" i="7"/>
  <c r="AC104" i="7"/>
  <c r="AM104" i="7"/>
  <c r="AE104" i="7"/>
  <c r="M104" i="7"/>
  <c r="AJ104" i="7"/>
  <c r="AK104" i="7"/>
  <c r="AL104" i="7"/>
  <c r="AN104" i="7"/>
  <c r="R104" i="7"/>
  <c r="AO104" i="7"/>
  <c r="T104" i="7"/>
  <c r="U104" i="7"/>
  <c r="AB104" i="7"/>
  <c r="AD104" i="7"/>
  <c r="R82" i="7"/>
  <c r="AB82" i="7"/>
  <c r="AL82" i="7"/>
  <c r="S82" i="7"/>
  <c r="AC82" i="7"/>
  <c r="AM82" i="7"/>
  <c r="T82" i="7"/>
  <c r="AD82" i="7"/>
  <c r="AN82" i="7"/>
  <c r="U82" i="7"/>
  <c r="AE82" i="7"/>
  <c r="AO82" i="7"/>
  <c r="V82" i="7"/>
  <c r="AF82" i="7"/>
  <c r="W82" i="7"/>
  <c r="AG82" i="7"/>
  <c r="N82" i="7"/>
  <c r="X82" i="7"/>
  <c r="AH82" i="7"/>
  <c r="O82" i="7"/>
  <c r="Y82" i="7"/>
  <c r="AI82" i="7"/>
  <c r="M82" i="7"/>
  <c r="P82" i="7"/>
  <c r="Z82" i="7"/>
  <c r="AJ82" i="7"/>
  <c r="Q82" i="7"/>
  <c r="AA82" i="7"/>
  <c r="AK82" i="7"/>
  <c r="T88" i="7"/>
  <c r="AD88" i="7"/>
  <c r="AN88" i="7"/>
  <c r="U88" i="7"/>
  <c r="AE88" i="7"/>
  <c r="AO88" i="7"/>
  <c r="V88" i="7"/>
  <c r="AF88" i="7"/>
  <c r="W88" i="7"/>
  <c r="AG88" i="7"/>
  <c r="N88" i="7"/>
  <c r="X88" i="7"/>
  <c r="AH88" i="7"/>
  <c r="O88" i="7"/>
  <c r="Y88" i="7"/>
  <c r="AI88" i="7"/>
  <c r="P88" i="7"/>
  <c r="Z88" i="7"/>
  <c r="AJ88" i="7"/>
  <c r="Q88" i="7"/>
  <c r="AA88" i="7"/>
  <c r="AK88" i="7"/>
  <c r="AM88" i="7"/>
  <c r="R88" i="7"/>
  <c r="S88" i="7"/>
  <c r="AB88" i="7"/>
  <c r="AC88" i="7"/>
  <c r="AL88" i="7"/>
  <c r="M88" i="7"/>
  <c r="R97" i="7"/>
  <c r="AB97" i="7"/>
  <c r="AL97" i="7"/>
  <c r="S97" i="7"/>
  <c r="AC97" i="7"/>
  <c r="AM97" i="7"/>
  <c r="T97" i="7"/>
  <c r="AD97" i="7"/>
  <c r="AN97" i="7"/>
  <c r="M97" i="7"/>
  <c r="U97" i="7"/>
  <c r="AE97" i="7"/>
  <c r="AO97" i="7"/>
  <c r="V97" i="7"/>
  <c r="AF97" i="7"/>
  <c r="W97" i="7"/>
  <c r="AG97" i="7"/>
  <c r="N97" i="7"/>
  <c r="X97" i="7"/>
  <c r="AH97" i="7"/>
  <c r="O97" i="7"/>
  <c r="Y97" i="7"/>
  <c r="AI97" i="7"/>
  <c r="AK97" i="7"/>
  <c r="P97" i="7"/>
  <c r="Q97" i="7"/>
  <c r="Z97" i="7"/>
  <c r="AA97" i="7"/>
  <c r="AJ97" i="7"/>
  <c r="P106" i="7"/>
  <c r="Z106" i="7"/>
  <c r="AJ106" i="7"/>
  <c r="Q106" i="7"/>
  <c r="AA106" i="7"/>
  <c r="AK106" i="7"/>
  <c r="M106" i="7"/>
  <c r="R106" i="7"/>
  <c r="AB106" i="7"/>
  <c r="AL106" i="7"/>
  <c r="S106" i="7"/>
  <c r="AC106" i="7"/>
  <c r="W106" i="7"/>
  <c r="AG106" i="7"/>
  <c r="AF106" i="7"/>
  <c r="N106" i="7"/>
  <c r="AH106" i="7"/>
  <c r="O106" i="7"/>
  <c r="AI106" i="7"/>
  <c r="T106" i="7"/>
  <c r="AM106" i="7"/>
  <c r="U106" i="7"/>
  <c r="AN106" i="7"/>
  <c r="V106" i="7"/>
  <c r="AO106" i="7"/>
  <c r="X106" i="7"/>
  <c r="Y106" i="7"/>
  <c r="AD106" i="7"/>
  <c r="AE106" i="7"/>
  <c r="N80" i="7"/>
  <c r="X80" i="7"/>
  <c r="AH80" i="7"/>
  <c r="O80" i="7"/>
  <c r="Y80" i="7"/>
  <c r="AI80" i="7"/>
  <c r="P80" i="7"/>
  <c r="Z80" i="7"/>
  <c r="AJ80" i="7"/>
  <c r="M80" i="7"/>
  <c r="Q80" i="7"/>
  <c r="AA80" i="7"/>
  <c r="AK80" i="7"/>
  <c r="R80" i="7"/>
  <c r="AB80" i="7"/>
  <c r="AL80" i="7"/>
  <c r="S80" i="7"/>
  <c r="AC80" i="7"/>
  <c r="AM80" i="7"/>
  <c r="T80" i="7"/>
  <c r="AD80" i="7"/>
  <c r="AN80" i="7"/>
  <c r="U80" i="7"/>
  <c r="AE80" i="7"/>
  <c r="AO80" i="7"/>
  <c r="V80" i="7"/>
  <c r="AF80" i="7"/>
  <c r="W80" i="7"/>
  <c r="AG80" i="7"/>
  <c r="AA4" i="3"/>
  <c r="Z4" i="3"/>
  <c r="Y4" i="3"/>
  <c r="X4" i="3"/>
  <c r="W4" i="3"/>
  <c r="V4" i="3"/>
  <c r="U4" i="3"/>
  <c r="T232" i="3" l="1"/>
  <c r="AB232" i="3"/>
  <c r="Z234" i="3"/>
  <c r="AE232" i="3"/>
  <c r="AB234" i="3"/>
  <c r="O234" i="3"/>
  <c r="AN232" i="3"/>
  <c r="M233" i="3"/>
  <c r="AI233" i="3"/>
  <c r="P223" i="3"/>
  <c r="V225" i="3"/>
  <c r="V233" i="3"/>
  <c r="AC224" i="3"/>
  <c r="X233" i="3"/>
  <c r="AG233" i="3"/>
  <c r="Q232" i="3"/>
  <c r="AJ223" i="3"/>
  <c r="L225" i="3"/>
  <c r="AM234" i="3"/>
  <c r="W224" i="3"/>
  <c r="V223" i="3"/>
  <c r="K232" i="3"/>
  <c r="V234" i="3"/>
  <c r="T223" i="3"/>
  <c r="AC233" i="3"/>
  <c r="R225" i="3"/>
  <c r="AC234" i="3"/>
  <c r="Q223" i="3"/>
  <c r="R234" i="3"/>
  <c r="Y232" i="3"/>
  <c r="T233" i="3"/>
  <c r="AG234" i="3"/>
  <c r="L234" i="3"/>
  <c r="AI223" i="3"/>
  <c r="S234" i="3"/>
  <c r="X223" i="3"/>
  <c r="N224" i="3"/>
  <c r="AM232" i="3"/>
  <c r="X232" i="3"/>
  <c r="AD233" i="3"/>
  <c r="AF224" i="3"/>
  <c r="M224" i="3"/>
  <c r="AH234" i="3"/>
  <c r="L223" i="3"/>
  <c r="AH232" i="3"/>
  <c r="S233" i="3"/>
  <c r="AL224" i="3"/>
  <c r="AK233" i="3"/>
  <c r="O232" i="3"/>
  <c r="AM223" i="3"/>
  <c r="K225" i="3"/>
  <c r="Y224" i="3"/>
  <c r="AG223" i="3"/>
  <c r="X234" i="3"/>
  <c r="AH224" i="3"/>
  <c r="W234" i="3"/>
  <c r="AE225" i="3"/>
  <c r="AE233" i="3"/>
  <c r="AN223" i="3"/>
  <c r="AL232" i="3"/>
  <c r="AB224" i="3"/>
  <c r="AL233" i="3"/>
  <c r="AA233" i="3"/>
  <c r="AC232" i="3"/>
  <c r="AI232" i="3"/>
  <c r="AK234" i="3"/>
  <c r="U224" i="3"/>
  <c r="AJ234" i="3"/>
  <c r="W223" i="3"/>
  <c r="N234" i="3"/>
  <c r="M234" i="3"/>
  <c r="AH223" i="3"/>
  <c r="U225" i="3"/>
  <c r="U233" i="3"/>
  <c r="AN225" i="3"/>
  <c r="P234" i="3"/>
  <c r="AM225" i="3"/>
  <c r="R232" i="3"/>
  <c r="AB223" i="3"/>
  <c r="AB233" i="3"/>
  <c r="AB225" i="3"/>
  <c r="AK225" i="3"/>
  <c r="Q233" i="3"/>
  <c r="AJ225" i="3"/>
  <c r="S232" i="3"/>
  <c r="AC223" i="3"/>
  <c r="K223" i="3"/>
  <c r="T224" i="3"/>
  <c r="AI225" i="3"/>
  <c r="AN233" i="3"/>
  <c r="AF223" i="3"/>
  <c r="AF234" i="3"/>
  <c r="AM233" i="3"/>
  <c r="Q234" i="3"/>
  <c r="AA223" i="3"/>
  <c r="N232" i="3"/>
  <c r="M223" i="3"/>
  <c r="W233" i="3"/>
  <c r="AF233" i="3"/>
  <c r="AE224" i="3"/>
  <c r="AD232" i="3"/>
  <c r="AH233" i="3"/>
  <c r="AD225" i="3"/>
  <c r="AC225" i="3"/>
  <c r="R223" i="3"/>
  <c r="R233" i="3"/>
  <c r="AA225" i="3"/>
  <c r="AJ232" i="3"/>
  <c r="Z225" i="3"/>
  <c r="S223" i="3"/>
  <c r="AG232" i="3"/>
  <c r="O223" i="3"/>
  <c r="P224" i="3"/>
  <c r="AF225" i="3"/>
  <c r="O224" i="3"/>
  <c r="Y233" i="3"/>
  <c r="X224" i="3"/>
  <c r="Y223" i="3"/>
  <c r="AH225" i="3"/>
  <c r="AF232" i="3"/>
  <c r="AI234" i="3"/>
  <c r="L233" i="3"/>
  <c r="K224" i="3"/>
  <c r="W232" i="3"/>
  <c r="T225" i="3"/>
  <c r="S225" i="3"/>
  <c r="AI224" i="3"/>
  <c r="AK232" i="3"/>
  <c r="Q225" i="3"/>
  <c r="Z232" i="3"/>
  <c r="P225" i="3"/>
  <c r="AA234" i="3"/>
  <c r="K233" i="3"/>
  <c r="M225" i="3"/>
  <c r="K234" i="3"/>
  <c r="Q224" i="3"/>
  <c r="P233" i="3"/>
  <c r="AG224" i="3"/>
  <c r="AL225" i="3"/>
  <c r="Z223" i="3"/>
  <c r="X225" i="3"/>
  <c r="R224" i="3"/>
  <c r="AG225" i="3"/>
  <c r="V232" i="3"/>
  <c r="N233" i="3"/>
  <c r="U232" i="3"/>
  <c r="AE223" i="3"/>
  <c r="Y225" i="3"/>
  <c r="AN224" i="3"/>
  <c r="AM224" i="3"/>
  <c r="AN234" i="3"/>
  <c r="AA232" i="3"/>
  <c r="AK224" i="3"/>
  <c r="P232" i="3"/>
  <c r="AJ224" i="3"/>
  <c r="AJ233" i="3"/>
  <c r="AE234" i="3"/>
  <c r="T234" i="3"/>
  <c r="AD223" i="3"/>
  <c r="AL234" i="3"/>
  <c r="N225" i="3"/>
  <c r="AL223" i="3"/>
  <c r="W225" i="3"/>
  <c r="L232" i="3"/>
  <c r="M232" i="3"/>
  <c r="V224" i="3"/>
  <c r="U223" i="3"/>
  <c r="AD224" i="3"/>
  <c r="Y234" i="3"/>
  <c r="S224" i="3"/>
  <c r="AD234" i="3"/>
  <c r="O233" i="3"/>
  <c r="AA224" i="3"/>
  <c r="Z224" i="3"/>
  <c r="Z233" i="3"/>
  <c r="U234" i="3"/>
  <c r="N223" i="3"/>
  <c r="L224" i="3"/>
  <c r="O225" i="3"/>
  <c r="AK223" i="3"/>
  <c r="P235" i="3"/>
  <c r="Z235" i="3"/>
  <c r="AJ235" i="3"/>
  <c r="Q236" i="3"/>
  <c r="AA236" i="3"/>
  <c r="AK236" i="3"/>
  <c r="R237" i="3"/>
  <c r="AB237" i="3"/>
  <c r="AL237" i="3"/>
  <c r="Q235" i="3"/>
  <c r="AA235" i="3"/>
  <c r="AK235" i="3"/>
  <c r="R236" i="3"/>
  <c r="AB236" i="3"/>
  <c r="AL236" i="3"/>
  <c r="S237" i="3"/>
  <c r="AC237" i="3"/>
  <c r="AM237" i="3"/>
  <c r="R235" i="3"/>
  <c r="T235" i="3"/>
  <c r="AD235" i="3"/>
  <c r="AN235" i="3"/>
  <c r="U236" i="3"/>
  <c r="AE236" i="3"/>
  <c r="L237" i="3"/>
  <c r="V237" i="3"/>
  <c r="AF237" i="3"/>
  <c r="K237" i="3"/>
  <c r="U235" i="3"/>
  <c r="L235" i="3"/>
  <c r="V235" i="3"/>
  <c r="AF235" i="3"/>
  <c r="M236" i="3"/>
  <c r="W236" i="3"/>
  <c r="AG236" i="3"/>
  <c r="N237" i="3"/>
  <c r="X237" i="3"/>
  <c r="AH237" i="3"/>
  <c r="M235" i="3"/>
  <c r="W235" i="3"/>
  <c r="AG235" i="3"/>
  <c r="N236" i="3"/>
  <c r="X236" i="3"/>
  <c r="AH236" i="3"/>
  <c r="O237" i="3"/>
  <c r="Y237" i="3"/>
  <c r="AI237" i="3"/>
  <c r="Y235" i="3"/>
  <c r="P236" i="3"/>
  <c r="AJ236" i="3"/>
  <c r="AA237" i="3"/>
  <c r="AB235" i="3"/>
  <c r="S236" i="3"/>
  <c r="AM236" i="3"/>
  <c r="AD237" i="3"/>
  <c r="AC235" i="3"/>
  <c r="T236" i="3"/>
  <c r="AN236" i="3"/>
  <c r="AE237" i="3"/>
  <c r="AE235" i="3"/>
  <c r="V236" i="3"/>
  <c r="M237" i="3"/>
  <c r="AG237" i="3"/>
  <c r="AH235" i="3"/>
  <c r="Y236" i="3"/>
  <c r="P237" i="3"/>
  <c r="AJ237" i="3"/>
  <c r="AI235" i="3"/>
  <c r="Z236" i="3"/>
  <c r="Q237" i="3"/>
  <c r="AK237" i="3"/>
  <c r="N235" i="3"/>
  <c r="AL235" i="3"/>
  <c r="AC236" i="3"/>
  <c r="T237" i="3"/>
  <c r="AN237" i="3"/>
  <c r="S235" i="3"/>
  <c r="L236" i="3"/>
  <c r="AF236" i="3"/>
  <c r="W237" i="3"/>
  <c r="K235" i="3"/>
  <c r="AM235" i="3"/>
  <c r="O236" i="3"/>
  <c r="AD236" i="3"/>
  <c r="AI236" i="3"/>
  <c r="U237" i="3"/>
  <c r="Z237" i="3"/>
  <c r="K236" i="3"/>
  <c r="O235" i="3"/>
  <c r="X235" i="3"/>
  <c r="M221" i="3"/>
  <c r="L220" i="3"/>
  <c r="U222" i="3"/>
  <c r="X221" i="3"/>
  <c r="R221" i="3"/>
  <c r="AJ222" i="3"/>
  <c r="AI221" i="3"/>
  <c r="AM220" i="3"/>
  <c r="AL220" i="3"/>
  <c r="Z222" i="3"/>
  <c r="AJ221" i="3"/>
  <c r="AG220" i="3"/>
  <c r="K222" i="3"/>
  <c r="X222" i="3"/>
  <c r="AN222" i="3"/>
  <c r="AK222" i="3"/>
  <c r="Y221" i="3"/>
  <c r="AC220" i="3"/>
  <c r="W220" i="3"/>
  <c r="AF222" i="3"/>
  <c r="AE221" i="3"/>
  <c r="N220" i="3"/>
  <c r="AD222" i="3"/>
  <c r="AB220" i="3"/>
  <c r="X220" i="3"/>
  <c r="AA222" i="3"/>
  <c r="N222" i="3"/>
  <c r="P222" i="3"/>
  <c r="O221" i="3"/>
  <c r="S220" i="3"/>
  <c r="W221" i="3"/>
  <c r="Q220" i="3"/>
  <c r="M220" i="3"/>
  <c r="AH222" i="3"/>
  <c r="V222" i="3"/>
  <c r="U221" i="3"/>
  <c r="T222" i="3"/>
  <c r="R220" i="3"/>
  <c r="Q222" i="3"/>
  <c r="AI220" i="3"/>
  <c r="S222" i="3"/>
  <c r="AL221" i="3"/>
  <c r="Y222" i="3"/>
  <c r="T220" i="3"/>
  <c r="O222" i="3"/>
  <c r="N221" i="3"/>
  <c r="L222" i="3"/>
  <c r="K221" i="3"/>
  <c r="AN221" i="3"/>
  <c r="AK221" i="3"/>
  <c r="Z221" i="3"/>
  <c r="Y220" i="3"/>
  <c r="AG221" i="3"/>
  <c r="AA220" i="3"/>
  <c r="AG222" i="3"/>
  <c r="AF221" i="3"/>
  <c r="AE220" i="3"/>
  <c r="AD221" i="3"/>
  <c r="AL222" i="3"/>
  <c r="AA221" i="3"/>
  <c r="P221" i="3"/>
  <c r="O220" i="3"/>
  <c r="AM222" i="3"/>
  <c r="AF220" i="3"/>
  <c r="V220" i="3"/>
  <c r="AE222" i="3"/>
  <c r="AH221" i="3"/>
  <c r="W222" i="3"/>
  <c r="V221" i="3"/>
  <c r="U220" i="3"/>
  <c r="T221" i="3"/>
  <c r="AH220" i="3"/>
  <c r="AB222" i="3"/>
  <c r="Q221" i="3"/>
  <c r="AJ220" i="3"/>
  <c r="AC222" i="3"/>
  <c r="AD220" i="3"/>
  <c r="P220" i="3"/>
  <c r="AC221" i="3"/>
  <c r="AB221" i="3"/>
  <c r="S221" i="3"/>
  <c r="M222" i="3"/>
  <c r="L221" i="3"/>
  <c r="K220" i="3"/>
  <c r="AN220" i="3"/>
  <c r="R222" i="3"/>
  <c r="AK220" i="3"/>
  <c r="Z220" i="3"/>
  <c r="AI222" i="3"/>
  <c r="AM221" i="3"/>
  <c r="P229" i="3"/>
  <c r="Z229" i="3"/>
  <c r="AJ229" i="3"/>
  <c r="Q230" i="3"/>
  <c r="AA230" i="3"/>
  <c r="AK230" i="3"/>
  <c r="R231" i="3"/>
  <c r="AB231" i="3"/>
  <c r="AL231" i="3"/>
  <c r="Q229" i="3"/>
  <c r="AA229" i="3"/>
  <c r="AK229" i="3"/>
  <c r="R230" i="3"/>
  <c r="AB230" i="3"/>
  <c r="AL230" i="3"/>
  <c r="S231" i="3"/>
  <c r="AC231" i="3"/>
  <c r="AM231" i="3"/>
  <c r="W229" i="3"/>
  <c r="AI229" i="3"/>
  <c r="T230" i="3"/>
  <c r="AF230" i="3"/>
  <c r="O231" i="3"/>
  <c r="AA231" i="3"/>
  <c r="K230" i="3"/>
  <c r="L229" i="3"/>
  <c r="X229" i="3"/>
  <c r="AL229" i="3"/>
  <c r="U230" i="3"/>
  <c r="AG230" i="3"/>
  <c r="P231" i="3"/>
  <c r="AD231" i="3"/>
  <c r="K231" i="3"/>
  <c r="M229" i="3"/>
  <c r="Y229" i="3"/>
  <c r="AM229" i="3"/>
  <c r="V230" i="3"/>
  <c r="AH230" i="3"/>
  <c r="Q231" i="3"/>
  <c r="AE231" i="3"/>
  <c r="K229" i="3"/>
  <c r="N229" i="3"/>
  <c r="AB229" i="3"/>
  <c r="AN229" i="3"/>
  <c r="W230" i="3"/>
  <c r="AI230" i="3"/>
  <c r="T231" i="3"/>
  <c r="AF231" i="3"/>
  <c r="O229" i="3"/>
  <c r="AC229" i="3"/>
  <c r="L230" i="3"/>
  <c r="X230" i="3"/>
  <c r="AJ230" i="3"/>
  <c r="U231" i="3"/>
  <c r="AG231" i="3"/>
  <c r="R229" i="3"/>
  <c r="AD229" i="3"/>
  <c r="M230" i="3"/>
  <c r="Y230" i="3"/>
  <c r="AM230" i="3"/>
  <c r="V231" i="3"/>
  <c r="AH231" i="3"/>
  <c r="S229" i="3"/>
  <c r="AE229" i="3"/>
  <c r="N230" i="3"/>
  <c r="Z230" i="3"/>
  <c r="AN230" i="3"/>
  <c r="W231" i="3"/>
  <c r="AI231" i="3"/>
  <c r="U229" i="3"/>
  <c r="AG229" i="3"/>
  <c r="P230" i="3"/>
  <c r="AD230" i="3"/>
  <c r="M231" i="3"/>
  <c r="Y231" i="3"/>
  <c r="AK231" i="3"/>
  <c r="L231" i="3"/>
  <c r="N231" i="3"/>
  <c r="T229" i="3"/>
  <c r="X231" i="3"/>
  <c r="V229" i="3"/>
  <c r="Z231" i="3"/>
  <c r="AF229" i="3"/>
  <c r="AJ231" i="3"/>
  <c r="AH229" i="3"/>
  <c r="AN231" i="3"/>
  <c r="O230" i="3"/>
  <c r="AC230" i="3"/>
  <c r="AE230" i="3"/>
  <c r="S230" i="3"/>
  <c r="AG227" i="3"/>
  <c r="L228" i="3"/>
  <c r="U226" i="3"/>
  <c r="K213" i="3"/>
  <c r="N228" i="3"/>
  <c r="T227" i="3"/>
  <c r="AN213" i="3"/>
  <c r="AI226" i="3"/>
  <c r="T228" i="3"/>
  <c r="AL211" i="3"/>
  <c r="X228" i="3"/>
  <c r="AK226" i="3"/>
  <c r="AK213" i="3"/>
  <c r="AH226" i="3"/>
  <c r="AJ226" i="3"/>
  <c r="Z213" i="3"/>
  <c r="Y212" i="3"/>
  <c r="X211" i="3"/>
  <c r="AG213" i="3"/>
  <c r="AF212" i="3"/>
  <c r="AD212" i="3"/>
  <c r="AC226" i="3"/>
  <c r="AC211" i="3"/>
  <c r="AN226" i="3"/>
  <c r="AN212" i="3"/>
  <c r="AL228" i="3"/>
  <c r="AA226" i="3"/>
  <c r="AA211" i="3"/>
  <c r="AA213" i="3"/>
  <c r="O212" i="3"/>
  <c r="N211" i="3"/>
  <c r="W213" i="3"/>
  <c r="V212" i="3"/>
  <c r="S226" i="3"/>
  <c r="S211" i="3"/>
  <c r="AI211" i="3"/>
  <c r="AE212" i="3"/>
  <c r="AM213" i="3"/>
  <c r="Y226" i="3"/>
  <c r="W227" i="3"/>
  <c r="AH227" i="3"/>
  <c r="AF227" i="3"/>
  <c r="AF213" i="3"/>
  <c r="K226" i="3"/>
  <c r="AD226" i="3"/>
  <c r="AB211" i="3"/>
  <c r="Z226" i="3"/>
  <c r="P213" i="3"/>
  <c r="T212" i="3"/>
  <c r="M213" i="3"/>
  <c r="AN211" i="3"/>
  <c r="AL227" i="3"/>
  <c r="AD211" i="3"/>
  <c r="AC213" i="3"/>
  <c r="Y227" i="3"/>
  <c r="V228" i="3"/>
  <c r="AJ213" i="3"/>
  <c r="AH211" i="3"/>
  <c r="AM226" i="3"/>
  <c r="M227" i="3"/>
  <c r="V227" i="3"/>
  <c r="X226" i="3"/>
  <c r="T226" i="3"/>
  <c r="AB228" i="3"/>
  <c r="R211" i="3"/>
  <c r="Q226" i="3"/>
  <c r="P226" i="3"/>
  <c r="AJ212" i="3"/>
  <c r="Q213" i="3"/>
  <c r="L212" i="3"/>
  <c r="Z212" i="3"/>
  <c r="Y211" i="3"/>
  <c r="AM228" i="3"/>
  <c r="AF228" i="3"/>
  <c r="AG226" i="3"/>
  <c r="L227" i="3"/>
  <c r="AH213" i="3"/>
  <c r="R228" i="3"/>
  <c r="AK212" i="3"/>
  <c r="AG212" i="3"/>
  <c r="AF211" i="3"/>
  <c r="W228" i="3"/>
  <c r="AA227" i="3"/>
  <c r="N212" i="3"/>
  <c r="V213" i="3"/>
  <c r="S212" i="3"/>
  <c r="AE226" i="3"/>
  <c r="R212" i="3"/>
  <c r="P227" i="3"/>
  <c r="W226" i="3"/>
  <c r="AF226" i="3"/>
  <c r="U228" i="3"/>
  <c r="AH228" i="3"/>
  <c r="AI227" i="3"/>
  <c r="AB227" i="3"/>
  <c r="AL213" i="3"/>
  <c r="AK228" i="3"/>
  <c r="AJ228" i="3"/>
  <c r="P212" i="3"/>
  <c r="AA212" i="3"/>
  <c r="O211" i="3"/>
  <c r="X213" i="3"/>
  <c r="W212" i="3"/>
  <c r="V211" i="3"/>
  <c r="U212" i="3"/>
  <c r="T211" i="3"/>
  <c r="AC228" i="3"/>
  <c r="K227" i="3"/>
  <c r="R226" i="3"/>
  <c r="L213" i="3"/>
  <c r="AM211" i="3"/>
  <c r="X227" i="3"/>
  <c r="M226" i="3"/>
  <c r="V226" i="3"/>
  <c r="K228" i="3"/>
  <c r="AI228" i="3"/>
  <c r="N226" i="3"/>
  <c r="R227" i="3"/>
  <c r="AB213" i="3"/>
  <c r="AA228" i="3"/>
  <c r="Z228" i="3"/>
  <c r="AJ211" i="3"/>
  <c r="Q212" i="3"/>
  <c r="N213" i="3"/>
  <c r="M212" i="3"/>
  <c r="L211" i="3"/>
  <c r="K212" i="3"/>
  <c r="S228" i="3"/>
  <c r="S213" i="3"/>
  <c r="O227" i="3"/>
  <c r="N227" i="3"/>
  <c r="AB212" i="3"/>
  <c r="Z227" i="3"/>
  <c r="O213" i="3"/>
  <c r="K211" i="3"/>
  <c r="S227" i="3"/>
  <c r="AD227" i="3"/>
  <c r="AE228" i="3"/>
  <c r="Q227" i="3"/>
  <c r="L226" i="3"/>
  <c r="AE227" i="3"/>
  <c r="AN228" i="3"/>
  <c r="AL226" i="3"/>
  <c r="R213" i="3"/>
  <c r="Y228" i="3"/>
  <c r="Q228" i="3"/>
  <c r="P228" i="3"/>
  <c r="Z211" i="3"/>
  <c r="AK211" i="3"/>
  <c r="AI213" i="3"/>
  <c r="AH212" i="3"/>
  <c r="AG211" i="3"/>
  <c r="AE211" i="3"/>
  <c r="AM227" i="3"/>
  <c r="AM212" i="3"/>
  <c r="AE213" i="3"/>
  <c r="AN227" i="3"/>
  <c r="M211" i="3"/>
  <c r="AD213" i="3"/>
  <c r="M228" i="3"/>
  <c r="U213" i="3"/>
  <c r="AG228" i="3"/>
  <c r="U227" i="3"/>
  <c r="AD228" i="3"/>
  <c r="AB226" i="3"/>
  <c r="AL212" i="3"/>
  <c r="O226" i="3"/>
  <c r="AK227" i="3"/>
  <c r="O228" i="3"/>
  <c r="AJ227" i="3"/>
  <c r="P211" i="3"/>
  <c r="Q211" i="3"/>
  <c r="Y213" i="3"/>
  <c r="X212" i="3"/>
  <c r="W211" i="3"/>
  <c r="U211" i="3"/>
  <c r="AC227" i="3"/>
  <c r="AC212" i="3"/>
  <c r="AI212" i="3"/>
  <c r="T213" i="3"/>
  <c r="Y3" i="3"/>
  <c r="I64" i="5"/>
  <c r="D64" i="5"/>
  <c r="I63" i="5"/>
  <c r="D63" i="5"/>
  <c r="I62" i="5"/>
  <c r="D62" i="5"/>
  <c r="H61" i="5"/>
  <c r="I61" i="5" s="1"/>
  <c r="C61" i="5"/>
  <c r="D61" i="5" s="1"/>
  <c r="H60" i="5"/>
  <c r="I60" i="5" s="1"/>
  <c r="D60" i="5"/>
  <c r="H59" i="5"/>
  <c r="I59" i="5" s="1"/>
  <c r="J59" i="5" s="1"/>
  <c r="D59" i="5"/>
  <c r="C59" i="5"/>
  <c r="J58" i="5"/>
  <c r="I58" i="5"/>
  <c r="H58" i="5"/>
  <c r="C58" i="5"/>
  <c r="D58" i="5" s="1"/>
  <c r="I57" i="5"/>
  <c r="J57" i="5" s="1"/>
  <c r="D57" i="5"/>
  <c r="E57" i="5" s="1"/>
  <c r="J56" i="5"/>
  <c r="I56" i="5"/>
  <c r="H56" i="5"/>
  <c r="C56" i="5"/>
  <c r="D56" i="5" s="1"/>
  <c r="E56" i="5" s="1"/>
  <c r="H55" i="5"/>
  <c r="I55" i="5" s="1"/>
  <c r="J55" i="5" s="1"/>
  <c r="C55" i="5"/>
  <c r="D55" i="5" s="1"/>
  <c r="E55" i="5" s="1"/>
  <c r="H54" i="5"/>
  <c r="I54" i="5" s="1"/>
  <c r="J54" i="5" s="1"/>
  <c r="C54" i="5"/>
  <c r="D54" i="5" s="1"/>
  <c r="E54" i="5" s="1"/>
  <c r="H53" i="5"/>
  <c r="I53" i="5" s="1"/>
  <c r="J53" i="5" s="1"/>
  <c r="C53" i="5"/>
  <c r="D53" i="5" s="1"/>
  <c r="I52" i="5"/>
  <c r="J52" i="5" s="1"/>
  <c r="D52" i="5"/>
  <c r="H51" i="5"/>
  <c r="I51" i="5" s="1"/>
  <c r="J51" i="5" s="1"/>
  <c r="C51" i="5"/>
  <c r="D51" i="5" s="1"/>
  <c r="H50" i="5"/>
  <c r="I50" i="5" s="1"/>
  <c r="J50" i="5" s="1"/>
  <c r="C50" i="5"/>
  <c r="D50" i="5" s="1"/>
  <c r="E50" i="5" s="1"/>
  <c r="H49" i="5"/>
  <c r="I49" i="5" s="1"/>
  <c r="J49" i="5" s="1"/>
  <c r="C49" i="5"/>
  <c r="D49" i="5" s="1"/>
  <c r="E49" i="5" s="1"/>
  <c r="H48" i="5"/>
  <c r="I48" i="5" s="1"/>
  <c r="J48" i="5" s="1"/>
  <c r="C48" i="5"/>
  <c r="D48" i="5" s="1"/>
  <c r="E48" i="5" s="1"/>
  <c r="I47" i="5"/>
  <c r="J47" i="5" s="1"/>
  <c r="C47" i="5"/>
  <c r="D47" i="5" s="1"/>
  <c r="I46" i="5"/>
  <c r="J46" i="5" s="1"/>
  <c r="D46" i="5"/>
  <c r="H45" i="5"/>
  <c r="I45" i="5" s="1"/>
  <c r="J45" i="5" s="1"/>
  <c r="C45" i="5"/>
  <c r="D45" i="5" s="1"/>
  <c r="I44" i="5"/>
  <c r="J44" i="5" s="1"/>
  <c r="X3" i="3" s="1"/>
  <c r="D44" i="5"/>
  <c r="E44" i="5" s="1"/>
  <c r="X5" i="3" s="1"/>
  <c r="I43" i="5"/>
  <c r="J43" i="5" s="1"/>
  <c r="H43" i="5"/>
  <c r="C43" i="5"/>
  <c r="D43" i="5" s="1"/>
  <c r="H42" i="5"/>
  <c r="I42" i="5" s="1"/>
  <c r="J42" i="5" s="1"/>
  <c r="C42" i="5"/>
  <c r="D42" i="5" s="1"/>
  <c r="H41" i="5"/>
  <c r="I41" i="5" s="1"/>
  <c r="J41" i="5" s="1"/>
  <c r="C41" i="5"/>
  <c r="D41" i="5" s="1"/>
  <c r="H40" i="5"/>
  <c r="I40" i="5" s="1"/>
  <c r="J40" i="5" s="1"/>
  <c r="C40" i="5"/>
  <c r="D40" i="5" s="1"/>
  <c r="H39" i="5"/>
  <c r="I39" i="5" s="1"/>
  <c r="J39" i="5" s="1"/>
  <c r="C39" i="5"/>
  <c r="D39" i="5" s="1"/>
  <c r="H38" i="5"/>
  <c r="I38" i="5" s="1"/>
  <c r="J38" i="5" s="1"/>
  <c r="C38" i="5"/>
  <c r="D38" i="5" s="1"/>
  <c r="H37" i="5"/>
  <c r="I37" i="5" s="1"/>
  <c r="J37" i="5" s="1"/>
  <c r="C37" i="5"/>
  <c r="D37" i="5" s="1"/>
  <c r="H36" i="5"/>
  <c r="I36" i="5" s="1"/>
  <c r="J36" i="5" s="1"/>
  <c r="Z3" i="3" s="1"/>
  <c r="C36" i="5"/>
  <c r="D36" i="5" s="1"/>
  <c r="E36" i="5" s="1"/>
  <c r="Z5" i="3" s="1"/>
  <c r="H35" i="5"/>
  <c r="I35" i="5" s="1"/>
  <c r="J35" i="5" s="1"/>
  <c r="C35" i="5"/>
  <c r="D35" i="5" s="1"/>
  <c r="H34" i="5"/>
  <c r="I34" i="5" s="1"/>
  <c r="J34" i="5" s="1"/>
  <c r="C34" i="5"/>
  <c r="D34" i="5" s="1"/>
  <c r="H33" i="5"/>
  <c r="I33" i="5" s="1"/>
  <c r="J33" i="5" s="1"/>
  <c r="C33" i="5"/>
  <c r="D33" i="5" s="1"/>
  <c r="H32" i="5"/>
  <c r="I32" i="5" s="1"/>
  <c r="J32" i="5" s="1"/>
  <c r="W3" i="3" s="1"/>
  <c r="C32" i="5"/>
  <c r="D32" i="5" s="1"/>
  <c r="H31" i="5"/>
  <c r="I31" i="5" s="1"/>
  <c r="J31" i="5" s="1"/>
  <c r="C31" i="5"/>
  <c r="D31" i="5" s="1"/>
  <c r="H30" i="5"/>
  <c r="I30" i="5" s="1"/>
  <c r="J30" i="5" s="1"/>
  <c r="C30" i="5"/>
  <c r="D30" i="5" s="1"/>
  <c r="I29" i="5"/>
  <c r="J29" i="5" s="1"/>
  <c r="H29" i="5"/>
  <c r="C29" i="5"/>
  <c r="D29" i="5" s="1"/>
  <c r="I28" i="5"/>
  <c r="J28" i="5" s="1"/>
  <c r="C28" i="5"/>
  <c r="D28" i="5" s="1"/>
  <c r="H27" i="5"/>
  <c r="I27" i="5" s="1"/>
  <c r="J27" i="5" s="1"/>
  <c r="C27" i="5"/>
  <c r="D27" i="5" s="1"/>
  <c r="E27" i="5" s="1"/>
  <c r="H26" i="5"/>
  <c r="I26" i="5" s="1"/>
  <c r="J26" i="5" s="1"/>
  <c r="C26" i="5"/>
  <c r="D26" i="5" s="1"/>
  <c r="E26" i="5" s="1"/>
  <c r="H25" i="5"/>
  <c r="I25" i="5" s="1"/>
  <c r="J25" i="5" s="1"/>
  <c r="C25" i="5"/>
  <c r="D25" i="5" s="1"/>
  <c r="E25" i="5" s="1"/>
  <c r="I24" i="5"/>
  <c r="J24" i="5" s="1"/>
  <c r="D24" i="5"/>
  <c r="H23" i="5"/>
  <c r="I23" i="5" s="1"/>
  <c r="J23" i="5" s="1"/>
  <c r="C23" i="5"/>
  <c r="D23" i="5" s="1"/>
  <c r="E23" i="5" s="1"/>
  <c r="H22" i="5"/>
  <c r="I22" i="5" s="1"/>
  <c r="J22" i="5" s="1"/>
  <c r="V3" i="3" s="1"/>
  <c r="D22" i="5"/>
  <c r="E22" i="5" s="1"/>
  <c r="V5" i="3" s="1"/>
  <c r="C22" i="5"/>
  <c r="H21" i="5"/>
  <c r="I21" i="5" s="1"/>
  <c r="J21" i="5" s="1"/>
  <c r="C21" i="5"/>
  <c r="D21" i="5" s="1"/>
  <c r="E21" i="5" s="1"/>
  <c r="H20" i="5"/>
  <c r="I20" i="5" s="1"/>
  <c r="J20" i="5" s="1"/>
  <c r="C20" i="5"/>
  <c r="D20" i="5" s="1"/>
  <c r="E20" i="5" s="1"/>
  <c r="H19" i="5"/>
  <c r="I19" i="5" s="1"/>
  <c r="J19" i="5" s="1"/>
  <c r="D19" i="5"/>
  <c r="C19" i="5"/>
  <c r="H18" i="5"/>
  <c r="I18" i="5" s="1"/>
  <c r="J18" i="5" s="1"/>
  <c r="C18" i="5"/>
  <c r="D18" i="5" s="1"/>
  <c r="I17" i="5"/>
  <c r="J17" i="5" s="1"/>
  <c r="D17" i="5"/>
  <c r="I16" i="5"/>
  <c r="J16" i="5" s="1"/>
  <c r="D16" i="5"/>
  <c r="I15" i="5"/>
  <c r="J15" i="5" s="1"/>
  <c r="D15" i="5"/>
  <c r="H14" i="5"/>
  <c r="I14" i="5" s="1"/>
  <c r="J14" i="5" s="1"/>
  <c r="D14" i="5"/>
  <c r="C14" i="5"/>
  <c r="H13" i="5"/>
  <c r="I13" i="5" s="1"/>
  <c r="J13" i="5" s="1"/>
  <c r="AA3" i="3" s="1"/>
  <c r="C13" i="5"/>
  <c r="D13" i="5" s="1"/>
  <c r="H12" i="5"/>
  <c r="I12" i="5" s="1"/>
  <c r="J12" i="5" s="1"/>
  <c r="C12" i="5"/>
  <c r="D12" i="5" s="1"/>
  <c r="E12" i="5" s="1"/>
  <c r="H11" i="5"/>
  <c r="I11" i="5" s="1"/>
  <c r="J11" i="5" s="1"/>
  <c r="U3" i="3" s="1"/>
  <c r="C11" i="5"/>
  <c r="D11" i="5" s="1"/>
  <c r="E11" i="5" s="1"/>
  <c r="U5" i="3" s="1"/>
  <c r="H10" i="5"/>
  <c r="I10" i="5" s="1"/>
  <c r="J10" i="5" s="1"/>
  <c r="C10" i="5"/>
  <c r="D10" i="5" s="1"/>
  <c r="H9" i="5"/>
  <c r="H8" i="5" s="1"/>
  <c r="D9" i="5"/>
  <c r="G8" i="5"/>
  <c r="B8" i="5"/>
  <c r="H4" i="5"/>
  <c r="E4" i="5"/>
  <c r="C4" i="5"/>
  <c r="L94" i="3"/>
  <c r="M94" i="3"/>
  <c r="N94" i="3"/>
  <c r="O94" i="3"/>
  <c r="P94" i="3"/>
  <c r="Q94" i="3"/>
  <c r="R94" i="3"/>
  <c r="S94" i="3"/>
  <c r="T94" i="3"/>
  <c r="U94" i="3"/>
  <c r="V94" i="3"/>
  <c r="W94" i="3"/>
  <c r="X94" i="3"/>
  <c r="Y94" i="3"/>
  <c r="Z94" i="3"/>
  <c r="AA94" i="3"/>
  <c r="AB94" i="3"/>
  <c r="AC94" i="3"/>
  <c r="AD94" i="3"/>
  <c r="AE94" i="3"/>
  <c r="AF94" i="3"/>
  <c r="AG94" i="3"/>
  <c r="AH94" i="3"/>
  <c r="AI94" i="3"/>
  <c r="AJ94" i="3"/>
  <c r="AK94" i="3"/>
  <c r="AL94" i="3"/>
  <c r="AM94" i="3"/>
  <c r="AN94" i="3"/>
  <c r="L95" i="3"/>
  <c r="M95" i="3"/>
  <c r="N95" i="3"/>
  <c r="O95" i="3"/>
  <c r="P95" i="3"/>
  <c r="Q95" i="3"/>
  <c r="R95" i="3"/>
  <c r="S95" i="3"/>
  <c r="T95" i="3"/>
  <c r="U95" i="3"/>
  <c r="V95" i="3"/>
  <c r="W95" i="3"/>
  <c r="X95" i="3"/>
  <c r="Y95" i="3"/>
  <c r="Z95" i="3"/>
  <c r="AA95" i="3"/>
  <c r="AB95" i="3"/>
  <c r="AC95" i="3"/>
  <c r="AD95" i="3"/>
  <c r="AE95" i="3"/>
  <c r="AF95" i="3"/>
  <c r="AG95" i="3"/>
  <c r="AH95" i="3"/>
  <c r="AI95" i="3"/>
  <c r="AJ95" i="3"/>
  <c r="AK95" i="3"/>
  <c r="AL95" i="3"/>
  <c r="AM95" i="3"/>
  <c r="AN95" i="3"/>
  <c r="L96" i="3"/>
  <c r="M96" i="3"/>
  <c r="N96" i="3"/>
  <c r="O96" i="3"/>
  <c r="P96" i="3"/>
  <c r="Q96" i="3"/>
  <c r="R96" i="3"/>
  <c r="S96" i="3"/>
  <c r="T96" i="3"/>
  <c r="U96" i="3"/>
  <c r="V96" i="3"/>
  <c r="W96" i="3"/>
  <c r="X96" i="3"/>
  <c r="Y96" i="3"/>
  <c r="Z96" i="3"/>
  <c r="AA96" i="3"/>
  <c r="AB96" i="3"/>
  <c r="AC96" i="3"/>
  <c r="AD96" i="3"/>
  <c r="AE96" i="3"/>
  <c r="AF96" i="3"/>
  <c r="AG96" i="3"/>
  <c r="AH96" i="3"/>
  <c r="AI96" i="3"/>
  <c r="AJ96" i="3"/>
  <c r="AK96" i="3"/>
  <c r="AL96" i="3"/>
  <c r="AM96" i="3"/>
  <c r="AN96" i="3"/>
  <c r="L97" i="3"/>
  <c r="M97" i="3"/>
  <c r="N97" i="3"/>
  <c r="O97" i="3"/>
  <c r="P97" i="3"/>
  <c r="Q97" i="3"/>
  <c r="R97" i="3"/>
  <c r="S97" i="3"/>
  <c r="T97" i="3"/>
  <c r="U97" i="3"/>
  <c r="V97" i="3"/>
  <c r="W97" i="3"/>
  <c r="X97" i="3"/>
  <c r="Y97" i="3"/>
  <c r="Z97" i="3"/>
  <c r="AA97" i="3"/>
  <c r="AB97" i="3"/>
  <c r="AC97" i="3"/>
  <c r="AD97" i="3"/>
  <c r="AE97" i="3"/>
  <c r="AF97" i="3"/>
  <c r="AG97" i="3"/>
  <c r="AH97" i="3"/>
  <c r="AI97" i="3"/>
  <c r="AJ97" i="3"/>
  <c r="AK97" i="3"/>
  <c r="AL97" i="3"/>
  <c r="AM97" i="3"/>
  <c r="AN97" i="3"/>
  <c r="L98" i="3"/>
  <c r="M98" i="3"/>
  <c r="N98" i="3"/>
  <c r="O98" i="3"/>
  <c r="P98" i="3"/>
  <c r="Q98" i="3"/>
  <c r="R98" i="3"/>
  <c r="S98" i="3"/>
  <c r="T98" i="3"/>
  <c r="U98" i="3"/>
  <c r="V98" i="3"/>
  <c r="W98" i="3"/>
  <c r="X98" i="3"/>
  <c r="Y98" i="3"/>
  <c r="Z98" i="3"/>
  <c r="AA98" i="3"/>
  <c r="AB98" i="3"/>
  <c r="AC98" i="3"/>
  <c r="AD98" i="3"/>
  <c r="AE98" i="3"/>
  <c r="AF98" i="3"/>
  <c r="AG98" i="3"/>
  <c r="AH98" i="3"/>
  <c r="AI98" i="3"/>
  <c r="AJ98" i="3"/>
  <c r="AK98" i="3"/>
  <c r="AL98" i="3"/>
  <c r="AM98" i="3"/>
  <c r="AN98" i="3"/>
  <c r="L99" i="3"/>
  <c r="M99" i="3"/>
  <c r="N99" i="3"/>
  <c r="O99" i="3"/>
  <c r="P99" i="3"/>
  <c r="Q99" i="3"/>
  <c r="R99" i="3"/>
  <c r="S99" i="3"/>
  <c r="T99" i="3"/>
  <c r="U99" i="3"/>
  <c r="V99" i="3"/>
  <c r="W99" i="3"/>
  <c r="X99" i="3"/>
  <c r="Y99" i="3"/>
  <c r="Z99" i="3"/>
  <c r="AA99" i="3"/>
  <c r="AB99" i="3"/>
  <c r="AC99" i="3"/>
  <c r="AD99" i="3"/>
  <c r="AE99" i="3"/>
  <c r="AF99" i="3"/>
  <c r="AG99" i="3"/>
  <c r="AH99" i="3"/>
  <c r="AI99" i="3"/>
  <c r="AJ99" i="3"/>
  <c r="AK99" i="3"/>
  <c r="AL99" i="3"/>
  <c r="AM99" i="3"/>
  <c r="AN99" i="3"/>
  <c r="L100" i="3"/>
  <c r="M100" i="3"/>
  <c r="N100" i="3"/>
  <c r="O100" i="3"/>
  <c r="P100" i="3"/>
  <c r="Q100" i="3"/>
  <c r="R100" i="3"/>
  <c r="S100" i="3"/>
  <c r="T100" i="3"/>
  <c r="U100" i="3"/>
  <c r="V100" i="3"/>
  <c r="W100" i="3"/>
  <c r="X100" i="3"/>
  <c r="Y100" i="3"/>
  <c r="Z100" i="3"/>
  <c r="AA100" i="3"/>
  <c r="AB100" i="3"/>
  <c r="AC100" i="3"/>
  <c r="AD100" i="3"/>
  <c r="AE100" i="3"/>
  <c r="AF100" i="3"/>
  <c r="AG100" i="3"/>
  <c r="AH100" i="3"/>
  <c r="AI100" i="3"/>
  <c r="AJ100" i="3"/>
  <c r="AK100" i="3"/>
  <c r="AL100" i="3"/>
  <c r="AM100" i="3"/>
  <c r="AN100" i="3"/>
  <c r="L101" i="3"/>
  <c r="M101" i="3"/>
  <c r="N101" i="3"/>
  <c r="O101" i="3"/>
  <c r="P101" i="3"/>
  <c r="Q101" i="3"/>
  <c r="R101" i="3"/>
  <c r="S101" i="3"/>
  <c r="T101" i="3"/>
  <c r="U101" i="3"/>
  <c r="V101" i="3"/>
  <c r="W101" i="3"/>
  <c r="X101" i="3"/>
  <c r="Y101" i="3"/>
  <c r="Z101" i="3"/>
  <c r="AA101" i="3"/>
  <c r="AB101" i="3"/>
  <c r="AC101" i="3"/>
  <c r="AD101" i="3"/>
  <c r="AE101" i="3"/>
  <c r="AF101" i="3"/>
  <c r="AG101" i="3"/>
  <c r="AH101" i="3"/>
  <c r="AI101" i="3"/>
  <c r="AJ101" i="3"/>
  <c r="AK101" i="3"/>
  <c r="AL101" i="3"/>
  <c r="AM101" i="3"/>
  <c r="AN101" i="3"/>
  <c r="L102" i="3"/>
  <c r="M102" i="3"/>
  <c r="N102" i="3"/>
  <c r="O102" i="3"/>
  <c r="P102" i="3"/>
  <c r="Q102" i="3"/>
  <c r="R102" i="3"/>
  <c r="S102" i="3"/>
  <c r="T102" i="3"/>
  <c r="U102" i="3"/>
  <c r="V102" i="3"/>
  <c r="W102" i="3"/>
  <c r="X102" i="3"/>
  <c r="Y102" i="3"/>
  <c r="Z102" i="3"/>
  <c r="AA102" i="3"/>
  <c r="AB102" i="3"/>
  <c r="AC102" i="3"/>
  <c r="AD102" i="3"/>
  <c r="AE102" i="3"/>
  <c r="AF102" i="3"/>
  <c r="AG102" i="3"/>
  <c r="AH102" i="3"/>
  <c r="AI102" i="3"/>
  <c r="AJ102" i="3"/>
  <c r="AK102" i="3"/>
  <c r="AL102" i="3"/>
  <c r="AM102" i="3"/>
  <c r="AN102" i="3"/>
  <c r="L103" i="3"/>
  <c r="L247" i="3" s="1"/>
  <c r="M103" i="3"/>
  <c r="N103" i="3"/>
  <c r="O103" i="3"/>
  <c r="P103" i="3"/>
  <c r="P247" i="3" s="1"/>
  <c r="Q103" i="3"/>
  <c r="Q247" i="3" s="1"/>
  <c r="R103" i="3"/>
  <c r="R247" i="3" s="1"/>
  <c r="S103" i="3"/>
  <c r="S247" i="3" s="1"/>
  <c r="T103" i="3"/>
  <c r="T247" i="3" s="1"/>
  <c r="U103" i="3"/>
  <c r="U247" i="3" s="1"/>
  <c r="V103" i="3"/>
  <c r="V247" i="3" s="1"/>
  <c r="W103" i="3"/>
  <c r="X103" i="3"/>
  <c r="Y103" i="3"/>
  <c r="Z103" i="3"/>
  <c r="Z247" i="3" s="1"/>
  <c r="AA103" i="3"/>
  <c r="AA247" i="3" s="1"/>
  <c r="AB103" i="3"/>
  <c r="AB247" i="3" s="1"/>
  <c r="AC103" i="3"/>
  <c r="AC247" i="3" s="1"/>
  <c r="AD103" i="3"/>
  <c r="AD247" i="3" s="1"/>
  <c r="AE103" i="3"/>
  <c r="AE247" i="3" s="1"/>
  <c r="AF103" i="3"/>
  <c r="AF247" i="3" s="1"/>
  <c r="AG103" i="3"/>
  <c r="AH103" i="3"/>
  <c r="AI103" i="3"/>
  <c r="AI247" i="3" s="1"/>
  <c r="AJ103" i="3"/>
  <c r="AJ247" i="3" s="1"/>
  <c r="AK103" i="3"/>
  <c r="AK247" i="3" s="1"/>
  <c r="AL103" i="3"/>
  <c r="AL247" i="3" s="1"/>
  <c r="AM103" i="3"/>
  <c r="AM247" i="3" s="1"/>
  <c r="AN103" i="3"/>
  <c r="AN247" i="3" s="1"/>
  <c r="L104" i="3"/>
  <c r="L248" i="3" s="1"/>
  <c r="M104" i="3"/>
  <c r="M248" i="3" s="1"/>
  <c r="N104" i="3"/>
  <c r="O104" i="3"/>
  <c r="P104" i="3"/>
  <c r="P248" i="3" s="1"/>
  <c r="Q104" i="3"/>
  <c r="Q248" i="3" s="1"/>
  <c r="R104" i="3"/>
  <c r="R248" i="3" s="1"/>
  <c r="S104" i="3"/>
  <c r="S248" i="3" s="1"/>
  <c r="T104" i="3"/>
  <c r="T248" i="3" s="1"/>
  <c r="U104" i="3"/>
  <c r="U248" i="3" s="1"/>
  <c r="V104" i="3"/>
  <c r="V248" i="3" s="1"/>
  <c r="W104" i="3"/>
  <c r="W248" i="3" s="1"/>
  <c r="X104" i="3"/>
  <c r="Y104" i="3"/>
  <c r="Z104" i="3"/>
  <c r="Z248" i="3" s="1"/>
  <c r="AA104" i="3"/>
  <c r="AA248" i="3" s="1"/>
  <c r="AB104" i="3"/>
  <c r="AB248" i="3" s="1"/>
  <c r="AC104" i="3"/>
  <c r="AC248" i="3" s="1"/>
  <c r="AD104" i="3"/>
  <c r="AD248" i="3" s="1"/>
  <c r="AE104" i="3"/>
  <c r="AE248" i="3" s="1"/>
  <c r="AF104" i="3"/>
  <c r="AF248" i="3" s="1"/>
  <c r="AG104" i="3"/>
  <c r="AG248" i="3" s="1"/>
  <c r="AH104" i="3"/>
  <c r="AI104" i="3"/>
  <c r="AJ104" i="3"/>
  <c r="AJ248" i="3" s="1"/>
  <c r="AK104" i="3"/>
  <c r="AK248" i="3" s="1"/>
  <c r="AL104" i="3"/>
  <c r="AL248" i="3" s="1"/>
  <c r="AM104" i="3"/>
  <c r="AM248" i="3" s="1"/>
  <c r="AN104" i="3"/>
  <c r="AN248" i="3" s="1"/>
  <c r="L105" i="3"/>
  <c r="L249" i="3" s="1"/>
  <c r="M105" i="3"/>
  <c r="M249" i="3" s="1"/>
  <c r="N105" i="3"/>
  <c r="N249" i="3" s="1"/>
  <c r="O105" i="3"/>
  <c r="P105" i="3"/>
  <c r="Q105" i="3"/>
  <c r="Q249" i="3" s="1"/>
  <c r="R105" i="3"/>
  <c r="R249" i="3" s="1"/>
  <c r="S105" i="3"/>
  <c r="S249" i="3" s="1"/>
  <c r="T105" i="3"/>
  <c r="T249" i="3" s="1"/>
  <c r="U105" i="3"/>
  <c r="U249" i="3" s="1"/>
  <c r="V105" i="3"/>
  <c r="V249" i="3" s="1"/>
  <c r="W105" i="3"/>
  <c r="W249" i="3" s="1"/>
  <c r="X105" i="3"/>
  <c r="X249" i="3" s="1"/>
  <c r="Y105" i="3"/>
  <c r="Z105" i="3"/>
  <c r="AA105" i="3"/>
  <c r="AA249" i="3" s="1"/>
  <c r="AB105" i="3"/>
  <c r="AB249" i="3" s="1"/>
  <c r="AC105" i="3"/>
  <c r="AC249" i="3" s="1"/>
  <c r="AD105" i="3"/>
  <c r="AD249" i="3" s="1"/>
  <c r="AE105" i="3"/>
  <c r="AE249" i="3" s="1"/>
  <c r="AF105" i="3"/>
  <c r="AF249" i="3" s="1"/>
  <c r="AG105" i="3"/>
  <c r="AG249" i="3" s="1"/>
  <c r="AH105" i="3"/>
  <c r="AH249" i="3" s="1"/>
  <c r="AI105" i="3"/>
  <c r="AJ105" i="3"/>
  <c r="AK105" i="3"/>
  <c r="AK249" i="3" s="1"/>
  <c r="AL105" i="3"/>
  <c r="AL249" i="3" s="1"/>
  <c r="AM105" i="3"/>
  <c r="AM249" i="3" s="1"/>
  <c r="AN105" i="3"/>
  <c r="AN249" i="3" s="1"/>
  <c r="L106" i="3"/>
  <c r="M106" i="3"/>
  <c r="N106" i="3"/>
  <c r="O106" i="3"/>
  <c r="P106" i="3"/>
  <c r="Q106" i="3"/>
  <c r="R106" i="3"/>
  <c r="S106" i="3"/>
  <c r="T106" i="3"/>
  <c r="U106" i="3"/>
  <c r="V106" i="3"/>
  <c r="W106" i="3"/>
  <c r="X106" i="3"/>
  <c r="Y106" i="3"/>
  <c r="Z106" i="3"/>
  <c r="AA106" i="3"/>
  <c r="AB106" i="3"/>
  <c r="AC106" i="3"/>
  <c r="AD106" i="3"/>
  <c r="AE106" i="3"/>
  <c r="AF106" i="3"/>
  <c r="AG106" i="3"/>
  <c r="AH106" i="3"/>
  <c r="AI106" i="3"/>
  <c r="AJ106" i="3"/>
  <c r="AK106" i="3"/>
  <c r="AL106" i="3"/>
  <c r="AM106" i="3"/>
  <c r="AN106" i="3"/>
  <c r="L107" i="3"/>
  <c r="M107" i="3"/>
  <c r="N107" i="3"/>
  <c r="O107" i="3"/>
  <c r="P107" i="3"/>
  <c r="Q107" i="3"/>
  <c r="R107" i="3"/>
  <c r="S107" i="3"/>
  <c r="T107" i="3"/>
  <c r="U107" i="3"/>
  <c r="V107" i="3"/>
  <c r="W107" i="3"/>
  <c r="X107" i="3"/>
  <c r="Y107" i="3"/>
  <c r="Z107" i="3"/>
  <c r="AA107" i="3"/>
  <c r="AB107" i="3"/>
  <c r="AC107" i="3"/>
  <c r="AD107" i="3"/>
  <c r="AE107" i="3"/>
  <c r="AF107" i="3"/>
  <c r="AG107" i="3"/>
  <c r="AH107" i="3"/>
  <c r="AI107" i="3"/>
  <c r="AJ107" i="3"/>
  <c r="AK107" i="3"/>
  <c r="AL107" i="3"/>
  <c r="AM107" i="3"/>
  <c r="AN107" i="3"/>
  <c r="L108" i="3"/>
  <c r="M108" i="3"/>
  <c r="N108" i="3"/>
  <c r="O108" i="3"/>
  <c r="P108" i="3"/>
  <c r="Q108" i="3"/>
  <c r="R108" i="3"/>
  <c r="S108" i="3"/>
  <c r="T108" i="3"/>
  <c r="U108" i="3"/>
  <c r="V108" i="3"/>
  <c r="W108" i="3"/>
  <c r="X108" i="3"/>
  <c r="Y108" i="3"/>
  <c r="Z108" i="3"/>
  <c r="AA108" i="3"/>
  <c r="AB108" i="3"/>
  <c r="AC108" i="3"/>
  <c r="AD108" i="3"/>
  <c r="AE108" i="3"/>
  <c r="AF108" i="3"/>
  <c r="AG108" i="3"/>
  <c r="AH108" i="3"/>
  <c r="AI108" i="3"/>
  <c r="AJ108" i="3"/>
  <c r="AK108" i="3"/>
  <c r="AL108" i="3"/>
  <c r="AM108" i="3"/>
  <c r="AN108" i="3"/>
  <c r="L109" i="3"/>
  <c r="M109" i="3"/>
  <c r="N109" i="3"/>
  <c r="O109" i="3"/>
  <c r="P109" i="3"/>
  <c r="Q109" i="3"/>
  <c r="R109" i="3"/>
  <c r="S109" i="3"/>
  <c r="T109" i="3"/>
  <c r="U109" i="3"/>
  <c r="V109" i="3"/>
  <c r="W109" i="3"/>
  <c r="X109" i="3"/>
  <c r="Y109" i="3"/>
  <c r="Z109" i="3"/>
  <c r="AA109" i="3"/>
  <c r="AB109" i="3"/>
  <c r="AC109" i="3"/>
  <c r="AD109" i="3"/>
  <c r="AE109" i="3"/>
  <c r="AF109" i="3"/>
  <c r="AG109" i="3"/>
  <c r="AH109" i="3"/>
  <c r="AI109" i="3"/>
  <c r="AJ109" i="3"/>
  <c r="AK109" i="3"/>
  <c r="AL109" i="3"/>
  <c r="AM109" i="3"/>
  <c r="AN109" i="3"/>
  <c r="L110" i="3"/>
  <c r="M110" i="3"/>
  <c r="N110" i="3"/>
  <c r="O110" i="3"/>
  <c r="P110" i="3"/>
  <c r="Q110" i="3"/>
  <c r="R110" i="3"/>
  <c r="S110" i="3"/>
  <c r="T110" i="3"/>
  <c r="U110" i="3"/>
  <c r="V110" i="3"/>
  <c r="W110" i="3"/>
  <c r="X110" i="3"/>
  <c r="Y110" i="3"/>
  <c r="Z110" i="3"/>
  <c r="AA110" i="3"/>
  <c r="AB110" i="3"/>
  <c r="AC110" i="3"/>
  <c r="AD110" i="3"/>
  <c r="AE110" i="3"/>
  <c r="AF110" i="3"/>
  <c r="AG110" i="3"/>
  <c r="AH110" i="3"/>
  <c r="AI110" i="3"/>
  <c r="AJ110" i="3"/>
  <c r="AK110" i="3"/>
  <c r="AL110" i="3"/>
  <c r="AM110" i="3"/>
  <c r="AN110" i="3"/>
  <c r="L111" i="3"/>
  <c r="M111" i="3"/>
  <c r="N111" i="3"/>
  <c r="O111" i="3"/>
  <c r="P111" i="3"/>
  <c r="Q111" i="3"/>
  <c r="R111" i="3"/>
  <c r="S111" i="3"/>
  <c r="T111" i="3"/>
  <c r="U111" i="3"/>
  <c r="V111" i="3"/>
  <c r="W111" i="3"/>
  <c r="X111" i="3"/>
  <c r="Y111" i="3"/>
  <c r="Z111" i="3"/>
  <c r="AA111" i="3"/>
  <c r="AB111" i="3"/>
  <c r="AC111" i="3"/>
  <c r="AD111" i="3"/>
  <c r="AE111" i="3"/>
  <c r="AF111" i="3"/>
  <c r="AG111" i="3"/>
  <c r="AH111" i="3"/>
  <c r="AI111" i="3"/>
  <c r="AJ111" i="3"/>
  <c r="AK111" i="3"/>
  <c r="AL111" i="3"/>
  <c r="AM111" i="3"/>
  <c r="AN111" i="3"/>
  <c r="L112" i="3"/>
  <c r="M112" i="3"/>
  <c r="N112" i="3"/>
  <c r="O112" i="3"/>
  <c r="P112" i="3"/>
  <c r="Q112" i="3"/>
  <c r="R112" i="3"/>
  <c r="S112" i="3"/>
  <c r="T112" i="3"/>
  <c r="U112" i="3"/>
  <c r="V112" i="3"/>
  <c r="W112" i="3"/>
  <c r="X112" i="3"/>
  <c r="Y112" i="3"/>
  <c r="Z112" i="3"/>
  <c r="AA112" i="3"/>
  <c r="AB112" i="3"/>
  <c r="AC112" i="3"/>
  <c r="AD112" i="3"/>
  <c r="AE112" i="3"/>
  <c r="AF112" i="3"/>
  <c r="AG112" i="3"/>
  <c r="AH112" i="3"/>
  <c r="AI112" i="3"/>
  <c r="AJ112" i="3"/>
  <c r="AK112" i="3"/>
  <c r="AL112" i="3"/>
  <c r="AM112" i="3"/>
  <c r="AN112" i="3"/>
  <c r="L113" i="3"/>
  <c r="M113" i="3"/>
  <c r="N113" i="3"/>
  <c r="O113" i="3"/>
  <c r="P113" i="3"/>
  <c r="Q113" i="3"/>
  <c r="R113" i="3"/>
  <c r="S113" i="3"/>
  <c r="T113" i="3"/>
  <c r="U113" i="3"/>
  <c r="V113" i="3"/>
  <c r="W113" i="3"/>
  <c r="X113" i="3"/>
  <c r="Y113" i="3"/>
  <c r="Z113" i="3"/>
  <c r="AA113" i="3"/>
  <c r="AB113" i="3"/>
  <c r="AC113" i="3"/>
  <c r="AD113" i="3"/>
  <c r="AE113" i="3"/>
  <c r="AF113" i="3"/>
  <c r="AG113" i="3"/>
  <c r="AH113" i="3"/>
  <c r="AI113" i="3"/>
  <c r="AJ113" i="3"/>
  <c r="AK113" i="3"/>
  <c r="AL113" i="3"/>
  <c r="AM113" i="3"/>
  <c r="AN113" i="3"/>
  <c r="L114" i="3"/>
  <c r="M114" i="3"/>
  <c r="N114" i="3"/>
  <c r="O114" i="3"/>
  <c r="P114" i="3"/>
  <c r="Q114" i="3"/>
  <c r="R114" i="3"/>
  <c r="S114" i="3"/>
  <c r="T114" i="3"/>
  <c r="U114" i="3"/>
  <c r="V114" i="3"/>
  <c r="W114" i="3"/>
  <c r="X114" i="3"/>
  <c r="Y114" i="3"/>
  <c r="Z114" i="3"/>
  <c r="AA114" i="3"/>
  <c r="AB114" i="3"/>
  <c r="AC114" i="3"/>
  <c r="AD114" i="3"/>
  <c r="AE114" i="3"/>
  <c r="AF114" i="3"/>
  <c r="AG114" i="3"/>
  <c r="AH114" i="3"/>
  <c r="AI114" i="3"/>
  <c r="AJ114" i="3"/>
  <c r="AK114" i="3"/>
  <c r="AL114" i="3"/>
  <c r="AM114" i="3"/>
  <c r="AN114" i="3"/>
  <c r="L115" i="3"/>
  <c r="M115" i="3"/>
  <c r="M259" i="3" s="1"/>
  <c r="N115" i="3"/>
  <c r="O115" i="3"/>
  <c r="P115" i="3"/>
  <c r="Q115" i="3"/>
  <c r="R115" i="3"/>
  <c r="S115" i="3"/>
  <c r="T115" i="3"/>
  <c r="U115" i="3"/>
  <c r="V115" i="3"/>
  <c r="W115" i="3"/>
  <c r="W259" i="3" s="1"/>
  <c r="X115" i="3"/>
  <c r="Y115" i="3"/>
  <c r="Z115" i="3"/>
  <c r="AA115" i="3"/>
  <c r="AB115" i="3"/>
  <c r="AC115" i="3"/>
  <c r="AD115" i="3"/>
  <c r="AE115" i="3"/>
  <c r="AF115" i="3"/>
  <c r="AG115" i="3"/>
  <c r="AG259" i="3" s="1"/>
  <c r="AH115" i="3"/>
  <c r="AI115" i="3"/>
  <c r="AJ115" i="3"/>
  <c r="AK115" i="3"/>
  <c r="AL115" i="3"/>
  <c r="AM115" i="3"/>
  <c r="AN115" i="3"/>
  <c r="L116" i="3"/>
  <c r="M116" i="3"/>
  <c r="N116" i="3"/>
  <c r="N260" i="3" s="1"/>
  <c r="O116" i="3"/>
  <c r="P116" i="3"/>
  <c r="Q116" i="3"/>
  <c r="R116" i="3"/>
  <c r="S116" i="3"/>
  <c r="T116" i="3"/>
  <c r="U116" i="3"/>
  <c r="V116" i="3"/>
  <c r="W116" i="3"/>
  <c r="X116" i="3"/>
  <c r="X260" i="3" s="1"/>
  <c r="Y116" i="3"/>
  <c r="Z116" i="3"/>
  <c r="AA116" i="3"/>
  <c r="AB116" i="3"/>
  <c r="AC116" i="3"/>
  <c r="AD116" i="3"/>
  <c r="AE116" i="3"/>
  <c r="AF116" i="3"/>
  <c r="AG116" i="3"/>
  <c r="AH116" i="3"/>
  <c r="AH260" i="3" s="1"/>
  <c r="AI116" i="3"/>
  <c r="AJ116" i="3"/>
  <c r="AK116" i="3"/>
  <c r="AL116" i="3"/>
  <c r="AM116" i="3"/>
  <c r="AN116" i="3"/>
  <c r="L117" i="3"/>
  <c r="M117" i="3"/>
  <c r="N117" i="3"/>
  <c r="O117" i="3"/>
  <c r="O261" i="3" s="1"/>
  <c r="P117" i="3"/>
  <c r="Q117" i="3"/>
  <c r="R117" i="3"/>
  <c r="S117" i="3"/>
  <c r="T117" i="3"/>
  <c r="U117" i="3"/>
  <c r="V117" i="3"/>
  <c r="W117" i="3"/>
  <c r="X117" i="3"/>
  <c r="Y117" i="3"/>
  <c r="Y261" i="3" s="1"/>
  <c r="Z117" i="3"/>
  <c r="AA117" i="3"/>
  <c r="AB117" i="3"/>
  <c r="AC117" i="3"/>
  <c r="AD117" i="3"/>
  <c r="AE117" i="3"/>
  <c r="AF117" i="3"/>
  <c r="AG117" i="3"/>
  <c r="AH117" i="3"/>
  <c r="AI117" i="3"/>
  <c r="AI261" i="3" s="1"/>
  <c r="AJ117" i="3"/>
  <c r="AK117" i="3"/>
  <c r="AL117" i="3"/>
  <c r="AM117" i="3"/>
  <c r="AN117" i="3"/>
  <c r="L118" i="3"/>
  <c r="M118" i="3"/>
  <c r="N118" i="3"/>
  <c r="O118" i="3"/>
  <c r="P118" i="3"/>
  <c r="Q118" i="3"/>
  <c r="R118" i="3"/>
  <c r="S118" i="3"/>
  <c r="T118" i="3"/>
  <c r="U118" i="3"/>
  <c r="V118" i="3"/>
  <c r="W118" i="3"/>
  <c r="X118" i="3"/>
  <c r="Y118" i="3"/>
  <c r="Z118" i="3"/>
  <c r="AA118" i="3"/>
  <c r="AB118" i="3"/>
  <c r="AC118" i="3"/>
  <c r="AD118" i="3"/>
  <c r="AE118" i="3"/>
  <c r="AF118" i="3"/>
  <c r="AG118" i="3"/>
  <c r="AH118" i="3"/>
  <c r="AI118" i="3"/>
  <c r="AJ118" i="3"/>
  <c r="AK118" i="3"/>
  <c r="AL118" i="3"/>
  <c r="AM118" i="3"/>
  <c r="AN118" i="3"/>
  <c r="L119" i="3"/>
  <c r="M119" i="3"/>
  <c r="N119" i="3"/>
  <c r="O119" i="3"/>
  <c r="P119" i="3"/>
  <c r="Q119" i="3"/>
  <c r="R119" i="3"/>
  <c r="S119" i="3"/>
  <c r="T119" i="3"/>
  <c r="U119" i="3"/>
  <c r="V119" i="3"/>
  <c r="W119" i="3"/>
  <c r="X119" i="3"/>
  <c r="Y119" i="3"/>
  <c r="Z119" i="3"/>
  <c r="AA119" i="3"/>
  <c r="AB119" i="3"/>
  <c r="AC119" i="3"/>
  <c r="AD119" i="3"/>
  <c r="AE119" i="3"/>
  <c r="AF119" i="3"/>
  <c r="AG119" i="3"/>
  <c r="AH119" i="3"/>
  <c r="AI119" i="3"/>
  <c r="AJ119" i="3"/>
  <c r="AK119" i="3"/>
  <c r="AL119" i="3"/>
  <c r="AM119" i="3"/>
  <c r="AN119" i="3"/>
  <c r="L120" i="3"/>
  <c r="M120" i="3"/>
  <c r="N120" i="3"/>
  <c r="O120" i="3"/>
  <c r="P120" i="3"/>
  <c r="Q120" i="3"/>
  <c r="R120" i="3"/>
  <c r="S120" i="3"/>
  <c r="T120" i="3"/>
  <c r="U120" i="3"/>
  <c r="V120" i="3"/>
  <c r="W120" i="3"/>
  <c r="X120" i="3"/>
  <c r="Y120" i="3"/>
  <c r="Z120" i="3"/>
  <c r="AA120" i="3"/>
  <c r="AB120" i="3"/>
  <c r="AC120" i="3"/>
  <c r="AD120" i="3"/>
  <c r="AE120" i="3"/>
  <c r="AF120" i="3"/>
  <c r="AG120" i="3"/>
  <c r="AH120" i="3"/>
  <c r="AI120" i="3"/>
  <c r="AJ120" i="3"/>
  <c r="AK120" i="3"/>
  <c r="AL120" i="3"/>
  <c r="AM120" i="3"/>
  <c r="AN120" i="3"/>
  <c r="K95" i="3"/>
  <c r="K96" i="3"/>
  <c r="K97" i="3"/>
  <c r="K98" i="3"/>
  <c r="K99" i="3"/>
  <c r="K100" i="3"/>
  <c r="K101" i="3"/>
  <c r="K102" i="3"/>
  <c r="K103" i="3"/>
  <c r="K247" i="3" s="1"/>
  <c r="K104" i="3"/>
  <c r="K105" i="3"/>
  <c r="K249" i="3" s="1"/>
  <c r="K106" i="3"/>
  <c r="K107" i="3"/>
  <c r="K108" i="3"/>
  <c r="K109" i="3"/>
  <c r="K110" i="3"/>
  <c r="K111" i="3"/>
  <c r="K112" i="3"/>
  <c r="K113" i="3"/>
  <c r="K114" i="3"/>
  <c r="K115" i="3"/>
  <c r="K116" i="3"/>
  <c r="K117" i="3"/>
  <c r="K118" i="3"/>
  <c r="K119" i="3"/>
  <c r="K120" i="3"/>
  <c r="K94"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L31" i="3"/>
  <c r="L175" i="3" s="1"/>
  <c r="M31" i="3"/>
  <c r="N31" i="3"/>
  <c r="N175" i="3" s="1"/>
  <c r="O31" i="3"/>
  <c r="O175" i="3" s="1"/>
  <c r="P31" i="3"/>
  <c r="P175" i="3" s="1"/>
  <c r="Q31" i="3"/>
  <c r="Q175" i="3" s="1"/>
  <c r="R31" i="3"/>
  <c r="R175" i="3" s="1"/>
  <c r="S31" i="3"/>
  <c r="S175" i="3" s="1"/>
  <c r="T31" i="3"/>
  <c r="T175" i="3" s="1"/>
  <c r="U31" i="3"/>
  <c r="U175" i="3" s="1"/>
  <c r="V31" i="3"/>
  <c r="V175" i="3" s="1"/>
  <c r="W31" i="3"/>
  <c r="X31" i="3"/>
  <c r="X175" i="3" s="1"/>
  <c r="Y31" i="3"/>
  <c r="Y175" i="3" s="1"/>
  <c r="Z31" i="3"/>
  <c r="Z175" i="3" s="1"/>
  <c r="AA31" i="3"/>
  <c r="AA175" i="3" s="1"/>
  <c r="AB31" i="3"/>
  <c r="AB175" i="3" s="1"/>
  <c r="AC31" i="3"/>
  <c r="AC175" i="3" s="1"/>
  <c r="AD31" i="3"/>
  <c r="AD175" i="3" s="1"/>
  <c r="AE31" i="3"/>
  <c r="AE175" i="3" s="1"/>
  <c r="AF31" i="3"/>
  <c r="AF175" i="3" s="1"/>
  <c r="AG31" i="3"/>
  <c r="AH31" i="3"/>
  <c r="AH175" i="3" s="1"/>
  <c r="AI31" i="3"/>
  <c r="AI175" i="3" s="1"/>
  <c r="AJ31" i="3"/>
  <c r="AJ175" i="3" s="1"/>
  <c r="AK31" i="3"/>
  <c r="AK175" i="3" s="1"/>
  <c r="AL31" i="3"/>
  <c r="AL175" i="3" s="1"/>
  <c r="AM31" i="3"/>
  <c r="AM175" i="3" s="1"/>
  <c r="AN31" i="3"/>
  <c r="AN175" i="3" s="1"/>
  <c r="L32" i="3"/>
  <c r="L176" i="3" s="1"/>
  <c r="M32" i="3"/>
  <c r="M176" i="3" s="1"/>
  <c r="N32" i="3"/>
  <c r="O32" i="3"/>
  <c r="O176" i="3" s="1"/>
  <c r="P32" i="3"/>
  <c r="P176" i="3" s="1"/>
  <c r="Q32" i="3"/>
  <c r="Q176" i="3" s="1"/>
  <c r="R32" i="3"/>
  <c r="R176" i="3" s="1"/>
  <c r="S32" i="3"/>
  <c r="S176" i="3" s="1"/>
  <c r="T32" i="3"/>
  <c r="T176" i="3" s="1"/>
  <c r="U32" i="3"/>
  <c r="U176" i="3" s="1"/>
  <c r="V32" i="3"/>
  <c r="V176" i="3" s="1"/>
  <c r="W32" i="3"/>
  <c r="W176" i="3" s="1"/>
  <c r="X32" i="3"/>
  <c r="Y32" i="3"/>
  <c r="Y176" i="3" s="1"/>
  <c r="Z32" i="3"/>
  <c r="Z176" i="3" s="1"/>
  <c r="AA32" i="3"/>
  <c r="AA176" i="3" s="1"/>
  <c r="AB32" i="3"/>
  <c r="AB176" i="3" s="1"/>
  <c r="AC32" i="3"/>
  <c r="AC176" i="3" s="1"/>
  <c r="AD32" i="3"/>
  <c r="AD176" i="3" s="1"/>
  <c r="AE32" i="3"/>
  <c r="AE176" i="3" s="1"/>
  <c r="AF32" i="3"/>
  <c r="AF176" i="3" s="1"/>
  <c r="AG32" i="3"/>
  <c r="AG176" i="3" s="1"/>
  <c r="AH32" i="3"/>
  <c r="AI32" i="3"/>
  <c r="AI176" i="3" s="1"/>
  <c r="AJ32" i="3"/>
  <c r="AJ176" i="3" s="1"/>
  <c r="AK32" i="3"/>
  <c r="AK176" i="3" s="1"/>
  <c r="AL32" i="3"/>
  <c r="AL176" i="3" s="1"/>
  <c r="AM32" i="3"/>
  <c r="AM176" i="3" s="1"/>
  <c r="AN32" i="3"/>
  <c r="AN176" i="3" s="1"/>
  <c r="L33" i="3"/>
  <c r="L177" i="3" s="1"/>
  <c r="M33" i="3"/>
  <c r="M177" i="3" s="1"/>
  <c r="N33" i="3"/>
  <c r="N177" i="3" s="1"/>
  <c r="O33" i="3"/>
  <c r="P33" i="3"/>
  <c r="P177" i="3" s="1"/>
  <c r="Q33" i="3"/>
  <c r="Q177" i="3" s="1"/>
  <c r="R33" i="3"/>
  <c r="R177" i="3" s="1"/>
  <c r="S33" i="3"/>
  <c r="S177" i="3" s="1"/>
  <c r="T33" i="3"/>
  <c r="T177" i="3" s="1"/>
  <c r="U33" i="3"/>
  <c r="U177" i="3" s="1"/>
  <c r="V33" i="3"/>
  <c r="V177" i="3" s="1"/>
  <c r="W33" i="3"/>
  <c r="W177" i="3" s="1"/>
  <c r="X33" i="3"/>
  <c r="X177" i="3" s="1"/>
  <c r="Y33" i="3"/>
  <c r="Z33" i="3"/>
  <c r="Z177" i="3" s="1"/>
  <c r="AA33" i="3"/>
  <c r="AA177" i="3" s="1"/>
  <c r="AB33" i="3"/>
  <c r="AB177" i="3" s="1"/>
  <c r="AC33" i="3"/>
  <c r="AC177" i="3" s="1"/>
  <c r="AD33" i="3"/>
  <c r="AD177" i="3" s="1"/>
  <c r="AE33" i="3"/>
  <c r="AE177" i="3" s="1"/>
  <c r="AF33" i="3"/>
  <c r="AF177" i="3" s="1"/>
  <c r="AG33" i="3"/>
  <c r="AG177" i="3" s="1"/>
  <c r="AH33" i="3"/>
  <c r="AH177" i="3" s="1"/>
  <c r="AI33" i="3"/>
  <c r="AJ33" i="3"/>
  <c r="AJ177" i="3" s="1"/>
  <c r="AK33" i="3"/>
  <c r="AK177" i="3" s="1"/>
  <c r="AL33" i="3"/>
  <c r="AL177" i="3" s="1"/>
  <c r="AM33" i="3"/>
  <c r="AM177" i="3" s="1"/>
  <c r="AN33" i="3"/>
  <c r="AN177" i="3" s="1"/>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L39"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L40" i="3"/>
  <c r="L184" i="3" s="1"/>
  <c r="M40" i="3"/>
  <c r="M184" i="3" s="1"/>
  <c r="N40" i="3"/>
  <c r="N184" i="3" s="1"/>
  <c r="O40" i="3"/>
  <c r="O184" i="3" s="1"/>
  <c r="P40" i="3"/>
  <c r="P184" i="3" s="1"/>
  <c r="Q40" i="3"/>
  <c r="Q184" i="3" s="1"/>
  <c r="R40" i="3"/>
  <c r="R184" i="3" s="1"/>
  <c r="S40" i="3"/>
  <c r="S184" i="3" s="1"/>
  <c r="T40" i="3"/>
  <c r="T184" i="3" s="1"/>
  <c r="U40" i="3"/>
  <c r="U184" i="3" s="1"/>
  <c r="V40" i="3"/>
  <c r="V184" i="3" s="1"/>
  <c r="W40" i="3"/>
  <c r="W184" i="3" s="1"/>
  <c r="X40" i="3"/>
  <c r="X184" i="3" s="1"/>
  <c r="Y40" i="3"/>
  <c r="Y184" i="3" s="1"/>
  <c r="Z40" i="3"/>
  <c r="Z184" i="3" s="1"/>
  <c r="AA40" i="3"/>
  <c r="AA184" i="3" s="1"/>
  <c r="AB40" i="3"/>
  <c r="AB184" i="3" s="1"/>
  <c r="AC40" i="3"/>
  <c r="AC184" i="3" s="1"/>
  <c r="AD40" i="3"/>
  <c r="AD184" i="3" s="1"/>
  <c r="AE40" i="3"/>
  <c r="AE184" i="3" s="1"/>
  <c r="AF40" i="3"/>
  <c r="AF184" i="3" s="1"/>
  <c r="AG40" i="3"/>
  <c r="AG184" i="3" s="1"/>
  <c r="AH40" i="3"/>
  <c r="AH184" i="3" s="1"/>
  <c r="AI40" i="3"/>
  <c r="AI184" i="3" s="1"/>
  <c r="AJ40" i="3"/>
  <c r="AJ184" i="3" s="1"/>
  <c r="AK40" i="3"/>
  <c r="AK184" i="3" s="1"/>
  <c r="AL40" i="3"/>
  <c r="AL184" i="3" s="1"/>
  <c r="AM40" i="3"/>
  <c r="AM184" i="3" s="1"/>
  <c r="AN40" i="3"/>
  <c r="AN184" i="3" s="1"/>
  <c r="L41" i="3"/>
  <c r="L185" i="3" s="1"/>
  <c r="M41" i="3"/>
  <c r="M185" i="3" s="1"/>
  <c r="N41" i="3"/>
  <c r="N185" i="3" s="1"/>
  <c r="O41" i="3"/>
  <c r="O185" i="3" s="1"/>
  <c r="P41" i="3"/>
  <c r="P185" i="3" s="1"/>
  <c r="Q41" i="3"/>
  <c r="Q185" i="3" s="1"/>
  <c r="R41" i="3"/>
  <c r="R185" i="3" s="1"/>
  <c r="S41" i="3"/>
  <c r="S185" i="3" s="1"/>
  <c r="T41" i="3"/>
  <c r="T185" i="3" s="1"/>
  <c r="U41" i="3"/>
  <c r="U185" i="3" s="1"/>
  <c r="V41" i="3"/>
  <c r="V185" i="3" s="1"/>
  <c r="W41" i="3"/>
  <c r="W185" i="3" s="1"/>
  <c r="X41" i="3"/>
  <c r="X185" i="3" s="1"/>
  <c r="Y41" i="3"/>
  <c r="Y185" i="3" s="1"/>
  <c r="Z41" i="3"/>
  <c r="Z185" i="3" s="1"/>
  <c r="AA41" i="3"/>
  <c r="AA185" i="3" s="1"/>
  <c r="AB41" i="3"/>
  <c r="AB185" i="3" s="1"/>
  <c r="AC41" i="3"/>
  <c r="AC185" i="3" s="1"/>
  <c r="AD41" i="3"/>
  <c r="AD185" i="3" s="1"/>
  <c r="AE41" i="3"/>
  <c r="AE185" i="3" s="1"/>
  <c r="AF41" i="3"/>
  <c r="AF185" i="3" s="1"/>
  <c r="AG41" i="3"/>
  <c r="AG185" i="3" s="1"/>
  <c r="AH41" i="3"/>
  <c r="AH185" i="3" s="1"/>
  <c r="AI41" i="3"/>
  <c r="AI185" i="3" s="1"/>
  <c r="AJ41" i="3"/>
  <c r="AJ185" i="3" s="1"/>
  <c r="AK41" i="3"/>
  <c r="AK185" i="3" s="1"/>
  <c r="AL41" i="3"/>
  <c r="AL185" i="3" s="1"/>
  <c r="AM41" i="3"/>
  <c r="AM185" i="3" s="1"/>
  <c r="AN41" i="3"/>
  <c r="AN185" i="3" s="1"/>
  <c r="L42" i="3"/>
  <c r="L186" i="3" s="1"/>
  <c r="M42" i="3"/>
  <c r="M186" i="3" s="1"/>
  <c r="N42" i="3"/>
  <c r="N186" i="3" s="1"/>
  <c r="O42" i="3"/>
  <c r="O186" i="3" s="1"/>
  <c r="P42" i="3"/>
  <c r="P186" i="3" s="1"/>
  <c r="Q42" i="3"/>
  <c r="Q186" i="3" s="1"/>
  <c r="R42" i="3"/>
  <c r="R186" i="3" s="1"/>
  <c r="S42" i="3"/>
  <c r="S186" i="3" s="1"/>
  <c r="T42" i="3"/>
  <c r="T186" i="3" s="1"/>
  <c r="U42" i="3"/>
  <c r="U186" i="3" s="1"/>
  <c r="V42" i="3"/>
  <c r="V186" i="3" s="1"/>
  <c r="W42" i="3"/>
  <c r="W186" i="3" s="1"/>
  <c r="X42" i="3"/>
  <c r="X186" i="3" s="1"/>
  <c r="Y42" i="3"/>
  <c r="Y186" i="3" s="1"/>
  <c r="Z42" i="3"/>
  <c r="Z186" i="3" s="1"/>
  <c r="AA42" i="3"/>
  <c r="AA186" i="3" s="1"/>
  <c r="AB42" i="3"/>
  <c r="AB186" i="3" s="1"/>
  <c r="AC42" i="3"/>
  <c r="AC186" i="3" s="1"/>
  <c r="AD42" i="3"/>
  <c r="AD186" i="3" s="1"/>
  <c r="AE42" i="3"/>
  <c r="AE186" i="3" s="1"/>
  <c r="AF42" i="3"/>
  <c r="AF186" i="3" s="1"/>
  <c r="AG42" i="3"/>
  <c r="AG186" i="3" s="1"/>
  <c r="AH42" i="3"/>
  <c r="AH186" i="3" s="1"/>
  <c r="AI42" i="3"/>
  <c r="AI186" i="3" s="1"/>
  <c r="AJ42" i="3"/>
  <c r="AJ186" i="3" s="1"/>
  <c r="AK42" i="3"/>
  <c r="AK186" i="3" s="1"/>
  <c r="AL42" i="3"/>
  <c r="AL186" i="3" s="1"/>
  <c r="AM42" i="3"/>
  <c r="AM186" i="3" s="1"/>
  <c r="AN42" i="3"/>
  <c r="AN186" i="3" s="1"/>
  <c r="L43" i="3"/>
  <c r="L187" i="3" s="1"/>
  <c r="M43" i="3"/>
  <c r="M187" i="3" s="1"/>
  <c r="N43" i="3"/>
  <c r="N187" i="3" s="1"/>
  <c r="O43" i="3"/>
  <c r="P43" i="3"/>
  <c r="Q43" i="3"/>
  <c r="R43" i="3"/>
  <c r="S43" i="3"/>
  <c r="T43" i="3"/>
  <c r="U43" i="3"/>
  <c r="V43" i="3"/>
  <c r="V187" i="3" s="1"/>
  <c r="W43" i="3"/>
  <c r="W187" i="3" s="1"/>
  <c r="X43" i="3"/>
  <c r="X187" i="3" s="1"/>
  <c r="Y43" i="3"/>
  <c r="Z43" i="3"/>
  <c r="AA43" i="3"/>
  <c r="AB43" i="3"/>
  <c r="AC43" i="3"/>
  <c r="AD43" i="3"/>
  <c r="AE43" i="3"/>
  <c r="AF43" i="3"/>
  <c r="AF187" i="3" s="1"/>
  <c r="AG43" i="3"/>
  <c r="AG187" i="3" s="1"/>
  <c r="AH43" i="3"/>
  <c r="AH187" i="3" s="1"/>
  <c r="AI43" i="3"/>
  <c r="AJ43" i="3"/>
  <c r="AK43" i="3"/>
  <c r="AL43" i="3"/>
  <c r="AM43" i="3"/>
  <c r="AN43" i="3"/>
  <c r="L44" i="3"/>
  <c r="M44" i="3"/>
  <c r="M188" i="3" s="1"/>
  <c r="N44" i="3"/>
  <c r="N188" i="3" s="1"/>
  <c r="O44" i="3"/>
  <c r="O188" i="3" s="1"/>
  <c r="P44" i="3"/>
  <c r="Q44" i="3"/>
  <c r="R44" i="3"/>
  <c r="S44" i="3"/>
  <c r="T44" i="3"/>
  <c r="U44" i="3"/>
  <c r="V44" i="3"/>
  <c r="W44" i="3"/>
  <c r="W188" i="3" s="1"/>
  <c r="X44" i="3"/>
  <c r="X188" i="3" s="1"/>
  <c r="Y44" i="3"/>
  <c r="Y188" i="3" s="1"/>
  <c r="Z44" i="3"/>
  <c r="AA44" i="3"/>
  <c r="AB44" i="3"/>
  <c r="AC44" i="3"/>
  <c r="AD44" i="3"/>
  <c r="AE44" i="3"/>
  <c r="AF44" i="3"/>
  <c r="AG44" i="3"/>
  <c r="AG188" i="3" s="1"/>
  <c r="AH44" i="3"/>
  <c r="AH188" i="3" s="1"/>
  <c r="AI44" i="3"/>
  <c r="AI188" i="3" s="1"/>
  <c r="AJ44" i="3"/>
  <c r="AK44" i="3"/>
  <c r="AL44" i="3"/>
  <c r="AM44" i="3"/>
  <c r="AN44" i="3"/>
  <c r="L45" i="3"/>
  <c r="M45" i="3"/>
  <c r="N45" i="3"/>
  <c r="N189" i="3" s="1"/>
  <c r="O45" i="3"/>
  <c r="O189" i="3" s="1"/>
  <c r="P45" i="3"/>
  <c r="P189" i="3" s="1"/>
  <c r="Q45" i="3"/>
  <c r="R45" i="3"/>
  <c r="S45" i="3"/>
  <c r="T45" i="3"/>
  <c r="U45" i="3"/>
  <c r="V45" i="3"/>
  <c r="W45" i="3"/>
  <c r="X45" i="3"/>
  <c r="X189" i="3" s="1"/>
  <c r="Y45" i="3"/>
  <c r="Y189" i="3" s="1"/>
  <c r="Z45" i="3"/>
  <c r="Z189" i="3" s="1"/>
  <c r="AA45" i="3"/>
  <c r="AB45" i="3"/>
  <c r="AC45" i="3"/>
  <c r="AD45" i="3"/>
  <c r="AE45" i="3"/>
  <c r="AF45" i="3"/>
  <c r="AG45" i="3"/>
  <c r="AH45" i="3"/>
  <c r="AH189" i="3" s="1"/>
  <c r="AI45" i="3"/>
  <c r="AI189" i="3" s="1"/>
  <c r="AJ45" i="3"/>
  <c r="AJ189" i="3" s="1"/>
  <c r="AK45" i="3"/>
  <c r="AL45" i="3"/>
  <c r="AM45" i="3"/>
  <c r="AN45" i="3"/>
  <c r="L46" i="3"/>
  <c r="L190" i="3" s="1"/>
  <c r="M46" i="3"/>
  <c r="M190" i="3" s="1"/>
  <c r="N46" i="3"/>
  <c r="N190" i="3" s="1"/>
  <c r="O46" i="3"/>
  <c r="O190" i="3" s="1"/>
  <c r="P46" i="3"/>
  <c r="P190" i="3" s="1"/>
  <c r="Q46" i="3"/>
  <c r="Q190" i="3" s="1"/>
  <c r="R46" i="3"/>
  <c r="S46" i="3"/>
  <c r="S190" i="3" s="1"/>
  <c r="T46" i="3"/>
  <c r="T190" i="3" s="1"/>
  <c r="U46" i="3"/>
  <c r="U190" i="3" s="1"/>
  <c r="V46" i="3"/>
  <c r="V190" i="3" s="1"/>
  <c r="W46" i="3"/>
  <c r="W190" i="3" s="1"/>
  <c r="X46" i="3"/>
  <c r="X190" i="3" s="1"/>
  <c r="Y46" i="3"/>
  <c r="Y190" i="3" s="1"/>
  <c r="Z46" i="3"/>
  <c r="Z190" i="3" s="1"/>
  <c r="AA46" i="3"/>
  <c r="AA190" i="3" s="1"/>
  <c r="AB46" i="3"/>
  <c r="AC46" i="3"/>
  <c r="AC190" i="3" s="1"/>
  <c r="AD46" i="3"/>
  <c r="AD190" i="3" s="1"/>
  <c r="AE46" i="3"/>
  <c r="AE190" i="3" s="1"/>
  <c r="AF46" i="3"/>
  <c r="AF190" i="3" s="1"/>
  <c r="AG46" i="3"/>
  <c r="AG190" i="3" s="1"/>
  <c r="AH46" i="3"/>
  <c r="AH190" i="3" s="1"/>
  <c r="AI46" i="3"/>
  <c r="AI190" i="3" s="1"/>
  <c r="AJ46" i="3"/>
  <c r="AJ190" i="3" s="1"/>
  <c r="AK46" i="3"/>
  <c r="AK190" i="3" s="1"/>
  <c r="AL46" i="3"/>
  <c r="AM46" i="3"/>
  <c r="AM190" i="3" s="1"/>
  <c r="AN46" i="3"/>
  <c r="AN190" i="3" s="1"/>
  <c r="L47" i="3"/>
  <c r="L191" i="3" s="1"/>
  <c r="M47" i="3"/>
  <c r="M191" i="3" s="1"/>
  <c r="N47" i="3"/>
  <c r="N191" i="3" s="1"/>
  <c r="O47" i="3"/>
  <c r="O191" i="3" s="1"/>
  <c r="P47" i="3"/>
  <c r="P191" i="3" s="1"/>
  <c r="Q47" i="3"/>
  <c r="Q191" i="3" s="1"/>
  <c r="R47" i="3"/>
  <c r="R191" i="3" s="1"/>
  <c r="S47" i="3"/>
  <c r="T47" i="3"/>
  <c r="T191" i="3" s="1"/>
  <c r="U47" i="3"/>
  <c r="U191" i="3" s="1"/>
  <c r="V47" i="3"/>
  <c r="V191" i="3" s="1"/>
  <c r="W47" i="3"/>
  <c r="W191" i="3" s="1"/>
  <c r="X47" i="3"/>
  <c r="X191" i="3" s="1"/>
  <c r="Y47" i="3"/>
  <c r="Y191" i="3" s="1"/>
  <c r="Z47" i="3"/>
  <c r="Z191" i="3" s="1"/>
  <c r="AA47" i="3"/>
  <c r="AA191" i="3" s="1"/>
  <c r="AB47" i="3"/>
  <c r="AB191" i="3" s="1"/>
  <c r="AC47" i="3"/>
  <c r="AD47" i="3"/>
  <c r="AD191" i="3" s="1"/>
  <c r="AE47" i="3"/>
  <c r="AE191" i="3" s="1"/>
  <c r="AF47" i="3"/>
  <c r="AF191" i="3" s="1"/>
  <c r="AG47" i="3"/>
  <c r="AG191" i="3" s="1"/>
  <c r="AH47" i="3"/>
  <c r="AH191" i="3" s="1"/>
  <c r="AI47" i="3"/>
  <c r="AI191" i="3" s="1"/>
  <c r="AJ47" i="3"/>
  <c r="AJ191" i="3" s="1"/>
  <c r="AK47" i="3"/>
  <c r="AK191" i="3" s="1"/>
  <c r="AL47" i="3"/>
  <c r="AL191" i="3" s="1"/>
  <c r="AM47" i="3"/>
  <c r="AN47" i="3"/>
  <c r="AN191" i="3" s="1"/>
  <c r="L48" i="3"/>
  <c r="L192" i="3" s="1"/>
  <c r="M48" i="3"/>
  <c r="M192" i="3" s="1"/>
  <c r="N48" i="3"/>
  <c r="N192" i="3" s="1"/>
  <c r="O48" i="3"/>
  <c r="O192" i="3" s="1"/>
  <c r="P48" i="3"/>
  <c r="P192" i="3" s="1"/>
  <c r="Q48" i="3"/>
  <c r="Q192" i="3" s="1"/>
  <c r="R48" i="3"/>
  <c r="R192" i="3" s="1"/>
  <c r="S48" i="3"/>
  <c r="S192" i="3" s="1"/>
  <c r="T48" i="3"/>
  <c r="U48" i="3"/>
  <c r="U192" i="3" s="1"/>
  <c r="V48" i="3"/>
  <c r="V192" i="3" s="1"/>
  <c r="W48" i="3"/>
  <c r="W192" i="3" s="1"/>
  <c r="X48" i="3"/>
  <c r="X192" i="3" s="1"/>
  <c r="Y48" i="3"/>
  <c r="Y192" i="3" s="1"/>
  <c r="Z48" i="3"/>
  <c r="Z192" i="3" s="1"/>
  <c r="AA48" i="3"/>
  <c r="AA192" i="3" s="1"/>
  <c r="AB48" i="3"/>
  <c r="AB192" i="3" s="1"/>
  <c r="AC48" i="3"/>
  <c r="AC192" i="3" s="1"/>
  <c r="AD48" i="3"/>
  <c r="AE48" i="3"/>
  <c r="AE192" i="3" s="1"/>
  <c r="AF48" i="3"/>
  <c r="AF192" i="3" s="1"/>
  <c r="AG48" i="3"/>
  <c r="AG192" i="3" s="1"/>
  <c r="AH48" i="3"/>
  <c r="AH192" i="3" s="1"/>
  <c r="AI48" i="3"/>
  <c r="AI192" i="3" s="1"/>
  <c r="AJ48" i="3"/>
  <c r="AJ192" i="3" s="1"/>
  <c r="AK48" i="3"/>
  <c r="AK192" i="3" s="1"/>
  <c r="AL48" i="3"/>
  <c r="AL192" i="3" s="1"/>
  <c r="AM48" i="3"/>
  <c r="AM192" i="3" s="1"/>
  <c r="AN48" i="3"/>
  <c r="K23" i="3"/>
  <c r="K24" i="3"/>
  <c r="K25" i="3"/>
  <c r="K26" i="3"/>
  <c r="K27" i="3"/>
  <c r="K28" i="3"/>
  <c r="K29" i="3"/>
  <c r="K30" i="3"/>
  <c r="K31" i="3"/>
  <c r="K175" i="3" s="1"/>
  <c r="K32" i="3"/>
  <c r="K33" i="3"/>
  <c r="K177" i="3" s="1"/>
  <c r="K34" i="3"/>
  <c r="K35" i="3"/>
  <c r="K36" i="3"/>
  <c r="K37" i="3"/>
  <c r="K38" i="3"/>
  <c r="K39" i="3"/>
  <c r="K40" i="3"/>
  <c r="K184" i="3" s="1"/>
  <c r="K41" i="3"/>
  <c r="K185" i="3" s="1"/>
  <c r="K42" i="3"/>
  <c r="K186" i="3" s="1"/>
  <c r="K43" i="3"/>
  <c r="K44" i="3"/>
  <c r="K45" i="3"/>
  <c r="K46" i="3"/>
  <c r="K190" i="3" s="1"/>
  <c r="K47" i="3"/>
  <c r="K191" i="3" s="1"/>
  <c r="K48" i="3"/>
  <c r="K192" i="3" s="1"/>
  <c r="K22" i="3"/>
  <c r="AJ261" i="3" l="1"/>
  <c r="Z261" i="3"/>
  <c r="P261" i="3"/>
  <c r="AI260" i="3"/>
  <c r="Y260" i="3"/>
  <c r="O260" i="3"/>
  <c r="AH259" i="3"/>
  <c r="X259" i="3"/>
  <c r="N259" i="3"/>
  <c r="Y247" i="3"/>
  <c r="O247" i="3"/>
  <c r="K187" i="3"/>
  <c r="AB189" i="3"/>
  <c r="AA188" i="3"/>
  <c r="AJ187" i="3"/>
  <c r="P187" i="3"/>
  <c r="AJ249" i="3"/>
  <c r="Z249" i="3"/>
  <c r="AL189" i="3"/>
  <c r="R189" i="3"/>
  <c r="AK188" i="3"/>
  <c r="Q188" i="3"/>
  <c r="Z187" i="3"/>
  <c r="K176" i="3"/>
  <c r="AN192" i="3"/>
  <c r="AD192" i="3"/>
  <c r="T192" i="3"/>
  <c r="AM191" i="3"/>
  <c r="AC191" i="3"/>
  <c r="S191" i="3"/>
  <c r="AL190" i="3"/>
  <c r="AB190" i="3"/>
  <c r="R190" i="3"/>
  <c r="AI177" i="3"/>
  <c r="Y177" i="3"/>
  <c r="O177" i="3"/>
  <c r="AH176" i="3"/>
  <c r="X176" i="3"/>
  <c r="N176" i="3"/>
  <c r="AG175" i="3"/>
  <c r="W175" i="3"/>
  <c r="M175" i="3"/>
  <c r="K248" i="3"/>
  <c r="AG189" i="3"/>
  <c r="W189" i="3"/>
  <c r="M189" i="3"/>
  <c r="AF188" i="3"/>
  <c r="V188" i="3"/>
  <c r="L188" i="3"/>
  <c r="AE187" i="3"/>
  <c r="U187" i="3"/>
  <c r="AF189" i="3"/>
  <c r="V189" i="3"/>
  <c r="L189" i="3"/>
  <c r="U188" i="3"/>
  <c r="AN187" i="3"/>
  <c r="AD187" i="3"/>
  <c r="T187" i="3"/>
  <c r="AE188" i="3"/>
  <c r="AE189" i="3"/>
  <c r="U189" i="3"/>
  <c r="AN188" i="3"/>
  <c r="AD188" i="3"/>
  <c r="T188" i="3"/>
  <c r="AM187" i="3"/>
  <c r="AC187" i="3"/>
  <c r="S187" i="3"/>
  <c r="AN189" i="3"/>
  <c r="AD189" i="3"/>
  <c r="T189" i="3"/>
  <c r="AM188" i="3"/>
  <c r="AC188" i="3"/>
  <c r="S188" i="3"/>
  <c r="AL187" i="3"/>
  <c r="AB187" i="3"/>
  <c r="R187" i="3"/>
  <c r="K189" i="3"/>
  <c r="K188" i="3"/>
  <c r="AM189" i="3"/>
  <c r="AC189" i="3"/>
  <c r="S189" i="3"/>
  <c r="AL188" i="3"/>
  <c r="AB188" i="3"/>
  <c r="R188" i="3"/>
  <c r="AK187" i="3"/>
  <c r="AA187" i="3"/>
  <c r="Q187" i="3"/>
  <c r="AK189" i="3"/>
  <c r="AA189" i="3"/>
  <c r="Q189" i="3"/>
  <c r="AJ188" i="3"/>
  <c r="Z188" i="3"/>
  <c r="P188" i="3"/>
  <c r="AI187" i="3"/>
  <c r="Y187" i="3"/>
  <c r="O187" i="3"/>
  <c r="AH261" i="3"/>
  <c r="X261" i="3"/>
  <c r="N261" i="3"/>
  <c r="AG260" i="3"/>
  <c r="W260" i="3"/>
  <c r="M260" i="3"/>
  <c r="AF259" i="3"/>
  <c r="V259" i="3"/>
  <c r="L259" i="3"/>
  <c r="AJ272" i="3"/>
  <c r="M273" i="3"/>
  <c r="S271" i="3"/>
  <c r="V273" i="3"/>
  <c r="S272" i="3"/>
  <c r="AB273" i="3"/>
  <c r="AI271" i="3"/>
  <c r="Z273" i="3"/>
  <c r="AG271" i="3"/>
  <c r="L271" i="3"/>
  <c r="L273" i="3"/>
  <c r="P273" i="3"/>
  <c r="K272" i="3"/>
  <c r="AC273" i="3"/>
  <c r="AK272" i="3"/>
  <c r="AI272" i="3"/>
  <c r="M271" i="3"/>
  <c r="AH273" i="3"/>
  <c r="R271" i="3"/>
  <c r="N273" i="3"/>
  <c r="AF272" i="3"/>
  <c r="AL271" i="3"/>
  <c r="AM273" i="3"/>
  <c r="R273" i="3"/>
  <c r="Y271" i="3"/>
  <c r="W271" i="3"/>
  <c r="AE272" i="3"/>
  <c r="AB271" i="3"/>
  <c r="O271" i="3"/>
  <c r="S273" i="3"/>
  <c r="V272" i="3"/>
  <c r="AA272" i="3"/>
  <c r="Q271" i="3"/>
  <c r="N272" i="3"/>
  <c r="L272" i="3"/>
  <c r="AE273" i="3"/>
  <c r="U272" i="3"/>
  <c r="Y272" i="3"/>
  <c r="X273" i="3"/>
  <c r="P272" i="3"/>
  <c r="V271" i="3"/>
  <c r="AE271" i="3"/>
  <c r="U273" i="3"/>
  <c r="AN271" i="3"/>
  <c r="AL272" i="3"/>
  <c r="Q272" i="3"/>
  <c r="O272" i="3"/>
  <c r="AI273" i="3"/>
  <c r="K273" i="3"/>
  <c r="Q273" i="3"/>
  <c r="X272" i="3"/>
  <c r="W273" i="3"/>
  <c r="AF273" i="3"/>
  <c r="U271" i="3"/>
  <c r="AN272" i="3"/>
  <c r="AD271" i="3"/>
  <c r="AN273" i="3"/>
  <c r="AB272" i="3"/>
  <c r="AJ271" i="3"/>
  <c r="AH271" i="3"/>
  <c r="Y273" i="3"/>
  <c r="AG272" i="3"/>
  <c r="AA271" i="3"/>
  <c r="AC272" i="3"/>
  <c r="AJ273" i="3"/>
  <c r="AD272" i="3"/>
  <c r="T271" i="3"/>
  <c r="AD273" i="3"/>
  <c r="R272" i="3"/>
  <c r="Z271" i="3"/>
  <c r="AK273" i="3"/>
  <c r="X271" i="3"/>
  <c r="O273" i="3"/>
  <c r="W272" i="3"/>
  <c r="AG273" i="3"/>
  <c r="AM271" i="3"/>
  <c r="AM272" i="3"/>
  <c r="AC271" i="3"/>
  <c r="AL273" i="3"/>
  <c r="Z272" i="3"/>
  <c r="K271" i="3"/>
  <c r="T272" i="3"/>
  <c r="T273" i="3"/>
  <c r="AK271" i="3"/>
  <c r="P271" i="3"/>
  <c r="AA273" i="3"/>
  <c r="N271" i="3"/>
  <c r="AH272" i="3"/>
  <c r="M272" i="3"/>
  <c r="AF271" i="3"/>
  <c r="AG261" i="3"/>
  <c r="W261" i="3"/>
  <c r="M261" i="3"/>
  <c r="AF260" i="3"/>
  <c r="V260" i="3"/>
  <c r="L260" i="3"/>
  <c r="AE259" i="3"/>
  <c r="U259" i="3"/>
  <c r="P199" i="3"/>
  <c r="Z199" i="3"/>
  <c r="AJ199" i="3"/>
  <c r="Q200" i="3"/>
  <c r="AA200" i="3"/>
  <c r="AK200" i="3"/>
  <c r="R201" i="3"/>
  <c r="AB201" i="3"/>
  <c r="AL201" i="3"/>
  <c r="Q199" i="3"/>
  <c r="AA199" i="3"/>
  <c r="AK199" i="3"/>
  <c r="R200" i="3"/>
  <c r="AB200" i="3"/>
  <c r="AL200" i="3"/>
  <c r="S201" i="3"/>
  <c r="AC201" i="3"/>
  <c r="AM201" i="3"/>
  <c r="T199" i="3"/>
  <c r="AD199" i="3"/>
  <c r="AN199" i="3"/>
  <c r="U200" i="3"/>
  <c r="L199" i="3"/>
  <c r="V199" i="3"/>
  <c r="AF199" i="3"/>
  <c r="M200" i="3"/>
  <c r="W200" i="3"/>
  <c r="AG200" i="3"/>
  <c r="N201" i="3"/>
  <c r="X201" i="3"/>
  <c r="AH201" i="3"/>
  <c r="M199" i="3"/>
  <c r="W199" i="3"/>
  <c r="AG199" i="3"/>
  <c r="N200" i="3"/>
  <c r="X200" i="3"/>
  <c r="AH200" i="3"/>
  <c r="O201" i="3"/>
  <c r="Y201" i="3"/>
  <c r="AI201" i="3"/>
  <c r="O199" i="3"/>
  <c r="AI199" i="3"/>
  <c r="Z200" i="3"/>
  <c r="M201" i="3"/>
  <c r="AE201" i="3"/>
  <c r="R199" i="3"/>
  <c r="AL199" i="3"/>
  <c r="AC200" i="3"/>
  <c r="P201" i="3"/>
  <c r="AF201" i="3"/>
  <c r="S199" i="3"/>
  <c r="AM199" i="3"/>
  <c r="AD200" i="3"/>
  <c r="Q201" i="3"/>
  <c r="AG201" i="3"/>
  <c r="U199" i="3"/>
  <c r="L200" i="3"/>
  <c r="AE200" i="3"/>
  <c r="T201" i="3"/>
  <c r="AJ201" i="3"/>
  <c r="X199" i="3"/>
  <c r="O200" i="3"/>
  <c r="AF200" i="3"/>
  <c r="U201" i="3"/>
  <c r="AK201" i="3"/>
  <c r="Y199" i="3"/>
  <c r="P200" i="3"/>
  <c r="AI200" i="3"/>
  <c r="V201" i="3"/>
  <c r="AN201" i="3"/>
  <c r="AB199" i="3"/>
  <c r="S200" i="3"/>
  <c r="AJ200" i="3"/>
  <c r="W201" i="3"/>
  <c r="K200" i="3"/>
  <c r="AE199" i="3"/>
  <c r="V200" i="3"/>
  <c r="AN200" i="3"/>
  <c r="AA201" i="3"/>
  <c r="K199" i="3"/>
  <c r="T200" i="3"/>
  <c r="Y200" i="3"/>
  <c r="AM200" i="3"/>
  <c r="L201" i="3"/>
  <c r="Z201" i="3"/>
  <c r="AD201" i="3"/>
  <c r="K201" i="3"/>
  <c r="N199" i="3"/>
  <c r="AC199" i="3"/>
  <c r="AH199" i="3"/>
  <c r="AF261" i="3"/>
  <c r="V261" i="3"/>
  <c r="L261" i="3"/>
  <c r="AE260" i="3"/>
  <c r="U260" i="3"/>
  <c r="AN259" i="3"/>
  <c r="AD259" i="3"/>
  <c r="T259" i="3"/>
  <c r="AE261" i="3"/>
  <c r="U261" i="3"/>
  <c r="AN260" i="3"/>
  <c r="AD260" i="3"/>
  <c r="T260" i="3"/>
  <c r="AM259" i="3"/>
  <c r="AC259" i="3"/>
  <c r="S259" i="3"/>
  <c r="K261" i="3"/>
  <c r="AN261" i="3"/>
  <c r="AD261" i="3"/>
  <c r="T261" i="3"/>
  <c r="AM260" i="3"/>
  <c r="AC260" i="3"/>
  <c r="S260" i="3"/>
  <c r="AL259" i="3"/>
  <c r="AB259" i="3"/>
  <c r="R259" i="3"/>
  <c r="S268" i="3"/>
  <c r="AC268" i="3"/>
  <c r="AM268" i="3"/>
  <c r="T269" i="3"/>
  <c r="AD269" i="3"/>
  <c r="AN269" i="3"/>
  <c r="U270" i="3"/>
  <c r="AE270" i="3"/>
  <c r="K269" i="3"/>
  <c r="T268" i="3"/>
  <c r="AD268" i="3"/>
  <c r="U268" i="3"/>
  <c r="AE268" i="3"/>
  <c r="M268" i="3"/>
  <c r="W268" i="3"/>
  <c r="AG268" i="3"/>
  <c r="N269" i="3"/>
  <c r="X269" i="3"/>
  <c r="AH269" i="3"/>
  <c r="Z268" i="3"/>
  <c r="L269" i="3"/>
  <c r="Y269" i="3"/>
  <c r="AK269" i="3"/>
  <c r="S270" i="3"/>
  <c r="AD270" i="3"/>
  <c r="K270" i="3"/>
  <c r="L268" i="3"/>
  <c r="AA268" i="3"/>
  <c r="M269" i="3"/>
  <c r="Z269" i="3"/>
  <c r="AL269" i="3"/>
  <c r="T270" i="3"/>
  <c r="AF270" i="3"/>
  <c r="K268" i="3"/>
  <c r="N268" i="3"/>
  <c r="AB268" i="3"/>
  <c r="O269" i="3"/>
  <c r="AA269" i="3"/>
  <c r="AM269" i="3"/>
  <c r="V270" i="3"/>
  <c r="AG270" i="3"/>
  <c r="O268" i="3"/>
  <c r="AF268" i="3"/>
  <c r="P269" i="3"/>
  <c r="AB269" i="3"/>
  <c r="L270" i="3"/>
  <c r="W270" i="3"/>
  <c r="AH270" i="3"/>
  <c r="P268" i="3"/>
  <c r="AH268" i="3"/>
  <c r="Q269" i="3"/>
  <c r="AC269" i="3"/>
  <c r="M270" i="3"/>
  <c r="X270" i="3"/>
  <c r="AI270" i="3"/>
  <c r="Q268" i="3"/>
  <c r="AI268" i="3"/>
  <c r="R269" i="3"/>
  <c r="AE269" i="3"/>
  <c r="N270" i="3"/>
  <c r="Y270" i="3"/>
  <c r="AJ270" i="3"/>
  <c r="R268" i="3"/>
  <c r="AJ268" i="3"/>
  <c r="S269" i="3"/>
  <c r="AF269" i="3"/>
  <c r="O270" i="3"/>
  <c r="Z270" i="3"/>
  <c r="AK270" i="3"/>
  <c r="X268" i="3"/>
  <c r="AL268" i="3"/>
  <c r="V269" i="3"/>
  <c r="AI269" i="3"/>
  <c r="Q270" i="3"/>
  <c r="AB270" i="3"/>
  <c r="AM270" i="3"/>
  <c r="W269" i="3"/>
  <c r="AG269" i="3"/>
  <c r="AJ269" i="3"/>
  <c r="U269" i="3"/>
  <c r="P270" i="3"/>
  <c r="R270" i="3"/>
  <c r="AN268" i="3"/>
  <c r="AN270" i="3"/>
  <c r="V268" i="3"/>
  <c r="AA270" i="3"/>
  <c r="Y268" i="3"/>
  <c r="AC270" i="3"/>
  <c r="AK268" i="3"/>
  <c r="AL270" i="3"/>
  <c r="K260" i="3"/>
  <c r="AM261" i="3"/>
  <c r="AC261" i="3"/>
  <c r="S261" i="3"/>
  <c r="AL260" i="3"/>
  <c r="AB260" i="3"/>
  <c r="R260" i="3"/>
  <c r="AK259" i="3"/>
  <c r="AA259" i="3"/>
  <c r="Q259" i="3"/>
  <c r="AL198" i="3"/>
  <c r="U197" i="3"/>
  <c r="W197" i="3"/>
  <c r="AD196" i="3"/>
  <c r="AA198" i="3"/>
  <c r="P196" i="3"/>
  <c r="N198" i="3"/>
  <c r="AJ198" i="3"/>
  <c r="R196" i="3"/>
  <c r="P198" i="3"/>
  <c r="AA196" i="3"/>
  <c r="AL196" i="3"/>
  <c r="AB196" i="3"/>
  <c r="AN196" i="3"/>
  <c r="AF198" i="3"/>
  <c r="AI197" i="3"/>
  <c r="W198" i="3"/>
  <c r="S196" i="3"/>
  <c r="Y197" i="3"/>
  <c r="M198" i="3"/>
  <c r="AC197" i="3"/>
  <c r="S197" i="3"/>
  <c r="AG198" i="3"/>
  <c r="AC196" i="3"/>
  <c r="AF197" i="3"/>
  <c r="AB198" i="3"/>
  <c r="M196" i="3"/>
  <c r="L197" i="3"/>
  <c r="AM198" i="3"/>
  <c r="R198" i="3"/>
  <c r="AK198" i="3"/>
  <c r="V198" i="3"/>
  <c r="O197" i="3"/>
  <c r="AH198" i="3"/>
  <c r="V197" i="3"/>
  <c r="K197" i="3"/>
  <c r="AC198" i="3"/>
  <c r="AK197" i="3"/>
  <c r="Q198" i="3"/>
  <c r="AH196" i="3"/>
  <c r="AI198" i="3"/>
  <c r="X198" i="3"/>
  <c r="AE196" i="3"/>
  <c r="AE198" i="3"/>
  <c r="K196" i="3"/>
  <c r="AH197" i="3"/>
  <c r="AN198" i="3"/>
  <c r="S198" i="3"/>
  <c r="AA197" i="3"/>
  <c r="AJ197" i="3"/>
  <c r="X196" i="3"/>
  <c r="O198" i="3"/>
  <c r="AG197" i="3"/>
  <c r="U196" i="3"/>
  <c r="U198" i="3"/>
  <c r="T196" i="3"/>
  <c r="AM196" i="3"/>
  <c r="O196" i="3"/>
  <c r="AE197" i="3"/>
  <c r="AD198" i="3"/>
  <c r="AL197" i="3"/>
  <c r="Q197" i="3"/>
  <c r="Z197" i="3"/>
  <c r="N196" i="3"/>
  <c r="X197" i="3"/>
  <c r="M197" i="3"/>
  <c r="AN197" i="3"/>
  <c r="Y196" i="3"/>
  <c r="T198" i="3"/>
  <c r="AB197" i="3"/>
  <c r="AJ196" i="3"/>
  <c r="P197" i="3"/>
  <c r="L198" i="3"/>
  <c r="N197" i="3"/>
  <c r="AF196" i="3"/>
  <c r="AD197" i="3"/>
  <c r="Y198" i="3"/>
  <c r="AK196" i="3"/>
  <c r="L196" i="3"/>
  <c r="Q196" i="3"/>
  <c r="Z198" i="3"/>
  <c r="AM197" i="3"/>
  <c r="R197" i="3"/>
  <c r="Z196" i="3"/>
  <c r="K198" i="3"/>
  <c r="AI196" i="3"/>
  <c r="AG196" i="3"/>
  <c r="V196" i="3"/>
  <c r="T197" i="3"/>
  <c r="W196" i="3"/>
  <c r="K259" i="3"/>
  <c r="AL261" i="3"/>
  <c r="AB261" i="3"/>
  <c r="R261" i="3"/>
  <c r="AK260" i="3"/>
  <c r="AA260" i="3"/>
  <c r="Q260" i="3"/>
  <c r="AJ259" i="3"/>
  <c r="Z259" i="3"/>
  <c r="P259" i="3"/>
  <c r="X257" i="3"/>
  <c r="W256" i="3"/>
  <c r="M256" i="3"/>
  <c r="P249" i="3"/>
  <c r="AI248" i="3"/>
  <c r="Y248" i="3"/>
  <c r="O248" i="3"/>
  <c r="AH247" i="3"/>
  <c r="X247" i="3"/>
  <c r="N247" i="3"/>
  <c r="S193" i="3"/>
  <c r="AC193" i="3"/>
  <c r="AM193" i="3"/>
  <c r="T194" i="3"/>
  <c r="AD194" i="3"/>
  <c r="AN194" i="3"/>
  <c r="U195" i="3"/>
  <c r="AE195" i="3"/>
  <c r="K194" i="3"/>
  <c r="T193" i="3"/>
  <c r="AD193" i="3"/>
  <c r="AN193" i="3"/>
  <c r="U194" i="3"/>
  <c r="AE194" i="3"/>
  <c r="L195" i="3"/>
  <c r="V195" i="3"/>
  <c r="AF195" i="3"/>
  <c r="K195" i="3"/>
  <c r="U193" i="3"/>
  <c r="AE193" i="3"/>
  <c r="L194" i="3"/>
  <c r="V194" i="3"/>
  <c r="AF194" i="3"/>
  <c r="M195" i="3"/>
  <c r="W195" i="3"/>
  <c r="AG195" i="3"/>
  <c r="K193" i="3"/>
  <c r="L193" i="3"/>
  <c r="V193" i="3"/>
  <c r="AF193" i="3"/>
  <c r="M194" i="3"/>
  <c r="W194" i="3"/>
  <c r="AG194" i="3"/>
  <c r="N195" i="3"/>
  <c r="X195" i="3"/>
  <c r="AH195" i="3"/>
  <c r="M193" i="3"/>
  <c r="W193" i="3"/>
  <c r="AG193" i="3"/>
  <c r="N194" i="3"/>
  <c r="X194" i="3"/>
  <c r="AH194" i="3"/>
  <c r="O195" i="3"/>
  <c r="Y195" i="3"/>
  <c r="AI195" i="3"/>
  <c r="N193" i="3"/>
  <c r="X193" i="3"/>
  <c r="AH193" i="3"/>
  <c r="O194" i="3"/>
  <c r="Y194" i="3"/>
  <c r="O193" i="3"/>
  <c r="Y193" i="3"/>
  <c r="AI193" i="3"/>
  <c r="P194" i="3"/>
  <c r="Z194" i="3"/>
  <c r="AJ194" i="3"/>
  <c r="Q193" i="3"/>
  <c r="AA193" i="3"/>
  <c r="AK193" i="3"/>
  <c r="R194" i="3"/>
  <c r="AB194" i="3"/>
  <c r="AL194" i="3"/>
  <c r="S195" i="3"/>
  <c r="AC195" i="3"/>
  <c r="AM195" i="3"/>
  <c r="AJ193" i="3"/>
  <c r="Q195" i="3"/>
  <c r="AN195" i="3"/>
  <c r="AL193" i="3"/>
  <c r="R195" i="3"/>
  <c r="Q194" i="3"/>
  <c r="T195" i="3"/>
  <c r="S194" i="3"/>
  <c r="Z195" i="3"/>
  <c r="AA194" i="3"/>
  <c r="AA195" i="3"/>
  <c r="AC194" i="3"/>
  <c r="AB195" i="3"/>
  <c r="P193" i="3"/>
  <c r="AI194" i="3"/>
  <c r="AD195" i="3"/>
  <c r="Z193" i="3"/>
  <c r="AM194" i="3"/>
  <c r="AK195" i="3"/>
  <c r="AB193" i="3"/>
  <c r="AK194" i="3"/>
  <c r="P195" i="3"/>
  <c r="AJ195" i="3"/>
  <c r="AL195" i="3"/>
  <c r="R193" i="3"/>
  <c r="K256" i="3"/>
  <c r="AK261" i="3"/>
  <c r="AA261" i="3"/>
  <c r="Q261" i="3"/>
  <c r="AJ260" i="3"/>
  <c r="Z260" i="3"/>
  <c r="P260" i="3"/>
  <c r="AI259" i="3"/>
  <c r="Y259" i="3"/>
  <c r="O259" i="3"/>
  <c r="W257" i="3"/>
  <c r="M257" i="3"/>
  <c r="AF256" i="3"/>
  <c r="V256" i="3"/>
  <c r="L256" i="3"/>
  <c r="AI249" i="3"/>
  <c r="Y249" i="3"/>
  <c r="O249" i="3"/>
  <c r="AH248" i="3"/>
  <c r="X248" i="3"/>
  <c r="N248" i="3"/>
  <c r="AG247" i="3"/>
  <c r="W247" i="3"/>
  <c r="M247" i="3"/>
  <c r="E10" i="5"/>
  <c r="E29" i="5"/>
  <c r="E14" i="5"/>
  <c r="E18" i="5"/>
  <c r="E33" i="5"/>
  <c r="E37" i="5"/>
  <c r="E41" i="5"/>
  <c r="E45" i="5"/>
  <c r="E53" i="5"/>
  <c r="E59" i="5"/>
  <c r="E15" i="5"/>
  <c r="E30" i="5"/>
  <c r="E34" i="5"/>
  <c r="E42" i="5"/>
  <c r="E52" i="5"/>
  <c r="Y5" i="3" s="1"/>
  <c r="L257" i="3" s="1"/>
  <c r="E19" i="5"/>
  <c r="E38" i="5"/>
  <c r="E46" i="5"/>
  <c r="E31" i="5"/>
  <c r="E35" i="5"/>
  <c r="E39" i="5"/>
  <c r="E43" i="5"/>
  <c r="E47" i="5"/>
  <c r="E58" i="5"/>
  <c r="E51" i="5"/>
  <c r="D8" i="5"/>
  <c r="E13" i="5"/>
  <c r="AA5" i="3" s="1"/>
  <c r="AM264" i="3" s="1"/>
  <c r="E28" i="5"/>
  <c r="E32" i="5"/>
  <c r="W5" i="3" s="1"/>
  <c r="E40" i="5"/>
  <c r="E16" i="5"/>
  <c r="E9" i="5"/>
  <c r="C8" i="5"/>
  <c r="I9" i="5"/>
  <c r="E17" i="5"/>
  <c r="E24" i="5"/>
  <c r="T256" i="3" l="1"/>
  <c r="AC262" i="3"/>
  <c r="AM262" i="3"/>
  <c r="Z258" i="3"/>
  <c r="X262" i="3"/>
  <c r="AN258" i="3"/>
  <c r="AC264" i="3"/>
  <c r="AJ257" i="3"/>
  <c r="Q258" i="3"/>
  <c r="AA257" i="3"/>
  <c r="AE256" i="3"/>
  <c r="AG256" i="3"/>
  <c r="AA263" i="3"/>
  <c r="N257" i="3"/>
  <c r="P258" i="3"/>
  <c r="AD258" i="3"/>
  <c r="N262" i="3"/>
  <c r="S256" i="3"/>
  <c r="AI262" i="3"/>
  <c r="AG264" i="3"/>
  <c r="P263" i="3"/>
  <c r="W258" i="3"/>
  <c r="X264" i="3"/>
  <c r="AL263" i="3"/>
  <c r="AK257" i="3"/>
  <c r="AH264" i="3"/>
  <c r="AJ262" i="3"/>
  <c r="AG257" i="3"/>
  <c r="AL262" i="3"/>
  <c r="AB264" i="3"/>
  <c r="AL257" i="3"/>
  <c r="AI264" i="3"/>
  <c r="S263" i="3"/>
  <c r="M258" i="3"/>
  <c r="S258" i="3"/>
  <c r="K263" i="3"/>
  <c r="N258" i="3"/>
  <c r="AB262" i="3"/>
  <c r="V258" i="3"/>
  <c r="AI258" i="3"/>
  <c r="S262" i="3"/>
  <c r="AF258" i="3"/>
  <c r="AI257" i="3"/>
  <c r="AF264" i="3"/>
  <c r="Z257" i="3"/>
  <c r="W264" i="3"/>
  <c r="Q257" i="3"/>
  <c r="N264" i="3"/>
  <c r="AB257" i="3"/>
  <c r="Y264" i="3"/>
  <c r="T258" i="3"/>
  <c r="K264" i="3"/>
  <c r="Y262" i="3"/>
  <c r="V257" i="3"/>
  <c r="P265" i="3"/>
  <c r="Z265" i="3"/>
  <c r="AJ265" i="3"/>
  <c r="Q266" i="3"/>
  <c r="AA266" i="3"/>
  <c r="AK266" i="3"/>
  <c r="R267" i="3"/>
  <c r="AB267" i="3"/>
  <c r="AL267" i="3"/>
  <c r="Q265" i="3"/>
  <c r="AA265" i="3"/>
  <c r="AK265" i="3"/>
  <c r="R266" i="3"/>
  <c r="AB266" i="3"/>
  <c r="AL266" i="3"/>
  <c r="S267" i="3"/>
  <c r="AC267" i="3"/>
  <c r="AM267" i="3"/>
  <c r="M265" i="3"/>
  <c r="Y265" i="3"/>
  <c r="AM265" i="3"/>
  <c r="V266" i="3"/>
  <c r="AH266" i="3"/>
  <c r="Q267" i="3"/>
  <c r="AE267" i="3"/>
  <c r="K265" i="3"/>
  <c r="N265" i="3"/>
  <c r="AB265" i="3"/>
  <c r="AN265" i="3"/>
  <c r="W266" i="3"/>
  <c r="AI266" i="3"/>
  <c r="T267" i="3"/>
  <c r="AF267" i="3"/>
  <c r="O265" i="3"/>
  <c r="AC265" i="3"/>
  <c r="L266" i="3"/>
  <c r="X266" i="3"/>
  <c r="AJ266" i="3"/>
  <c r="U267" i="3"/>
  <c r="AG267" i="3"/>
  <c r="R265" i="3"/>
  <c r="AD265" i="3"/>
  <c r="M266" i="3"/>
  <c r="Y266" i="3"/>
  <c r="AM266" i="3"/>
  <c r="V267" i="3"/>
  <c r="AH267" i="3"/>
  <c r="S265" i="3"/>
  <c r="AE265" i="3"/>
  <c r="N266" i="3"/>
  <c r="Z266" i="3"/>
  <c r="AN266" i="3"/>
  <c r="W267" i="3"/>
  <c r="AI267" i="3"/>
  <c r="T265" i="3"/>
  <c r="AF265" i="3"/>
  <c r="O266" i="3"/>
  <c r="AC266" i="3"/>
  <c r="L267" i="3"/>
  <c r="X267" i="3"/>
  <c r="AJ267" i="3"/>
  <c r="U265" i="3"/>
  <c r="AG265" i="3"/>
  <c r="P266" i="3"/>
  <c r="AD266" i="3"/>
  <c r="M267" i="3"/>
  <c r="Y267" i="3"/>
  <c r="AK267" i="3"/>
  <c r="W265" i="3"/>
  <c r="AI265" i="3"/>
  <c r="T266" i="3"/>
  <c r="AF266" i="3"/>
  <c r="O267" i="3"/>
  <c r="AA267" i="3"/>
  <c r="K266" i="3"/>
  <c r="AH265" i="3"/>
  <c r="AN267" i="3"/>
  <c r="AL265" i="3"/>
  <c r="K267" i="3"/>
  <c r="S266" i="3"/>
  <c r="U266" i="3"/>
  <c r="AE266" i="3"/>
  <c r="AG266" i="3"/>
  <c r="N267" i="3"/>
  <c r="V265" i="3"/>
  <c r="Z267" i="3"/>
  <c r="L265" i="3"/>
  <c r="X265" i="3"/>
  <c r="P267" i="3"/>
  <c r="AD267" i="3"/>
  <c r="AC263" i="3"/>
  <c r="T263" i="3"/>
  <c r="AJ258" i="3"/>
  <c r="T262" i="3"/>
  <c r="L258" i="3"/>
  <c r="AA258" i="3"/>
  <c r="AE257" i="3"/>
  <c r="R258" i="3"/>
  <c r="K262" i="3"/>
  <c r="AC258" i="3"/>
  <c r="M262" i="3"/>
  <c r="AF257" i="3"/>
  <c r="AH262" i="3"/>
  <c r="AC256" i="3"/>
  <c r="Z263" i="3"/>
  <c r="K257" i="3"/>
  <c r="AM263" i="3"/>
  <c r="R263" i="3"/>
  <c r="AD263" i="3"/>
  <c r="Q262" i="3"/>
  <c r="AD262" i="3"/>
  <c r="Q263" i="3"/>
  <c r="AK258" i="3"/>
  <c r="U262" i="3"/>
  <c r="P262" i="3"/>
  <c r="AB258" i="3"/>
  <c r="L262" i="3"/>
  <c r="R264" i="3"/>
  <c r="AM258" i="3"/>
  <c r="W262" i="3"/>
  <c r="R256" i="3"/>
  <c r="O263" i="3"/>
  <c r="AM256" i="3"/>
  <c r="AJ263" i="3"/>
  <c r="AD256" i="3"/>
  <c r="T264" i="3"/>
  <c r="AN263" i="3"/>
  <c r="N256" i="3"/>
  <c r="AN262" i="3"/>
  <c r="AA262" i="3"/>
  <c r="AE262" i="3"/>
  <c r="AK263" i="3"/>
  <c r="AL258" i="3"/>
  <c r="V262" i="3"/>
  <c r="AB263" i="3"/>
  <c r="AG262" i="3"/>
  <c r="AB256" i="3"/>
  <c r="Y263" i="3"/>
  <c r="T257" i="3"/>
  <c r="Q264" i="3"/>
  <c r="Z262" i="3"/>
  <c r="X256" i="3"/>
  <c r="U263" i="3"/>
  <c r="O256" i="3"/>
  <c r="L263" i="3"/>
  <c r="S264" i="3"/>
  <c r="AF262" i="3"/>
  <c r="Q256" i="3"/>
  <c r="N263" i="3"/>
  <c r="AL256" i="3"/>
  <c r="AI263" i="3"/>
  <c r="AD257" i="3"/>
  <c r="AA264" i="3"/>
  <c r="AL264" i="3"/>
  <c r="AN264" i="3"/>
  <c r="AH257" i="3"/>
  <c r="AE264" i="3"/>
  <c r="AH256" i="3"/>
  <c r="AE263" i="3"/>
  <c r="Y256" i="3"/>
  <c r="V263" i="3"/>
  <c r="P256" i="3"/>
  <c r="M263" i="3"/>
  <c r="AA256" i="3"/>
  <c r="X263" i="3"/>
  <c r="S257" i="3"/>
  <c r="P264" i="3"/>
  <c r="AN257" i="3"/>
  <c r="AK264" i="3"/>
  <c r="AG258" i="3"/>
  <c r="AD264" i="3"/>
  <c r="U264" i="3"/>
  <c r="O257" i="3"/>
  <c r="L264" i="3"/>
  <c r="AI256" i="3"/>
  <c r="AF263" i="3"/>
  <c r="Z256" i="3"/>
  <c r="W263" i="3"/>
  <c r="AK256" i="3"/>
  <c r="AH263" i="3"/>
  <c r="AC257" i="3"/>
  <c r="Z264" i="3"/>
  <c r="U258" i="3"/>
  <c r="U256" i="3"/>
  <c r="AK262" i="3"/>
  <c r="X258" i="3"/>
  <c r="K258" i="3"/>
  <c r="O258" i="3"/>
  <c r="AH258" i="3"/>
  <c r="R262" i="3"/>
  <c r="U257" i="3"/>
  <c r="Y258" i="3"/>
  <c r="AN256" i="3"/>
  <c r="Y257" i="3"/>
  <c r="V264" i="3"/>
  <c r="P257" i="3"/>
  <c r="M264" i="3"/>
  <c r="AJ256" i="3"/>
  <c r="AG263" i="3"/>
  <c r="R257" i="3"/>
  <c r="O264" i="3"/>
  <c r="AM257" i="3"/>
  <c r="AJ264" i="3"/>
  <c r="AE258" i="3"/>
  <c r="O262" i="3"/>
  <c r="E8" i="5"/>
  <c r="I8" i="5"/>
  <c r="J9" i="5"/>
  <c r="J8" i="5" s="1"/>
</calcChain>
</file>

<file path=xl/sharedStrings.xml><?xml version="1.0" encoding="utf-8"?>
<sst xmlns="http://schemas.openxmlformats.org/spreadsheetml/2006/main" count="38568" uniqueCount="3272">
  <si>
    <t>Table 3.  Energy Prices by Sector and Source</t>
  </si>
  <si>
    <t>https://www.eia.gov/outlooks/aeo/data/browser/#/?id=3-AEO2022&amp;region=1-0&amp;cases=ref2022~highogs~lowogs&amp;start=2020&amp;end=2050&amp;f=A&amp;sourcekey=0</t>
  </si>
  <si>
    <t>Mon Dec 12 2022 08:30:55 GMT-0700 (Mountain Standard Time)</t>
  </si>
  <si>
    <t>Source: U.S. Energy Information Administration</t>
  </si>
  <si>
    <t>full name</t>
  </si>
  <si>
    <t>api key</t>
  </si>
  <si>
    <t>units</t>
  </si>
  <si>
    <t>Growth (2021-2050)</t>
  </si>
  <si>
    <t>Residential</t>
  </si>
  <si>
    <t>Propane</t>
  </si>
  <si>
    <t>2021 $/MMBtu</t>
  </si>
  <si>
    <t>Reference case</t>
  </si>
  <si>
    <t>AEO.2022.REF2022.PRCE_REAL_RESD_NA_PROP_NA_NA_Y13DLRPMMBTU.A</t>
  </si>
  <si>
    <t>High oil and gas supply</t>
  </si>
  <si>
    <t>AEO.2022.HIGHOGS.PRCE_REAL_RESD_NA_PROP_NA_NA_Y13DLRPMMBTU.A</t>
  </si>
  <si>
    <t>Low oil and gas supply</t>
  </si>
  <si>
    <t>AEO.2022.LOWOGS.PRCE_REAL_RESD_NA_PROP_NA_NA_Y13DLRPMMBTU.A</t>
  </si>
  <si>
    <t>Distillate Fuel Oil</t>
  </si>
  <si>
    <t>AEO.2022.REF2022.PRCE_REAL_RESD_NA_DFO_NA_NA_Y13DLRPMMBTU.A</t>
  </si>
  <si>
    <t>AEO.2022.HIGHOGS.PRCE_REAL_RESD_NA_DFO_NA_NA_Y13DLRPMMBTU.A</t>
  </si>
  <si>
    <t>AEO.2022.LOWOGS.PRCE_REAL_RESD_NA_DFO_NA_NA_Y13DLRPMMBTU.A</t>
  </si>
  <si>
    <t>Natural Gas</t>
  </si>
  <si>
    <t>AEO.2022.REF2022.PRCE_REAL_RESD_NA_NG_NA_NA_Y13DLRPMMBTU.A</t>
  </si>
  <si>
    <t>AEO.2022.HIGHOGS.PRCE_REAL_RESD_NA_NG_NA_NA_Y13DLRPMMBTU.A</t>
  </si>
  <si>
    <t>AEO.2022.LOWOGS.PRCE_REAL_RESD_NA_NG_NA_NA_Y13DLRPMMBTU.A</t>
  </si>
  <si>
    <t>Electricity</t>
  </si>
  <si>
    <t>AEO.2022.REF2022.PRCE_REAL_RESD_NA_ELC_NA_NA_Y13DLRPMMBTU.A</t>
  </si>
  <si>
    <t>AEO.2022.HIGHOGS.PRCE_REAL_RESD_NA_ELC_NA_NA_Y13DLRPMMBTU.A</t>
  </si>
  <si>
    <t>AEO.2022.LOWOGS.PRCE_REAL_RESD_NA_ELC_NA_NA_Y13DLRPMMBTU.A</t>
  </si>
  <si>
    <t>Commercial</t>
  </si>
  <si>
    <t>AEO.2022.REF2022.PRCE_REAL_COMM_NA_PROP_NA_NA_Y13DLRPMMBTU.A</t>
  </si>
  <si>
    <t>AEO.2022.HIGHOGS.PRCE_REAL_COMM_NA_PROP_NA_NA_Y13DLRPMMBTU.A</t>
  </si>
  <si>
    <t>AEO.2022.LOWOGS.PRCE_REAL_COMM_NA_PROP_NA_NA_Y13DLRPMMBTU.A</t>
  </si>
  <si>
    <t>AEO.2022.REF2022.PRCE_REAL_COMM_NA_DFO_NA_NA_Y13DLRPMMBTU.A</t>
  </si>
  <si>
    <t>AEO.2022.HIGHOGS.PRCE_REAL_COMM_NA_DFO_NA_NA_Y13DLRPMMBTU.A</t>
  </si>
  <si>
    <t>AEO.2022.LOWOGS.PRCE_REAL_COMM_NA_DFO_NA_NA_Y13DLRPMMBTU.A</t>
  </si>
  <si>
    <t>Residual Fuel Oil</t>
  </si>
  <si>
    <t>AEO.2022.REF2022.PRCE_REAL_COMM_NA_RFL_NA_NA_Y13DLRPMMBTU.A</t>
  </si>
  <si>
    <t>AEO.2022.HIGHOGS.PRCE_REAL_COMM_NA_RFL_NA_NA_Y13DLRPMMBTU.A</t>
  </si>
  <si>
    <t>AEO.2022.LOWOGS.PRCE_REAL_COMM_NA_RFL_NA_NA_Y13DLRPMMBTU.A</t>
  </si>
  <si>
    <t>AEO.2022.REF2022.PRCE_REAL_COMM_NA_NG_NA_NA_Y13DLRPMMBTU.A</t>
  </si>
  <si>
    <t>AEO.2022.HIGHOGS.PRCE_REAL_COMM_NA_NG_NA_NA_Y13DLRPMMBTU.A</t>
  </si>
  <si>
    <t>AEO.2022.LOWOGS.PRCE_REAL_COMM_NA_NG_NA_NA_Y13DLRPMMBTU.A</t>
  </si>
  <si>
    <t>AEO.2022.REF2022.PRCE_REAL_COMM_NA_ELC_NA_NA_Y13DLRPMMBTU.A</t>
  </si>
  <si>
    <t>AEO.2022.HIGHOGS.PRCE_REAL_COMM_NA_ELC_NA_NA_Y13DLRPMMBTU.A</t>
  </si>
  <si>
    <t>AEO.2022.LOWOGS.PRCE_REAL_COMM_NA_ELC_NA_NA_Y13DLRPMMBTU.A</t>
  </si>
  <si>
    <t>Industrial</t>
  </si>
  <si>
    <t>AEO.2022.REF2022.PRCE_REAL_IDAL_NA_PROP_NA_NA_Y13DLRPMMBTU.A</t>
  </si>
  <si>
    <t>AEO.2022.HIGHOGS.PRCE_REAL_IDAL_NA_PROP_NA_NA_Y13DLRPMMBTU.A</t>
  </si>
  <si>
    <t>AEO.2022.LOWOGS.PRCE_REAL_IDAL_NA_PROP_NA_NA_Y13DLRPMMBTU.A</t>
  </si>
  <si>
    <t>AEO.2022.REF2022.PRCE_REAL_IDAL_NA_DFO_NA_NA_Y13DLRPMMBTU.A</t>
  </si>
  <si>
    <t>AEO.2022.HIGHOGS.PRCE_REAL_IDAL_NA_DFO_NA_NA_Y13DLRPMMBTU.A</t>
  </si>
  <si>
    <t>AEO.2022.LOWOGS.PRCE_REAL_IDAL_NA_DFO_NA_NA_Y13DLRPMMBTU.A</t>
  </si>
  <si>
    <t>AEO.2022.REF2022.PRCE_REAL_IDAL_NA_RFO_NA_NA_Y13DLRPMMBTU.A</t>
  </si>
  <si>
    <t>AEO.2022.HIGHOGS.PRCE_REAL_IDAL_NA_RFO_NA_NA_Y13DLRPMMBTU.A</t>
  </si>
  <si>
    <t>AEO.2022.LOWOGS.PRCE_REAL_IDAL_NA_RFO_NA_NA_Y13DLRPMMBTU.A</t>
  </si>
  <si>
    <t>AEO.2022.REF2022.PRCE_REAL_IDAL_NA_NG_NA_NA_Y13DLRPMMBTU.A</t>
  </si>
  <si>
    <t>AEO.2022.HIGHOGS.PRCE_REAL_IDAL_NA_NG_NA_NA_Y13DLRPMMBTU.A</t>
  </si>
  <si>
    <t>AEO.2022.LOWOGS.PRCE_REAL_IDAL_NA_NG_NA_NA_Y13DLRPMMBTU.A</t>
  </si>
  <si>
    <t>Metallurgical Coal</t>
  </si>
  <si>
    <t>AEO.2022.REF2022.PRCE_REAL_IDAL_NA_MTC_NA_NA_Y13DLRPMMBTU.A</t>
  </si>
  <si>
    <t>AEO.2022.HIGHOGS.PRCE_REAL_IDAL_NA_MTC_NA_NA_Y13DLRPMMBTU.A</t>
  </si>
  <si>
    <t>AEO.2022.LOWOGS.PRCE_REAL_IDAL_NA_MTC_NA_NA_Y13DLRPMMBTU.A</t>
  </si>
  <si>
    <t>Other Industrial Coal</t>
  </si>
  <si>
    <t>AEO.2022.REF2022.PRCE_REAL_IDAL_NA_OIC_NA_NA_Y13DLRPMMBTU.A</t>
  </si>
  <si>
    <t>AEO.2022.HIGHOGS.PRCE_REAL_IDAL_NA_OIC_NA_NA_Y13DLRPMMBTU.A</t>
  </si>
  <si>
    <t>AEO.2022.LOWOGS.PRCE_REAL_IDAL_NA_OIC_NA_NA_Y13DLRPMMBTU.A</t>
  </si>
  <si>
    <t>Coal to Liquids</t>
  </si>
  <si>
    <t>AEO.2022.REF2022.PRCE_REAL_IDAL_NA_CLTLQ_NA_NA_Y13DLRPMMBTU.A</t>
  </si>
  <si>
    <t>- -</t>
  </si>
  <si>
    <t>AEO.2022.HIGHOGS.PRCE_REAL_IDAL_NA_CLTLQ_NA_NA_Y13DLRPMMBTU.A</t>
  </si>
  <si>
    <t>AEO.2022.LOWOGS.PRCE_REAL_IDAL_NA_CLTLQ_NA_NA_Y13DLRPMMBTU.A</t>
  </si>
  <si>
    <t>AEO.2022.REF2022.PRCE_REAL_IDAL_NA_ELC_NA_NA_Y13DLRPMMBTU.A</t>
  </si>
  <si>
    <t>AEO.2022.HIGHOGS.PRCE_REAL_IDAL_NA_ELC_NA_NA_Y13DLRPMMBTU.A</t>
  </si>
  <si>
    <t>AEO.2022.LOWOGS.PRCE_REAL_IDAL_NA_ELC_NA_NA_Y13DLRPMMBTU.A</t>
  </si>
  <si>
    <t>Transportation</t>
  </si>
  <si>
    <t>AEO.2022.REF2022.PRCE_REAL_TRN_NA_PROP_NA_NA_Y13DLRPMMBTU.A</t>
  </si>
  <si>
    <t>AEO.2022.HIGHOGS.PRCE_REAL_TRN_NA_PROP_NA_NA_Y13DLRPMMBTU.A</t>
  </si>
  <si>
    <t>AEO.2022.LOWOGS.PRCE_REAL_TRN_NA_PROP_NA_NA_Y13DLRPMMBTU.A</t>
  </si>
  <si>
    <t>E85</t>
  </si>
  <si>
    <t>AEO.2022.REF2022.PRCE_REAL_TRN_NA_E85_NA_NA_Y13DLRPMMBTU.A</t>
  </si>
  <si>
    <t>AEO.2022.HIGHOGS.PRCE_REAL_TRN_NA_E85_NA_NA_Y13DLRPMMBTU.A</t>
  </si>
  <si>
    <t>AEO.2022.LOWOGS.PRCE_REAL_TRN_NA_E85_NA_NA_Y13DLRPMMBTU.A</t>
  </si>
  <si>
    <t>Motor Gasoline</t>
  </si>
  <si>
    <t>AEO.2022.REF2022.PRCE_REAL_TRN_NA_MGS_NA_NA_Y13DLRPMMBTU.A</t>
  </si>
  <si>
    <t>AEO.2022.HIGHOGS.PRCE_REAL_TRN_NA_MGS_NA_NA_Y13DLRPMMBTU.A</t>
  </si>
  <si>
    <t>AEO.2022.LOWOGS.PRCE_REAL_TRN_NA_MGS_NA_NA_Y13DLRPMMBTU.A</t>
  </si>
  <si>
    <t>Jet Fuel</t>
  </si>
  <si>
    <t>AEO.2022.REF2022.PRCE_REAL_TRN_NA_JFL_NA_NA_Y13DLRPMMBTU.A</t>
  </si>
  <si>
    <t>AEO.2022.HIGHOGS.PRCE_REAL_TRN_NA_JFL_NA_NA_Y13DLRPMMBTU.A</t>
  </si>
  <si>
    <t>AEO.2022.LOWOGS.PRCE_REAL_TRN_NA_JFL_NA_NA_Y13DLRPMMBTU.A</t>
  </si>
  <si>
    <t>Diesel Fuel (distillate fuel oil)</t>
  </si>
  <si>
    <t>AEO.2022.REF2022.PRCE_REAL_TRN_NA_DFU_NA_NA_Y13DLRPMMBTU.A</t>
  </si>
  <si>
    <t>AEO.2022.HIGHOGS.PRCE_REAL_TRN_NA_DFU_NA_NA_Y13DLRPMMBTU.A</t>
  </si>
  <si>
    <t>AEO.2022.LOWOGS.PRCE_REAL_TRN_NA_DFU_NA_NA_Y13DLRPMMBTU.A</t>
  </si>
  <si>
    <t>AEO.2022.REF2022.PRCE_REAL_TRN_NA_RFO_NA_NA_Y13DLRPMMBTU.A</t>
  </si>
  <si>
    <t>AEO.2022.HIGHOGS.PRCE_REAL_TRN_NA_RFO_NA_NA_Y13DLRPMMBTU.A</t>
  </si>
  <si>
    <t>AEO.2022.LOWOGS.PRCE_REAL_TRN_NA_RFO_NA_NA_Y13DLRPMMBTU.A</t>
  </si>
  <si>
    <t>AEO.2022.REF2022.PRCE_REAL_TRN_NA_NG_NA_NA_Y13DLRPMMBTU.A</t>
  </si>
  <si>
    <t>AEO.2022.HIGHOGS.PRCE_REAL_TRN_NA_NG_NA_NA_Y13DLRPMMBTU.A</t>
  </si>
  <si>
    <t>AEO.2022.LOWOGS.PRCE_REAL_TRN_NA_NG_NA_NA_Y13DLRPMMBTU.A</t>
  </si>
  <si>
    <t>AEO.2022.REF2022.PRCE_REAL_TRN_NA_ELC_NA_NA_Y13DLRPMMBTU.A</t>
  </si>
  <si>
    <t>AEO.2022.HIGHOGS.PRCE_REAL_TRN_NA_ELC_NA_NA_Y13DLRPMMBTU.A</t>
  </si>
  <si>
    <t>AEO.2022.LOWOGS.PRCE_REAL_TRN_NA_ELC_NA_NA_Y13DLRPMMBTU.A</t>
  </si>
  <si>
    <t>Electric Power</t>
  </si>
  <si>
    <t>AEO.2022.REF2022.PRCE_REAL_ELEP_NA_DFO_NA_NA_Y13DLRPMMBTU.A</t>
  </si>
  <si>
    <t>AEO.2022.HIGHOGS.PRCE_REAL_ELEP_NA_DFO_NA_NA_Y13DLRPMMBTU.A</t>
  </si>
  <si>
    <t>AEO.2022.LOWOGS.PRCE_REAL_ELEP_NA_DFO_NA_NA_Y13DLRPMMBTU.A</t>
  </si>
  <si>
    <t>AEO.2022.REF2022.PRCE_REAL_ELEP_NA_RFO_NA_NA_Y13DLRPMMBTU.A</t>
  </si>
  <si>
    <t>AEO.2022.HIGHOGS.PRCE_REAL_ELEP_NA_RFO_NA_NA_Y13DLRPMMBTU.A</t>
  </si>
  <si>
    <t>AEO.2022.LOWOGS.PRCE_REAL_ELEP_NA_RFO_NA_NA_Y13DLRPMMBTU.A</t>
  </si>
  <si>
    <t>AEO.2022.REF2022.PRCE_REAL_ELEP_NA_NG_NA_NA_Y13DLRPMMBTU.A</t>
  </si>
  <si>
    <t>AEO.2022.HIGHOGS.PRCE_REAL_ELEP_NA_NG_NA_NA_Y13DLRPMMBTU.A</t>
  </si>
  <si>
    <t>AEO.2022.LOWOGS.PRCE_REAL_ELEP_NA_NG_NA_NA_Y13DLRPMMBTU.A</t>
  </si>
  <si>
    <t>Steam Coal</t>
  </si>
  <si>
    <t>AEO.2022.REF2022.PRCE_REAL_ELEP_NA_STC_NA_NA_Y13DLRPMMBTU.A</t>
  </si>
  <si>
    <t>AEO.2022.HIGHOGS.PRCE_REAL_ELEP_NA_STC_NA_NA_Y13DLRPMMBTU.A</t>
  </si>
  <si>
    <t>AEO.2022.LOWOGS.PRCE_REAL_ELEP_NA_STC_NA_NA_Y13DLRPMMBTU.A</t>
  </si>
  <si>
    <t>Uranium</t>
  </si>
  <si>
    <t>AEO.2022.REF2022.PRCE_REAL_ELEP_NA_U_NA_NA_Y13DLRPMMBTU.A</t>
  </si>
  <si>
    <t>AEO.2022.HIGHOGS.PRCE_REAL_ELEP_NA_U_NA_NA_Y13DLRPMMBTU.A</t>
  </si>
  <si>
    <t>AEO.2022.LOWOGS.PRCE_REAL_ELEP_NA_U_NA_NA_Y13DLRPMMBTU.A</t>
  </si>
  <si>
    <t>Average Price to All Users</t>
  </si>
  <si>
    <t>AEO.2022.REF2022.PRCE_REAL_TEN_NA_PROP_NA_NA_Y13DLRPMMBTU.A</t>
  </si>
  <si>
    <t>AEO.2022.HIGHOGS.PRCE_REAL_TEN_NA_PROP_NA_NA_Y13DLRPMMBTU.A</t>
  </si>
  <si>
    <t>AEO.2022.LOWOGS.PRCE_REAL_TEN_NA_PROP_NA_NA_Y13DLRPMMBTU.A</t>
  </si>
  <si>
    <t>AEO.2022.REF2022.PRCE_REAL_TEN_NA_E85_NA_NA_Y13DLRPMMBTU.A</t>
  </si>
  <si>
    <t>AEO.2022.HIGHOGS.PRCE_REAL_TEN_NA_E85_NA_NA_Y13DLRPMMBTU.A</t>
  </si>
  <si>
    <t>AEO.2022.LOWOGS.PRCE_REAL_TEN_NA_E85_NA_NA_Y13DLRPMMBTU.A</t>
  </si>
  <si>
    <t>AEO.2022.REF2022.PRCE_REAL_TEN_NA_MGS_NA_NA_Y13DLRPMMBTU.A</t>
  </si>
  <si>
    <t>AEO.2022.HIGHOGS.PRCE_REAL_TEN_NA_MGS_NA_NA_Y13DLRPMMBTU.A</t>
  </si>
  <si>
    <t>AEO.2022.LOWOGS.PRCE_REAL_TEN_NA_MGS_NA_NA_Y13DLRPMMBTU.A</t>
  </si>
  <si>
    <t>AEO.2022.REF2022.PRCE_REAL_TEN_NA_JFL_NA_NA_Y13DLRPMMBTU.A</t>
  </si>
  <si>
    <t>AEO.2022.HIGHOGS.PRCE_REAL_TEN_NA_JFL_NA_NA_Y13DLRPMMBTU.A</t>
  </si>
  <si>
    <t>AEO.2022.LOWOGS.PRCE_REAL_TEN_NA_JFL_NA_NA_Y13DLRPMMBTU.A</t>
  </si>
  <si>
    <t>AEO.2022.REF2022.PRCE_REAL_TEN_NA_DFO_NA_NA_Y13DLRPMMBTU.A</t>
  </si>
  <si>
    <t>AEO.2022.HIGHOGS.PRCE_REAL_TEN_NA_DFO_NA_NA_Y13DLRPMMBTU.A</t>
  </si>
  <si>
    <t>AEO.2022.LOWOGS.PRCE_REAL_TEN_NA_DFO_NA_NA_Y13DLRPMMBTU.A</t>
  </si>
  <si>
    <t>AEO.2022.REF2022.PRCE_REAL_TEN_NA_RFO_NA_NA_Y13DLRPMMBTU.A</t>
  </si>
  <si>
    <t>AEO.2022.HIGHOGS.PRCE_REAL_TEN_NA_RFO_NA_NA_Y13DLRPMMBTU.A</t>
  </si>
  <si>
    <t>AEO.2022.LOWOGS.PRCE_REAL_TEN_NA_RFO_NA_NA_Y13DLRPMMBTU.A</t>
  </si>
  <si>
    <t>AEO.2022.REF2022.PRCE_REAL_TEN_NA_NG_NA_NA_Y13DLRPMMBTU.A</t>
  </si>
  <si>
    <t>AEO.2022.HIGHOGS.PRCE_REAL_TEN_NA_NG_NA_NA_Y13DLRPMMBTU.A</t>
  </si>
  <si>
    <t>AEO.2022.LOWOGS.PRCE_REAL_TEN_NA_NG_NA_NA_Y13DLRPMMBTU.A</t>
  </si>
  <si>
    <t>AEO.2022.REF2022.PRCE_REAL_TEN_NA_MTC_NA_NA_Y13DLRPMMBTU.A</t>
  </si>
  <si>
    <t>AEO.2022.HIGHOGS.PRCE_REAL_TEN_NA_MTC_NA_NA_Y13DLRPMMBTU.A</t>
  </si>
  <si>
    <t>AEO.2022.LOWOGS.PRCE_REAL_TEN_NA_MTC_NA_NA_Y13DLRPMMBTU.A</t>
  </si>
  <si>
    <t>Other Coal</t>
  </si>
  <si>
    <t>AEO.2022.REF2022.PRCE_REAL_TEN_NA_OCA_NA_NA_Y13DLRPMMBTU.A</t>
  </si>
  <si>
    <t>AEO.2022.HIGHOGS.PRCE_REAL_TEN_NA_OCA_NA_NA_Y13DLRPMMBTU.A</t>
  </si>
  <si>
    <t>AEO.2022.LOWOGS.PRCE_REAL_TEN_NA_OCA_NA_NA_Y13DLRPMMBTU.A</t>
  </si>
  <si>
    <t>AEO.2022.REF2022.PRCE_REAL_TEN_NA_CLTLQ_NA_NA_Y13DLRPMMBTU.A</t>
  </si>
  <si>
    <t>AEO.2022.HIGHOGS.PRCE_REAL_TEN_NA_CLTLQ_NA_NA_Y13DLRPMMBTU.A</t>
  </si>
  <si>
    <t>AEO.2022.LOWOGS.PRCE_REAL_TEN_NA_CLTLQ_NA_NA_Y13DLRPMMBTU.A</t>
  </si>
  <si>
    <t>AEO.2022.REF2022.PRCE_REAL_TEN_NA_ELC_NA_NA_Y13DLRPMMBTU.A</t>
  </si>
  <si>
    <t>AEO.2022.HIGHOGS.PRCE_REAL_TEN_NA_ELC_NA_NA_Y13DLRPMMBTU.A</t>
  </si>
  <si>
    <t>AEO.2022.LOWOGS.PRCE_REAL_TEN_NA_ELC_NA_NA_Y13DLRPMMBTU.A</t>
  </si>
  <si>
    <t>Non-Renewable Energy Expenditures by Sector</t>
  </si>
  <si>
    <t>(billion 2021 dollars)</t>
  </si>
  <si>
    <t>billion 2021 $</t>
  </si>
  <si>
    <t>AEO.2022.REF2022.EXPD_REAL_RESD_NA_NRN_NA_NA_BLNY13DLR.A</t>
  </si>
  <si>
    <t>AEO.2022.HIGHOGS.EXPD_REAL_RESD_NA_NRN_NA_NA_BLNY13DLR.A</t>
  </si>
  <si>
    <t>AEO.2022.LOWOGS.EXPD_REAL_RESD_NA_NRN_NA_NA_BLNY13DLR.A</t>
  </si>
  <si>
    <t>AEO.2022.REF2022.EXPD_REAL_COMM_NA_NRN_NA_NA_BLNY13DLR.A</t>
  </si>
  <si>
    <t>AEO.2022.HIGHOGS.EXPD_REAL_COMM_NA_NRN_NA_NA_BLNY13DLR.A</t>
  </si>
  <si>
    <t>AEO.2022.LOWOGS.EXPD_REAL_COMM_NA_NRN_NA_NA_BLNY13DLR.A</t>
  </si>
  <si>
    <t>AEO.2022.REF2022.EXPD_REAL_IDAL_NA_NRN_NA_NA_BLNY13DLR.A</t>
  </si>
  <si>
    <t>AEO.2022.HIGHOGS.EXPD_REAL_IDAL_NA_NRN_NA_NA_BLNY13DLR.A</t>
  </si>
  <si>
    <t>AEO.2022.LOWOGS.EXPD_REAL_IDAL_NA_NRN_NA_NA_BLNY13DLR.A</t>
  </si>
  <si>
    <t>AEO.2022.REF2022.EXPD_REAL_TRN_NA_NRN_NA_NA_BLNY13DLR.A</t>
  </si>
  <si>
    <t>AEO.2022.HIGHOGS.EXPD_REAL_TRN_NA_NRN_NA_NA_BLNY13DLR.A</t>
  </si>
  <si>
    <t>AEO.2022.LOWOGS.EXPD_REAL_TRN_NA_NRN_NA_NA_BLNY13DLR.A</t>
  </si>
  <si>
    <t>Total Non-Renewable Expenditures</t>
  </si>
  <si>
    <t>AEO.2022.REF2022.EXPD_REAL_TEN_NA_NRN_NA_NA_BLNY13DLR.A</t>
  </si>
  <si>
    <t>AEO.2022.HIGHOGS.EXPD_REAL_TEN_NA_NRN_NA_NA_BLNY13DLR.A</t>
  </si>
  <si>
    <t>AEO.2022.LOWOGS.EXPD_REAL_TEN_NA_NRN_NA_NA_BLNY13DLR.A</t>
  </si>
  <si>
    <t>Transportation Renewable Expenditures</t>
  </si>
  <si>
    <t>AEO.2022.REF2022.EXPD_REAL_TRN_NA_RNW_NA_NA_BLNY13DLR.A</t>
  </si>
  <si>
    <t>AEO.2022.HIGHOGS.EXPD_REAL_TRN_NA_RNW_NA_NA_BLNY13DLR.A</t>
  </si>
  <si>
    <t>AEO.2022.LOWOGS.EXPD_REAL_TRN_NA_RNW_NA_NA_BLNY13DLR.A</t>
  </si>
  <si>
    <t>Total Expenditures</t>
  </si>
  <si>
    <t>Energy Expenditures</t>
  </si>
  <si>
    <t>AEO.2022.REF2022.EXPD_REAL_TEN_NA_NA_NA_NA_BLNY13DLR.A</t>
  </si>
  <si>
    <t>AEO.2022.HIGHOGS.EXPD_REAL_TEN_NA_NA_NA_NA_BLNY13DLR.A</t>
  </si>
  <si>
    <t>AEO.2022.LOWOGS.EXPD_REAL_TEN_NA_NA_NA_NA_BLNY13DLR.A</t>
  </si>
  <si>
    <t>Prices in Nominal Dollars</t>
  </si>
  <si>
    <t>nom $/MMBtu</t>
  </si>
  <si>
    <t>AEO.2022.REF2022.PRCE_NOM_RESD_NA_PROP_NA_NA_NDLRPMBTU.A</t>
  </si>
  <si>
    <t>AEO.2022.HIGHOGS.PRCE_NOM_RESD_NA_PROP_NA_NA_NDLRPMBTU.A</t>
  </si>
  <si>
    <t>AEO.2022.LOWOGS.PRCE_NOM_RESD_NA_PROP_NA_NA_NDLRPMBTU.A</t>
  </si>
  <si>
    <t>AEO.2022.REF2022.PRCE_NOM_RESD_NA_DFO_NA_NA_NDLRPMBTU.A</t>
  </si>
  <si>
    <t>AEO.2022.HIGHOGS.PRCE_NOM_RESD_NA_DFO_NA_NA_NDLRPMBTU.A</t>
  </si>
  <si>
    <t>AEO.2022.LOWOGS.PRCE_NOM_RESD_NA_DFO_NA_NA_NDLRPMBTU.A</t>
  </si>
  <si>
    <t>AEO.2022.REF2022.PRCE_NOM_RESD_NA_NG_NA_NA_NDLRPMBTU.A</t>
  </si>
  <si>
    <t>AEO.2022.HIGHOGS.PRCE_NOM_RESD_NA_NG_NA_NA_NDLRPMBTU.A</t>
  </si>
  <si>
    <t>AEO.2022.LOWOGS.PRCE_NOM_RESD_NA_NG_NA_NA_NDLRPMBTU.A</t>
  </si>
  <si>
    <t>AEO.2022.REF2022.PRCE_NOM_RESD_NA_ELC_NA_NA_NDLRPMBTU.A</t>
  </si>
  <si>
    <t>AEO.2022.HIGHOGS.PRCE_NOM_RESD_NA_ELC_NA_NA_NDLRPMBTU.A</t>
  </si>
  <si>
    <t>AEO.2022.LOWOGS.PRCE_NOM_RESD_NA_ELC_NA_NA_NDLRPMBTU.A</t>
  </si>
  <si>
    <t>AEO.2022.REF2022.PRCE_NOM_COMM_NA_PROP_NA_NA_NDLRPMBTU.A</t>
  </si>
  <si>
    <t>AEO.2022.HIGHOGS.PRCE_NOM_COMM_NA_PROP_NA_NA_NDLRPMBTU.A</t>
  </si>
  <si>
    <t>AEO.2022.LOWOGS.PRCE_NOM_COMM_NA_PROP_NA_NA_NDLRPMBTU.A</t>
  </si>
  <si>
    <t>AEO.2022.REF2022.PRCE_NOM_COMM_NA_DFO_NA_NA_NDLRPMBTU.A</t>
  </si>
  <si>
    <t>AEO.2022.HIGHOGS.PRCE_NOM_COMM_NA_DFO_NA_NA_NDLRPMBTU.A</t>
  </si>
  <si>
    <t>AEO.2022.LOWOGS.PRCE_NOM_COMM_NA_DFO_NA_NA_NDLRPMBTU.A</t>
  </si>
  <si>
    <t>AEO.2022.REF2022.PRCE_NOM_COMM_NA_RFL_NA_NA_NDLRPMBTU.A</t>
  </si>
  <si>
    <t>AEO.2022.HIGHOGS.PRCE_NOM_COMM_NA_RFL_NA_NA_NDLRPMBTU.A</t>
  </si>
  <si>
    <t>AEO.2022.LOWOGS.PRCE_NOM_COMM_NA_RFL_NA_NA_NDLRPMBTU.A</t>
  </si>
  <si>
    <t>AEO.2022.REF2022.PRCE_NOM_COMM_NA_NG_NA_NA_NDLRPMBTU.A</t>
  </si>
  <si>
    <t>AEO.2022.HIGHOGS.PRCE_NOM_COMM_NA_NG_NA_NA_NDLRPMBTU.A</t>
  </si>
  <si>
    <t>AEO.2022.LOWOGS.PRCE_NOM_COMM_NA_NG_NA_NA_NDLRPMBTU.A</t>
  </si>
  <si>
    <t>AEO.2022.REF2022.PRCE_NOM_COMM_NA_ELC_NA_NA_NDLRPMBTU.A</t>
  </si>
  <si>
    <t>AEO.2022.HIGHOGS.PRCE_NOM_COMM_NA_ELC_NA_NA_NDLRPMBTU.A</t>
  </si>
  <si>
    <t>AEO.2022.LOWOGS.PRCE_NOM_COMM_NA_ELC_NA_NA_NDLRPMBTU.A</t>
  </si>
  <si>
    <t>AEO.2022.REF2022.PRCE_NOM_IDAL_NA_PROP_NA_NA_NDLRPMBTU.A</t>
  </si>
  <si>
    <t>AEO.2022.HIGHOGS.PRCE_NOM_IDAL_NA_PROP_NA_NA_NDLRPMBTU.A</t>
  </si>
  <si>
    <t>AEO.2022.LOWOGS.PRCE_NOM_IDAL_NA_PROP_NA_NA_NDLRPMBTU.A</t>
  </si>
  <si>
    <t>AEO.2022.REF2022.PRCE_NOM_IDAL_NA_DFO_NA_NA_NDLRPMBTU.A</t>
  </si>
  <si>
    <t>AEO.2022.HIGHOGS.PRCE_NOM_IDAL_NA_DFO_NA_NA_NDLRPMBTU.A</t>
  </si>
  <si>
    <t>AEO.2022.LOWOGS.PRCE_NOM_IDAL_NA_DFO_NA_NA_NDLRPMBTU.A</t>
  </si>
  <si>
    <t>AEO.2022.REF2022.PRCE_NOM_IDAL_NA_RFO_NA_NA_NDLRPMBTU.A</t>
  </si>
  <si>
    <t>AEO.2022.HIGHOGS.PRCE_NOM_IDAL_NA_RFO_NA_NA_NDLRPMBTU.A</t>
  </si>
  <si>
    <t>AEO.2022.LOWOGS.PRCE_NOM_IDAL_NA_RFO_NA_NA_NDLRPMBTU.A</t>
  </si>
  <si>
    <t>AEO.2022.REF2022.PRCE_NOM_IDAL_NA_NG_NA_NA_NDLRPMBTU.A</t>
  </si>
  <si>
    <t>AEO.2022.HIGHOGS.PRCE_NOM_IDAL_NA_NG_NA_NA_NDLRPMBTU.A</t>
  </si>
  <si>
    <t>AEO.2022.LOWOGS.PRCE_NOM_IDAL_NA_NG_NA_NA_NDLRPMBTU.A</t>
  </si>
  <si>
    <t>AEO.2022.REF2022.PRCE_NOM_IDAL_NA_MTC_NA_NA_NDLRPMBTU.A</t>
  </si>
  <si>
    <t>AEO.2022.HIGHOGS.PRCE_NOM_IDAL_NA_MTC_NA_NA_NDLRPMBTU.A</t>
  </si>
  <si>
    <t>AEO.2022.LOWOGS.PRCE_NOM_IDAL_NA_MTC_NA_NA_NDLRPMBTU.A</t>
  </si>
  <si>
    <t>AEO.2022.REF2022.PRCE_NOM_IDAL_NA_OIC_NA_NA_NDLRPMBTU.A</t>
  </si>
  <si>
    <t>AEO.2022.HIGHOGS.PRCE_NOM_IDAL_NA_OIC_NA_NA_NDLRPMBTU.A</t>
  </si>
  <si>
    <t>AEO.2022.LOWOGS.PRCE_NOM_IDAL_NA_OIC_NA_NA_NDLRPMBTU.A</t>
  </si>
  <si>
    <t>AEO.2022.REF2022.PRCE_NOM_IDAL_NA_CLTLQ_NA_NA_NDLRPMBTU.A</t>
  </si>
  <si>
    <t>AEO.2022.HIGHOGS.PRCE_NOM_IDAL_NA_CLTLQ_NA_NA_NDLRPMBTU.A</t>
  </si>
  <si>
    <t>AEO.2022.LOWOGS.PRCE_NOM_IDAL_NA_CLTLQ_NA_NA_NDLRPMBTU.A</t>
  </si>
  <si>
    <t>AEO.2022.REF2022.PRCE_NOM_IDAL_NA_ELC_NA_NA_NDLRPMBTU.A</t>
  </si>
  <si>
    <t>AEO.2022.HIGHOGS.PRCE_NOM_IDAL_NA_ELC_NA_NA_NDLRPMBTU.A</t>
  </si>
  <si>
    <t>AEO.2022.LOWOGS.PRCE_NOM_IDAL_NA_ELC_NA_NA_NDLRPMBTU.A</t>
  </si>
  <si>
    <t>AEO.2022.REF2022.PRCE_NOM_TRN_NA_PROP_NA_NA_NDLRPMBTU.A</t>
  </si>
  <si>
    <t>AEO.2022.HIGHOGS.PRCE_NOM_TRN_NA_PROP_NA_NA_NDLRPMBTU.A</t>
  </si>
  <si>
    <t>AEO.2022.LOWOGS.PRCE_NOM_TRN_NA_PROP_NA_NA_NDLRPMBTU.A</t>
  </si>
  <si>
    <t>AEO.2022.REF2022.PRCE_NOM_TRN_NA_E85_NA_NA_NDLRPMBTU.A</t>
  </si>
  <si>
    <t>AEO.2022.HIGHOGS.PRCE_NOM_TRN_NA_E85_NA_NA_NDLRPMBTU.A</t>
  </si>
  <si>
    <t>AEO.2022.LOWOGS.PRCE_NOM_TRN_NA_E85_NA_NA_NDLRPMBTU.A</t>
  </si>
  <si>
    <t>AEO.2022.REF2022.PRCE_NOM_TRN_NA_MGS_NA_NA_NDLRPMBTU.A</t>
  </si>
  <si>
    <t>AEO.2022.HIGHOGS.PRCE_NOM_TRN_NA_MGS_NA_NA_NDLRPMBTU.A</t>
  </si>
  <si>
    <t>AEO.2022.LOWOGS.PRCE_NOM_TRN_NA_MGS_NA_NA_NDLRPMBTU.A</t>
  </si>
  <si>
    <t>AEO.2022.REF2022.PRCE_NOM_TRN_NA_JFL_NA_NA_NDLRPMBTU.A</t>
  </si>
  <si>
    <t>AEO.2022.HIGHOGS.PRCE_NOM_TRN_NA_JFL_NA_NA_NDLRPMBTU.A</t>
  </si>
  <si>
    <t>AEO.2022.LOWOGS.PRCE_NOM_TRN_NA_JFL_NA_NA_NDLRPMBTU.A</t>
  </si>
  <si>
    <t>AEO.2022.REF2022.PRCE_NOM_TRN_NA_DFU_NA_NA_NDLRPMBTU.A</t>
  </si>
  <si>
    <t>AEO.2022.HIGHOGS.PRCE_NOM_TRN_NA_DFU_NA_NA_NDLRPMBTU.A</t>
  </si>
  <si>
    <t>AEO.2022.LOWOGS.PRCE_NOM_TRN_NA_DFU_NA_NA_NDLRPMBTU.A</t>
  </si>
  <si>
    <t>AEO.2022.REF2022.PRCE_NOM_TRN_NA_RFO_NA_NA_NDLRPMBTU.A</t>
  </si>
  <si>
    <t>AEO.2022.HIGHOGS.PRCE_NOM_TRN_NA_RFO_NA_NA_NDLRPMBTU.A</t>
  </si>
  <si>
    <t>AEO.2022.LOWOGS.PRCE_NOM_TRN_NA_RFO_NA_NA_NDLRPMBTU.A</t>
  </si>
  <si>
    <t>AEO.2022.REF2022.PRCE_NOM_TRN_NA_NG_NA_NA_NDLRPMBTU.A</t>
  </si>
  <si>
    <t>AEO.2022.HIGHOGS.PRCE_NOM_TRN_NA_NG_NA_NA_NDLRPMBTU.A</t>
  </si>
  <si>
    <t>AEO.2022.LOWOGS.PRCE_NOM_TRN_NA_NG_NA_NA_NDLRPMBTU.A</t>
  </si>
  <si>
    <t>AEO.2022.REF2022.PRCE_NOM_TRN_NA_ELC_NA_NA_NDLRPMBTU.A</t>
  </si>
  <si>
    <t>AEO.2022.HIGHOGS.PRCE_NOM_TRN_NA_ELC_NA_NA_NDLRPMBTU.A</t>
  </si>
  <si>
    <t>AEO.2022.LOWOGS.PRCE_NOM_TRN_NA_ELC_NA_NA_NDLRPMBTU.A</t>
  </si>
  <si>
    <t>AEO.2022.REF2022.PRCE_NOM_ELEP_NA_DFO_NA_NA_NDLRPMBTU.A</t>
  </si>
  <si>
    <t>AEO.2022.HIGHOGS.PRCE_NOM_ELEP_NA_DFO_NA_NA_NDLRPMBTU.A</t>
  </si>
  <si>
    <t>AEO.2022.LOWOGS.PRCE_NOM_ELEP_NA_DFO_NA_NA_NDLRPMBTU.A</t>
  </si>
  <si>
    <t>AEO.2022.REF2022.PRCE_NOM_ELEP_NA_RFO_NA_NA_NDLRPMBTU.A</t>
  </si>
  <si>
    <t>AEO.2022.HIGHOGS.PRCE_NOM_ELEP_NA_RFO_NA_NA_NDLRPMBTU.A</t>
  </si>
  <si>
    <t>AEO.2022.LOWOGS.PRCE_NOM_ELEP_NA_RFO_NA_NA_NDLRPMBTU.A</t>
  </si>
  <si>
    <t>AEO.2022.REF2022.PRCE_NOM_ELEP_NA_NG_NA_NA_NDLRPMBTU.A</t>
  </si>
  <si>
    <t>AEO.2022.HIGHOGS.PRCE_NOM_ELEP_NA_NG_NA_NA_NDLRPMBTU.A</t>
  </si>
  <si>
    <t>AEO.2022.LOWOGS.PRCE_NOM_ELEP_NA_NG_NA_NA_NDLRPMBTU.A</t>
  </si>
  <si>
    <t>AEO.2022.REF2022.PRCE_NOM_ELEP_NA_STC_NA_NA_NDLRPMBTU.A</t>
  </si>
  <si>
    <t>AEO.2022.HIGHOGS.PRCE_NOM_ELEP_NA_STC_NA_NA_NDLRPMBTU.A</t>
  </si>
  <si>
    <t>AEO.2022.LOWOGS.PRCE_NOM_ELEP_NA_STC_NA_NA_NDLRPMBTU.A</t>
  </si>
  <si>
    <t>AEO.2022.REF2022.PRCE_NOM_ELEP_NA_U_NA_NA_NDLRPMBTU.A</t>
  </si>
  <si>
    <t>AEO.2022.HIGHOGS.PRCE_NOM_ELEP_NA_U_NA_NA_NDLRPMBTU.A</t>
  </si>
  <si>
    <t>AEO.2022.LOWOGS.PRCE_NOM_ELEP_NA_U_NA_NA_NDLRPMBTU.A</t>
  </si>
  <si>
    <t>AEO.2022.REF2022.PRCE_NOM_TEN_NA_PROP_NA_NA_NDLRPMBTU.A</t>
  </si>
  <si>
    <t>AEO.2022.HIGHOGS.PRCE_NOM_TEN_NA_PROP_NA_NA_NDLRPMBTU.A</t>
  </si>
  <si>
    <t>AEO.2022.LOWOGS.PRCE_NOM_TEN_NA_PROP_NA_NA_NDLRPMBTU.A</t>
  </si>
  <si>
    <t>AEO.2022.REF2022.PRCE_NOM_TEN_NA_E85_NA_NA_NDLRPMBTU.A</t>
  </si>
  <si>
    <t>AEO.2022.HIGHOGS.PRCE_NOM_TEN_NA_E85_NA_NA_NDLRPMBTU.A</t>
  </si>
  <si>
    <t>AEO.2022.LOWOGS.PRCE_NOM_TEN_NA_E85_NA_NA_NDLRPMBTU.A</t>
  </si>
  <si>
    <t>AEO.2022.REF2022.PRCE_NOM_TEN_NA_MGS_NA_NA_NDLRPMBTU.A</t>
  </si>
  <si>
    <t>AEO.2022.HIGHOGS.PRCE_NOM_TEN_NA_MGS_NA_NA_NDLRPMBTU.A</t>
  </si>
  <si>
    <t>AEO.2022.LOWOGS.PRCE_NOM_TEN_NA_MGS_NA_NA_NDLRPMBTU.A</t>
  </si>
  <si>
    <t>AEO.2022.REF2022.PRCE_NOM_TEN_NA_JFL_NA_NA_NDLRPMBTU.A</t>
  </si>
  <si>
    <t>AEO.2022.HIGHOGS.PRCE_NOM_TEN_NA_JFL_NA_NA_NDLRPMBTU.A</t>
  </si>
  <si>
    <t>AEO.2022.LOWOGS.PRCE_NOM_TEN_NA_JFL_NA_NA_NDLRPMBTU.A</t>
  </si>
  <si>
    <t>AEO.2022.REF2022.PRCE_NOM_TEN_NA_DFO_NA_NA_NDLRPMBTU.A</t>
  </si>
  <si>
    <t>AEO.2022.HIGHOGS.PRCE_NOM_TEN_NA_DFO_NA_NA_NDLRPMBTU.A</t>
  </si>
  <si>
    <t>AEO.2022.LOWOGS.PRCE_NOM_TEN_NA_DFO_NA_NA_NDLRPMBTU.A</t>
  </si>
  <si>
    <t>AEO.2022.REF2022.PRCE_NOM_TEN_NA_RFO_NA_NA_NDLRPMBTU.A</t>
  </si>
  <si>
    <t>AEO.2022.HIGHOGS.PRCE_NOM_TEN_NA_RFO_NA_NA_NDLRPMBTU.A</t>
  </si>
  <si>
    <t>AEO.2022.LOWOGS.PRCE_NOM_TEN_NA_RFO_NA_NA_NDLRPMBTU.A</t>
  </si>
  <si>
    <t>AEO.2022.REF2022.PRCE_NOM_TEN_NA_NG_NA_NA_NDLRPMBTU.A</t>
  </si>
  <si>
    <t>AEO.2022.HIGHOGS.PRCE_NOM_TEN_NA_NG_NA_NA_NDLRPMBTU.A</t>
  </si>
  <si>
    <t>AEO.2022.LOWOGS.PRCE_NOM_TEN_NA_NG_NA_NA_NDLRPMBTU.A</t>
  </si>
  <si>
    <t>AEO.2022.REF2022.PRCE_NOM_TEN_NA_MTC_NA_NA_NDLRPMBTU.A</t>
  </si>
  <si>
    <t>AEO.2022.HIGHOGS.PRCE_NOM_TEN_NA_MTC_NA_NA_NDLRPMBTU.A</t>
  </si>
  <si>
    <t>AEO.2022.LOWOGS.PRCE_NOM_TEN_NA_MTC_NA_NA_NDLRPMBTU.A</t>
  </si>
  <si>
    <t>AEO.2022.REF2022.PRCE_NOM_TEN_NA_OCA_NA_NA_NDLRPMBTU.A</t>
  </si>
  <si>
    <t>AEO.2022.HIGHOGS.PRCE_NOM_TEN_NA_OCA_NA_NA_NDLRPMBTU.A</t>
  </si>
  <si>
    <t>AEO.2022.LOWOGS.PRCE_NOM_TEN_NA_OCA_NA_NA_NDLRPMBTU.A</t>
  </si>
  <si>
    <t>AEO.2022.REF2022.PRCE_NOM_TEN_NA_CLTLQ_NA_NA_NDLRPMBTU.A</t>
  </si>
  <si>
    <t>AEO.2022.HIGHOGS.PRCE_NOM_TEN_NA_CLTLQ_NA_NA_NDLRPMBTU.A</t>
  </si>
  <si>
    <t>AEO.2022.LOWOGS.PRCE_NOM_TEN_NA_CLTLQ_NA_NA_NDLRPMBTU.A</t>
  </si>
  <si>
    <t>AEO.2022.REF2022.PRCE_NOM_TEN_NA_ELC_NA_NA_NDLRPMBTU.A</t>
  </si>
  <si>
    <t>AEO.2022.HIGHOGS.PRCE_NOM_TEN_NA_ELC_NA_NA_NDLRPMBTU.A</t>
  </si>
  <si>
    <t>AEO.2022.LOWOGS.PRCE_NOM_TEN_NA_ELC_NA_NA_NDLRPMBTU.A</t>
  </si>
  <si>
    <t>(billion nominal dollars)</t>
  </si>
  <si>
    <t>billion nom $</t>
  </si>
  <si>
    <t>AEO.2022.REF2022.EXPD_NOM_RESD_NA_NRN_NA_NA_BLNNOMDLR.A</t>
  </si>
  <si>
    <t>AEO.2022.HIGHOGS.EXPD_NOM_RESD_NA_NRN_NA_NA_BLNNOMDLR.A</t>
  </si>
  <si>
    <t>AEO.2022.LOWOGS.EXPD_NOM_RESD_NA_NRN_NA_NA_BLNNOMDLR.A</t>
  </si>
  <si>
    <t>AEO.2022.REF2022.EXPD_NOM_COMM_NA_NRN_NA_NA_BLNNOMDLR.A</t>
  </si>
  <si>
    <t>AEO.2022.HIGHOGS.EXPD_NOM_COMM_NA_NRN_NA_NA_BLNNOMDLR.A</t>
  </si>
  <si>
    <t>AEO.2022.LOWOGS.EXPD_NOM_COMM_NA_NRN_NA_NA_BLNNOMDLR.A</t>
  </si>
  <si>
    <t>AEO.2022.REF2022.EXPD_NOM_IDAL_NA_NRN_NA_NA_BLNNOMDLR.A</t>
  </si>
  <si>
    <t>AEO.2022.HIGHOGS.EXPD_NOM_IDAL_NA_NRN_NA_NA_BLNNOMDLR.A</t>
  </si>
  <si>
    <t>AEO.2022.LOWOGS.EXPD_NOM_IDAL_NA_NRN_NA_NA_BLNNOMDLR.A</t>
  </si>
  <si>
    <t>AEO.2022.REF2022.EXPD_NOM_TRN_NA_NRN_NA_NA_BLNNOMDLR.A</t>
  </si>
  <si>
    <t>AEO.2022.HIGHOGS.EXPD_NOM_TRN_NA_NRN_NA_NA_BLNNOMDLR.A</t>
  </si>
  <si>
    <t>AEO.2022.LOWOGS.EXPD_NOM_TRN_NA_NRN_NA_NA_BLNNOMDLR.A</t>
  </si>
  <si>
    <t>AEO.2022.REF2022.EXPD_NOM_TEN_NA_NRN_NA_NA_BLNNOMDLR.A</t>
  </si>
  <si>
    <t>AEO.2022.HIGHOGS.EXPD_NOM_TEN_NA_NRN_NA_NA_BLNNOMDLR.A</t>
  </si>
  <si>
    <t>AEO.2022.LOWOGS.EXPD_NOM_TEN_NA_NRN_NA_NA_BLNNOMDLR.A</t>
  </si>
  <si>
    <t>AEO.2022.REF2022.EXPD_NOM_TRN_NA_RNW_NA_NA_BLNNOMDLR.A</t>
  </si>
  <si>
    <t>AEO.2022.HIGHOGS.EXPD_NOM_TRN_NA_RNW_NA_NA_BLNNOMDLR.A</t>
  </si>
  <si>
    <t>AEO.2022.LOWOGS.EXPD_NOM_TRN_NA_RNW_NA_NA_BLNNOMDLR.A</t>
  </si>
  <si>
    <t>AEO.2022.REF2022.EXPD_NOM_TEN_NA_NA_NA_NA_BLNNOMDLR.A</t>
  </si>
  <si>
    <t>AEO.2022.HIGHOGS.EXPD_NOM_TEN_NA_NA_NA_NA_BLNNOMDLR.A</t>
  </si>
  <si>
    <t>AEO.2022.LOWOGS.EXPD_NOM_TEN_NA_NA_NA_NA_BLNNOMDLR.A</t>
  </si>
  <si>
    <t>Location</t>
  </si>
  <si>
    <t>United States</t>
  </si>
  <si>
    <t>AEO.2022.REF2022.PRCE_REAL_RESD_NA_PROP_NA_MDATL_Y13DLRPMMBTU.A</t>
  </si>
  <si>
    <t>AEO.2022.HIGHOGS.PRCE_REAL_RESD_NA_PROP_NA_MDATL_Y13DLRPMMBTU.A</t>
  </si>
  <si>
    <t>AEO.2022.LOWOGS.PRCE_REAL_RESD_NA_PROP_NA_MDATL_Y13DLRPMMBTU.A</t>
  </si>
  <si>
    <t>AEO.2022.REF2022.PRCE_REAL_RESD_NA_DFO_NA_MDATL_Y13DLRPMMBTU.A</t>
  </si>
  <si>
    <t>AEO.2022.HIGHOGS.PRCE_REAL_RESD_NA_DFO_NA_MDATL_Y13DLRPMMBTU.A</t>
  </si>
  <si>
    <t>AEO.2022.LOWOGS.PRCE_REAL_RESD_NA_DFO_NA_MDATL_Y13DLRPMMBTU.A</t>
  </si>
  <si>
    <t>AEO.2022.REF2022.PRCE_REAL_RESD_NA_NG_NA_MDATL_Y13DLRPMMBTU.A</t>
  </si>
  <si>
    <t>AEO.2022.HIGHOGS.PRCE_REAL_RESD_NA_NG_NA_MDATL_Y13DLRPMMBTU.A</t>
  </si>
  <si>
    <t>AEO.2022.LOWOGS.PRCE_REAL_RESD_NA_NG_NA_MDATL_Y13DLRPMMBTU.A</t>
  </si>
  <si>
    <t>AEO.2022.REF2022.PRCE_REAL_RESD_NA_ELC_NA_MDATL_Y13DLRPMMBTU.A</t>
  </si>
  <si>
    <t>AEO.2022.HIGHOGS.PRCE_REAL_RESD_NA_ELC_NA_MDATL_Y13DLRPMMBTU.A</t>
  </si>
  <si>
    <t>AEO.2022.LOWOGS.PRCE_REAL_RESD_NA_ELC_NA_MDATL_Y13DLRPMMBTU.A</t>
  </si>
  <si>
    <t>AEO.2022.REF2022.PRCE_REAL_COMM_NA_PROP_NA_MDATL_Y13DLRPMMBTU.A</t>
  </si>
  <si>
    <t>AEO.2022.HIGHOGS.PRCE_REAL_COMM_NA_PROP_NA_MDATL_Y13DLRPMMBTU.A</t>
  </si>
  <si>
    <t>AEO.2022.LOWOGS.PRCE_REAL_COMM_NA_PROP_NA_MDATL_Y13DLRPMMBTU.A</t>
  </si>
  <si>
    <t>AEO.2022.REF2022.PRCE_REAL_COMM_NA_DFO_NA_MDATL_Y13DLRPMMBTU.A</t>
  </si>
  <si>
    <t>AEO.2022.HIGHOGS.PRCE_REAL_COMM_NA_DFO_NA_MDATL_Y13DLRPMMBTU.A</t>
  </si>
  <si>
    <t>AEO.2022.LOWOGS.PRCE_REAL_COMM_NA_DFO_NA_MDATL_Y13DLRPMMBTU.A</t>
  </si>
  <si>
    <t>AEO.2022.REF2022.PRCE_REAL_COMM_NA_RFL_NA_MDATL_Y13DLRPMMBTU.A</t>
  </si>
  <si>
    <t>AEO.2022.HIGHOGS.PRCE_REAL_COMM_NA_RFL_NA_MDATL_Y13DLRPMMBTU.A</t>
  </si>
  <si>
    <t>AEO.2022.LOWOGS.PRCE_REAL_COMM_NA_RFL_NA_MDATL_Y13DLRPMMBTU.A</t>
  </si>
  <si>
    <t>AEO.2022.REF2022.PRCE_REAL_COMM_NA_NG_NA_MDATL_Y13DLRPMMBTU.A</t>
  </si>
  <si>
    <t>AEO.2022.HIGHOGS.PRCE_REAL_COMM_NA_NG_NA_MDATL_Y13DLRPMMBTU.A</t>
  </si>
  <si>
    <t>AEO.2022.LOWOGS.PRCE_REAL_COMM_NA_NG_NA_MDATL_Y13DLRPMMBTU.A</t>
  </si>
  <si>
    <t>AEO.2022.REF2022.PRCE_REAL_COMM_NA_ELC_NA_MDATL_Y13DLRPMMBTU.A</t>
  </si>
  <si>
    <t>AEO.2022.HIGHOGS.PRCE_REAL_COMM_NA_ELC_NA_MDATL_Y13DLRPMMBTU.A</t>
  </si>
  <si>
    <t>AEO.2022.LOWOGS.PRCE_REAL_COMM_NA_ELC_NA_MDATL_Y13DLRPMMBTU.A</t>
  </si>
  <si>
    <t>AEO.2022.REF2022.PRCE_REAL_IDAL_NA_PROP_NA_MDATL_Y13DLRPMMBTU.A</t>
  </si>
  <si>
    <t>AEO.2022.HIGHOGS.PRCE_REAL_IDAL_NA_PROP_NA_MDATL_Y13DLRPMMBTU.A</t>
  </si>
  <si>
    <t>AEO.2022.LOWOGS.PRCE_REAL_IDAL_NA_PROP_NA_MDATL_Y13DLRPMMBTU.A</t>
  </si>
  <si>
    <t>AEO.2022.REF2022.PRCE_REAL_IDAL_NA_DFO_NA_MDATL_Y13DLRPMMBTU.A</t>
  </si>
  <si>
    <t>AEO.2022.HIGHOGS.PRCE_REAL_IDAL_NA_DFO_NA_MDATL_Y13DLRPMMBTU.A</t>
  </si>
  <si>
    <t>AEO.2022.LOWOGS.PRCE_REAL_IDAL_NA_DFO_NA_MDATL_Y13DLRPMMBTU.A</t>
  </si>
  <si>
    <t>AEO.2022.REF2022.PRCE_REAL_IDAL_NA_RFO_NA_MDATL_Y13DLRPMMBTU.A</t>
  </si>
  <si>
    <t>AEO.2022.HIGHOGS.PRCE_REAL_IDAL_NA_RFO_NA_MDATL_Y13DLRPMMBTU.A</t>
  </si>
  <si>
    <t>AEO.2022.LOWOGS.PRCE_REAL_IDAL_NA_RFO_NA_MDATL_Y13DLRPMMBTU.A</t>
  </si>
  <si>
    <t>AEO.2022.REF2022.PRCE_REAL_IDAL_NA_NG_NA_MDATL_Y13DLRPMMBTU.A</t>
  </si>
  <si>
    <t>AEO.2022.HIGHOGS.PRCE_REAL_IDAL_NA_NG_NA_MDATL_Y13DLRPMMBTU.A</t>
  </si>
  <si>
    <t>AEO.2022.LOWOGS.PRCE_REAL_IDAL_NA_NG_NA_MDATL_Y13DLRPMMBTU.A</t>
  </si>
  <si>
    <t>AEO.2022.REF2022.PRCE_REAL_IDAL_NA_MTC_NA_MDATL_Y13DLRPMMBTU.A</t>
  </si>
  <si>
    <t>AEO.2022.HIGHOGS.PRCE_REAL_IDAL_NA_MTC_NA_MDATL_Y13DLRPMMBTU.A</t>
  </si>
  <si>
    <t>AEO.2022.LOWOGS.PRCE_REAL_IDAL_NA_MTC_NA_MDATL_Y13DLRPMMBTU.A</t>
  </si>
  <si>
    <t>AEO.2022.REF2022.PRCE_REAL_IDAL_NA_OIC_NA_MDATL_Y13DLRPMMBTU.A</t>
  </si>
  <si>
    <t>AEO.2022.HIGHOGS.PRCE_REAL_IDAL_NA_OIC_NA_MDATL_Y13DLRPMMBTU.A</t>
  </si>
  <si>
    <t>AEO.2022.LOWOGS.PRCE_REAL_IDAL_NA_OIC_NA_MDATL_Y13DLRPMMBTU.A</t>
  </si>
  <si>
    <t>AEO.2022.REF2022.PRCE_REAL_IDAL_NA_CLTLQ_NA_MDATL_Y13DLRPMMBTU.A</t>
  </si>
  <si>
    <t>AEO.2022.HIGHOGS.PRCE_REAL_IDAL_NA_CLTLQ_NA_MDATL_Y13DLRPMMBTU.A</t>
  </si>
  <si>
    <t>AEO.2022.LOWOGS.PRCE_REAL_IDAL_NA_CLTLQ_NA_MDATL_Y13DLRPMMBTU.A</t>
  </si>
  <si>
    <t>AEO.2022.REF2022.PRCE_REAL_IDAL_NA_ELC_NA_MDATL_Y13DLRPMMBTU.A</t>
  </si>
  <si>
    <t>AEO.2022.HIGHOGS.PRCE_REAL_IDAL_NA_ELC_NA_MDATL_Y13DLRPMMBTU.A</t>
  </si>
  <si>
    <t>AEO.2022.LOWOGS.PRCE_REAL_IDAL_NA_ELC_NA_MDATL_Y13DLRPMMBTU.A</t>
  </si>
  <si>
    <t>AEO.2022.REF2022.PRCE_REAL_TRN_NA_PROP_NA_MDATL_Y13DLRPMMBTU.A</t>
  </si>
  <si>
    <t>AEO.2022.HIGHOGS.PRCE_REAL_TRN_NA_PROP_NA_MDATL_Y13DLRPMMBTU.A</t>
  </si>
  <si>
    <t>AEO.2022.LOWOGS.PRCE_REAL_TRN_NA_PROP_NA_MDATL_Y13DLRPMMBTU.A</t>
  </si>
  <si>
    <t>AEO.2022.REF2022.PRCE_REAL_TRN_NA_E85_NA_MDATL_Y13DLRPMMBTU.A</t>
  </si>
  <si>
    <t>AEO.2022.HIGHOGS.PRCE_REAL_TRN_NA_E85_NA_MDATL_Y13DLRPMMBTU.A</t>
  </si>
  <si>
    <t>AEO.2022.LOWOGS.PRCE_REAL_TRN_NA_E85_NA_MDATL_Y13DLRPMMBTU.A</t>
  </si>
  <si>
    <t>AEO.2022.REF2022.PRCE_REAL_TRN_NA_MGS_NA_MDATL_Y13DLRPMMBTU.A</t>
  </si>
  <si>
    <t>AEO.2022.HIGHOGS.PRCE_REAL_TRN_NA_MGS_NA_MDATL_Y13DLRPMMBTU.A</t>
  </si>
  <si>
    <t>AEO.2022.LOWOGS.PRCE_REAL_TRN_NA_MGS_NA_MDATL_Y13DLRPMMBTU.A</t>
  </si>
  <si>
    <t>AEO.2022.REF2022.PRCE_REAL_TRN_NA_JFL_NA_MDATL_Y13DLRPMMBTU.A</t>
  </si>
  <si>
    <t>AEO.2022.HIGHOGS.PRCE_REAL_TRN_NA_JFL_NA_MDATL_Y13DLRPMMBTU.A</t>
  </si>
  <si>
    <t>AEO.2022.LOWOGS.PRCE_REAL_TRN_NA_JFL_NA_MDATL_Y13DLRPMMBTU.A</t>
  </si>
  <si>
    <t>AEO.2022.REF2022.PRCE_REAL_TRN_NA_DFU_NA_MDATL_Y13DLRPMMBTU.A</t>
  </si>
  <si>
    <t>AEO.2022.HIGHOGS.PRCE_REAL_TRN_NA_DFU_NA_MDATL_Y13DLRPMMBTU.A</t>
  </si>
  <si>
    <t>AEO.2022.LOWOGS.PRCE_REAL_TRN_NA_DFU_NA_MDATL_Y13DLRPMMBTU.A</t>
  </si>
  <si>
    <t>AEO.2022.REF2022.PRCE_REAL_TRN_NA_RFO_NA_MDATL_Y13DLRPMMBTU.A</t>
  </si>
  <si>
    <t>AEO.2022.HIGHOGS.PRCE_REAL_TRN_NA_RFO_NA_MDATL_Y13DLRPMMBTU.A</t>
  </si>
  <si>
    <t>AEO.2022.LOWOGS.PRCE_REAL_TRN_NA_RFO_NA_MDATL_Y13DLRPMMBTU.A</t>
  </si>
  <si>
    <t>AEO.2022.REF2022.PRCE_REAL_TRN_NA_NG_NA_MDATL_Y13DLRPMMBTU.A</t>
  </si>
  <si>
    <t>AEO.2022.HIGHOGS.PRCE_REAL_TRN_NA_NG_NA_MDATL_Y13DLRPMMBTU.A</t>
  </si>
  <si>
    <t>AEO.2022.LOWOGS.PRCE_REAL_TRN_NA_NG_NA_MDATL_Y13DLRPMMBTU.A</t>
  </si>
  <si>
    <t>AEO.2022.REF2022.PRCE_REAL_TRN_NA_ELC_NA_MDATL_Y13DLRPMMBTU.A</t>
  </si>
  <si>
    <t>AEO.2022.HIGHOGS.PRCE_REAL_TRN_NA_ELC_NA_MDATL_Y13DLRPMMBTU.A</t>
  </si>
  <si>
    <t>AEO.2022.LOWOGS.PRCE_REAL_TRN_NA_ELC_NA_MDATL_Y13DLRPMMBTU.A</t>
  </si>
  <si>
    <t>AEO.2022.REF2022.PRCE_REAL_ELEP_NA_DFO_NA_MDATL_Y13DLRPMMBTU.A</t>
  </si>
  <si>
    <t>AEO.2022.HIGHOGS.PRCE_REAL_ELEP_NA_DFO_NA_MDATL_Y13DLRPMMBTU.A</t>
  </si>
  <si>
    <t>AEO.2022.LOWOGS.PRCE_REAL_ELEP_NA_DFO_NA_MDATL_Y13DLRPMMBTU.A</t>
  </si>
  <si>
    <t>AEO.2022.REF2022.PRCE_REAL_ELEP_NA_RFO_NA_MDATL_Y13DLRPMMBTU.A</t>
  </si>
  <si>
    <t>AEO.2022.HIGHOGS.PRCE_REAL_ELEP_NA_RFO_NA_MDATL_Y13DLRPMMBTU.A</t>
  </si>
  <si>
    <t>AEO.2022.LOWOGS.PRCE_REAL_ELEP_NA_RFO_NA_MDATL_Y13DLRPMMBTU.A</t>
  </si>
  <si>
    <t>AEO.2022.REF2022.PRCE_REAL_ELEP_NA_NG_NA_MDATL_Y13DLRPMMBTU.A</t>
  </si>
  <si>
    <t>AEO.2022.HIGHOGS.PRCE_REAL_ELEP_NA_NG_NA_MDATL_Y13DLRPMMBTU.A</t>
  </si>
  <si>
    <t>AEO.2022.LOWOGS.PRCE_REAL_ELEP_NA_NG_NA_MDATL_Y13DLRPMMBTU.A</t>
  </si>
  <si>
    <t>AEO.2022.REF2022.PRCE_REAL_ELEP_NA_STC_NA_MDATL_Y13DLRPMMBTU.A</t>
  </si>
  <si>
    <t>AEO.2022.HIGHOGS.PRCE_REAL_ELEP_NA_STC_NA_MDATL_Y13DLRPMMBTU.A</t>
  </si>
  <si>
    <t>AEO.2022.LOWOGS.PRCE_REAL_ELEP_NA_STC_NA_MDATL_Y13DLRPMMBTU.A</t>
  </si>
  <si>
    <t>AEO.2022.REF2022.PRCE_REAL_ELEP_NA_U_NA_MDATL_Y13DLRPMMBTU.A</t>
  </si>
  <si>
    <t>AEO.2022.HIGHOGS.PRCE_REAL_ELEP_NA_U_NA_MDATL_Y13DLRPMMBTU.A</t>
  </si>
  <si>
    <t>AEO.2022.LOWOGS.PRCE_REAL_ELEP_NA_U_NA_MDATL_Y13DLRPMMBTU.A</t>
  </si>
  <si>
    <t>AEO.2022.REF2022.PRCE_REAL_TEN_NA_PROP_NA_MDATL_Y13DLRPMMBTU.A</t>
  </si>
  <si>
    <t>AEO.2022.HIGHOGS.PRCE_REAL_TEN_NA_PROP_NA_MDATL_Y13DLRPMMBTU.A</t>
  </si>
  <si>
    <t>AEO.2022.LOWOGS.PRCE_REAL_TEN_NA_PROP_NA_MDATL_Y13DLRPMMBTU.A</t>
  </si>
  <si>
    <t>AEO.2022.REF2022.PRCE_REAL_TEN_NA_E85_NA_MDATL_Y13DLRPMMBTU.A</t>
  </si>
  <si>
    <t>AEO.2022.HIGHOGS.PRCE_REAL_TEN_NA_E85_NA_MDATL_Y13DLRPMMBTU.A</t>
  </si>
  <si>
    <t>AEO.2022.LOWOGS.PRCE_REAL_TEN_NA_E85_NA_MDATL_Y13DLRPMMBTU.A</t>
  </si>
  <si>
    <t>AEO.2022.REF2022.PRCE_REAL_TEN_NA_MGS_NA_MDATL_Y13DLRPMMBTU.A</t>
  </si>
  <si>
    <t>AEO.2022.HIGHOGS.PRCE_REAL_TEN_NA_MGS_NA_MDATL_Y13DLRPMMBTU.A</t>
  </si>
  <si>
    <t>AEO.2022.LOWOGS.PRCE_REAL_TEN_NA_MGS_NA_MDATL_Y13DLRPMMBTU.A</t>
  </si>
  <si>
    <t>AEO.2022.REF2022.PRCE_REAL_TEN_NA_JFL_NA_MDATL_Y13DLRPMMBTU.A</t>
  </si>
  <si>
    <t>AEO.2022.HIGHOGS.PRCE_REAL_TEN_NA_JFL_NA_MDATL_Y13DLRPMMBTU.A</t>
  </si>
  <si>
    <t>AEO.2022.LOWOGS.PRCE_REAL_TEN_NA_JFL_NA_MDATL_Y13DLRPMMBTU.A</t>
  </si>
  <si>
    <t>AEO.2022.REF2022.PRCE_REAL_TEN_NA_DFO_NA_MDATL_Y13DLRPMMBTU.A</t>
  </si>
  <si>
    <t>AEO.2022.HIGHOGS.PRCE_REAL_TEN_NA_DFO_NA_MDATL_Y13DLRPMMBTU.A</t>
  </si>
  <si>
    <t>AEO.2022.LOWOGS.PRCE_REAL_TEN_NA_DFO_NA_MDATL_Y13DLRPMMBTU.A</t>
  </si>
  <si>
    <t>AEO.2022.REF2022.PRCE_REAL_TEN_NA_RFO_NA_MDATL_Y13DLRPMMBTU.A</t>
  </si>
  <si>
    <t>AEO.2022.HIGHOGS.PRCE_REAL_TEN_NA_RFO_NA_MDATL_Y13DLRPMMBTU.A</t>
  </si>
  <si>
    <t>AEO.2022.LOWOGS.PRCE_REAL_TEN_NA_RFO_NA_MDATL_Y13DLRPMMBTU.A</t>
  </si>
  <si>
    <t>AEO.2022.REF2022.PRCE_REAL_TEN_NA_NG_NA_MDATL_Y13DLRPMMBTU.A</t>
  </si>
  <si>
    <t>AEO.2022.HIGHOGS.PRCE_REAL_TEN_NA_NG_NA_MDATL_Y13DLRPMMBTU.A</t>
  </si>
  <si>
    <t>AEO.2022.LOWOGS.PRCE_REAL_TEN_NA_NG_NA_MDATL_Y13DLRPMMBTU.A</t>
  </si>
  <si>
    <t>AEO.2022.REF2022.PRCE_REAL_TEN_NA_MTC_NA_MDATL_Y13DLRPMMBTU.A</t>
  </si>
  <si>
    <t>AEO.2022.HIGHOGS.PRCE_REAL_TEN_NA_MTC_NA_MDATL_Y13DLRPMMBTU.A</t>
  </si>
  <si>
    <t>AEO.2022.LOWOGS.PRCE_REAL_TEN_NA_MTC_NA_MDATL_Y13DLRPMMBTU.A</t>
  </si>
  <si>
    <t>AEO.2022.REF2022.PRCE_REAL_TEN_NA_OCA_NA_MDATL_Y13DLRPMMBTU.A</t>
  </si>
  <si>
    <t>AEO.2022.HIGHOGS.PRCE_REAL_TEN_NA_OCA_NA_MDATL_Y13DLRPMMBTU.A</t>
  </si>
  <si>
    <t>AEO.2022.LOWOGS.PRCE_REAL_TEN_NA_OCA_NA_MDATL_Y13DLRPMMBTU.A</t>
  </si>
  <si>
    <t>AEO.2022.REF2022.PRCE_REAL_TEN_NA_CLTLQ_NA_MDATL_Y13DLRPMMBTU.A</t>
  </si>
  <si>
    <t>AEO.2022.HIGHOGS.PRCE_REAL_TEN_NA_CLTLQ_NA_MDATL_Y13DLRPMMBTU.A</t>
  </si>
  <si>
    <t>AEO.2022.LOWOGS.PRCE_REAL_TEN_NA_CLTLQ_NA_MDATL_Y13DLRPMMBTU.A</t>
  </si>
  <si>
    <t>AEO.2022.REF2022.PRCE_REAL_TEN_NA_ELC_NA_MDATL_Y13DLRPMMBTU.A</t>
  </si>
  <si>
    <t>AEO.2022.HIGHOGS.PRCE_REAL_TEN_NA_ELC_NA_MDATL_Y13DLRPMMBTU.A</t>
  </si>
  <si>
    <t>AEO.2022.LOWOGS.PRCE_REAL_TEN_NA_ELC_NA_MDATL_Y13DLRPMMBTU.A</t>
  </si>
  <si>
    <t>AEO.2022.REF2022.EXPD_REAL_RESD_NA_NRN_NA_MDATL_BLNY13DLR.A</t>
  </si>
  <si>
    <t>AEO.2022.HIGHOGS.EXPD_REAL_RESD_NA_NRN_NA_MDATL_BLNY13DLR.A</t>
  </si>
  <si>
    <t>AEO.2022.LOWOGS.EXPD_REAL_RESD_NA_NRN_NA_MDATL_BLNY13DLR.A</t>
  </si>
  <si>
    <t>AEO.2022.REF2022.EXPD_REAL_COMM_NA_NRN_NA_MDATL_BLNY13DLR.A</t>
  </si>
  <si>
    <t>AEO.2022.HIGHOGS.EXPD_REAL_COMM_NA_NRN_NA_MDATL_BLNY13DLR.A</t>
  </si>
  <si>
    <t>AEO.2022.LOWOGS.EXPD_REAL_COMM_NA_NRN_NA_MDATL_BLNY13DLR.A</t>
  </si>
  <si>
    <t>AEO.2022.REF2022.EXPD_REAL_IDAL_NA_NRN_NA_MDATL_BLNY13DLR.A</t>
  </si>
  <si>
    <t>AEO.2022.HIGHOGS.EXPD_REAL_IDAL_NA_NRN_NA_MDATL_BLNY13DLR.A</t>
  </si>
  <si>
    <t>AEO.2022.LOWOGS.EXPD_REAL_IDAL_NA_NRN_NA_MDATL_BLNY13DLR.A</t>
  </si>
  <si>
    <t>AEO.2022.REF2022.EXPD_REAL_TRN_NA_NRN_NA_MDATL_BLNY13DLR.A</t>
  </si>
  <si>
    <t>AEO.2022.HIGHOGS.EXPD_REAL_TRN_NA_NRN_NA_MDATL_BLNY13DLR.A</t>
  </si>
  <si>
    <t>AEO.2022.LOWOGS.EXPD_REAL_TRN_NA_NRN_NA_MDATL_BLNY13DLR.A</t>
  </si>
  <si>
    <t>AEO.2022.REF2022.EXPD_REAL_TEN_NA_NRN_NA_MDATL_BLNY13DLR.A</t>
  </si>
  <si>
    <t>AEO.2022.HIGHOGS.EXPD_REAL_TEN_NA_NRN_NA_MDATL_BLNY13DLR.A</t>
  </si>
  <si>
    <t>AEO.2022.LOWOGS.EXPD_REAL_TEN_NA_NRN_NA_MDATL_BLNY13DLR.A</t>
  </si>
  <si>
    <t>AEO.2022.REF2022.EXPD_REAL_TRN_NA_RNW_NA_MDATL_BLNY13DLR.A</t>
  </si>
  <si>
    <t>AEO.2022.HIGHOGS.EXPD_REAL_TRN_NA_RNW_NA_MDATL_BLNY13DLR.A</t>
  </si>
  <si>
    <t>AEO.2022.LOWOGS.EXPD_REAL_TRN_NA_RNW_NA_MDATL_BLNY13DLR.A</t>
  </si>
  <si>
    <t>AEO.2022.REF2022.EXPD_REAL_TEN_NA_NA_NA_MDATL_BLNY13DLR.A</t>
  </si>
  <si>
    <t>AEO.2022.HIGHOGS.EXPD_REAL_TEN_NA_NA_NA_MDATL_BLNY13DLR.A</t>
  </si>
  <si>
    <t>AEO.2022.LOWOGS.EXPD_REAL_TEN_NA_NA_NA_MDATL_BLNY13DLR.A</t>
  </si>
  <si>
    <t>AEO.2022.REF2022.PRCE_NOM_RESD_NA_PROP_NA_MDATL_NDLRPMBTU.A</t>
  </si>
  <si>
    <t>AEO.2022.HIGHOGS.PRCE_NOM_RESD_NA_PROP_NA_MDATL_NDLRPMBTU.A</t>
  </si>
  <si>
    <t>AEO.2022.LOWOGS.PRCE_NOM_RESD_NA_PROP_NA_MDATL_NDLRPMBTU.A</t>
  </si>
  <si>
    <t>AEO.2022.REF2022.PRCE_NOM_RESD_NA_DFO_NA_MDATL_NDLRPMBTU.A</t>
  </si>
  <si>
    <t>AEO.2022.HIGHOGS.PRCE_NOM_RESD_NA_DFO_NA_MDATL_NDLRPMBTU.A</t>
  </si>
  <si>
    <t>AEO.2022.LOWOGS.PRCE_NOM_RESD_NA_DFO_NA_MDATL_NDLRPMBTU.A</t>
  </si>
  <si>
    <t>AEO.2022.REF2022.PRCE_NOM_RESD_NA_NG_NA_MDATL_NDLRPMBTU.A</t>
  </si>
  <si>
    <t>AEO.2022.HIGHOGS.PRCE_NOM_RESD_NA_NG_NA_MDATL_NDLRPMBTU.A</t>
  </si>
  <si>
    <t>AEO.2022.LOWOGS.PRCE_NOM_RESD_NA_NG_NA_MDATL_NDLRPMBTU.A</t>
  </si>
  <si>
    <t>AEO.2022.REF2022.PRCE_NOM_RESD_NA_ELC_NA_MDATL_NDLRPMBTU.A</t>
  </si>
  <si>
    <t>AEO.2022.HIGHOGS.PRCE_NOM_RESD_NA_ELC_NA_MDATL_NDLRPMBTU.A</t>
  </si>
  <si>
    <t>AEO.2022.LOWOGS.PRCE_NOM_RESD_NA_ELC_NA_MDATL_NDLRPMBTU.A</t>
  </si>
  <si>
    <t>AEO.2022.REF2022.PRCE_NOM_COMM_NA_PROP_NA_MDATL_NDLRPMBTU.A</t>
  </si>
  <si>
    <t>AEO.2022.HIGHOGS.PRCE_NOM_COMM_NA_PROP_NA_MDATL_NDLRPMBTU.A</t>
  </si>
  <si>
    <t>AEO.2022.LOWOGS.PRCE_NOM_COMM_NA_PROP_NA_MDATL_NDLRPMBTU.A</t>
  </si>
  <si>
    <t>AEO.2022.REF2022.PRCE_NOM_COMM_NA_DFO_NA_MDATL_NDLRPMBTU.A</t>
  </si>
  <si>
    <t>AEO.2022.HIGHOGS.PRCE_NOM_COMM_NA_DFO_NA_MDATL_NDLRPMBTU.A</t>
  </si>
  <si>
    <t>AEO.2022.LOWOGS.PRCE_NOM_COMM_NA_DFO_NA_MDATL_NDLRPMBTU.A</t>
  </si>
  <si>
    <t>AEO.2022.REF2022.PRCE_NOM_COMM_NA_RFL_NA_MDATL_NDLRPMBTU.A</t>
  </si>
  <si>
    <t>AEO.2022.HIGHOGS.PRCE_NOM_COMM_NA_RFL_NA_MDATL_NDLRPMBTU.A</t>
  </si>
  <si>
    <t>AEO.2022.LOWOGS.PRCE_NOM_COMM_NA_RFL_NA_MDATL_NDLRPMBTU.A</t>
  </si>
  <si>
    <t>AEO.2022.REF2022.PRCE_NOM_COMM_NA_NG_NA_MDATL_NDLRPMBTU.A</t>
  </si>
  <si>
    <t>AEO.2022.HIGHOGS.PRCE_NOM_COMM_NA_NG_NA_MDATL_NDLRPMBTU.A</t>
  </si>
  <si>
    <t>AEO.2022.LOWOGS.PRCE_NOM_COMM_NA_NG_NA_MDATL_NDLRPMBTU.A</t>
  </si>
  <si>
    <t>AEO.2022.REF2022.PRCE_NOM_COMM_NA_ELC_NA_MDATL_NDLRPMBTU.A</t>
  </si>
  <si>
    <t>AEO.2022.HIGHOGS.PRCE_NOM_COMM_NA_ELC_NA_MDATL_NDLRPMBTU.A</t>
  </si>
  <si>
    <t>AEO.2022.LOWOGS.PRCE_NOM_COMM_NA_ELC_NA_MDATL_NDLRPMBTU.A</t>
  </si>
  <si>
    <t>AEO.2022.REF2022.PRCE_NOM_IDAL_NA_PROP_NA_MDATL_NDLRPMBTU.A</t>
  </si>
  <si>
    <t>AEO.2022.HIGHOGS.PRCE_NOM_IDAL_NA_PROP_NA_MDATL_NDLRPMBTU.A</t>
  </si>
  <si>
    <t>AEO.2022.LOWOGS.PRCE_NOM_IDAL_NA_PROP_NA_MDATL_NDLRPMBTU.A</t>
  </si>
  <si>
    <t>AEO.2022.REF2022.PRCE_NOM_IDAL_NA_DFO_NA_MDATL_NDLRPMBTU.A</t>
  </si>
  <si>
    <t>AEO.2022.HIGHOGS.PRCE_NOM_IDAL_NA_DFO_NA_MDATL_NDLRPMBTU.A</t>
  </si>
  <si>
    <t>AEO.2022.LOWOGS.PRCE_NOM_IDAL_NA_DFO_NA_MDATL_NDLRPMBTU.A</t>
  </si>
  <si>
    <t>AEO.2022.REF2022.PRCE_NOM_IDAL_NA_RFO_NA_MDATL_NDLRPMBTU.A</t>
  </si>
  <si>
    <t>AEO.2022.HIGHOGS.PRCE_NOM_IDAL_NA_RFO_NA_MDATL_NDLRPMBTU.A</t>
  </si>
  <si>
    <t>AEO.2022.LOWOGS.PRCE_NOM_IDAL_NA_RFO_NA_MDATL_NDLRPMBTU.A</t>
  </si>
  <si>
    <t>AEO.2022.REF2022.PRCE_NOM_IDAL_NA_NG_NA_MDATL_NDLRPMBTU.A</t>
  </si>
  <si>
    <t>AEO.2022.HIGHOGS.PRCE_NOM_IDAL_NA_NG_NA_MDATL_NDLRPMBTU.A</t>
  </si>
  <si>
    <t>AEO.2022.LOWOGS.PRCE_NOM_IDAL_NA_NG_NA_MDATL_NDLRPMBTU.A</t>
  </si>
  <si>
    <t>AEO.2022.REF2022.PRCE_NOM_IDAL_NA_MTC_NA_MDATL_NDLRPMBTU.A</t>
  </si>
  <si>
    <t>AEO.2022.HIGHOGS.PRCE_NOM_IDAL_NA_MTC_NA_MDATL_NDLRPMBTU.A</t>
  </si>
  <si>
    <t>AEO.2022.LOWOGS.PRCE_NOM_IDAL_NA_MTC_NA_MDATL_NDLRPMBTU.A</t>
  </si>
  <si>
    <t>AEO.2022.REF2022.PRCE_NOM_IDAL_NA_OIC_NA_MDATL_NDLRPMBTU.A</t>
  </si>
  <si>
    <t>AEO.2022.HIGHOGS.PRCE_NOM_IDAL_NA_OIC_NA_MDATL_NDLRPMBTU.A</t>
  </si>
  <si>
    <t>AEO.2022.LOWOGS.PRCE_NOM_IDAL_NA_OIC_NA_MDATL_NDLRPMBTU.A</t>
  </si>
  <si>
    <t>AEO.2022.REF2022.PRCE_NOM_IDAL_NA_CLTLQ_NA_MDATL_NDLRPMBTU.A</t>
  </si>
  <si>
    <t>AEO.2022.HIGHOGS.PRCE_NOM_IDAL_NA_CLTLQ_NA_MDATL_NDLRPMBTU.A</t>
  </si>
  <si>
    <t>AEO.2022.LOWOGS.PRCE_NOM_IDAL_NA_CLTLQ_NA_MDATL_NDLRPMBTU.A</t>
  </si>
  <si>
    <t>AEO.2022.REF2022.PRCE_NOM_IDAL_NA_ELC_NA_MDATL_NDLRPMBTU.A</t>
  </si>
  <si>
    <t>AEO.2022.HIGHOGS.PRCE_NOM_IDAL_NA_ELC_NA_MDATL_NDLRPMBTU.A</t>
  </si>
  <si>
    <t>AEO.2022.LOWOGS.PRCE_NOM_IDAL_NA_ELC_NA_MDATL_NDLRPMBTU.A</t>
  </si>
  <si>
    <t>AEO.2022.REF2022.PRCE_NOM_TRN_NA_PROP_NA_MDATL_NDLRPMBTU.A</t>
  </si>
  <si>
    <t>AEO.2022.HIGHOGS.PRCE_NOM_TRN_NA_PROP_NA_MDATL_NDLRPMBTU.A</t>
  </si>
  <si>
    <t>AEO.2022.LOWOGS.PRCE_NOM_TRN_NA_PROP_NA_MDATL_NDLRPMBTU.A</t>
  </si>
  <si>
    <t>AEO.2022.REF2022.PRCE_NOM_TRN_NA_E85_NA_MDATL_NDLRPMBTU.A</t>
  </si>
  <si>
    <t>AEO.2022.HIGHOGS.PRCE_NOM_TRN_NA_E85_NA_MDATL_NDLRPMBTU.A</t>
  </si>
  <si>
    <t>AEO.2022.LOWOGS.PRCE_NOM_TRN_NA_E85_NA_MDATL_NDLRPMBTU.A</t>
  </si>
  <si>
    <t>AEO.2022.REF2022.PRCE_NOM_TRN_NA_MGS_NA_MDATL_NDLRPMBTU.A</t>
  </si>
  <si>
    <t>AEO.2022.HIGHOGS.PRCE_NOM_TRN_NA_MGS_NA_MDATL_NDLRPMBTU.A</t>
  </si>
  <si>
    <t>AEO.2022.LOWOGS.PRCE_NOM_TRN_NA_MGS_NA_MDATL_NDLRPMBTU.A</t>
  </si>
  <si>
    <t>AEO.2022.REF2022.PRCE_NOM_TRN_NA_JFL_NA_MDATL_NDLRPMBTU.A</t>
  </si>
  <si>
    <t>AEO.2022.HIGHOGS.PRCE_NOM_TRN_NA_JFL_NA_MDATL_NDLRPMBTU.A</t>
  </si>
  <si>
    <t>AEO.2022.LOWOGS.PRCE_NOM_TRN_NA_JFL_NA_MDATL_NDLRPMBTU.A</t>
  </si>
  <si>
    <t>AEO.2022.REF2022.PRCE_NOM_TRN_NA_DFU_NA_MDATL_NDLRPMBTU.A</t>
  </si>
  <si>
    <t>AEO.2022.HIGHOGS.PRCE_NOM_TRN_NA_DFU_NA_MDATL_NDLRPMBTU.A</t>
  </si>
  <si>
    <t>AEO.2022.LOWOGS.PRCE_NOM_TRN_NA_DFU_NA_MDATL_NDLRPMBTU.A</t>
  </si>
  <si>
    <t>AEO.2022.REF2022.PRCE_NOM_TRN_NA_RFO_NA_MDATL_NDLRPMBTU.A</t>
  </si>
  <si>
    <t>AEO.2022.HIGHOGS.PRCE_NOM_TRN_NA_RFO_NA_MDATL_NDLRPMBTU.A</t>
  </si>
  <si>
    <t>AEO.2022.LOWOGS.PRCE_NOM_TRN_NA_RFO_NA_MDATL_NDLRPMBTU.A</t>
  </si>
  <si>
    <t>AEO.2022.REF2022.PRCE_NOM_TRN_NA_NG_NA_MDATL_NDLRPMBTU.A</t>
  </si>
  <si>
    <t>AEO.2022.HIGHOGS.PRCE_NOM_TRN_NA_NG_NA_MDATL_NDLRPMBTU.A</t>
  </si>
  <si>
    <t>AEO.2022.LOWOGS.PRCE_NOM_TRN_NA_NG_NA_MDATL_NDLRPMBTU.A</t>
  </si>
  <si>
    <t>AEO.2022.REF2022.PRCE_NOM_TRN_NA_ELC_NA_MDATL_NDLRPMBTU.A</t>
  </si>
  <si>
    <t>AEO.2022.HIGHOGS.PRCE_NOM_TRN_NA_ELC_NA_MDATL_NDLRPMBTU.A</t>
  </si>
  <si>
    <t>AEO.2022.LOWOGS.PRCE_NOM_TRN_NA_ELC_NA_MDATL_NDLRPMBTU.A</t>
  </si>
  <si>
    <t>AEO.2022.REF2022.PRCE_NOM_ELEP_NA_DFO_NA_MDATL_NDLRPMBTU.A</t>
  </si>
  <si>
    <t>AEO.2022.HIGHOGS.PRCE_NOM_ELEP_NA_DFO_NA_MDATL_NDLRPMBTU.A</t>
  </si>
  <si>
    <t>AEO.2022.LOWOGS.PRCE_NOM_ELEP_NA_DFO_NA_MDATL_NDLRPMBTU.A</t>
  </si>
  <si>
    <t>AEO.2022.REF2022.PRCE_NOM_ELEP_NA_RFO_NA_MDATL_NDLRPMBTU.A</t>
  </si>
  <si>
    <t>AEO.2022.HIGHOGS.PRCE_NOM_ELEP_NA_RFO_NA_MDATL_NDLRPMBTU.A</t>
  </si>
  <si>
    <t>AEO.2022.LOWOGS.PRCE_NOM_ELEP_NA_RFO_NA_MDATL_NDLRPMBTU.A</t>
  </si>
  <si>
    <t>AEO.2022.REF2022.PRCE_NOM_ELEP_NA_NG_NA_MDATL_NDLRPMBTU.A</t>
  </si>
  <si>
    <t>AEO.2022.HIGHOGS.PRCE_NOM_ELEP_NA_NG_NA_MDATL_NDLRPMBTU.A</t>
  </si>
  <si>
    <t>AEO.2022.LOWOGS.PRCE_NOM_ELEP_NA_NG_NA_MDATL_NDLRPMBTU.A</t>
  </si>
  <si>
    <t>AEO.2022.REF2022.PRCE_NOM_ELEP_NA_STC_NA_MDATL_NDLRPMBTU.A</t>
  </si>
  <si>
    <t>AEO.2022.HIGHOGS.PRCE_NOM_ELEP_NA_STC_NA_MDATL_NDLRPMBTU.A</t>
  </si>
  <si>
    <t>AEO.2022.LOWOGS.PRCE_NOM_ELEP_NA_STC_NA_MDATL_NDLRPMBTU.A</t>
  </si>
  <si>
    <t>AEO.2022.REF2022.PRCE_NOM_ELEP_NA_U_NA_MDATL_NDLRPMBTU.A</t>
  </si>
  <si>
    <t>AEO.2022.HIGHOGS.PRCE_NOM_ELEP_NA_U_NA_MDATL_NDLRPMBTU.A</t>
  </si>
  <si>
    <t>AEO.2022.LOWOGS.PRCE_NOM_ELEP_NA_U_NA_MDATL_NDLRPMBTU.A</t>
  </si>
  <si>
    <t>AEO.2022.REF2022.PRCE_NOM_TEN_NA_PROP_NA_MDATL_NDLRPMBTU.A</t>
  </si>
  <si>
    <t>AEO.2022.HIGHOGS.PRCE_NOM_TEN_NA_PROP_NA_MDATL_NDLRPMBTU.A</t>
  </si>
  <si>
    <t>AEO.2022.LOWOGS.PRCE_NOM_TEN_NA_PROP_NA_MDATL_NDLRPMBTU.A</t>
  </si>
  <si>
    <t>AEO.2022.REF2022.PRCE_NOM_TEN_NA_E85_NA_MDATL_NDLRPMBTU.A</t>
  </si>
  <si>
    <t>AEO.2022.HIGHOGS.PRCE_NOM_TEN_NA_E85_NA_MDATL_NDLRPMBTU.A</t>
  </si>
  <si>
    <t>AEO.2022.LOWOGS.PRCE_NOM_TEN_NA_E85_NA_MDATL_NDLRPMBTU.A</t>
  </si>
  <si>
    <t>AEO.2022.REF2022.PRCE_NOM_TEN_NA_MGS_NA_MDATL_NDLRPMBTU.A</t>
  </si>
  <si>
    <t>AEO.2022.HIGHOGS.PRCE_NOM_TEN_NA_MGS_NA_MDATL_NDLRPMBTU.A</t>
  </si>
  <si>
    <t>AEO.2022.LOWOGS.PRCE_NOM_TEN_NA_MGS_NA_MDATL_NDLRPMBTU.A</t>
  </si>
  <si>
    <t>AEO.2022.REF2022.PRCE_NOM_TEN_NA_JFL_NA_MDATL_NDLRPMBTU.A</t>
  </si>
  <si>
    <t>AEO.2022.HIGHOGS.PRCE_NOM_TEN_NA_JFL_NA_MDATL_NDLRPMBTU.A</t>
  </si>
  <si>
    <t>AEO.2022.LOWOGS.PRCE_NOM_TEN_NA_JFL_NA_MDATL_NDLRPMBTU.A</t>
  </si>
  <si>
    <t>AEO.2022.REF2022.PRCE_NOM_TEN_NA_DFO_NA_MDATL_NDLRPMBTU.A</t>
  </si>
  <si>
    <t>AEO.2022.HIGHOGS.PRCE_NOM_TEN_NA_DFO_NA_MDATL_NDLRPMBTU.A</t>
  </si>
  <si>
    <t>AEO.2022.LOWOGS.PRCE_NOM_TEN_NA_DFO_NA_MDATL_NDLRPMBTU.A</t>
  </si>
  <si>
    <t>AEO.2022.REF2022.PRCE_NOM_TEN_NA_RFO_NA_MDATL_NDLRPMBTU.A</t>
  </si>
  <si>
    <t>AEO.2022.HIGHOGS.PRCE_NOM_TEN_NA_RFO_NA_MDATL_NDLRPMBTU.A</t>
  </si>
  <si>
    <t>AEO.2022.LOWOGS.PRCE_NOM_TEN_NA_RFO_NA_MDATL_NDLRPMBTU.A</t>
  </si>
  <si>
    <t>AEO.2022.REF2022.PRCE_NOM_TEN_NA_NG_NA_MDATL_NDLRPMBTU.A</t>
  </si>
  <si>
    <t>AEO.2022.HIGHOGS.PRCE_NOM_TEN_NA_NG_NA_MDATL_NDLRPMBTU.A</t>
  </si>
  <si>
    <t>AEO.2022.LOWOGS.PRCE_NOM_TEN_NA_NG_NA_MDATL_NDLRPMBTU.A</t>
  </si>
  <si>
    <t>AEO.2022.REF2022.PRCE_NOM_TEN_NA_MTC_NA_MDATL_NDLRPMBTU.A</t>
  </si>
  <si>
    <t>AEO.2022.HIGHOGS.PRCE_NOM_TEN_NA_MTC_NA_MDATL_NDLRPMBTU.A</t>
  </si>
  <si>
    <t>AEO.2022.LOWOGS.PRCE_NOM_TEN_NA_MTC_NA_MDATL_NDLRPMBTU.A</t>
  </si>
  <si>
    <t>AEO.2022.REF2022.PRCE_NOM_TEN_NA_OCA_NA_MDATL_NDLRPMBTU.A</t>
  </si>
  <si>
    <t>AEO.2022.HIGHOGS.PRCE_NOM_TEN_NA_OCA_NA_MDATL_NDLRPMBTU.A</t>
  </si>
  <si>
    <t>AEO.2022.LOWOGS.PRCE_NOM_TEN_NA_OCA_NA_MDATL_NDLRPMBTU.A</t>
  </si>
  <si>
    <t>AEO.2022.REF2022.PRCE_NOM_TEN_NA_CLTLQ_NA_MDATL_NDLRPMBTU.A</t>
  </si>
  <si>
    <t>AEO.2022.HIGHOGS.PRCE_NOM_TEN_NA_CLTLQ_NA_MDATL_NDLRPMBTU.A</t>
  </si>
  <si>
    <t>AEO.2022.LOWOGS.PRCE_NOM_TEN_NA_CLTLQ_NA_MDATL_NDLRPMBTU.A</t>
  </si>
  <si>
    <t>AEO.2022.REF2022.PRCE_NOM_TEN_NA_ELC_NA_MDATL_NDLRPMBTU.A</t>
  </si>
  <si>
    <t>AEO.2022.HIGHOGS.PRCE_NOM_TEN_NA_ELC_NA_MDATL_NDLRPMBTU.A</t>
  </si>
  <si>
    <t>AEO.2022.LOWOGS.PRCE_NOM_TEN_NA_ELC_NA_MDATL_NDLRPMBTU.A</t>
  </si>
  <si>
    <t>AEO.2022.REF2022.EXPD_NOM_RESD_NA_NRN_NA_MDATL_BLNNOMDLR.A</t>
  </si>
  <si>
    <t>AEO.2022.HIGHOGS.EXPD_NOM_RESD_NA_NRN_NA_MDATL_BLNNOMDLR.A</t>
  </si>
  <si>
    <t>AEO.2022.LOWOGS.EXPD_NOM_RESD_NA_NRN_NA_MDATL_BLNNOMDLR.A</t>
  </si>
  <si>
    <t>AEO.2022.REF2022.EXPD_NOM_COMM_NA_NRN_NA_MDATL_BLNNOMDLR.A</t>
  </si>
  <si>
    <t>AEO.2022.HIGHOGS.EXPD_NOM_COMM_NA_NRN_NA_MDATL_BLNNOMDLR.A</t>
  </si>
  <si>
    <t>AEO.2022.LOWOGS.EXPD_NOM_COMM_NA_NRN_NA_MDATL_BLNNOMDLR.A</t>
  </si>
  <si>
    <t>AEO.2022.REF2022.EXPD_NOM_IDAL_NA_NRN_NA_MDATL_BLNNOMDLR.A</t>
  </si>
  <si>
    <t>AEO.2022.HIGHOGS.EXPD_NOM_IDAL_NA_NRN_NA_MDATL_BLNNOMDLR.A</t>
  </si>
  <si>
    <t>AEO.2022.LOWOGS.EXPD_NOM_IDAL_NA_NRN_NA_MDATL_BLNNOMDLR.A</t>
  </si>
  <si>
    <t>AEO.2022.REF2022.EXPD_NOM_TRN_NA_NRN_NA_MDATL_BLNNOMDLR.A</t>
  </si>
  <si>
    <t>AEO.2022.HIGHOGS.EXPD_NOM_TRN_NA_NRN_NA_MDATL_BLNNOMDLR.A</t>
  </si>
  <si>
    <t>AEO.2022.LOWOGS.EXPD_NOM_TRN_NA_NRN_NA_MDATL_BLNNOMDLR.A</t>
  </si>
  <si>
    <t>AEO.2022.REF2022.EXPD_NOM_TEN_NA_NRN_NA_MDATL_BLNNOMDLR.A</t>
  </si>
  <si>
    <t>AEO.2022.HIGHOGS.EXPD_NOM_TEN_NA_NRN_NA_MDATL_BLNNOMDLR.A</t>
  </si>
  <si>
    <t>AEO.2022.LOWOGS.EXPD_NOM_TEN_NA_NRN_NA_MDATL_BLNNOMDLR.A</t>
  </si>
  <si>
    <t>AEO.2022.REF2022.EXPD_NOM_TRN_NA_RNW_NA_MDATL_BLNNOMDLR.A</t>
  </si>
  <si>
    <t>AEO.2022.HIGHOGS.EXPD_NOM_TRN_NA_RNW_NA_MDATL_BLNNOMDLR.A</t>
  </si>
  <si>
    <t>AEO.2022.LOWOGS.EXPD_NOM_TRN_NA_RNW_NA_MDATL_BLNNOMDLR.A</t>
  </si>
  <si>
    <t>AEO.2022.REF2022.EXPD_NOM_TEN_NA_NA_NA_MDATL_BLNNOMDLR.A</t>
  </si>
  <si>
    <t>AEO.2022.HIGHOGS.EXPD_NOM_TEN_NA_NA_NA_MDATL_BLNNOMDLR.A</t>
  </si>
  <si>
    <t>AEO.2022.LOWOGS.EXPD_NOM_TEN_NA_NA_NA_MDATL_BLNNOMDLR.A</t>
  </si>
  <si>
    <t>Mid Atlantic</t>
  </si>
  <si>
    <t>AEO.2022.REF2022.PRCE_REAL_RESD_NA_PROP_NA_NEENGL_Y13DLRPMMBTU.A</t>
  </si>
  <si>
    <t>AEO.2022.HIGHOGS.PRCE_REAL_RESD_NA_PROP_NA_NEENGL_Y13DLRPMMBTU.A</t>
  </si>
  <si>
    <t>AEO.2022.LOWOGS.PRCE_REAL_RESD_NA_PROP_NA_NEENGL_Y13DLRPMMBTU.A</t>
  </si>
  <si>
    <t>AEO.2022.REF2022.PRCE_REAL_RESD_NA_DFO_NA_NEENGL_Y13DLRPMMBTU.A</t>
  </si>
  <si>
    <t>AEO.2022.HIGHOGS.PRCE_REAL_RESD_NA_DFO_NA_NEENGL_Y13DLRPMMBTU.A</t>
  </si>
  <si>
    <t>AEO.2022.LOWOGS.PRCE_REAL_RESD_NA_DFO_NA_NEENGL_Y13DLRPMMBTU.A</t>
  </si>
  <si>
    <t>AEO.2022.REF2022.PRCE_REAL_RESD_NA_NG_NA_NEENGL_Y13DLRPMMBTU.A</t>
  </si>
  <si>
    <t>AEO.2022.HIGHOGS.PRCE_REAL_RESD_NA_NG_NA_NEENGL_Y13DLRPMMBTU.A</t>
  </si>
  <si>
    <t>AEO.2022.LOWOGS.PRCE_REAL_RESD_NA_NG_NA_NEENGL_Y13DLRPMMBTU.A</t>
  </si>
  <si>
    <t>AEO.2022.REF2022.PRCE_REAL_RESD_NA_ELC_NA_NEENGL_Y13DLRPMMBTU.A</t>
  </si>
  <si>
    <t>AEO.2022.HIGHOGS.PRCE_REAL_RESD_NA_ELC_NA_NEENGL_Y13DLRPMMBTU.A</t>
  </si>
  <si>
    <t>AEO.2022.LOWOGS.PRCE_REAL_RESD_NA_ELC_NA_NEENGL_Y13DLRPMMBTU.A</t>
  </si>
  <si>
    <t>AEO.2022.REF2022.PRCE_REAL_COMM_NA_PROP_NA_NEENGL_Y13DLRPMMBTU.A</t>
  </si>
  <si>
    <t>AEO.2022.HIGHOGS.PRCE_REAL_COMM_NA_PROP_NA_NEENGL_Y13DLRPMMBTU.A</t>
  </si>
  <si>
    <t>AEO.2022.LOWOGS.PRCE_REAL_COMM_NA_PROP_NA_NEENGL_Y13DLRPMMBTU.A</t>
  </si>
  <si>
    <t>AEO.2022.REF2022.PRCE_REAL_COMM_NA_DFO_NA_NEENGL_Y13DLRPMMBTU.A</t>
  </si>
  <si>
    <t>AEO.2022.HIGHOGS.PRCE_REAL_COMM_NA_DFO_NA_NEENGL_Y13DLRPMMBTU.A</t>
  </si>
  <si>
    <t>AEO.2022.LOWOGS.PRCE_REAL_COMM_NA_DFO_NA_NEENGL_Y13DLRPMMBTU.A</t>
  </si>
  <si>
    <t>AEO.2022.REF2022.PRCE_REAL_COMM_NA_RFL_NA_NEENGL_Y13DLRPMMBTU.A</t>
  </si>
  <si>
    <t>AEO.2022.HIGHOGS.PRCE_REAL_COMM_NA_RFL_NA_NEENGL_Y13DLRPMMBTU.A</t>
  </si>
  <si>
    <t>AEO.2022.LOWOGS.PRCE_REAL_COMM_NA_RFL_NA_NEENGL_Y13DLRPMMBTU.A</t>
  </si>
  <si>
    <t>AEO.2022.REF2022.PRCE_REAL_COMM_NA_NG_NA_NEENGL_Y13DLRPMMBTU.A</t>
  </si>
  <si>
    <t>AEO.2022.HIGHOGS.PRCE_REAL_COMM_NA_NG_NA_NEENGL_Y13DLRPMMBTU.A</t>
  </si>
  <si>
    <t>AEO.2022.LOWOGS.PRCE_REAL_COMM_NA_NG_NA_NEENGL_Y13DLRPMMBTU.A</t>
  </si>
  <si>
    <t>AEO.2022.REF2022.PRCE_REAL_COMM_NA_ELC_NA_NEENGL_Y13DLRPMMBTU.A</t>
  </si>
  <si>
    <t>AEO.2022.HIGHOGS.PRCE_REAL_COMM_NA_ELC_NA_NEENGL_Y13DLRPMMBTU.A</t>
  </si>
  <si>
    <t>AEO.2022.LOWOGS.PRCE_REAL_COMM_NA_ELC_NA_NEENGL_Y13DLRPMMBTU.A</t>
  </si>
  <si>
    <t>AEO.2022.REF2022.PRCE_REAL_IDAL_NA_PROP_NA_NEENGL_Y13DLRPMMBTU.A</t>
  </si>
  <si>
    <t>AEO.2022.HIGHOGS.PRCE_REAL_IDAL_NA_PROP_NA_NEENGL_Y13DLRPMMBTU.A</t>
  </si>
  <si>
    <t>AEO.2022.LOWOGS.PRCE_REAL_IDAL_NA_PROP_NA_NEENGL_Y13DLRPMMBTU.A</t>
  </si>
  <si>
    <t>AEO.2022.REF2022.PRCE_REAL_IDAL_NA_DFO_NA_NEENGL_Y13DLRPMMBTU.A</t>
  </si>
  <si>
    <t>AEO.2022.HIGHOGS.PRCE_REAL_IDAL_NA_DFO_NA_NEENGL_Y13DLRPMMBTU.A</t>
  </si>
  <si>
    <t>AEO.2022.LOWOGS.PRCE_REAL_IDAL_NA_DFO_NA_NEENGL_Y13DLRPMMBTU.A</t>
  </si>
  <si>
    <t>AEO.2022.REF2022.PRCE_REAL_IDAL_NA_RFO_NA_NEENGL_Y13DLRPMMBTU.A</t>
  </si>
  <si>
    <t>AEO.2022.HIGHOGS.PRCE_REAL_IDAL_NA_RFO_NA_NEENGL_Y13DLRPMMBTU.A</t>
  </si>
  <si>
    <t>AEO.2022.LOWOGS.PRCE_REAL_IDAL_NA_RFO_NA_NEENGL_Y13DLRPMMBTU.A</t>
  </si>
  <si>
    <t>AEO.2022.REF2022.PRCE_REAL_IDAL_NA_NG_NA_NEENGL_Y13DLRPMMBTU.A</t>
  </si>
  <si>
    <t>AEO.2022.HIGHOGS.PRCE_REAL_IDAL_NA_NG_NA_NEENGL_Y13DLRPMMBTU.A</t>
  </si>
  <si>
    <t>AEO.2022.LOWOGS.PRCE_REAL_IDAL_NA_NG_NA_NEENGL_Y13DLRPMMBTU.A</t>
  </si>
  <si>
    <t>AEO.2022.REF2022.PRCE_REAL_IDAL_NA_MTC_NA_NEENGL_Y13DLRPMMBTU.A</t>
  </si>
  <si>
    <t>AEO.2022.HIGHOGS.PRCE_REAL_IDAL_NA_MTC_NA_NEENGL_Y13DLRPMMBTU.A</t>
  </si>
  <si>
    <t>AEO.2022.LOWOGS.PRCE_REAL_IDAL_NA_MTC_NA_NEENGL_Y13DLRPMMBTU.A</t>
  </si>
  <si>
    <t>AEO.2022.REF2022.PRCE_REAL_IDAL_NA_OIC_NA_NEENGL_Y13DLRPMMBTU.A</t>
  </si>
  <si>
    <t>AEO.2022.HIGHOGS.PRCE_REAL_IDAL_NA_OIC_NA_NEENGL_Y13DLRPMMBTU.A</t>
  </si>
  <si>
    <t>AEO.2022.LOWOGS.PRCE_REAL_IDAL_NA_OIC_NA_NEENGL_Y13DLRPMMBTU.A</t>
  </si>
  <si>
    <t>AEO.2022.REF2022.PRCE_REAL_IDAL_NA_CLTLQ_NA_NEENGL_Y13DLRPMMBTU.A</t>
  </si>
  <si>
    <t>AEO.2022.HIGHOGS.PRCE_REAL_IDAL_NA_CLTLQ_NA_NEENGL_Y13DLRPMMBTU.A</t>
  </si>
  <si>
    <t>AEO.2022.LOWOGS.PRCE_REAL_IDAL_NA_CLTLQ_NA_NEENGL_Y13DLRPMMBTU.A</t>
  </si>
  <si>
    <t>AEO.2022.REF2022.PRCE_REAL_IDAL_NA_ELC_NA_NEENGL_Y13DLRPMMBTU.A</t>
  </si>
  <si>
    <t>AEO.2022.HIGHOGS.PRCE_REAL_IDAL_NA_ELC_NA_NEENGL_Y13DLRPMMBTU.A</t>
  </si>
  <si>
    <t>AEO.2022.LOWOGS.PRCE_REAL_IDAL_NA_ELC_NA_NEENGL_Y13DLRPMMBTU.A</t>
  </si>
  <si>
    <t>AEO.2022.REF2022.PRCE_REAL_TRN_NA_PROP_NA_NEENGL_Y13DLRPMMBTU.A</t>
  </si>
  <si>
    <t>AEO.2022.HIGHOGS.PRCE_REAL_TRN_NA_PROP_NA_NEENGL_Y13DLRPMMBTU.A</t>
  </si>
  <si>
    <t>AEO.2022.LOWOGS.PRCE_REAL_TRN_NA_PROP_NA_NEENGL_Y13DLRPMMBTU.A</t>
  </si>
  <si>
    <t>AEO.2022.REF2022.PRCE_REAL_TRN_NA_E85_NA_NEENGL_Y13DLRPMMBTU.A</t>
  </si>
  <si>
    <t>AEO.2022.HIGHOGS.PRCE_REAL_TRN_NA_E85_NA_NEENGL_Y13DLRPMMBTU.A</t>
  </si>
  <si>
    <t>AEO.2022.LOWOGS.PRCE_REAL_TRN_NA_E85_NA_NEENGL_Y13DLRPMMBTU.A</t>
  </si>
  <si>
    <t>AEO.2022.REF2022.PRCE_REAL_TRN_NA_MGS_NA_NEENGL_Y13DLRPMMBTU.A</t>
  </si>
  <si>
    <t>AEO.2022.HIGHOGS.PRCE_REAL_TRN_NA_MGS_NA_NEENGL_Y13DLRPMMBTU.A</t>
  </si>
  <si>
    <t>AEO.2022.LOWOGS.PRCE_REAL_TRN_NA_MGS_NA_NEENGL_Y13DLRPMMBTU.A</t>
  </si>
  <si>
    <t>AEO.2022.REF2022.PRCE_REAL_TRN_NA_JFL_NA_NEENGL_Y13DLRPMMBTU.A</t>
  </si>
  <si>
    <t>AEO.2022.HIGHOGS.PRCE_REAL_TRN_NA_JFL_NA_NEENGL_Y13DLRPMMBTU.A</t>
  </si>
  <si>
    <t>AEO.2022.LOWOGS.PRCE_REAL_TRN_NA_JFL_NA_NEENGL_Y13DLRPMMBTU.A</t>
  </si>
  <si>
    <t>AEO.2022.REF2022.PRCE_REAL_TRN_NA_DFU_NA_NEENGL_Y13DLRPMMBTU.A</t>
  </si>
  <si>
    <t>AEO.2022.HIGHOGS.PRCE_REAL_TRN_NA_DFU_NA_NEENGL_Y13DLRPMMBTU.A</t>
  </si>
  <si>
    <t>AEO.2022.LOWOGS.PRCE_REAL_TRN_NA_DFU_NA_NEENGL_Y13DLRPMMBTU.A</t>
  </si>
  <si>
    <t>AEO.2022.REF2022.PRCE_REAL_TRN_NA_RFO_NA_NEENGL_Y13DLRPMMBTU.A</t>
  </si>
  <si>
    <t>AEO.2022.HIGHOGS.PRCE_REAL_TRN_NA_RFO_NA_NEENGL_Y13DLRPMMBTU.A</t>
  </si>
  <si>
    <t>AEO.2022.LOWOGS.PRCE_REAL_TRN_NA_RFO_NA_NEENGL_Y13DLRPMMBTU.A</t>
  </si>
  <si>
    <t>AEO.2022.REF2022.PRCE_REAL_TRN_NA_NG_NA_NEENGL_Y13DLRPMMBTU.A</t>
  </si>
  <si>
    <t>AEO.2022.HIGHOGS.PRCE_REAL_TRN_NA_NG_NA_NEENGL_Y13DLRPMMBTU.A</t>
  </si>
  <si>
    <t>AEO.2022.LOWOGS.PRCE_REAL_TRN_NA_NG_NA_NEENGL_Y13DLRPMMBTU.A</t>
  </si>
  <si>
    <t>AEO.2022.REF2022.PRCE_REAL_TRN_NA_ELC_NA_NEENGL_Y13DLRPMMBTU.A</t>
  </si>
  <si>
    <t>AEO.2022.HIGHOGS.PRCE_REAL_TRN_NA_ELC_NA_NEENGL_Y13DLRPMMBTU.A</t>
  </si>
  <si>
    <t>AEO.2022.LOWOGS.PRCE_REAL_TRN_NA_ELC_NA_NEENGL_Y13DLRPMMBTU.A</t>
  </si>
  <si>
    <t>AEO.2022.REF2022.PRCE_REAL_ELEP_NA_DFO_NA_NEENGL_Y13DLRPMMBTU.A</t>
  </si>
  <si>
    <t>AEO.2022.HIGHOGS.PRCE_REAL_ELEP_NA_DFO_NA_NEENGL_Y13DLRPMMBTU.A</t>
  </si>
  <si>
    <t>AEO.2022.LOWOGS.PRCE_REAL_ELEP_NA_DFO_NA_NEENGL_Y13DLRPMMBTU.A</t>
  </si>
  <si>
    <t>AEO.2022.REF2022.PRCE_REAL_ELEP_NA_RFO_NA_NEENGL_Y13DLRPMMBTU.A</t>
  </si>
  <si>
    <t>AEO.2022.HIGHOGS.PRCE_REAL_ELEP_NA_RFO_NA_NEENGL_Y13DLRPMMBTU.A</t>
  </si>
  <si>
    <t>AEO.2022.LOWOGS.PRCE_REAL_ELEP_NA_RFO_NA_NEENGL_Y13DLRPMMBTU.A</t>
  </si>
  <si>
    <t>AEO.2022.REF2022.PRCE_REAL_ELEP_NA_NG_NA_NEENGL_Y13DLRPMMBTU.A</t>
  </si>
  <si>
    <t>AEO.2022.HIGHOGS.PRCE_REAL_ELEP_NA_NG_NA_NEENGL_Y13DLRPMMBTU.A</t>
  </si>
  <si>
    <t>AEO.2022.LOWOGS.PRCE_REAL_ELEP_NA_NG_NA_NEENGL_Y13DLRPMMBTU.A</t>
  </si>
  <si>
    <t>AEO.2022.REF2022.PRCE_REAL_ELEP_NA_STC_NA_NEENGL_Y13DLRPMMBTU.A</t>
  </si>
  <si>
    <t>AEO.2022.HIGHOGS.PRCE_REAL_ELEP_NA_STC_NA_NEENGL_Y13DLRPMMBTU.A</t>
  </si>
  <si>
    <t>AEO.2022.LOWOGS.PRCE_REAL_ELEP_NA_STC_NA_NEENGL_Y13DLRPMMBTU.A</t>
  </si>
  <si>
    <t>AEO.2022.REF2022.PRCE_REAL_ELEP_NA_U_NA_NEENGL_Y13DLRPMMBTU.A</t>
  </si>
  <si>
    <t>AEO.2022.HIGHOGS.PRCE_REAL_ELEP_NA_U_NA_NEENGL_Y13DLRPMMBTU.A</t>
  </si>
  <si>
    <t>AEO.2022.LOWOGS.PRCE_REAL_ELEP_NA_U_NA_NEENGL_Y13DLRPMMBTU.A</t>
  </si>
  <si>
    <t>AEO.2022.REF2022.PRCE_REAL_TEN_NA_PROP_NA_NEENGL_Y13DLRPMMBTU.A</t>
  </si>
  <si>
    <t>AEO.2022.HIGHOGS.PRCE_REAL_TEN_NA_PROP_NA_NEENGL_Y13DLRPMMBTU.A</t>
  </si>
  <si>
    <t>AEO.2022.LOWOGS.PRCE_REAL_TEN_NA_PROP_NA_NEENGL_Y13DLRPMMBTU.A</t>
  </si>
  <si>
    <t>AEO.2022.REF2022.PRCE_REAL_TEN_NA_E85_NA_NEENGL_Y13DLRPMMBTU.A</t>
  </si>
  <si>
    <t>AEO.2022.HIGHOGS.PRCE_REAL_TEN_NA_E85_NA_NEENGL_Y13DLRPMMBTU.A</t>
  </si>
  <si>
    <t>AEO.2022.LOWOGS.PRCE_REAL_TEN_NA_E85_NA_NEENGL_Y13DLRPMMBTU.A</t>
  </si>
  <si>
    <t>AEO.2022.REF2022.PRCE_REAL_TEN_NA_MGS_NA_NEENGL_Y13DLRPMMBTU.A</t>
  </si>
  <si>
    <t>AEO.2022.HIGHOGS.PRCE_REAL_TEN_NA_MGS_NA_NEENGL_Y13DLRPMMBTU.A</t>
  </si>
  <si>
    <t>AEO.2022.LOWOGS.PRCE_REAL_TEN_NA_MGS_NA_NEENGL_Y13DLRPMMBTU.A</t>
  </si>
  <si>
    <t>AEO.2022.REF2022.PRCE_REAL_TEN_NA_JFL_NA_NEENGL_Y13DLRPMMBTU.A</t>
  </si>
  <si>
    <t>AEO.2022.HIGHOGS.PRCE_REAL_TEN_NA_JFL_NA_NEENGL_Y13DLRPMMBTU.A</t>
  </si>
  <si>
    <t>AEO.2022.LOWOGS.PRCE_REAL_TEN_NA_JFL_NA_NEENGL_Y13DLRPMMBTU.A</t>
  </si>
  <si>
    <t>AEO.2022.REF2022.PRCE_REAL_TEN_NA_DFO_NA_NEENGL_Y13DLRPMMBTU.A</t>
  </si>
  <si>
    <t>AEO.2022.HIGHOGS.PRCE_REAL_TEN_NA_DFO_NA_NEENGL_Y13DLRPMMBTU.A</t>
  </si>
  <si>
    <t>AEO.2022.LOWOGS.PRCE_REAL_TEN_NA_DFO_NA_NEENGL_Y13DLRPMMBTU.A</t>
  </si>
  <si>
    <t>AEO.2022.REF2022.PRCE_REAL_TEN_NA_RFO_NA_NEENGL_Y13DLRPMMBTU.A</t>
  </si>
  <si>
    <t>AEO.2022.HIGHOGS.PRCE_REAL_TEN_NA_RFO_NA_NEENGL_Y13DLRPMMBTU.A</t>
  </si>
  <si>
    <t>AEO.2022.LOWOGS.PRCE_REAL_TEN_NA_RFO_NA_NEENGL_Y13DLRPMMBTU.A</t>
  </si>
  <si>
    <t>AEO.2022.REF2022.PRCE_REAL_TEN_NA_NG_NA_NEENGL_Y13DLRPMMBTU.A</t>
  </si>
  <si>
    <t>AEO.2022.HIGHOGS.PRCE_REAL_TEN_NA_NG_NA_NEENGL_Y13DLRPMMBTU.A</t>
  </si>
  <si>
    <t>AEO.2022.LOWOGS.PRCE_REAL_TEN_NA_NG_NA_NEENGL_Y13DLRPMMBTU.A</t>
  </si>
  <si>
    <t>AEO.2022.REF2022.PRCE_REAL_TEN_NA_MTC_NA_NEENGL_Y13DLRPMMBTU.A</t>
  </si>
  <si>
    <t>AEO.2022.HIGHOGS.PRCE_REAL_TEN_NA_MTC_NA_NEENGL_Y13DLRPMMBTU.A</t>
  </si>
  <si>
    <t>AEO.2022.LOWOGS.PRCE_REAL_TEN_NA_MTC_NA_NEENGL_Y13DLRPMMBTU.A</t>
  </si>
  <si>
    <t>AEO.2022.REF2022.PRCE_REAL_TEN_NA_OCA_NA_NEENGL_Y13DLRPMMBTU.A</t>
  </si>
  <si>
    <t>AEO.2022.HIGHOGS.PRCE_REAL_TEN_NA_OCA_NA_NEENGL_Y13DLRPMMBTU.A</t>
  </si>
  <si>
    <t>AEO.2022.LOWOGS.PRCE_REAL_TEN_NA_OCA_NA_NEENGL_Y13DLRPMMBTU.A</t>
  </si>
  <si>
    <t>AEO.2022.REF2022.PRCE_REAL_TEN_NA_CLTLQ_NA_NEENGL_Y13DLRPMMBTU.A</t>
  </si>
  <si>
    <t>AEO.2022.HIGHOGS.PRCE_REAL_TEN_NA_CLTLQ_NA_NEENGL_Y13DLRPMMBTU.A</t>
  </si>
  <si>
    <t>AEO.2022.LOWOGS.PRCE_REAL_TEN_NA_CLTLQ_NA_NEENGL_Y13DLRPMMBTU.A</t>
  </si>
  <si>
    <t>AEO.2022.REF2022.PRCE_REAL_TEN_NA_ELC_NA_NEENGL_Y13DLRPMMBTU.A</t>
  </si>
  <si>
    <t>AEO.2022.HIGHOGS.PRCE_REAL_TEN_NA_ELC_NA_NEENGL_Y13DLRPMMBTU.A</t>
  </si>
  <si>
    <t>AEO.2022.LOWOGS.PRCE_REAL_TEN_NA_ELC_NA_NEENGL_Y13DLRPMMBTU.A</t>
  </si>
  <si>
    <t>AEO.2022.REF2022.EXPD_REAL_RESD_NA_NRN_NA_NEENGL_BLNY13DLR.A</t>
  </si>
  <si>
    <t>AEO.2022.HIGHOGS.EXPD_REAL_RESD_NA_NRN_NA_NEENGL_BLNY13DLR.A</t>
  </si>
  <si>
    <t>AEO.2022.LOWOGS.EXPD_REAL_RESD_NA_NRN_NA_NEENGL_BLNY13DLR.A</t>
  </si>
  <si>
    <t>AEO.2022.REF2022.EXPD_REAL_COMM_NA_NRN_NA_NEENGL_BLNY13DLR.A</t>
  </si>
  <si>
    <t>AEO.2022.HIGHOGS.EXPD_REAL_COMM_NA_NRN_NA_NEENGL_BLNY13DLR.A</t>
  </si>
  <si>
    <t>AEO.2022.LOWOGS.EXPD_REAL_COMM_NA_NRN_NA_NEENGL_BLNY13DLR.A</t>
  </si>
  <si>
    <t>AEO.2022.REF2022.EXPD_REAL_IDAL_NA_NRN_NA_NEENGL_BLNY13DLR.A</t>
  </si>
  <si>
    <t>AEO.2022.HIGHOGS.EXPD_REAL_IDAL_NA_NRN_NA_NEENGL_BLNY13DLR.A</t>
  </si>
  <si>
    <t>AEO.2022.LOWOGS.EXPD_REAL_IDAL_NA_NRN_NA_NEENGL_BLNY13DLR.A</t>
  </si>
  <si>
    <t>AEO.2022.REF2022.EXPD_REAL_TRN_NA_NRN_NA_NEENGL_BLNY13DLR.A</t>
  </si>
  <si>
    <t>AEO.2022.HIGHOGS.EXPD_REAL_TRN_NA_NRN_NA_NEENGL_BLNY13DLR.A</t>
  </si>
  <si>
    <t>AEO.2022.LOWOGS.EXPD_REAL_TRN_NA_NRN_NA_NEENGL_BLNY13DLR.A</t>
  </si>
  <si>
    <t>AEO.2022.REF2022.EXPD_REAL_TEN_NA_NRN_NA_NEENGL_BLNY13DLR.A</t>
  </si>
  <si>
    <t>AEO.2022.HIGHOGS.EXPD_REAL_TEN_NA_NRN_NA_NEENGL_BLNY13DLR.A</t>
  </si>
  <si>
    <t>AEO.2022.LOWOGS.EXPD_REAL_TEN_NA_NRN_NA_NEENGL_BLNY13DLR.A</t>
  </si>
  <si>
    <t>AEO.2022.REF2022.EXPD_REAL_TRN_NA_RNW_NA_NEENGL_BLNY13DLR.A</t>
  </si>
  <si>
    <t>AEO.2022.HIGHOGS.EXPD_REAL_TRN_NA_RNW_NA_NEENGL_BLNY13DLR.A</t>
  </si>
  <si>
    <t>AEO.2022.LOWOGS.EXPD_REAL_TRN_NA_RNW_NA_NEENGL_BLNY13DLR.A</t>
  </si>
  <si>
    <t>AEO.2022.REF2022.EXPD_REAL_TEN_NA_NA_NA_NEENGL_BLNY13DLR.A</t>
  </si>
  <si>
    <t>AEO.2022.HIGHOGS.EXPD_REAL_TEN_NA_NA_NA_NEENGL_BLNY13DLR.A</t>
  </si>
  <si>
    <t>AEO.2022.LOWOGS.EXPD_REAL_TEN_NA_NA_NA_NEENGL_BLNY13DLR.A</t>
  </si>
  <si>
    <t>AEO.2022.REF2022.PRCE_NOM_RESD_NA_PROP_NA_NEENGL_NDLRPMBTU.A</t>
  </si>
  <si>
    <t>AEO.2022.HIGHOGS.PRCE_NOM_RESD_NA_PROP_NA_NEENGL_NDLRPMBTU.A</t>
  </si>
  <si>
    <t>AEO.2022.LOWOGS.PRCE_NOM_RESD_NA_PROP_NA_NEENGL_NDLRPMBTU.A</t>
  </si>
  <si>
    <t>AEO.2022.REF2022.PRCE_NOM_RESD_NA_DFO_NA_NEENGL_NDLRPMBTU.A</t>
  </si>
  <si>
    <t>AEO.2022.HIGHOGS.PRCE_NOM_RESD_NA_DFO_NA_NEENGL_NDLRPMBTU.A</t>
  </si>
  <si>
    <t>AEO.2022.LOWOGS.PRCE_NOM_RESD_NA_DFO_NA_NEENGL_NDLRPMBTU.A</t>
  </si>
  <si>
    <t>AEO.2022.REF2022.PRCE_NOM_RESD_NA_NG_NA_NEENGL_NDLRPMBTU.A</t>
  </si>
  <si>
    <t>AEO.2022.HIGHOGS.PRCE_NOM_RESD_NA_NG_NA_NEENGL_NDLRPMBTU.A</t>
  </si>
  <si>
    <t>AEO.2022.LOWOGS.PRCE_NOM_RESD_NA_NG_NA_NEENGL_NDLRPMBTU.A</t>
  </si>
  <si>
    <t>AEO.2022.REF2022.PRCE_NOM_RESD_NA_ELC_NA_NEENGL_NDLRPMBTU.A</t>
  </si>
  <si>
    <t>AEO.2022.HIGHOGS.PRCE_NOM_RESD_NA_ELC_NA_NEENGL_NDLRPMBTU.A</t>
  </si>
  <si>
    <t>AEO.2022.LOWOGS.PRCE_NOM_RESD_NA_ELC_NA_NEENGL_NDLRPMBTU.A</t>
  </si>
  <si>
    <t>AEO.2022.REF2022.PRCE_NOM_COMM_NA_PROP_NA_NEENGL_NDLRPMBTU.A</t>
  </si>
  <si>
    <t>AEO.2022.HIGHOGS.PRCE_NOM_COMM_NA_PROP_NA_NEENGL_NDLRPMBTU.A</t>
  </si>
  <si>
    <t>AEO.2022.LOWOGS.PRCE_NOM_COMM_NA_PROP_NA_NEENGL_NDLRPMBTU.A</t>
  </si>
  <si>
    <t>AEO.2022.REF2022.PRCE_NOM_COMM_NA_DFO_NA_NEENGL_NDLRPMBTU.A</t>
  </si>
  <si>
    <t>AEO.2022.HIGHOGS.PRCE_NOM_COMM_NA_DFO_NA_NEENGL_NDLRPMBTU.A</t>
  </si>
  <si>
    <t>AEO.2022.LOWOGS.PRCE_NOM_COMM_NA_DFO_NA_NEENGL_NDLRPMBTU.A</t>
  </si>
  <si>
    <t>AEO.2022.REF2022.PRCE_NOM_COMM_NA_RFL_NA_NEENGL_NDLRPMBTU.A</t>
  </si>
  <si>
    <t>AEO.2022.HIGHOGS.PRCE_NOM_COMM_NA_RFL_NA_NEENGL_NDLRPMBTU.A</t>
  </si>
  <si>
    <t>AEO.2022.LOWOGS.PRCE_NOM_COMM_NA_RFL_NA_NEENGL_NDLRPMBTU.A</t>
  </si>
  <si>
    <t>AEO.2022.REF2022.PRCE_NOM_COMM_NA_NG_NA_NEENGL_NDLRPMBTU.A</t>
  </si>
  <si>
    <t>AEO.2022.HIGHOGS.PRCE_NOM_COMM_NA_NG_NA_NEENGL_NDLRPMBTU.A</t>
  </si>
  <si>
    <t>AEO.2022.LOWOGS.PRCE_NOM_COMM_NA_NG_NA_NEENGL_NDLRPMBTU.A</t>
  </si>
  <si>
    <t>AEO.2022.REF2022.PRCE_NOM_COMM_NA_ELC_NA_NEENGL_NDLRPMBTU.A</t>
  </si>
  <si>
    <t>AEO.2022.HIGHOGS.PRCE_NOM_COMM_NA_ELC_NA_NEENGL_NDLRPMBTU.A</t>
  </si>
  <si>
    <t>AEO.2022.LOWOGS.PRCE_NOM_COMM_NA_ELC_NA_NEENGL_NDLRPMBTU.A</t>
  </si>
  <si>
    <t>AEO.2022.REF2022.PRCE_NOM_IDAL_NA_PROP_NA_NEENGL_NDLRPMBTU.A</t>
  </si>
  <si>
    <t>AEO.2022.HIGHOGS.PRCE_NOM_IDAL_NA_PROP_NA_NEENGL_NDLRPMBTU.A</t>
  </si>
  <si>
    <t>AEO.2022.LOWOGS.PRCE_NOM_IDAL_NA_PROP_NA_NEENGL_NDLRPMBTU.A</t>
  </si>
  <si>
    <t>AEO.2022.REF2022.PRCE_NOM_IDAL_NA_DFO_NA_NEENGL_NDLRPMBTU.A</t>
  </si>
  <si>
    <t>AEO.2022.HIGHOGS.PRCE_NOM_IDAL_NA_DFO_NA_NEENGL_NDLRPMBTU.A</t>
  </si>
  <si>
    <t>AEO.2022.LOWOGS.PRCE_NOM_IDAL_NA_DFO_NA_NEENGL_NDLRPMBTU.A</t>
  </si>
  <si>
    <t>AEO.2022.REF2022.PRCE_NOM_IDAL_NA_RFO_NA_NEENGL_NDLRPMBTU.A</t>
  </si>
  <si>
    <t>AEO.2022.HIGHOGS.PRCE_NOM_IDAL_NA_RFO_NA_NEENGL_NDLRPMBTU.A</t>
  </si>
  <si>
    <t>AEO.2022.LOWOGS.PRCE_NOM_IDAL_NA_RFO_NA_NEENGL_NDLRPMBTU.A</t>
  </si>
  <si>
    <t>AEO.2022.REF2022.PRCE_NOM_IDAL_NA_NG_NA_NEENGL_NDLRPMBTU.A</t>
  </si>
  <si>
    <t>AEO.2022.HIGHOGS.PRCE_NOM_IDAL_NA_NG_NA_NEENGL_NDLRPMBTU.A</t>
  </si>
  <si>
    <t>AEO.2022.LOWOGS.PRCE_NOM_IDAL_NA_NG_NA_NEENGL_NDLRPMBTU.A</t>
  </si>
  <si>
    <t>AEO.2022.REF2022.PRCE_NOM_IDAL_NA_MTC_NA_NEENGL_NDLRPMBTU.A</t>
  </si>
  <si>
    <t>AEO.2022.HIGHOGS.PRCE_NOM_IDAL_NA_MTC_NA_NEENGL_NDLRPMBTU.A</t>
  </si>
  <si>
    <t>AEO.2022.LOWOGS.PRCE_NOM_IDAL_NA_MTC_NA_NEENGL_NDLRPMBTU.A</t>
  </si>
  <si>
    <t>AEO.2022.REF2022.PRCE_NOM_IDAL_NA_OIC_NA_NEENGL_NDLRPMBTU.A</t>
  </si>
  <si>
    <t>AEO.2022.HIGHOGS.PRCE_NOM_IDAL_NA_OIC_NA_NEENGL_NDLRPMBTU.A</t>
  </si>
  <si>
    <t>AEO.2022.LOWOGS.PRCE_NOM_IDAL_NA_OIC_NA_NEENGL_NDLRPMBTU.A</t>
  </si>
  <si>
    <t>AEO.2022.REF2022.PRCE_NOM_IDAL_NA_CLTLQ_NA_NEENGL_NDLRPMBTU.A</t>
  </si>
  <si>
    <t>AEO.2022.HIGHOGS.PRCE_NOM_IDAL_NA_CLTLQ_NA_NEENGL_NDLRPMBTU.A</t>
  </si>
  <si>
    <t>AEO.2022.LOWOGS.PRCE_NOM_IDAL_NA_CLTLQ_NA_NEENGL_NDLRPMBTU.A</t>
  </si>
  <si>
    <t>AEO.2022.REF2022.PRCE_NOM_IDAL_NA_ELC_NA_NEENGL_NDLRPMBTU.A</t>
  </si>
  <si>
    <t>AEO.2022.HIGHOGS.PRCE_NOM_IDAL_NA_ELC_NA_NEENGL_NDLRPMBTU.A</t>
  </si>
  <si>
    <t>AEO.2022.LOWOGS.PRCE_NOM_IDAL_NA_ELC_NA_NEENGL_NDLRPMBTU.A</t>
  </si>
  <si>
    <t>AEO.2022.REF2022.PRCE_NOM_TRN_NA_PROP_NA_NEENGL_NDLRPMBTU.A</t>
  </si>
  <si>
    <t>AEO.2022.HIGHOGS.PRCE_NOM_TRN_NA_PROP_NA_NEENGL_NDLRPMBTU.A</t>
  </si>
  <si>
    <t>AEO.2022.LOWOGS.PRCE_NOM_TRN_NA_PROP_NA_NEENGL_NDLRPMBTU.A</t>
  </si>
  <si>
    <t>AEO.2022.REF2022.PRCE_NOM_TRN_NA_E85_NA_NEENGL_NDLRPMBTU.A</t>
  </si>
  <si>
    <t>AEO.2022.HIGHOGS.PRCE_NOM_TRN_NA_E85_NA_NEENGL_NDLRPMBTU.A</t>
  </si>
  <si>
    <t>AEO.2022.LOWOGS.PRCE_NOM_TRN_NA_E85_NA_NEENGL_NDLRPMBTU.A</t>
  </si>
  <si>
    <t>AEO.2022.REF2022.PRCE_NOM_TRN_NA_MGS_NA_NEENGL_NDLRPMBTU.A</t>
  </si>
  <si>
    <t>AEO.2022.HIGHOGS.PRCE_NOM_TRN_NA_MGS_NA_NEENGL_NDLRPMBTU.A</t>
  </si>
  <si>
    <t>AEO.2022.LOWOGS.PRCE_NOM_TRN_NA_MGS_NA_NEENGL_NDLRPMBTU.A</t>
  </si>
  <si>
    <t>AEO.2022.REF2022.PRCE_NOM_TRN_NA_JFL_NA_NEENGL_NDLRPMBTU.A</t>
  </si>
  <si>
    <t>AEO.2022.HIGHOGS.PRCE_NOM_TRN_NA_JFL_NA_NEENGL_NDLRPMBTU.A</t>
  </si>
  <si>
    <t>AEO.2022.LOWOGS.PRCE_NOM_TRN_NA_JFL_NA_NEENGL_NDLRPMBTU.A</t>
  </si>
  <si>
    <t>AEO.2022.REF2022.PRCE_NOM_TRN_NA_DFU_NA_NEENGL_NDLRPMBTU.A</t>
  </si>
  <si>
    <t>AEO.2022.HIGHOGS.PRCE_NOM_TRN_NA_DFU_NA_NEENGL_NDLRPMBTU.A</t>
  </si>
  <si>
    <t>AEO.2022.LOWOGS.PRCE_NOM_TRN_NA_DFU_NA_NEENGL_NDLRPMBTU.A</t>
  </si>
  <si>
    <t>AEO.2022.REF2022.PRCE_NOM_TRN_NA_RFO_NA_NEENGL_NDLRPMBTU.A</t>
  </si>
  <si>
    <t>AEO.2022.HIGHOGS.PRCE_NOM_TRN_NA_RFO_NA_NEENGL_NDLRPMBTU.A</t>
  </si>
  <si>
    <t>AEO.2022.LOWOGS.PRCE_NOM_TRN_NA_RFO_NA_NEENGL_NDLRPMBTU.A</t>
  </si>
  <si>
    <t>AEO.2022.REF2022.PRCE_NOM_TRN_NA_NG_NA_NEENGL_NDLRPMBTU.A</t>
  </si>
  <si>
    <t>AEO.2022.HIGHOGS.PRCE_NOM_TRN_NA_NG_NA_NEENGL_NDLRPMBTU.A</t>
  </si>
  <si>
    <t>AEO.2022.LOWOGS.PRCE_NOM_TRN_NA_NG_NA_NEENGL_NDLRPMBTU.A</t>
  </si>
  <si>
    <t>AEO.2022.REF2022.PRCE_NOM_TRN_NA_ELC_NA_NEENGL_NDLRPMBTU.A</t>
  </si>
  <si>
    <t>AEO.2022.HIGHOGS.PRCE_NOM_TRN_NA_ELC_NA_NEENGL_NDLRPMBTU.A</t>
  </si>
  <si>
    <t>AEO.2022.LOWOGS.PRCE_NOM_TRN_NA_ELC_NA_NEENGL_NDLRPMBTU.A</t>
  </si>
  <si>
    <t>AEO.2022.REF2022.PRCE_NOM_ELEP_NA_DFO_NA_NEENGL_NDLRPMBTU.A</t>
  </si>
  <si>
    <t>AEO.2022.HIGHOGS.PRCE_NOM_ELEP_NA_DFO_NA_NEENGL_NDLRPMBTU.A</t>
  </si>
  <si>
    <t>AEO.2022.LOWOGS.PRCE_NOM_ELEP_NA_DFO_NA_NEENGL_NDLRPMBTU.A</t>
  </si>
  <si>
    <t>AEO.2022.REF2022.PRCE_NOM_ELEP_NA_RFO_NA_NEENGL_NDLRPMBTU.A</t>
  </si>
  <si>
    <t>AEO.2022.HIGHOGS.PRCE_NOM_ELEP_NA_RFO_NA_NEENGL_NDLRPMBTU.A</t>
  </si>
  <si>
    <t>AEO.2022.LOWOGS.PRCE_NOM_ELEP_NA_RFO_NA_NEENGL_NDLRPMBTU.A</t>
  </si>
  <si>
    <t>AEO.2022.REF2022.PRCE_NOM_ELEP_NA_NG_NA_NEENGL_NDLRPMBTU.A</t>
  </si>
  <si>
    <t>AEO.2022.HIGHOGS.PRCE_NOM_ELEP_NA_NG_NA_NEENGL_NDLRPMBTU.A</t>
  </si>
  <si>
    <t>AEO.2022.LOWOGS.PRCE_NOM_ELEP_NA_NG_NA_NEENGL_NDLRPMBTU.A</t>
  </si>
  <si>
    <t>AEO.2022.REF2022.PRCE_NOM_ELEP_NA_STC_NA_NEENGL_NDLRPMBTU.A</t>
  </si>
  <si>
    <t>AEO.2022.HIGHOGS.PRCE_NOM_ELEP_NA_STC_NA_NEENGL_NDLRPMBTU.A</t>
  </si>
  <si>
    <t>AEO.2022.LOWOGS.PRCE_NOM_ELEP_NA_STC_NA_NEENGL_NDLRPMBTU.A</t>
  </si>
  <si>
    <t>AEO.2022.REF2022.PRCE_NOM_ELEP_NA_U_NA_NEENGL_NDLRPMBTU.A</t>
  </si>
  <si>
    <t>AEO.2022.HIGHOGS.PRCE_NOM_ELEP_NA_U_NA_NEENGL_NDLRPMBTU.A</t>
  </si>
  <si>
    <t>AEO.2022.LOWOGS.PRCE_NOM_ELEP_NA_U_NA_NEENGL_NDLRPMBTU.A</t>
  </si>
  <si>
    <t>AEO.2022.REF2022.PRCE_NOM_TEN_NA_PROP_NA_NEENGL_NDLRPMBTU.A</t>
  </si>
  <si>
    <t>AEO.2022.HIGHOGS.PRCE_NOM_TEN_NA_PROP_NA_NEENGL_NDLRPMBTU.A</t>
  </si>
  <si>
    <t>AEO.2022.LOWOGS.PRCE_NOM_TEN_NA_PROP_NA_NEENGL_NDLRPMBTU.A</t>
  </si>
  <si>
    <t>AEO.2022.REF2022.PRCE_NOM_TEN_NA_E85_NA_NEENGL_NDLRPMBTU.A</t>
  </si>
  <si>
    <t>AEO.2022.HIGHOGS.PRCE_NOM_TEN_NA_E85_NA_NEENGL_NDLRPMBTU.A</t>
  </si>
  <si>
    <t>AEO.2022.LOWOGS.PRCE_NOM_TEN_NA_E85_NA_NEENGL_NDLRPMBTU.A</t>
  </si>
  <si>
    <t>AEO.2022.REF2022.PRCE_NOM_TEN_NA_MGS_NA_NEENGL_NDLRPMBTU.A</t>
  </si>
  <si>
    <t>AEO.2022.HIGHOGS.PRCE_NOM_TEN_NA_MGS_NA_NEENGL_NDLRPMBTU.A</t>
  </si>
  <si>
    <t>AEO.2022.LOWOGS.PRCE_NOM_TEN_NA_MGS_NA_NEENGL_NDLRPMBTU.A</t>
  </si>
  <si>
    <t>AEO.2022.REF2022.PRCE_NOM_TEN_NA_JFL_NA_NEENGL_NDLRPMBTU.A</t>
  </si>
  <si>
    <t>AEO.2022.HIGHOGS.PRCE_NOM_TEN_NA_JFL_NA_NEENGL_NDLRPMBTU.A</t>
  </si>
  <si>
    <t>AEO.2022.LOWOGS.PRCE_NOM_TEN_NA_JFL_NA_NEENGL_NDLRPMBTU.A</t>
  </si>
  <si>
    <t>AEO.2022.REF2022.PRCE_NOM_TEN_NA_DFO_NA_NEENGL_NDLRPMBTU.A</t>
  </si>
  <si>
    <t>AEO.2022.HIGHOGS.PRCE_NOM_TEN_NA_DFO_NA_NEENGL_NDLRPMBTU.A</t>
  </si>
  <si>
    <t>AEO.2022.LOWOGS.PRCE_NOM_TEN_NA_DFO_NA_NEENGL_NDLRPMBTU.A</t>
  </si>
  <si>
    <t>AEO.2022.REF2022.PRCE_NOM_TEN_NA_RFO_NA_NEENGL_NDLRPMBTU.A</t>
  </si>
  <si>
    <t>AEO.2022.HIGHOGS.PRCE_NOM_TEN_NA_RFO_NA_NEENGL_NDLRPMBTU.A</t>
  </si>
  <si>
    <t>AEO.2022.LOWOGS.PRCE_NOM_TEN_NA_RFO_NA_NEENGL_NDLRPMBTU.A</t>
  </si>
  <si>
    <t>AEO.2022.REF2022.PRCE_NOM_TEN_NA_NG_NA_NEENGL_NDLRPMBTU.A</t>
  </si>
  <si>
    <t>AEO.2022.HIGHOGS.PRCE_NOM_TEN_NA_NG_NA_NEENGL_NDLRPMBTU.A</t>
  </si>
  <si>
    <t>AEO.2022.LOWOGS.PRCE_NOM_TEN_NA_NG_NA_NEENGL_NDLRPMBTU.A</t>
  </si>
  <si>
    <t>AEO.2022.REF2022.PRCE_NOM_TEN_NA_MTC_NA_NEENGL_NDLRPMBTU.A</t>
  </si>
  <si>
    <t>AEO.2022.HIGHOGS.PRCE_NOM_TEN_NA_MTC_NA_NEENGL_NDLRPMBTU.A</t>
  </si>
  <si>
    <t>AEO.2022.LOWOGS.PRCE_NOM_TEN_NA_MTC_NA_NEENGL_NDLRPMBTU.A</t>
  </si>
  <si>
    <t>AEO.2022.REF2022.PRCE_NOM_TEN_NA_OCA_NA_NEENGL_NDLRPMBTU.A</t>
  </si>
  <si>
    <t>AEO.2022.HIGHOGS.PRCE_NOM_TEN_NA_OCA_NA_NEENGL_NDLRPMBTU.A</t>
  </si>
  <si>
    <t>AEO.2022.LOWOGS.PRCE_NOM_TEN_NA_OCA_NA_NEENGL_NDLRPMBTU.A</t>
  </si>
  <si>
    <t>AEO.2022.REF2022.PRCE_NOM_TEN_NA_CLTLQ_NA_NEENGL_NDLRPMBTU.A</t>
  </si>
  <si>
    <t>AEO.2022.HIGHOGS.PRCE_NOM_TEN_NA_CLTLQ_NA_NEENGL_NDLRPMBTU.A</t>
  </si>
  <si>
    <t>AEO.2022.LOWOGS.PRCE_NOM_TEN_NA_CLTLQ_NA_NEENGL_NDLRPMBTU.A</t>
  </si>
  <si>
    <t>AEO.2022.REF2022.PRCE_NOM_TEN_NA_ELC_NA_NEENGL_NDLRPMBTU.A</t>
  </si>
  <si>
    <t>AEO.2022.HIGHOGS.PRCE_NOM_TEN_NA_ELC_NA_NEENGL_NDLRPMBTU.A</t>
  </si>
  <si>
    <t>AEO.2022.LOWOGS.PRCE_NOM_TEN_NA_ELC_NA_NEENGL_NDLRPMBTU.A</t>
  </si>
  <si>
    <t>AEO.2022.REF2022.EXPD_NOM_RESD_NA_NRN_NA_NEENGL_BLNNOMDLR.A</t>
  </si>
  <si>
    <t>AEO.2022.HIGHOGS.EXPD_NOM_RESD_NA_NRN_NA_NEENGL_BLNNOMDLR.A</t>
  </si>
  <si>
    <t>AEO.2022.LOWOGS.EXPD_NOM_RESD_NA_NRN_NA_NEENGL_BLNNOMDLR.A</t>
  </si>
  <si>
    <t>AEO.2022.REF2022.EXPD_NOM_COMM_NA_NRN_NA_NEENGL_BLNNOMDLR.A</t>
  </si>
  <si>
    <t>AEO.2022.HIGHOGS.EXPD_NOM_COMM_NA_NRN_NA_NEENGL_BLNNOMDLR.A</t>
  </si>
  <si>
    <t>AEO.2022.LOWOGS.EXPD_NOM_COMM_NA_NRN_NA_NEENGL_BLNNOMDLR.A</t>
  </si>
  <si>
    <t>AEO.2022.REF2022.EXPD_NOM_IDAL_NA_NRN_NA_NEENGL_BLNNOMDLR.A</t>
  </si>
  <si>
    <t>AEO.2022.HIGHOGS.EXPD_NOM_IDAL_NA_NRN_NA_NEENGL_BLNNOMDLR.A</t>
  </si>
  <si>
    <t>AEO.2022.LOWOGS.EXPD_NOM_IDAL_NA_NRN_NA_NEENGL_BLNNOMDLR.A</t>
  </si>
  <si>
    <t>AEO.2022.REF2022.EXPD_NOM_TRN_NA_NRN_NA_NEENGL_BLNNOMDLR.A</t>
  </si>
  <si>
    <t>AEO.2022.HIGHOGS.EXPD_NOM_TRN_NA_NRN_NA_NEENGL_BLNNOMDLR.A</t>
  </si>
  <si>
    <t>AEO.2022.LOWOGS.EXPD_NOM_TRN_NA_NRN_NA_NEENGL_BLNNOMDLR.A</t>
  </si>
  <si>
    <t>AEO.2022.REF2022.EXPD_NOM_TEN_NA_NRN_NA_NEENGL_BLNNOMDLR.A</t>
  </si>
  <si>
    <t>AEO.2022.HIGHOGS.EXPD_NOM_TEN_NA_NRN_NA_NEENGL_BLNNOMDLR.A</t>
  </si>
  <si>
    <t>AEO.2022.LOWOGS.EXPD_NOM_TEN_NA_NRN_NA_NEENGL_BLNNOMDLR.A</t>
  </si>
  <si>
    <t>AEO.2022.REF2022.EXPD_NOM_TRN_NA_RNW_NA_NEENGL_BLNNOMDLR.A</t>
  </si>
  <si>
    <t>AEO.2022.HIGHOGS.EXPD_NOM_TRN_NA_RNW_NA_NEENGL_BLNNOMDLR.A</t>
  </si>
  <si>
    <t>AEO.2022.LOWOGS.EXPD_NOM_TRN_NA_RNW_NA_NEENGL_BLNNOMDLR.A</t>
  </si>
  <si>
    <t>AEO.2022.REF2022.EXPD_NOM_TEN_NA_NA_NA_NEENGL_BLNNOMDLR.A</t>
  </si>
  <si>
    <t>AEO.2022.HIGHOGS.EXPD_NOM_TEN_NA_NA_NA_NEENGL_BLNNOMDLR.A</t>
  </si>
  <si>
    <t>AEO.2022.LOWOGS.EXPD_NOM_TEN_NA_NA_NA_NEENGL_BLNNOMDLR.A</t>
  </si>
  <si>
    <t>New England</t>
  </si>
  <si>
    <t>AEO.2022.REF2022.PRCE_REAL_RESD_NA_PROP_NA_WNC_Y13DLRPMMBTU.A</t>
  </si>
  <si>
    <t>AEO.2022.HIGHOGS.PRCE_REAL_RESD_NA_PROP_NA_WNC_Y13DLRPMMBTU.A</t>
  </si>
  <si>
    <t>AEO.2022.LOWOGS.PRCE_REAL_RESD_NA_PROP_NA_WNC_Y13DLRPMMBTU.A</t>
  </si>
  <si>
    <t>AEO.2022.REF2022.PRCE_REAL_RESD_NA_DFO_NA_WNC_Y13DLRPMMBTU.A</t>
  </si>
  <si>
    <t>AEO.2022.HIGHOGS.PRCE_REAL_RESD_NA_DFO_NA_WNC_Y13DLRPMMBTU.A</t>
  </si>
  <si>
    <t>AEO.2022.LOWOGS.PRCE_REAL_RESD_NA_DFO_NA_WNC_Y13DLRPMMBTU.A</t>
  </si>
  <si>
    <t>AEO.2022.REF2022.PRCE_REAL_RESD_NA_NG_NA_WNC_Y13DLRPMMBTU.A</t>
  </si>
  <si>
    <t>AEO.2022.HIGHOGS.PRCE_REAL_RESD_NA_NG_NA_WNC_Y13DLRPMMBTU.A</t>
  </si>
  <si>
    <t>AEO.2022.LOWOGS.PRCE_REAL_RESD_NA_NG_NA_WNC_Y13DLRPMMBTU.A</t>
  </si>
  <si>
    <t>AEO.2022.REF2022.PRCE_REAL_RESD_NA_ELC_NA_WNC_Y13DLRPMMBTU.A</t>
  </si>
  <si>
    <t>AEO.2022.HIGHOGS.PRCE_REAL_RESD_NA_ELC_NA_WNC_Y13DLRPMMBTU.A</t>
  </si>
  <si>
    <t>AEO.2022.LOWOGS.PRCE_REAL_RESD_NA_ELC_NA_WNC_Y13DLRPMMBTU.A</t>
  </si>
  <si>
    <t>AEO.2022.REF2022.PRCE_REAL_COMM_NA_PROP_NA_WNC_Y13DLRPMMBTU.A</t>
  </si>
  <si>
    <t>AEO.2022.HIGHOGS.PRCE_REAL_COMM_NA_PROP_NA_WNC_Y13DLRPMMBTU.A</t>
  </si>
  <si>
    <t>AEO.2022.LOWOGS.PRCE_REAL_COMM_NA_PROP_NA_WNC_Y13DLRPMMBTU.A</t>
  </si>
  <si>
    <t>AEO.2022.REF2022.PRCE_REAL_COMM_NA_DFO_NA_WNC_Y13DLRPMMBTU.A</t>
  </si>
  <si>
    <t>AEO.2022.HIGHOGS.PRCE_REAL_COMM_NA_DFO_NA_WNC_Y13DLRPMMBTU.A</t>
  </si>
  <si>
    <t>AEO.2022.LOWOGS.PRCE_REAL_COMM_NA_DFO_NA_WNC_Y13DLRPMMBTU.A</t>
  </si>
  <si>
    <t>AEO.2022.REF2022.PRCE_REAL_COMM_NA_RFL_NA_WNC_Y13DLRPMMBTU.A</t>
  </si>
  <si>
    <t>AEO.2022.HIGHOGS.PRCE_REAL_COMM_NA_RFL_NA_WNC_Y13DLRPMMBTU.A</t>
  </si>
  <si>
    <t>AEO.2022.LOWOGS.PRCE_REAL_COMM_NA_RFL_NA_WNC_Y13DLRPMMBTU.A</t>
  </si>
  <si>
    <t>AEO.2022.REF2022.PRCE_REAL_COMM_NA_NG_NA_WNC_Y13DLRPMMBTU.A</t>
  </si>
  <si>
    <t>AEO.2022.HIGHOGS.PRCE_REAL_COMM_NA_NG_NA_WNC_Y13DLRPMMBTU.A</t>
  </si>
  <si>
    <t>AEO.2022.LOWOGS.PRCE_REAL_COMM_NA_NG_NA_WNC_Y13DLRPMMBTU.A</t>
  </si>
  <si>
    <t>AEO.2022.REF2022.PRCE_REAL_COMM_NA_ELC_NA_WNC_Y13DLRPMMBTU.A</t>
  </si>
  <si>
    <t>AEO.2022.HIGHOGS.PRCE_REAL_COMM_NA_ELC_NA_WNC_Y13DLRPMMBTU.A</t>
  </si>
  <si>
    <t>AEO.2022.LOWOGS.PRCE_REAL_COMM_NA_ELC_NA_WNC_Y13DLRPMMBTU.A</t>
  </si>
  <si>
    <t>AEO.2022.REF2022.PRCE_REAL_IDAL_NA_PROP_NA_WNC_Y13DLRPMMBTU.A</t>
  </si>
  <si>
    <t>AEO.2022.HIGHOGS.PRCE_REAL_IDAL_NA_PROP_NA_WNC_Y13DLRPMMBTU.A</t>
  </si>
  <si>
    <t>AEO.2022.LOWOGS.PRCE_REAL_IDAL_NA_PROP_NA_WNC_Y13DLRPMMBTU.A</t>
  </si>
  <si>
    <t>AEO.2022.REF2022.PRCE_REAL_IDAL_NA_DFO_NA_WNC_Y13DLRPMMBTU.A</t>
  </si>
  <si>
    <t>AEO.2022.HIGHOGS.PRCE_REAL_IDAL_NA_DFO_NA_WNC_Y13DLRPMMBTU.A</t>
  </si>
  <si>
    <t>AEO.2022.LOWOGS.PRCE_REAL_IDAL_NA_DFO_NA_WNC_Y13DLRPMMBTU.A</t>
  </si>
  <si>
    <t>AEO.2022.REF2022.PRCE_REAL_IDAL_NA_RFO_NA_WNC_Y13DLRPMMBTU.A</t>
  </si>
  <si>
    <t>AEO.2022.HIGHOGS.PRCE_REAL_IDAL_NA_RFO_NA_WNC_Y13DLRPMMBTU.A</t>
  </si>
  <si>
    <t>AEO.2022.LOWOGS.PRCE_REAL_IDAL_NA_RFO_NA_WNC_Y13DLRPMMBTU.A</t>
  </si>
  <si>
    <t>AEO.2022.REF2022.PRCE_REAL_IDAL_NA_NG_NA_WNC_Y13DLRPMMBTU.A</t>
  </si>
  <si>
    <t>AEO.2022.HIGHOGS.PRCE_REAL_IDAL_NA_NG_NA_WNC_Y13DLRPMMBTU.A</t>
  </si>
  <si>
    <t>AEO.2022.LOWOGS.PRCE_REAL_IDAL_NA_NG_NA_WNC_Y13DLRPMMBTU.A</t>
  </si>
  <si>
    <t>AEO.2022.REF2022.PRCE_REAL_IDAL_NA_MTC_NA_WNC_Y13DLRPMMBTU.A</t>
  </si>
  <si>
    <t>AEO.2022.HIGHOGS.PRCE_REAL_IDAL_NA_MTC_NA_WNC_Y13DLRPMMBTU.A</t>
  </si>
  <si>
    <t>AEO.2022.LOWOGS.PRCE_REAL_IDAL_NA_MTC_NA_WNC_Y13DLRPMMBTU.A</t>
  </si>
  <si>
    <t>AEO.2022.REF2022.PRCE_REAL_IDAL_NA_OIC_NA_WNC_Y13DLRPMMBTU.A</t>
  </si>
  <si>
    <t>AEO.2022.HIGHOGS.PRCE_REAL_IDAL_NA_OIC_NA_WNC_Y13DLRPMMBTU.A</t>
  </si>
  <si>
    <t>AEO.2022.LOWOGS.PRCE_REAL_IDAL_NA_OIC_NA_WNC_Y13DLRPMMBTU.A</t>
  </si>
  <si>
    <t>AEO.2022.REF2022.PRCE_REAL_IDAL_NA_CLTLQ_NA_WNC_Y13DLRPMMBTU.A</t>
  </si>
  <si>
    <t>AEO.2022.HIGHOGS.PRCE_REAL_IDAL_NA_CLTLQ_NA_WNC_Y13DLRPMMBTU.A</t>
  </si>
  <si>
    <t>AEO.2022.LOWOGS.PRCE_REAL_IDAL_NA_CLTLQ_NA_WNC_Y13DLRPMMBTU.A</t>
  </si>
  <si>
    <t>AEO.2022.REF2022.PRCE_REAL_IDAL_NA_ELC_NA_WNC_Y13DLRPMMBTU.A</t>
  </si>
  <si>
    <t>AEO.2022.HIGHOGS.PRCE_REAL_IDAL_NA_ELC_NA_WNC_Y13DLRPMMBTU.A</t>
  </si>
  <si>
    <t>AEO.2022.LOWOGS.PRCE_REAL_IDAL_NA_ELC_NA_WNC_Y13DLRPMMBTU.A</t>
  </si>
  <si>
    <t>AEO.2022.REF2022.PRCE_REAL_TRN_NA_PROP_NA_WNC_Y13DLRPMMBTU.A</t>
  </si>
  <si>
    <t>AEO.2022.HIGHOGS.PRCE_REAL_TRN_NA_PROP_NA_WNC_Y13DLRPMMBTU.A</t>
  </si>
  <si>
    <t>AEO.2022.LOWOGS.PRCE_REAL_TRN_NA_PROP_NA_WNC_Y13DLRPMMBTU.A</t>
  </si>
  <si>
    <t>AEO.2022.REF2022.PRCE_REAL_TRN_NA_E85_NA_WNC_Y13DLRPMMBTU.A</t>
  </si>
  <si>
    <t>AEO.2022.HIGHOGS.PRCE_REAL_TRN_NA_E85_NA_WNC_Y13DLRPMMBTU.A</t>
  </si>
  <si>
    <t>AEO.2022.LOWOGS.PRCE_REAL_TRN_NA_E85_NA_WNC_Y13DLRPMMBTU.A</t>
  </si>
  <si>
    <t>AEO.2022.REF2022.PRCE_REAL_TRN_NA_MGS_NA_WNC_Y13DLRPMMBTU.A</t>
  </si>
  <si>
    <t>AEO.2022.HIGHOGS.PRCE_REAL_TRN_NA_MGS_NA_WNC_Y13DLRPMMBTU.A</t>
  </si>
  <si>
    <t>AEO.2022.LOWOGS.PRCE_REAL_TRN_NA_MGS_NA_WNC_Y13DLRPMMBTU.A</t>
  </si>
  <si>
    <t>AEO.2022.REF2022.PRCE_REAL_TRN_NA_JFL_NA_WNC_Y13DLRPMMBTU.A</t>
  </si>
  <si>
    <t>AEO.2022.HIGHOGS.PRCE_REAL_TRN_NA_JFL_NA_WNC_Y13DLRPMMBTU.A</t>
  </si>
  <si>
    <t>AEO.2022.LOWOGS.PRCE_REAL_TRN_NA_JFL_NA_WNC_Y13DLRPMMBTU.A</t>
  </si>
  <si>
    <t>AEO.2022.REF2022.PRCE_REAL_TRN_NA_DFU_NA_WNC_Y13DLRPMMBTU.A</t>
  </si>
  <si>
    <t>AEO.2022.HIGHOGS.PRCE_REAL_TRN_NA_DFU_NA_WNC_Y13DLRPMMBTU.A</t>
  </si>
  <si>
    <t>AEO.2022.LOWOGS.PRCE_REAL_TRN_NA_DFU_NA_WNC_Y13DLRPMMBTU.A</t>
  </si>
  <si>
    <t>AEO.2022.REF2022.PRCE_REAL_TRN_NA_RFO_NA_WNC_Y13DLRPMMBTU.A</t>
  </si>
  <si>
    <t>AEO.2022.HIGHOGS.PRCE_REAL_TRN_NA_RFO_NA_WNC_Y13DLRPMMBTU.A</t>
  </si>
  <si>
    <t>AEO.2022.LOWOGS.PRCE_REAL_TRN_NA_RFO_NA_WNC_Y13DLRPMMBTU.A</t>
  </si>
  <si>
    <t>AEO.2022.REF2022.PRCE_REAL_TRN_NA_NG_NA_WNC_Y13DLRPMMBTU.A</t>
  </si>
  <si>
    <t>AEO.2022.HIGHOGS.PRCE_REAL_TRN_NA_NG_NA_WNC_Y13DLRPMMBTU.A</t>
  </si>
  <si>
    <t>AEO.2022.LOWOGS.PRCE_REAL_TRN_NA_NG_NA_WNC_Y13DLRPMMBTU.A</t>
  </si>
  <si>
    <t>AEO.2022.REF2022.PRCE_REAL_TRN_NA_ELC_NA_WNC_Y13DLRPMMBTU.A</t>
  </si>
  <si>
    <t>AEO.2022.HIGHOGS.PRCE_REAL_TRN_NA_ELC_NA_WNC_Y13DLRPMMBTU.A</t>
  </si>
  <si>
    <t>AEO.2022.LOWOGS.PRCE_REAL_TRN_NA_ELC_NA_WNC_Y13DLRPMMBTU.A</t>
  </si>
  <si>
    <t>AEO.2022.REF2022.PRCE_REAL_ELEP_NA_DFO_NA_WNC_Y13DLRPMMBTU.A</t>
  </si>
  <si>
    <t>AEO.2022.HIGHOGS.PRCE_REAL_ELEP_NA_DFO_NA_WNC_Y13DLRPMMBTU.A</t>
  </si>
  <si>
    <t>AEO.2022.LOWOGS.PRCE_REAL_ELEP_NA_DFO_NA_WNC_Y13DLRPMMBTU.A</t>
  </si>
  <si>
    <t>AEO.2022.REF2022.PRCE_REAL_ELEP_NA_RFO_NA_WNC_Y13DLRPMMBTU.A</t>
  </si>
  <si>
    <t>AEO.2022.HIGHOGS.PRCE_REAL_ELEP_NA_RFO_NA_WNC_Y13DLRPMMBTU.A</t>
  </si>
  <si>
    <t>AEO.2022.LOWOGS.PRCE_REAL_ELEP_NA_RFO_NA_WNC_Y13DLRPMMBTU.A</t>
  </si>
  <si>
    <t>AEO.2022.REF2022.PRCE_REAL_ELEP_NA_NG_NA_WNC_Y13DLRPMMBTU.A</t>
  </si>
  <si>
    <t>AEO.2022.HIGHOGS.PRCE_REAL_ELEP_NA_NG_NA_WNC_Y13DLRPMMBTU.A</t>
  </si>
  <si>
    <t>AEO.2022.LOWOGS.PRCE_REAL_ELEP_NA_NG_NA_WNC_Y13DLRPMMBTU.A</t>
  </si>
  <si>
    <t>AEO.2022.REF2022.PRCE_REAL_ELEP_NA_STC_NA_WNC_Y13DLRPMMBTU.A</t>
  </si>
  <si>
    <t>AEO.2022.HIGHOGS.PRCE_REAL_ELEP_NA_STC_NA_WNC_Y13DLRPMMBTU.A</t>
  </si>
  <si>
    <t>AEO.2022.LOWOGS.PRCE_REAL_ELEP_NA_STC_NA_WNC_Y13DLRPMMBTU.A</t>
  </si>
  <si>
    <t>AEO.2022.REF2022.PRCE_REAL_ELEP_NA_U_NA_WNC_Y13DLRPMMBTU.A</t>
  </si>
  <si>
    <t>AEO.2022.HIGHOGS.PRCE_REAL_ELEP_NA_U_NA_WNC_Y13DLRPMMBTU.A</t>
  </si>
  <si>
    <t>AEO.2022.LOWOGS.PRCE_REAL_ELEP_NA_U_NA_WNC_Y13DLRPMMBTU.A</t>
  </si>
  <si>
    <t>AEO.2022.REF2022.PRCE_REAL_TEN_NA_PROP_NA_WNC_Y13DLRPMMBTU.A</t>
  </si>
  <si>
    <t>AEO.2022.HIGHOGS.PRCE_REAL_TEN_NA_PROP_NA_WNC_Y13DLRPMMBTU.A</t>
  </si>
  <si>
    <t>AEO.2022.LOWOGS.PRCE_REAL_TEN_NA_PROP_NA_WNC_Y13DLRPMMBTU.A</t>
  </si>
  <si>
    <t>AEO.2022.REF2022.PRCE_REAL_TEN_NA_E85_NA_WNC_Y13DLRPMMBTU.A</t>
  </si>
  <si>
    <t>AEO.2022.HIGHOGS.PRCE_REAL_TEN_NA_E85_NA_WNC_Y13DLRPMMBTU.A</t>
  </si>
  <si>
    <t>AEO.2022.LOWOGS.PRCE_REAL_TEN_NA_E85_NA_WNC_Y13DLRPMMBTU.A</t>
  </si>
  <si>
    <t>AEO.2022.REF2022.PRCE_REAL_TEN_NA_MGS_NA_WNC_Y13DLRPMMBTU.A</t>
  </si>
  <si>
    <t>AEO.2022.HIGHOGS.PRCE_REAL_TEN_NA_MGS_NA_WNC_Y13DLRPMMBTU.A</t>
  </si>
  <si>
    <t>AEO.2022.LOWOGS.PRCE_REAL_TEN_NA_MGS_NA_WNC_Y13DLRPMMBTU.A</t>
  </si>
  <si>
    <t>AEO.2022.REF2022.PRCE_REAL_TEN_NA_JFL_NA_WNC_Y13DLRPMMBTU.A</t>
  </si>
  <si>
    <t>AEO.2022.HIGHOGS.PRCE_REAL_TEN_NA_JFL_NA_WNC_Y13DLRPMMBTU.A</t>
  </si>
  <si>
    <t>AEO.2022.LOWOGS.PRCE_REAL_TEN_NA_JFL_NA_WNC_Y13DLRPMMBTU.A</t>
  </si>
  <si>
    <t>AEO.2022.REF2022.PRCE_REAL_TEN_NA_DFO_NA_WNC_Y13DLRPMMBTU.A</t>
  </si>
  <si>
    <t>AEO.2022.HIGHOGS.PRCE_REAL_TEN_NA_DFO_NA_WNC_Y13DLRPMMBTU.A</t>
  </si>
  <si>
    <t>AEO.2022.LOWOGS.PRCE_REAL_TEN_NA_DFO_NA_WNC_Y13DLRPMMBTU.A</t>
  </si>
  <si>
    <t>AEO.2022.REF2022.PRCE_REAL_TEN_NA_RFO_NA_WNC_Y13DLRPMMBTU.A</t>
  </si>
  <si>
    <t>AEO.2022.HIGHOGS.PRCE_REAL_TEN_NA_RFO_NA_WNC_Y13DLRPMMBTU.A</t>
  </si>
  <si>
    <t>AEO.2022.LOWOGS.PRCE_REAL_TEN_NA_RFO_NA_WNC_Y13DLRPMMBTU.A</t>
  </si>
  <si>
    <t>AEO.2022.REF2022.PRCE_REAL_TEN_NA_NG_NA_WNC_Y13DLRPMMBTU.A</t>
  </si>
  <si>
    <t>AEO.2022.HIGHOGS.PRCE_REAL_TEN_NA_NG_NA_WNC_Y13DLRPMMBTU.A</t>
  </si>
  <si>
    <t>AEO.2022.LOWOGS.PRCE_REAL_TEN_NA_NG_NA_WNC_Y13DLRPMMBTU.A</t>
  </si>
  <si>
    <t>AEO.2022.REF2022.PRCE_REAL_TEN_NA_MTC_NA_WNC_Y13DLRPMMBTU.A</t>
  </si>
  <si>
    <t>AEO.2022.HIGHOGS.PRCE_REAL_TEN_NA_MTC_NA_WNC_Y13DLRPMMBTU.A</t>
  </si>
  <si>
    <t>AEO.2022.LOWOGS.PRCE_REAL_TEN_NA_MTC_NA_WNC_Y13DLRPMMBTU.A</t>
  </si>
  <si>
    <t>AEO.2022.REF2022.PRCE_REAL_TEN_NA_OCA_NA_WNC_Y13DLRPMMBTU.A</t>
  </si>
  <si>
    <t>AEO.2022.HIGHOGS.PRCE_REAL_TEN_NA_OCA_NA_WNC_Y13DLRPMMBTU.A</t>
  </si>
  <si>
    <t>AEO.2022.LOWOGS.PRCE_REAL_TEN_NA_OCA_NA_WNC_Y13DLRPMMBTU.A</t>
  </si>
  <si>
    <t>AEO.2022.REF2022.PRCE_REAL_TEN_NA_CLTLQ_NA_WNC_Y13DLRPMMBTU.A</t>
  </si>
  <si>
    <t>AEO.2022.HIGHOGS.PRCE_REAL_TEN_NA_CLTLQ_NA_WNC_Y13DLRPMMBTU.A</t>
  </si>
  <si>
    <t>AEO.2022.LOWOGS.PRCE_REAL_TEN_NA_CLTLQ_NA_WNC_Y13DLRPMMBTU.A</t>
  </si>
  <si>
    <t>AEO.2022.REF2022.PRCE_REAL_TEN_NA_ELC_NA_WNC_Y13DLRPMMBTU.A</t>
  </si>
  <si>
    <t>AEO.2022.HIGHOGS.PRCE_REAL_TEN_NA_ELC_NA_WNC_Y13DLRPMMBTU.A</t>
  </si>
  <si>
    <t>AEO.2022.LOWOGS.PRCE_REAL_TEN_NA_ELC_NA_WNC_Y13DLRPMMBTU.A</t>
  </si>
  <si>
    <t>AEO.2022.REF2022.EXPD_REAL_RESD_NA_NRN_NA_WNC_BLNY13DLR.A</t>
  </si>
  <si>
    <t>AEO.2022.HIGHOGS.EXPD_REAL_RESD_NA_NRN_NA_WNC_BLNY13DLR.A</t>
  </si>
  <si>
    <t>AEO.2022.LOWOGS.EXPD_REAL_RESD_NA_NRN_NA_WNC_BLNY13DLR.A</t>
  </si>
  <si>
    <t>AEO.2022.REF2022.EXPD_REAL_COMM_NA_NRN_NA_WNC_BLNY13DLR.A</t>
  </si>
  <si>
    <t>AEO.2022.HIGHOGS.EXPD_REAL_COMM_NA_NRN_NA_WNC_BLNY13DLR.A</t>
  </si>
  <si>
    <t>AEO.2022.LOWOGS.EXPD_REAL_COMM_NA_NRN_NA_WNC_BLNY13DLR.A</t>
  </si>
  <si>
    <t>AEO.2022.REF2022.EXPD_REAL_IDAL_NA_NRN_NA_WNC_BLNY13DLR.A</t>
  </si>
  <si>
    <t>AEO.2022.HIGHOGS.EXPD_REAL_IDAL_NA_NRN_NA_WNC_BLNY13DLR.A</t>
  </si>
  <si>
    <t>AEO.2022.LOWOGS.EXPD_REAL_IDAL_NA_NRN_NA_WNC_BLNY13DLR.A</t>
  </si>
  <si>
    <t>AEO.2022.REF2022.EXPD_REAL_TRN_NA_NRN_NA_WNC_BLNY13DLR.A</t>
  </si>
  <si>
    <t>AEO.2022.HIGHOGS.EXPD_REAL_TRN_NA_NRN_NA_WNC_BLNY13DLR.A</t>
  </si>
  <si>
    <t>AEO.2022.LOWOGS.EXPD_REAL_TRN_NA_NRN_NA_WNC_BLNY13DLR.A</t>
  </si>
  <si>
    <t>AEO.2022.REF2022.EXPD_REAL_TEN_NA_NRN_NA_WNC_BLNY13DLR.A</t>
  </si>
  <si>
    <t>AEO.2022.HIGHOGS.EXPD_REAL_TEN_NA_NRN_NA_WNC_BLNY13DLR.A</t>
  </si>
  <si>
    <t>AEO.2022.LOWOGS.EXPD_REAL_TEN_NA_NRN_NA_WNC_BLNY13DLR.A</t>
  </si>
  <si>
    <t>AEO.2022.REF2022.EXPD_REAL_TRN_NA_RNW_NA_WNC_BLNY13DLR.A</t>
  </si>
  <si>
    <t>AEO.2022.HIGHOGS.EXPD_REAL_TRN_NA_RNW_NA_WNC_BLNY13DLR.A</t>
  </si>
  <si>
    <t>AEO.2022.LOWOGS.EXPD_REAL_TRN_NA_RNW_NA_WNC_BLNY13DLR.A</t>
  </si>
  <si>
    <t>AEO.2022.REF2022.EXPD_REAL_TEN_NA_NA_NA_WNC_BLNY13DLR.A</t>
  </si>
  <si>
    <t>AEO.2022.HIGHOGS.EXPD_REAL_TEN_NA_NA_NA_WNC_BLNY13DLR.A</t>
  </si>
  <si>
    <t>AEO.2022.LOWOGS.EXPD_REAL_TEN_NA_NA_NA_WNC_BLNY13DLR.A</t>
  </si>
  <si>
    <t>AEO.2022.REF2022.PRCE_NOM_RESD_NA_PROP_NA_WNC_NDLRPMBTU.A</t>
  </si>
  <si>
    <t>AEO.2022.HIGHOGS.PRCE_NOM_RESD_NA_PROP_NA_WNC_NDLRPMBTU.A</t>
  </si>
  <si>
    <t>AEO.2022.LOWOGS.PRCE_NOM_RESD_NA_PROP_NA_WNC_NDLRPMBTU.A</t>
  </si>
  <si>
    <t>AEO.2022.REF2022.PRCE_NOM_RESD_NA_DFO_NA_WNC_NDLRPMBTU.A</t>
  </si>
  <si>
    <t>AEO.2022.HIGHOGS.PRCE_NOM_RESD_NA_DFO_NA_WNC_NDLRPMBTU.A</t>
  </si>
  <si>
    <t>AEO.2022.LOWOGS.PRCE_NOM_RESD_NA_DFO_NA_WNC_NDLRPMBTU.A</t>
  </si>
  <si>
    <t>AEO.2022.REF2022.PRCE_NOM_RESD_NA_NG_NA_WNC_NDLRPMBTU.A</t>
  </si>
  <si>
    <t>AEO.2022.HIGHOGS.PRCE_NOM_RESD_NA_NG_NA_WNC_NDLRPMBTU.A</t>
  </si>
  <si>
    <t>AEO.2022.LOWOGS.PRCE_NOM_RESD_NA_NG_NA_WNC_NDLRPMBTU.A</t>
  </si>
  <si>
    <t>AEO.2022.REF2022.PRCE_NOM_RESD_NA_ELC_NA_WNC_NDLRPMBTU.A</t>
  </si>
  <si>
    <t>AEO.2022.HIGHOGS.PRCE_NOM_RESD_NA_ELC_NA_WNC_NDLRPMBTU.A</t>
  </si>
  <si>
    <t>AEO.2022.LOWOGS.PRCE_NOM_RESD_NA_ELC_NA_WNC_NDLRPMBTU.A</t>
  </si>
  <si>
    <t>AEO.2022.REF2022.PRCE_NOM_COMM_NA_PROP_NA_WNC_NDLRPMBTU.A</t>
  </si>
  <si>
    <t>AEO.2022.HIGHOGS.PRCE_NOM_COMM_NA_PROP_NA_WNC_NDLRPMBTU.A</t>
  </si>
  <si>
    <t>AEO.2022.LOWOGS.PRCE_NOM_COMM_NA_PROP_NA_WNC_NDLRPMBTU.A</t>
  </si>
  <si>
    <t>AEO.2022.REF2022.PRCE_NOM_COMM_NA_DFO_NA_WNC_NDLRPMBTU.A</t>
  </si>
  <si>
    <t>AEO.2022.HIGHOGS.PRCE_NOM_COMM_NA_DFO_NA_WNC_NDLRPMBTU.A</t>
  </si>
  <si>
    <t>AEO.2022.LOWOGS.PRCE_NOM_COMM_NA_DFO_NA_WNC_NDLRPMBTU.A</t>
  </si>
  <si>
    <t>AEO.2022.REF2022.PRCE_NOM_COMM_NA_RFL_NA_WNC_NDLRPMBTU.A</t>
  </si>
  <si>
    <t>AEO.2022.HIGHOGS.PRCE_NOM_COMM_NA_RFL_NA_WNC_NDLRPMBTU.A</t>
  </si>
  <si>
    <t>AEO.2022.LOWOGS.PRCE_NOM_COMM_NA_RFL_NA_WNC_NDLRPMBTU.A</t>
  </si>
  <si>
    <t>AEO.2022.REF2022.PRCE_NOM_COMM_NA_NG_NA_WNC_NDLRPMBTU.A</t>
  </si>
  <si>
    <t>AEO.2022.HIGHOGS.PRCE_NOM_COMM_NA_NG_NA_WNC_NDLRPMBTU.A</t>
  </si>
  <si>
    <t>AEO.2022.LOWOGS.PRCE_NOM_COMM_NA_NG_NA_WNC_NDLRPMBTU.A</t>
  </si>
  <si>
    <t>AEO.2022.REF2022.PRCE_NOM_COMM_NA_ELC_NA_WNC_NDLRPMBTU.A</t>
  </si>
  <si>
    <t>AEO.2022.HIGHOGS.PRCE_NOM_COMM_NA_ELC_NA_WNC_NDLRPMBTU.A</t>
  </si>
  <si>
    <t>AEO.2022.LOWOGS.PRCE_NOM_COMM_NA_ELC_NA_WNC_NDLRPMBTU.A</t>
  </si>
  <si>
    <t>AEO.2022.REF2022.PRCE_NOM_IDAL_NA_PROP_NA_WNC_NDLRPMBTU.A</t>
  </si>
  <si>
    <t>AEO.2022.HIGHOGS.PRCE_NOM_IDAL_NA_PROP_NA_WNC_NDLRPMBTU.A</t>
  </si>
  <si>
    <t>AEO.2022.LOWOGS.PRCE_NOM_IDAL_NA_PROP_NA_WNC_NDLRPMBTU.A</t>
  </si>
  <si>
    <t>AEO.2022.REF2022.PRCE_NOM_IDAL_NA_DFO_NA_WNC_NDLRPMBTU.A</t>
  </si>
  <si>
    <t>AEO.2022.HIGHOGS.PRCE_NOM_IDAL_NA_DFO_NA_WNC_NDLRPMBTU.A</t>
  </si>
  <si>
    <t>AEO.2022.LOWOGS.PRCE_NOM_IDAL_NA_DFO_NA_WNC_NDLRPMBTU.A</t>
  </si>
  <si>
    <t>AEO.2022.REF2022.PRCE_NOM_IDAL_NA_RFO_NA_WNC_NDLRPMBTU.A</t>
  </si>
  <si>
    <t>AEO.2022.HIGHOGS.PRCE_NOM_IDAL_NA_RFO_NA_WNC_NDLRPMBTU.A</t>
  </si>
  <si>
    <t>AEO.2022.LOWOGS.PRCE_NOM_IDAL_NA_RFO_NA_WNC_NDLRPMBTU.A</t>
  </si>
  <si>
    <t>AEO.2022.REF2022.PRCE_NOM_IDAL_NA_NG_NA_WNC_NDLRPMBTU.A</t>
  </si>
  <si>
    <t>AEO.2022.HIGHOGS.PRCE_NOM_IDAL_NA_NG_NA_WNC_NDLRPMBTU.A</t>
  </si>
  <si>
    <t>AEO.2022.LOWOGS.PRCE_NOM_IDAL_NA_NG_NA_WNC_NDLRPMBTU.A</t>
  </si>
  <si>
    <t>AEO.2022.REF2022.PRCE_NOM_IDAL_NA_MTC_NA_WNC_NDLRPMBTU.A</t>
  </si>
  <si>
    <t>AEO.2022.HIGHOGS.PRCE_NOM_IDAL_NA_MTC_NA_WNC_NDLRPMBTU.A</t>
  </si>
  <si>
    <t>AEO.2022.LOWOGS.PRCE_NOM_IDAL_NA_MTC_NA_WNC_NDLRPMBTU.A</t>
  </si>
  <si>
    <t>AEO.2022.REF2022.PRCE_NOM_IDAL_NA_OIC_NA_WNC_NDLRPMBTU.A</t>
  </si>
  <si>
    <t>AEO.2022.HIGHOGS.PRCE_NOM_IDAL_NA_OIC_NA_WNC_NDLRPMBTU.A</t>
  </si>
  <si>
    <t>AEO.2022.LOWOGS.PRCE_NOM_IDAL_NA_OIC_NA_WNC_NDLRPMBTU.A</t>
  </si>
  <si>
    <t>AEO.2022.REF2022.PRCE_NOM_IDAL_NA_CLTLQ_NA_WNC_NDLRPMBTU.A</t>
  </si>
  <si>
    <t>AEO.2022.HIGHOGS.PRCE_NOM_IDAL_NA_CLTLQ_NA_WNC_NDLRPMBTU.A</t>
  </si>
  <si>
    <t>AEO.2022.LOWOGS.PRCE_NOM_IDAL_NA_CLTLQ_NA_WNC_NDLRPMBTU.A</t>
  </si>
  <si>
    <t>AEO.2022.REF2022.PRCE_NOM_IDAL_NA_ELC_NA_WNC_NDLRPMBTU.A</t>
  </si>
  <si>
    <t>AEO.2022.HIGHOGS.PRCE_NOM_IDAL_NA_ELC_NA_WNC_NDLRPMBTU.A</t>
  </si>
  <si>
    <t>AEO.2022.LOWOGS.PRCE_NOM_IDAL_NA_ELC_NA_WNC_NDLRPMBTU.A</t>
  </si>
  <si>
    <t>AEO.2022.REF2022.PRCE_NOM_TRN_NA_PROP_NA_WNC_NDLRPMBTU.A</t>
  </si>
  <si>
    <t>AEO.2022.HIGHOGS.PRCE_NOM_TRN_NA_PROP_NA_WNC_NDLRPMBTU.A</t>
  </si>
  <si>
    <t>AEO.2022.LOWOGS.PRCE_NOM_TRN_NA_PROP_NA_WNC_NDLRPMBTU.A</t>
  </si>
  <si>
    <t>AEO.2022.REF2022.PRCE_NOM_TRN_NA_E85_NA_WNC_NDLRPMBTU.A</t>
  </si>
  <si>
    <t>AEO.2022.HIGHOGS.PRCE_NOM_TRN_NA_E85_NA_WNC_NDLRPMBTU.A</t>
  </si>
  <si>
    <t>AEO.2022.LOWOGS.PRCE_NOM_TRN_NA_E85_NA_WNC_NDLRPMBTU.A</t>
  </si>
  <si>
    <t>AEO.2022.REF2022.PRCE_NOM_TRN_NA_MGS_NA_WNC_NDLRPMBTU.A</t>
  </si>
  <si>
    <t>AEO.2022.HIGHOGS.PRCE_NOM_TRN_NA_MGS_NA_WNC_NDLRPMBTU.A</t>
  </si>
  <si>
    <t>AEO.2022.LOWOGS.PRCE_NOM_TRN_NA_MGS_NA_WNC_NDLRPMBTU.A</t>
  </si>
  <si>
    <t>AEO.2022.REF2022.PRCE_NOM_TRN_NA_JFL_NA_WNC_NDLRPMBTU.A</t>
  </si>
  <si>
    <t>AEO.2022.HIGHOGS.PRCE_NOM_TRN_NA_JFL_NA_WNC_NDLRPMBTU.A</t>
  </si>
  <si>
    <t>AEO.2022.LOWOGS.PRCE_NOM_TRN_NA_JFL_NA_WNC_NDLRPMBTU.A</t>
  </si>
  <si>
    <t>AEO.2022.REF2022.PRCE_NOM_TRN_NA_DFU_NA_WNC_NDLRPMBTU.A</t>
  </si>
  <si>
    <t>AEO.2022.HIGHOGS.PRCE_NOM_TRN_NA_DFU_NA_WNC_NDLRPMBTU.A</t>
  </si>
  <si>
    <t>AEO.2022.LOWOGS.PRCE_NOM_TRN_NA_DFU_NA_WNC_NDLRPMBTU.A</t>
  </si>
  <si>
    <t>AEO.2022.REF2022.PRCE_NOM_TRN_NA_RFO_NA_WNC_NDLRPMBTU.A</t>
  </si>
  <si>
    <t>AEO.2022.HIGHOGS.PRCE_NOM_TRN_NA_RFO_NA_WNC_NDLRPMBTU.A</t>
  </si>
  <si>
    <t>AEO.2022.LOWOGS.PRCE_NOM_TRN_NA_RFO_NA_WNC_NDLRPMBTU.A</t>
  </si>
  <si>
    <t>AEO.2022.REF2022.PRCE_NOM_TRN_NA_NG_NA_WNC_NDLRPMBTU.A</t>
  </si>
  <si>
    <t>AEO.2022.HIGHOGS.PRCE_NOM_TRN_NA_NG_NA_WNC_NDLRPMBTU.A</t>
  </si>
  <si>
    <t>AEO.2022.LOWOGS.PRCE_NOM_TRN_NA_NG_NA_WNC_NDLRPMBTU.A</t>
  </si>
  <si>
    <t>AEO.2022.REF2022.PRCE_NOM_TRN_NA_ELC_NA_WNC_NDLRPMBTU.A</t>
  </si>
  <si>
    <t>AEO.2022.HIGHOGS.PRCE_NOM_TRN_NA_ELC_NA_WNC_NDLRPMBTU.A</t>
  </si>
  <si>
    <t>AEO.2022.LOWOGS.PRCE_NOM_TRN_NA_ELC_NA_WNC_NDLRPMBTU.A</t>
  </si>
  <si>
    <t>AEO.2022.REF2022.PRCE_NOM_ELEP_NA_DFO_NA_WNC_NDLRPMBTU.A</t>
  </si>
  <si>
    <t>AEO.2022.HIGHOGS.PRCE_NOM_ELEP_NA_DFO_NA_WNC_NDLRPMBTU.A</t>
  </si>
  <si>
    <t>AEO.2022.LOWOGS.PRCE_NOM_ELEP_NA_DFO_NA_WNC_NDLRPMBTU.A</t>
  </si>
  <si>
    <t>AEO.2022.REF2022.PRCE_NOM_ELEP_NA_RFO_NA_WNC_NDLRPMBTU.A</t>
  </si>
  <si>
    <t>AEO.2022.HIGHOGS.PRCE_NOM_ELEP_NA_RFO_NA_WNC_NDLRPMBTU.A</t>
  </si>
  <si>
    <t>AEO.2022.LOWOGS.PRCE_NOM_ELEP_NA_RFO_NA_WNC_NDLRPMBTU.A</t>
  </si>
  <si>
    <t>AEO.2022.REF2022.PRCE_NOM_ELEP_NA_NG_NA_WNC_NDLRPMBTU.A</t>
  </si>
  <si>
    <t>AEO.2022.HIGHOGS.PRCE_NOM_ELEP_NA_NG_NA_WNC_NDLRPMBTU.A</t>
  </si>
  <si>
    <t>AEO.2022.LOWOGS.PRCE_NOM_ELEP_NA_NG_NA_WNC_NDLRPMBTU.A</t>
  </si>
  <si>
    <t>AEO.2022.REF2022.PRCE_NOM_ELEP_NA_STC_NA_WNC_NDLRPMBTU.A</t>
  </si>
  <si>
    <t>AEO.2022.HIGHOGS.PRCE_NOM_ELEP_NA_STC_NA_WNC_NDLRPMBTU.A</t>
  </si>
  <si>
    <t>AEO.2022.LOWOGS.PRCE_NOM_ELEP_NA_STC_NA_WNC_NDLRPMBTU.A</t>
  </si>
  <si>
    <t>AEO.2022.REF2022.PRCE_NOM_ELEP_NA_U_NA_WNC_NDLRPMBTU.A</t>
  </si>
  <si>
    <t>AEO.2022.HIGHOGS.PRCE_NOM_ELEP_NA_U_NA_WNC_NDLRPMBTU.A</t>
  </si>
  <si>
    <t>AEO.2022.LOWOGS.PRCE_NOM_ELEP_NA_U_NA_WNC_NDLRPMBTU.A</t>
  </si>
  <si>
    <t>AEO.2022.REF2022.PRCE_NOM_TEN_NA_PROP_NA_WNC_NDLRPMBTU.A</t>
  </si>
  <si>
    <t>AEO.2022.HIGHOGS.PRCE_NOM_TEN_NA_PROP_NA_WNC_NDLRPMBTU.A</t>
  </si>
  <si>
    <t>AEO.2022.LOWOGS.PRCE_NOM_TEN_NA_PROP_NA_WNC_NDLRPMBTU.A</t>
  </si>
  <si>
    <t>AEO.2022.REF2022.PRCE_NOM_TEN_NA_E85_NA_WNC_NDLRPMBTU.A</t>
  </si>
  <si>
    <t>AEO.2022.HIGHOGS.PRCE_NOM_TEN_NA_E85_NA_WNC_NDLRPMBTU.A</t>
  </si>
  <si>
    <t>AEO.2022.LOWOGS.PRCE_NOM_TEN_NA_E85_NA_WNC_NDLRPMBTU.A</t>
  </si>
  <si>
    <t>AEO.2022.REF2022.PRCE_NOM_TEN_NA_MGS_NA_WNC_NDLRPMBTU.A</t>
  </si>
  <si>
    <t>AEO.2022.HIGHOGS.PRCE_NOM_TEN_NA_MGS_NA_WNC_NDLRPMBTU.A</t>
  </si>
  <si>
    <t>AEO.2022.LOWOGS.PRCE_NOM_TEN_NA_MGS_NA_WNC_NDLRPMBTU.A</t>
  </si>
  <si>
    <t>AEO.2022.REF2022.PRCE_NOM_TEN_NA_JFL_NA_WNC_NDLRPMBTU.A</t>
  </si>
  <si>
    <t>AEO.2022.HIGHOGS.PRCE_NOM_TEN_NA_JFL_NA_WNC_NDLRPMBTU.A</t>
  </si>
  <si>
    <t>AEO.2022.LOWOGS.PRCE_NOM_TEN_NA_JFL_NA_WNC_NDLRPMBTU.A</t>
  </si>
  <si>
    <t>AEO.2022.REF2022.PRCE_NOM_TEN_NA_DFO_NA_WNC_NDLRPMBTU.A</t>
  </si>
  <si>
    <t>AEO.2022.HIGHOGS.PRCE_NOM_TEN_NA_DFO_NA_WNC_NDLRPMBTU.A</t>
  </si>
  <si>
    <t>AEO.2022.LOWOGS.PRCE_NOM_TEN_NA_DFO_NA_WNC_NDLRPMBTU.A</t>
  </si>
  <si>
    <t>AEO.2022.REF2022.PRCE_NOM_TEN_NA_RFO_NA_WNC_NDLRPMBTU.A</t>
  </si>
  <si>
    <t>AEO.2022.HIGHOGS.PRCE_NOM_TEN_NA_RFO_NA_WNC_NDLRPMBTU.A</t>
  </si>
  <si>
    <t>AEO.2022.LOWOGS.PRCE_NOM_TEN_NA_RFO_NA_WNC_NDLRPMBTU.A</t>
  </si>
  <si>
    <t>AEO.2022.REF2022.PRCE_NOM_TEN_NA_NG_NA_WNC_NDLRPMBTU.A</t>
  </si>
  <si>
    <t>AEO.2022.HIGHOGS.PRCE_NOM_TEN_NA_NG_NA_WNC_NDLRPMBTU.A</t>
  </si>
  <si>
    <t>AEO.2022.LOWOGS.PRCE_NOM_TEN_NA_NG_NA_WNC_NDLRPMBTU.A</t>
  </si>
  <si>
    <t>AEO.2022.REF2022.PRCE_NOM_TEN_NA_MTC_NA_WNC_NDLRPMBTU.A</t>
  </si>
  <si>
    <t>AEO.2022.HIGHOGS.PRCE_NOM_TEN_NA_MTC_NA_WNC_NDLRPMBTU.A</t>
  </si>
  <si>
    <t>AEO.2022.LOWOGS.PRCE_NOM_TEN_NA_MTC_NA_WNC_NDLRPMBTU.A</t>
  </si>
  <si>
    <t>AEO.2022.REF2022.PRCE_NOM_TEN_NA_OCA_NA_WNC_NDLRPMBTU.A</t>
  </si>
  <si>
    <t>AEO.2022.HIGHOGS.PRCE_NOM_TEN_NA_OCA_NA_WNC_NDLRPMBTU.A</t>
  </si>
  <si>
    <t>AEO.2022.LOWOGS.PRCE_NOM_TEN_NA_OCA_NA_WNC_NDLRPMBTU.A</t>
  </si>
  <si>
    <t>AEO.2022.REF2022.PRCE_NOM_TEN_NA_CLTLQ_NA_WNC_NDLRPMBTU.A</t>
  </si>
  <si>
    <t>AEO.2022.HIGHOGS.PRCE_NOM_TEN_NA_CLTLQ_NA_WNC_NDLRPMBTU.A</t>
  </si>
  <si>
    <t>AEO.2022.LOWOGS.PRCE_NOM_TEN_NA_CLTLQ_NA_WNC_NDLRPMBTU.A</t>
  </si>
  <si>
    <t>AEO.2022.REF2022.PRCE_NOM_TEN_NA_ELC_NA_WNC_NDLRPMBTU.A</t>
  </si>
  <si>
    <t>AEO.2022.HIGHOGS.PRCE_NOM_TEN_NA_ELC_NA_WNC_NDLRPMBTU.A</t>
  </si>
  <si>
    <t>AEO.2022.LOWOGS.PRCE_NOM_TEN_NA_ELC_NA_WNC_NDLRPMBTU.A</t>
  </si>
  <si>
    <t>AEO.2022.REF2022.EXPD_NOM_RESD_NA_NRN_NA_WNC_BLNNOMDLR.A</t>
  </si>
  <si>
    <t>AEO.2022.HIGHOGS.EXPD_NOM_RESD_NA_NRN_NA_WNC_BLNNOMDLR.A</t>
  </si>
  <si>
    <t>AEO.2022.LOWOGS.EXPD_NOM_RESD_NA_NRN_NA_WNC_BLNNOMDLR.A</t>
  </si>
  <si>
    <t>AEO.2022.REF2022.EXPD_NOM_COMM_NA_NRN_NA_WNC_BLNNOMDLR.A</t>
  </si>
  <si>
    <t>AEO.2022.HIGHOGS.EXPD_NOM_COMM_NA_NRN_NA_WNC_BLNNOMDLR.A</t>
  </si>
  <si>
    <t>AEO.2022.LOWOGS.EXPD_NOM_COMM_NA_NRN_NA_WNC_BLNNOMDLR.A</t>
  </si>
  <si>
    <t>AEO.2022.REF2022.EXPD_NOM_IDAL_NA_NRN_NA_WNC_BLNNOMDLR.A</t>
  </si>
  <si>
    <t>AEO.2022.HIGHOGS.EXPD_NOM_IDAL_NA_NRN_NA_WNC_BLNNOMDLR.A</t>
  </si>
  <si>
    <t>AEO.2022.LOWOGS.EXPD_NOM_IDAL_NA_NRN_NA_WNC_BLNNOMDLR.A</t>
  </si>
  <si>
    <t>AEO.2022.REF2022.EXPD_NOM_TRN_NA_NRN_NA_WNC_BLNNOMDLR.A</t>
  </si>
  <si>
    <t>AEO.2022.HIGHOGS.EXPD_NOM_TRN_NA_NRN_NA_WNC_BLNNOMDLR.A</t>
  </si>
  <si>
    <t>AEO.2022.LOWOGS.EXPD_NOM_TRN_NA_NRN_NA_WNC_BLNNOMDLR.A</t>
  </si>
  <si>
    <t>AEO.2022.REF2022.EXPD_NOM_TEN_NA_NRN_NA_WNC_BLNNOMDLR.A</t>
  </si>
  <si>
    <t>AEO.2022.HIGHOGS.EXPD_NOM_TEN_NA_NRN_NA_WNC_BLNNOMDLR.A</t>
  </si>
  <si>
    <t>AEO.2022.LOWOGS.EXPD_NOM_TEN_NA_NRN_NA_WNC_BLNNOMDLR.A</t>
  </si>
  <si>
    <t>AEO.2022.REF2022.EXPD_NOM_TRN_NA_RNW_NA_WNC_BLNNOMDLR.A</t>
  </si>
  <si>
    <t>AEO.2022.HIGHOGS.EXPD_NOM_TRN_NA_RNW_NA_WNC_BLNNOMDLR.A</t>
  </si>
  <si>
    <t>AEO.2022.LOWOGS.EXPD_NOM_TRN_NA_RNW_NA_WNC_BLNNOMDLR.A</t>
  </si>
  <si>
    <t>AEO.2022.REF2022.EXPD_NOM_TEN_NA_NA_NA_WNC_BLNNOMDLR.A</t>
  </si>
  <si>
    <t>AEO.2022.HIGHOGS.EXPD_NOM_TEN_NA_NA_NA_WNC_BLNNOMDLR.A</t>
  </si>
  <si>
    <t>AEO.2022.LOWOGS.EXPD_NOM_TEN_NA_NA_NA_WNC_BLNNOMDLR.A</t>
  </si>
  <si>
    <t>West North Central</t>
  </si>
  <si>
    <t>AEO.2022.REF2022.PRCE_REAL_RESD_NA_PROP_NA_SOATL_Y13DLRPMMBTU.A</t>
  </si>
  <si>
    <t>AEO.2022.HIGHOGS.PRCE_REAL_RESD_NA_PROP_NA_SOATL_Y13DLRPMMBTU.A</t>
  </si>
  <si>
    <t>AEO.2022.LOWOGS.PRCE_REAL_RESD_NA_PROP_NA_SOATL_Y13DLRPMMBTU.A</t>
  </si>
  <si>
    <t>AEO.2022.REF2022.PRCE_REAL_RESD_NA_DFO_NA_SOATL_Y13DLRPMMBTU.A</t>
  </si>
  <si>
    <t>AEO.2022.HIGHOGS.PRCE_REAL_RESD_NA_DFO_NA_SOATL_Y13DLRPMMBTU.A</t>
  </si>
  <si>
    <t>AEO.2022.LOWOGS.PRCE_REAL_RESD_NA_DFO_NA_SOATL_Y13DLRPMMBTU.A</t>
  </si>
  <si>
    <t>AEO.2022.REF2022.PRCE_REAL_RESD_NA_NG_NA_SOATL_Y13DLRPMMBTU.A</t>
  </si>
  <si>
    <t>AEO.2022.HIGHOGS.PRCE_REAL_RESD_NA_NG_NA_SOATL_Y13DLRPMMBTU.A</t>
  </si>
  <si>
    <t>AEO.2022.LOWOGS.PRCE_REAL_RESD_NA_NG_NA_SOATL_Y13DLRPMMBTU.A</t>
  </si>
  <si>
    <t>AEO.2022.REF2022.PRCE_REAL_RESD_NA_ELC_NA_SOATL_Y13DLRPMMBTU.A</t>
  </si>
  <si>
    <t>AEO.2022.HIGHOGS.PRCE_REAL_RESD_NA_ELC_NA_SOATL_Y13DLRPMMBTU.A</t>
  </si>
  <si>
    <t>AEO.2022.LOWOGS.PRCE_REAL_RESD_NA_ELC_NA_SOATL_Y13DLRPMMBTU.A</t>
  </si>
  <si>
    <t>AEO.2022.REF2022.PRCE_REAL_COMM_NA_PROP_NA_SOATL_Y13DLRPMMBTU.A</t>
  </si>
  <si>
    <t>AEO.2022.HIGHOGS.PRCE_REAL_COMM_NA_PROP_NA_SOATL_Y13DLRPMMBTU.A</t>
  </si>
  <si>
    <t>AEO.2022.LOWOGS.PRCE_REAL_COMM_NA_PROP_NA_SOATL_Y13DLRPMMBTU.A</t>
  </si>
  <si>
    <t>AEO.2022.REF2022.PRCE_REAL_COMM_NA_DFO_NA_SOATL_Y13DLRPMMBTU.A</t>
  </si>
  <si>
    <t>AEO.2022.HIGHOGS.PRCE_REAL_COMM_NA_DFO_NA_SOATL_Y13DLRPMMBTU.A</t>
  </si>
  <si>
    <t>AEO.2022.LOWOGS.PRCE_REAL_COMM_NA_DFO_NA_SOATL_Y13DLRPMMBTU.A</t>
  </si>
  <si>
    <t>AEO.2022.REF2022.PRCE_REAL_COMM_NA_RFL_NA_SOATL_Y13DLRPMMBTU.A</t>
  </si>
  <si>
    <t>AEO.2022.HIGHOGS.PRCE_REAL_COMM_NA_RFL_NA_SOATL_Y13DLRPMMBTU.A</t>
  </si>
  <si>
    <t>AEO.2022.LOWOGS.PRCE_REAL_COMM_NA_RFL_NA_SOATL_Y13DLRPMMBTU.A</t>
  </si>
  <si>
    <t>AEO.2022.REF2022.PRCE_REAL_COMM_NA_NG_NA_SOATL_Y13DLRPMMBTU.A</t>
  </si>
  <si>
    <t>AEO.2022.HIGHOGS.PRCE_REAL_COMM_NA_NG_NA_SOATL_Y13DLRPMMBTU.A</t>
  </si>
  <si>
    <t>AEO.2022.LOWOGS.PRCE_REAL_COMM_NA_NG_NA_SOATL_Y13DLRPMMBTU.A</t>
  </si>
  <si>
    <t>AEO.2022.REF2022.PRCE_REAL_COMM_NA_ELC_NA_SOATL_Y13DLRPMMBTU.A</t>
  </si>
  <si>
    <t>AEO.2022.HIGHOGS.PRCE_REAL_COMM_NA_ELC_NA_SOATL_Y13DLRPMMBTU.A</t>
  </si>
  <si>
    <t>AEO.2022.LOWOGS.PRCE_REAL_COMM_NA_ELC_NA_SOATL_Y13DLRPMMBTU.A</t>
  </si>
  <si>
    <t>AEO.2022.REF2022.PRCE_REAL_IDAL_NA_PROP_NA_SOATL_Y13DLRPMMBTU.A</t>
  </si>
  <si>
    <t>AEO.2022.HIGHOGS.PRCE_REAL_IDAL_NA_PROP_NA_SOATL_Y13DLRPMMBTU.A</t>
  </si>
  <si>
    <t>AEO.2022.LOWOGS.PRCE_REAL_IDAL_NA_PROP_NA_SOATL_Y13DLRPMMBTU.A</t>
  </si>
  <si>
    <t>AEO.2022.REF2022.PRCE_REAL_IDAL_NA_DFO_NA_SOATL_Y13DLRPMMBTU.A</t>
  </si>
  <si>
    <t>AEO.2022.HIGHOGS.PRCE_REAL_IDAL_NA_DFO_NA_SOATL_Y13DLRPMMBTU.A</t>
  </si>
  <si>
    <t>AEO.2022.LOWOGS.PRCE_REAL_IDAL_NA_DFO_NA_SOATL_Y13DLRPMMBTU.A</t>
  </si>
  <si>
    <t>AEO.2022.REF2022.PRCE_REAL_IDAL_NA_RFO_NA_SOATL_Y13DLRPMMBTU.A</t>
  </si>
  <si>
    <t>AEO.2022.HIGHOGS.PRCE_REAL_IDAL_NA_RFO_NA_SOATL_Y13DLRPMMBTU.A</t>
  </si>
  <si>
    <t>AEO.2022.LOWOGS.PRCE_REAL_IDAL_NA_RFO_NA_SOATL_Y13DLRPMMBTU.A</t>
  </si>
  <si>
    <t>AEO.2022.REF2022.PRCE_REAL_IDAL_NA_NG_NA_SOATL_Y13DLRPMMBTU.A</t>
  </si>
  <si>
    <t>AEO.2022.HIGHOGS.PRCE_REAL_IDAL_NA_NG_NA_SOATL_Y13DLRPMMBTU.A</t>
  </si>
  <si>
    <t>AEO.2022.LOWOGS.PRCE_REAL_IDAL_NA_NG_NA_SOATL_Y13DLRPMMBTU.A</t>
  </si>
  <si>
    <t>AEO.2022.REF2022.PRCE_REAL_IDAL_NA_MTC_NA_SOATL_Y13DLRPMMBTU.A</t>
  </si>
  <si>
    <t>AEO.2022.HIGHOGS.PRCE_REAL_IDAL_NA_MTC_NA_SOATL_Y13DLRPMMBTU.A</t>
  </si>
  <si>
    <t>AEO.2022.LOWOGS.PRCE_REAL_IDAL_NA_MTC_NA_SOATL_Y13DLRPMMBTU.A</t>
  </si>
  <si>
    <t>AEO.2022.REF2022.PRCE_REAL_IDAL_NA_OIC_NA_SOATL_Y13DLRPMMBTU.A</t>
  </si>
  <si>
    <t>AEO.2022.HIGHOGS.PRCE_REAL_IDAL_NA_OIC_NA_SOATL_Y13DLRPMMBTU.A</t>
  </si>
  <si>
    <t>AEO.2022.LOWOGS.PRCE_REAL_IDAL_NA_OIC_NA_SOATL_Y13DLRPMMBTU.A</t>
  </si>
  <si>
    <t>AEO.2022.REF2022.PRCE_REAL_IDAL_NA_CLTLQ_NA_SOATL_Y13DLRPMMBTU.A</t>
  </si>
  <si>
    <t>AEO.2022.HIGHOGS.PRCE_REAL_IDAL_NA_CLTLQ_NA_SOATL_Y13DLRPMMBTU.A</t>
  </si>
  <si>
    <t>AEO.2022.LOWOGS.PRCE_REAL_IDAL_NA_CLTLQ_NA_SOATL_Y13DLRPMMBTU.A</t>
  </si>
  <si>
    <t>AEO.2022.REF2022.PRCE_REAL_IDAL_NA_ELC_NA_SOATL_Y13DLRPMMBTU.A</t>
  </si>
  <si>
    <t>AEO.2022.HIGHOGS.PRCE_REAL_IDAL_NA_ELC_NA_SOATL_Y13DLRPMMBTU.A</t>
  </si>
  <si>
    <t>AEO.2022.LOWOGS.PRCE_REAL_IDAL_NA_ELC_NA_SOATL_Y13DLRPMMBTU.A</t>
  </si>
  <si>
    <t>AEO.2022.REF2022.PRCE_REAL_TRN_NA_PROP_NA_SOATL_Y13DLRPMMBTU.A</t>
  </si>
  <si>
    <t>AEO.2022.HIGHOGS.PRCE_REAL_TRN_NA_PROP_NA_SOATL_Y13DLRPMMBTU.A</t>
  </si>
  <si>
    <t>AEO.2022.LOWOGS.PRCE_REAL_TRN_NA_PROP_NA_SOATL_Y13DLRPMMBTU.A</t>
  </si>
  <si>
    <t>AEO.2022.REF2022.PRCE_REAL_TRN_NA_E85_NA_SOATL_Y13DLRPMMBTU.A</t>
  </si>
  <si>
    <t>AEO.2022.HIGHOGS.PRCE_REAL_TRN_NA_E85_NA_SOATL_Y13DLRPMMBTU.A</t>
  </si>
  <si>
    <t>AEO.2022.LOWOGS.PRCE_REAL_TRN_NA_E85_NA_SOATL_Y13DLRPMMBTU.A</t>
  </si>
  <si>
    <t>AEO.2022.REF2022.PRCE_REAL_TRN_NA_MGS_NA_SOATL_Y13DLRPMMBTU.A</t>
  </si>
  <si>
    <t>AEO.2022.HIGHOGS.PRCE_REAL_TRN_NA_MGS_NA_SOATL_Y13DLRPMMBTU.A</t>
  </si>
  <si>
    <t>AEO.2022.LOWOGS.PRCE_REAL_TRN_NA_MGS_NA_SOATL_Y13DLRPMMBTU.A</t>
  </si>
  <si>
    <t>AEO.2022.REF2022.PRCE_REAL_TRN_NA_JFL_NA_SOATL_Y13DLRPMMBTU.A</t>
  </si>
  <si>
    <t>AEO.2022.HIGHOGS.PRCE_REAL_TRN_NA_JFL_NA_SOATL_Y13DLRPMMBTU.A</t>
  </si>
  <si>
    <t>AEO.2022.LOWOGS.PRCE_REAL_TRN_NA_JFL_NA_SOATL_Y13DLRPMMBTU.A</t>
  </si>
  <si>
    <t>AEO.2022.REF2022.PRCE_REAL_TRN_NA_DFU_NA_SOATL_Y13DLRPMMBTU.A</t>
  </si>
  <si>
    <t>AEO.2022.HIGHOGS.PRCE_REAL_TRN_NA_DFU_NA_SOATL_Y13DLRPMMBTU.A</t>
  </si>
  <si>
    <t>AEO.2022.LOWOGS.PRCE_REAL_TRN_NA_DFU_NA_SOATL_Y13DLRPMMBTU.A</t>
  </si>
  <si>
    <t>AEO.2022.REF2022.PRCE_REAL_TRN_NA_RFO_NA_SOATL_Y13DLRPMMBTU.A</t>
  </si>
  <si>
    <t>AEO.2022.HIGHOGS.PRCE_REAL_TRN_NA_RFO_NA_SOATL_Y13DLRPMMBTU.A</t>
  </si>
  <si>
    <t>AEO.2022.LOWOGS.PRCE_REAL_TRN_NA_RFO_NA_SOATL_Y13DLRPMMBTU.A</t>
  </si>
  <si>
    <t>AEO.2022.REF2022.PRCE_REAL_TRN_NA_NG_NA_SOATL_Y13DLRPMMBTU.A</t>
  </si>
  <si>
    <t>AEO.2022.HIGHOGS.PRCE_REAL_TRN_NA_NG_NA_SOATL_Y13DLRPMMBTU.A</t>
  </si>
  <si>
    <t>AEO.2022.LOWOGS.PRCE_REAL_TRN_NA_NG_NA_SOATL_Y13DLRPMMBTU.A</t>
  </si>
  <si>
    <t>AEO.2022.REF2022.PRCE_REAL_TRN_NA_ELC_NA_SOATL_Y13DLRPMMBTU.A</t>
  </si>
  <si>
    <t>AEO.2022.HIGHOGS.PRCE_REAL_TRN_NA_ELC_NA_SOATL_Y13DLRPMMBTU.A</t>
  </si>
  <si>
    <t>AEO.2022.LOWOGS.PRCE_REAL_TRN_NA_ELC_NA_SOATL_Y13DLRPMMBTU.A</t>
  </si>
  <si>
    <t>AEO.2022.REF2022.PRCE_REAL_ELEP_NA_DFO_NA_SOATL_Y13DLRPMMBTU.A</t>
  </si>
  <si>
    <t>AEO.2022.HIGHOGS.PRCE_REAL_ELEP_NA_DFO_NA_SOATL_Y13DLRPMMBTU.A</t>
  </si>
  <si>
    <t>AEO.2022.LOWOGS.PRCE_REAL_ELEP_NA_DFO_NA_SOATL_Y13DLRPMMBTU.A</t>
  </si>
  <si>
    <t>AEO.2022.REF2022.PRCE_REAL_ELEP_NA_RFO_NA_SOATL_Y13DLRPMMBTU.A</t>
  </si>
  <si>
    <t>AEO.2022.HIGHOGS.PRCE_REAL_ELEP_NA_RFO_NA_SOATL_Y13DLRPMMBTU.A</t>
  </si>
  <si>
    <t>AEO.2022.LOWOGS.PRCE_REAL_ELEP_NA_RFO_NA_SOATL_Y13DLRPMMBTU.A</t>
  </si>
  <si>
    <t>AEO.2022.REF2022.PRCE_REAL_ELEP_NA_NG_NA_SOATL_Y13DLRPMMBTU.A</t>
  </si>
  <si>
    <t>AEO.2022.HIGHOGS.PRCE_REAL_ELEP_NA_NG_NA_SOATL_Y13DLRPMMBTU.A</t>
  </si>
  <si>
    <t>AEO.2022.LOWOGS.PRCE_REAL_ELEP_NA_NG_NA_SOATL_Y13DLRPMMBTU.A</t>
  </si>
  <si>
    <t>AEO.2022.REF2022.PRCE_REAL_ELEP_NA_STC_NA_SOATL_Y13DLRPMMBTU.A</t>
  </si>
  <si>
    <t>AEO.2022.HIGHOGS.PRCE_REAL_ELEP_NA_STC_NA_SOATL_Y13DLRPMMBTU.A</t>
  </si>
  <si>
    <t>AEO.2022.LOWOGS.PRCE_REAL_ELEP_NA_STC_NA_SOATL_Y13DLRPMMBTU.A</t>
  </si>
  <si>
    <t>AEO.2022.REF2022.PRCE_REAL_ELEP_NA_U_NA_SOATL_Y13DLRPMMBTU.A</t>
  </si>
  <si>
    <t>AEO.2022.HIGHOGS.PRCE_REAL_ELEP_NA_U_NA_SOATL_Y13DLRPMMBTU.A</t>
  </si>
  <si>
    <t>AEO.2022.LOWOGS.PRCE_REAL_ELEP_NA_U_NA_SOATL_Y13DLRPMMBTU.A</t>
  </si>
  <si>
    <t>AEO.2022.REF2022.PRCE_REAL_TEN_NA_PROP_NA_SOATL_Y13DLRPMMBTU.A</t>
  </si>
  <si>
    <t>AEO.2022.HIGHOGS.PRCE_REAL_TEN_NA_PROP_NA_SOATL_Y13DLRPMMBTU.A</t>
  </si>
  <si>
    <t>AEO.2022.LOWOGS.PRCE_REAL_TEN_NA_PROP_NA_SOATL_Y13DLRPMMBTU.A</t>
  </si>
  <si>
    <t>AEO.2022.REF2022.PRCE_REAL_TEN_NA_E85_NA_SOATL_Y13DLRPMMBTU.A</t>
  </si>
  <si>
    <t>AEO.2022.HIGHOGS.PRCE_REAL_TEN_NA_E85_NA_SOATL_Y13DLRPMMBTU.A</t>
  </si>
  <si>
    <t>AEO.2022.LOWOGS.PRCE_REAL_TEN_NA_E85_NA_SOATL_Y13DLRPMMBTU.A</t>
  </si>
  <si>
    <t>AEO.2022.REF2022.PRCE_REAL_TEN_NA_MGS_NA_SOATL_Y13DLRPMMBTU.A</t>
  </si>
  <si>
    <t>AEO.2022.HIGHOGS.PRCE_REAL_TEN_NA_MGS_NA_SOATL_Y13DLRPMMBTU.A</t>
  </si>
  <si>
    <t>AEO.2022.LOWOGS.PRCE_REAL_TEN_NA_MGS_NA_SOATL_Y13DLRPMMBTU.A</t>
  </si>
  <si>
    <t>AEO.2022.REF2022.PRCE_REAL_TEN_NA_JFL_NA_SOATL_Y13DLRPMMBTU.A</t>
  </si>
  <si>
    <t>AEO.2022.HIGHOGS.PRCE_REAL_TEN_NA_JFL_NA_SOATL_Y13DLRPMMBTU.A</t>
  </si>
  <si>
    <t>AEO.2022.LOWOGS.PRCE_REAL_TEN_NA_JFL_NA_SOATL_Y13DLRPMMBTU.A</t>
  </si>
  <si>
    <t>AEO.2022.REF2022.PRCE_REAL_TEN_NA_DFO_NA_SOATL_Y13DLRPMMBTU.A</t>
  </si>
  <si>
    <t>AEO.2022.HIGHOGS.PRCE_REAL_TEN_NA_DFO_NA_SOATL_Y13DLRPMMBTU.A</t>
  </si>
  <si>
    <t>AEO.2022.LOWOGS.PRCE_REAL_TEN_NA_DFO_NA_SOATL_Y13DLRPMMBTU.A</t>
  </si>
  <si>
    <t>AEO.2022.REF2022.PRCE_REAL_TEN_NA_RFO_NA_SOATL_Y13DLRPMMBTU.A</t>
  </si>
  <si>
    <t>AEO.2022.HIGHOGS.PRCE_REAL_TEN_NA_RFO_NA_SOATL_Y13DLRPMMBTU.A</t>
  </si>
  <si>
    <t>AEO.2022.LOWOGS.PRCE_REAL_TEN_NA_RFO_NA_SOATL_Y13DLRPMMBTU.A</t>
  </si>
  <si>
    <t>AEO.2022.REF2022.PRCE_REAL_TEN_NA_NG_NA_SOATL_Y13DLRPMMBTU.A</t>
  </si>
  <si>
    <t>AEO.2022.HIGHOGS.PRCE_REAL_TEN_NA_NG_NA_SOATL_Y13DLRPMMBTU.A</t>
  </si>
  <si>
    <t>AEO.2022.LOWOGS.PRCE_REAL_TEN_NA_NG_NA_SOATL_Y13DLRPMMBTU.A</t>
  </si>
  <si>
    <t>AEO.2022.REF2022.PRCE_REAL_TEN_NA_MTC_NA_SOATL_Y13DLRPMMBTU.A</t>
  </si>
  <si>
    <t>AEO.2022.HIGHOGS.PRCE_REAL_TEN_NA_MTC_NA_SOATL_Y13DLRPMMBTU.A</t>
  </si>
  <si>
    <t>AEO.2022.LOWOGS.PRCE_REAL_TEN_NA_MTC_NA_SOATL_Y13DLRPMMBTU.A</t>
  </si>
  <si>
    <t>AEO.2022.REF2022.PRCE_REAL_TEN_NA_OCA_NA_SOATL_Y13DLRPMMBTU.A</t>
  </si>
  <si>
    <t>AEO.2022.HIGHOGS.PRCE_REAL_TEN_NA_OCA_NA_SOATL_Y13DLRPMMBTU.A</t>
  </si>
  <si>
    <t>AEO.2022.LOWOGS.PRCE_REAL_TEN_NA_OCA_NA_SOATL_Y13DLRPMMBTU.A</t>
  </si>
  <si>
    <t>AEO.2022.REF2022.PRCE_REAL_TEN_NA_CLTLQ_NA_SOATL_Y13DLRPMMBTU.A</t>
  </si>
  <si>
    <t>AEO.2022.HIGHOGS.PRCE_REAL_TEN_NA_CLTLQ_NA_SOATL_Y13DLRPMMBTU.A</t>
  </si>
  <si>
    <t>AEO.2022.LOWOGS.PRCE_REAL_TEN_NA_CLTLQ_NA_SOATL_Y13DLRPMMBTU.A</t>
  </si>
  <si>
    <t>AEO.2022.REF2022.PRCE_REAL_TEN_NA_ELC_NA_SOATL_Y13DLRPMMBTU.A</t>
  </si>
  <si>
    <t>AEO.2022.HIGHOGS.PRCE_REAL_TEN_NA_ELC_NA_SOATL_Y13DLRPMMBTU.A</t>
  </si>
  <si>
    <t>AEO.2022.LOWOGS.PRCE_REAL_TEN_NA_ELC_NA_SOATL_Y13DLRPMMBTU.A</t>
  </si>
  <si>
    <t>AEO.2022.REF2022.EXPD_REAL_RESD_NA_NRN_NA_SOATL_BLNY13DLR.A</t>
  </si>
  <si>
    <t>AEO.2022.HIGHOGS.EXPD_REAL_RESD_NA_NRN_NA_SOATL_BLNY13DLR.A</t>
  </si>
  <si>
    <t>AEO.2022.LOWOGS.EXPD_REAL_RESD_NA_NRN_NA_SOATL_BLNY13DLR.A</t>
  </si>
  <si>
    <t>AEO.2022.REF2022.EXPD_REAL_COMM_NA_NRN_NA_SOATL_BLNY13DLR.A</t>
  </si>
  <si>
    <t>AEO.2022.HIGHOGS.EXPD_REAL_COMM_NA_NRN_NA_SOATL_BLNY13DLR.A</t>
  </si>
  <si>
    <t>AEO.2022.LOWOGS.EXPD_REAL_COMM_NA_NRN_NA_SOATL_BLNY13DLR.A</t>
  </si>
  <si>
    <t>AEO.2022.REF2022.EXPD_REAL_IDAL_NA_NRN_NA_SOATL_BLNY13DLR.A</t>
  </si>
  <si>
    <t>AEO.2022.HIGHOGS.EXPD_REAL_IDAL_NA_NRN_NA_SOATL_BLNY13DLR.A</t>
  </si>
  <si>
    <t>AEO.2022.LOWOGS.EXPD_REAL_IDAL_NA_NRN_NA_SOATL_BLNY13DLR.A</t>
  </si>
  <si>
    <t>AEO.2022.REF2022.EXPD_REAL_TRN_NA_NRN_NA_SOATL_BLNY13DLR.A</t>
  </si>
  <si>
    <t>AEO.2022.HIGHOGS.EXPD_REAL_TRN_NA_NRN_NA_SOATL_BLNY13DLR.A</t>
  </si>
  <si>
    <t>AEO.2022.LOWOGS.EXPD_REAL_TRN_NA_NRN_NA_SOATL_BLNY13DLR.A</t>
  </si>
  <si>
    <t>AEO.2022.REF2022.EXPD_REAL_TEN_NA_NRN_NA_SOATL_BLNY13DLR.A</t>
  </si>
  <si>
    <t>AEO.2022.HIGHOGS.EXPD_REAL_TEN_NA_NRN_NA_SOATL_BLNY13DLR.A</t>
  </si>
  <si>
    <t>AEO.2022.LOWOGS.EXPD_REAL_TEN_NA_NRN_NA_SOATL_BLNY13DLR.A</t>
  </si>
  <si>
    <t>AEO.2022.REF2022.EXPD_REAL_TRN_NA_RNW_NA_SOATL_BLNY13DLR.A</t>
  </si>
  <si>
    <t>AEO.2022.HIGHOGS.EXPD_REAL_TRN_NA_RNW_NA_SOATL_BLNY13DLR.A</t>
  </si>
  <si>
    <t>AEO.2022.LOWOGS.EXPD_REAL_TRN_NA_RNW_NA_SOATL_BLNY13DLR.A</t>
  </si>
  <si>
    <t>AEO.2022.REF2022.EXPD_REAL_TEN_NA_NA_NA_SOATL_BLNY13DLR.A</t>
  </si>
  <si>
    <t>AEO.2022.HIGHOGS.EXPD_REAL_TEN_NA_NA_NA_SOATL_BLNY13DLR.A</t>
  </si>
  <si>
    <t>AEO.2022.LOWOGS.EXPD_REAL_TEN_NA_NA_NA_SOATL_BLNY13DLR.A</t>
  </si>
  <si>
    <t>AEO.2022.REF2022.PRCE_NOM_RESD_NA_PROP_NA_SOATL_NDLRPMBTU.A</t>
  </si>
  <si>
    <t>AEO.2022.HIGHOGS.PRCE_NOM_RESD_NA_PROP_NA_SOATL_NDLRPMBTU.A</t>
  </si>
  <si>
    <t>AEO.2022.LOWOGS.PRCE_NOM_RESD_NA_PROP_NA_SOATL_NDLRPMBTU.A</t>
  </si>
  <si>
    <t>AEO.2022.REF2022.PRCE_NOM_RESD_NA_DFO_NA_SOATL_NDLRPMBTU.A</t>
  </si>
  <si>
    <t>AEO.2022.HIGHOGS.PRCE_NOM_RESD_NA_DFO_NA_SOATL_NDLRPMBTU.A</t>
  </si>
  <si>
    <t>AEO.2022.LOWOGS.PRCE_NOM_RESD_NA_DFO_NA_SOATL_NDLRPMBTU.A</t>
  </si>
  <si>
    <t>AEO.2022.REF2022.PRCE_NOM_RESD_NA_NG_NA_SOATL_NDLRPMBTU.A</t>
  </si>
  <si>
    <t>AEO.2022.HIGHOGS.PRCE_NOM_RESD_NA_NG_NA_SOATL_NDLRPMBTU.A</t>
  </si>
  <si>
    <t>AEO.2022.LOWOGS.PRCE_NOM_RESD_NA_NG_NA_SOATL_NDLRPMBTU.A</t>
  </si>
  <si>
    <t>AEO.2022.REF2022.PRCE_NOM_RESD_NA_ELC_NA_SOATL_NDLRPMBTU.A</t>
  </si>
  <si>
    <t>AEO.2022.HIGHOGS.PRCE_NOM_RESD_NA_ELC_NA_SOATL_NDLRPMBTU.A</t>
  </si>
  <si>
    <t>AEO.2022.LOWOGS.PRCE_NOM_RESD_NA_ELC_NA_SOATL_NDLRPMBTU.A</t>
  </si>
  <si>
    <t>AEO.2022.REF2022.PRCE_NOM_COMM_NA_PROP_NA_SOATL_NDLRPMBTU.A</t>
  </si>
  <si>
    <t>AEO.2022.HIGHOGS.PRCE_NOM_COMM_NA_PROP_NA_SOATL_NDLRPMBTU.A</t>
  </si>
  <si>
    <t>AEO.2022.LOWOGS.PRCE_NOM_COMM_NA_PROP_NA_SOATL_NDLRPMBTU.A</t>
  </si>
  <si>
    <t>AEO.2022.REF2022.PRCE_NOM_COMM_NA_DFO_NA_SOATL_NDLRPMBTU.A</t>
  </si>
  <si>
    <t>AEO.2022.HIGHOGS.PRCE_NOM_COMM_NA_DFO_NA_SOATL_NDLRPMBTU.A</t>
  </si>
  <si>
    <t>AEO.2022.LOWOGS.PRCE_NOM_COMM_NA_DFO_NA_SOATL_NDLRPMBTU.A</t>
  </si>
  <si>
    <t>AEO.2022.REF2022.PRCE_NOM_COMM_NA_RFL_NA_SOATL_NDLRPMBTU.A</t>
  </si>
  <si>
    <t>AEO.2022.HIGHOGS.PRCE_NOM_COMM_NA_RFL_NA_SOATL_NDLRPMBTU.A</t>
  </si>
  <si>
    <t>AEO.2022.LOWOGS.PRCE_NOM_COMM_NA_RFL_NA_SOATL_NDLRPMBTU.A</t>
  </si>
  <si>
    <t>AEO.2022.REF2022.PRCE_NOM_COMM_NA_NG_NA_SOATL_NDLRPMBTU.A</t>
  </si>
  <si>
    <t>AEO.2022.HIGHOGS.PRCE_NOM_COMM_NA_NG_NA_SOATL_NDLRPMBTU.A</t>
  </si>
  <si>
    <t>AEO.2022.LOWOGS.PRCE_NOM_COMM_NA_NG_NA_SOATL_NDLRPMBTU.A</t>
  </si>
  <si>
    <t>AEO.2022.REF2022.PRCE_NOM_COMM_NA_ELC_NA_SOATL_NDLRPMBTU.A</t>
  </si>
  <si>
    <t>AEO.2022.HIGHOGS.PRCE_NOM_COMM_NA_ELC_NA_SOATL_NDLRPMBTU.A</t>
  </si>
  <si>
    <t>AEO.2022.LOWOGS.PRCE_NOM_COMM_NA_ELC_NA_SOATL_NDLRPMBTU.A</t>
  </si>
  <si>
    <t>AEO.2022.REF2022.PRCE_NOM_IDAL_NA_PROP_NA_SOATL_NDLRPMBTU.A</t>
  </si>
  <si>
    <t>AEO.2022.HIGHOGS.PRCE_NOM_IDAL_NA_PROP_NA_SOATL_NDLRPMBTU.A</t>
  </si>
  <si>
    <t>AEO.2022.LOWOGS.PRCE_NOM_IDAL_NA_PROP_NA_SOATL_NDLRPMBTU.A</t>
  </si>
  <si>
    <t>AEO.2022.REF2022.PRCE_NOM_IDAL_NA_DFO_NA_SOATL_NDLRPMBTU.A</t>
  </si>
  <si>
    <t>AEO.2022.HIGHOGS.PRCE_NOM_IDAL_NA_DFO_NA_SOATL_NDLRPMBTU.A</t>
  </si>
  <si>
    <t>AEO.2022.LOWOGS.PRCE_NOM_IDAL_NA_DFO_NA_SOATL_NDLRPMBTU.A</t>
  </si>
  <si>
    <t>AEO.2022.REF2022.PRCE_NOM_IDAL_NA_RFO_NA_SOATL_NDLRPMBTU.A</t>
  </si>
  <si>
    <t>AEO.2022.HIGHOGS.PRCE_NOM_IDAL_NA_RFO_NA_SOATL_NDLRPMBTU.A</t>
  </si>
  <si>
    <t>AEO.2022.LOWOGS.PRCE_NOM_IDAL_NA_RFO_NA_SOATL_NDLRPMBTU.A</t>
  </si>
  <si>
    <t>AEO.2022.REF2022.PRCE_NOM_IDAL_NA_NG_NA_SOATL_NDLRPMBTU.A</t>
  </si>
  <si>
    <t>AEO.2022.HIGHOGS.PRCE_NOM_IDAL_NA_NG_NA_SOATL_NDLRPMBTU.A</t>
  </si>
  <si>
    <t>AEO.2022.LOWOGS.PRCE_NOM_IDAL_NA_NG_NA_SOATL_NDLRPMBTU.A</t>
  </si>
  <si>
    <t>AEO.2022.REF2022.PRCE_NOM_IDAL_NA_MTC_NA_SOATL_NDLRPMBTU.A</t>
  </si>
  <si>
    <t>AEO.2022.HIGHOGS.PRCE_NOM_IDAL_NA_MTC_NA_SOATL_NDLRPMBTU.A</t>
  </si>
  <si>
    <t>AEO.2022.LOWOGS.PRCE_NOM_IDAL_NA_MTC_NA_SOATL_NDLRPMBTU.A</t>
  </si>
  <si>
    <t>AEO.2022.REF2022.PRCE_NOM_IDAL_NA_OIC_NA_SOATL_NDLRPMBTU.A</t>
  </si>
  <si>
    <t>AEO.2022.HIGHOGS.PRCE_NOM_IDAL_NA_OIC_NA_SOATL_NDLRPMBTU.A</t>
  </si>
  <si>
    <t>AEO.2022.LOWOGS.PRCE_NOM_IDAL_NA_OIC_NA_SOATL_NDLRPMBTU.A</t>
  </si>
  <si>
    <t>AEO.2022.REF2022.PRCE_NOM_IDAL_NA_CLTLQ_NA_SOATL_NDLRPMBTU.A</t>
  </si>
  <si>
    <t>AEO.2022.HIGHOGS.PRCE_NOM_IDAL_NA_CLTLQ_NA_SOATL_NDLRPMBTU.A</t>
  </si>
  <si>
    <t>AEO.2022.LOWOGS.PRCE_NOM_IDAL_NA_CLTLQ_NA_SOATL_NDLRPMBTU.A</t>
  </si>
  <si>
    <t>AEO.2022.REF2022.PRCE_NOM_IDAL_NA_ELC_NA_SOATL_NDLRPMBTU.A</t>
  </si>
  <si>
    <t>AEO.2022.HIGHOGS.PRCE_NOM_IDAL_NA_ELC_NA_SOATL_NDLRPMBTU.A</t>
  </si>
  <si>
    <t>AEO.2022.LOWOGS.PRCE_NOM_IDAL_NA_ELC_NA_SOATL_NDLRPMBTU.A</t>
  </si>
  <si>
    <t>AEO.2022.REF2022.PRCE_NOM_TRN_NA_PROP_NA_SOATL_NDLRPMBTU.A</t>
  </si>
  <si>
    <t>AEO.2022.HIGHOGS.PRCE_NOM_TRN_NA_PROP_NA_SOATL_NDLRPMBTU.A</t>
  </si>
  <si>
    <t>AEO.2022.LOWOGS.PRCE_NOM_TRN_NA_PROP_NA_SOATL_NDLRPMBTU.A</t>
  </si>
  <si>
    <t>AEO.2022.REF2022.PRCE_NOM_TRN_NA_E85_NA_SOATL_NDLRPMBTU.A</t>
  </si>
  <si>
    <t>AEO.2022.HIGHOGS.PRCE_NOM_TRN_NA_E85_NA_SOATL_NDLRPMBTU.A</t>
  </si>
  <si>
    <t>AEO.2022.LOWOGS.PRCE_NOM_TRN_NA_E85_NA_SOATL_NDLRPMBTU.A</t>
  </si>
  <si>
    <t>AEO.2022.REF2022.PRCE_NOM_TRN_NA_MGS_NA_SOATL_NDLRPMBTU.A</t>
  </si>
  <si>
    <t>AEO.2022.HIGHOGS.PRCE_NOM_TRN_NA_MGS_NA_SOATL_NDLRPMBTU.A</t>
  </si>
  <si>
    <t>AEO.2022.LOWOGS.PRCE_NOM_TRN_NA_MGS_NA_SOATL_NDLRPMBTU.A</t>
  </si>
  <si>
    <t>AEO.2022.REF2022.PRCE_NOM_TRN_NA_JFL_NA_SOATL_NDLRPMBTU.A</t>
  </si>
  <si>
    <t>AEO.2022.HIGHOGS.PRCE_NOM_TRN_NA_JFL_NA_SOATL_NDLRPMBTU.A</t>
  </si>
  <si>
    <t>AEO.2022.LOWOGS.PRCE_NOM_TRN_NA_JFL_NA_SOATL_NDLRPMBTU.A</t>
  </si>
  <si>
    <t>AEO.2022.REF2022.PRCE_NOM_TRN_NA_DFU_NA_SOATL_NDLRPMBTU.A</t>
  </si>
  <si>
    <t>AEO.2022.HIGHOGS.PRCE_NOM_TRN_NA_DFU_NA_SOATL_NDLRPMBTU.A</t>
  </si>
  <si>
    <t>AEO.2022.LOWOGS.PRCE_NOM_TRN_NA_DFU_NA_SOATL_NDLRPMBTU.A</t>
  </si>
  <si>
    <t>AEO.2022.REF2022.PRCE_NOM_TRN_NA_RFO_NA_SOATL_NDLRPMBTU.A</t>
  </si>
  <si>
    <t>AEO.2022.HIGHOGS.PRCE_NOM_TRN_NA_RFO_NA_SOATL_NDLRPMBTU.A</t>
  </si>
  <si>
    <t>AEO.2022.LOWOGS.PRCE_NOM_TRN_NA_RFO_NA_SOATL_NDLRPMBTU.A</t>
  </si>
  <si>
    <t>AEO.2022.REF2022.PRCE_NOM_TRN_NA_NG_NA_SOATL_NDLRPMBTU.A</t>
  </si>
  <si>
    <t>AEO.2022.HIGHOGS.PRCE_NOM_TRN_NA_NG_NA_SOATL_NDLRPMBTU.A</t>
  </si>
  <si>
    <t>AEO.2022.LOWOGS.PRCE_NOM_TRN_NA_NG_NA_SOATL_NDLRPMBTU.A</t>
  </si>
  <si>
    <t>AEO.2022.REF2022.PRCE_NOM_TRN_NA_ELC_NA_SOATL_NDLRPMBTU.A</t>
  </si>
  <si>
    <t>AEO.2022.HIGHOGS.PRCE_NOM_TRN_NA_ELC_NA_SOATL_NDLRPMBTU.A</t>
  </si>
  <si>
    <t>AEO.2022.LOWOGS.PRCE_NOM_TRN_NA_ELC_NA_SOATL_NDLRPMBTU.A</t>
  </si>
  <si>
    <t>AEO.2022.REF2022.PRCE_NOM_ELEP_NA_DFO_NA_SOATL_NDLRPMBTU.A</t>
  </si>
  <si>
    <t>AEO.2022.HIGHOGS.PRCE_NOM_ELEP_NA_DFO_NA_SOATL_NDLRPMBTU.A</t>
  </si>
  <si>
    <t>AEO.2022.LOWOGS.PRCE_NOM_ELEP_NA_DFO_NA_SOATL_NDLRPMBTU.A</t>
  </si>
  <si>
    <t>AEO.2022.REF2022.PRCE_NOM_ELEP_NA_RFO_NA_SOATL_NDLRPMBTU.A</t>
  </si>
  <si>
    <t>AEO.2022.HIGHOGS.PRCE_NOM_ELEP_NA_RFO_NA_SOATL_NDLRPMBTU.A</t>
  </si>
  <si>
    <t>AEO.2022.LOWOGS.PRCE_NOM_ELEP_NA_RFO_NA_SOATL_NDLRPMBTU.A</t>
  </si>
  <si>
    <t>AEO.2022.REF2022.PRCE_NOM_ELEP_NA_NG_NA_SOATL_NDLRPMBTU.A</t>
  </si>
  <si>
    <t>AEO.2022.HIGHOGS.PRCE_NOM_ELEP_NA_NG_NA_SOATL_NDLRPMBTU.A</t>
  </si>
  <si>
    <t>AEO.2022.LOWOGS.PRCE_NOM_ELEP_NA_NG_NA_SOATL_NDLRPMBTU.A</t>
  </si>
  <si>
    <t>AEO.2022.REF2022.PRCE_NOM_ELEP_NA_STC_NA_SOATL_NDLRPMBTU.A</t>
  </si>
  <si>
    <t>AEO.2022.HIGHOGS.PRCE_NOM_ELEP_NA_STC_NA_SOATL_NDLRPMBTU.A</t>
  </si>
  <si>
    <t>AEO.2022.LOWOGS.PRCE_NOM_ELEP_NA_STC_NA_SOATL_NDLRPMBTU.A</t>
  </si>
  <si>
    <t>AEO.2022.REF2022.PRCE_NOM_ELEP_NA_U_NA_SOATL_NDLRPMBTU.A</t>
  </si>
  <si>
    <t>AEO.2022.HIGHOGS.PRCE_NOM_ELEP_NA_U_NA_SOATL_NDLRPMBTU.A</t>
  </si>
  <si>
    <t>AEO.2022.LOWOGS.PRCE_NOM_ELEP_NA_U_NA_SOATL_NDLRPMBTU.A</t>
  </si>
  <si>
    <t>AEO.2022.REF2022.PRCE_NOM_TEN_NA_PROP_NA_SOATL_NDLRPMBTU.A</t>
  </si>
  <si>
    <t>AEO.2022.HIGHOGS.PRCE_NOM_TEN_NA_PROP_NA_SOATL_NDLRPMBTU.A</t>
  </si>
  <si>
    <t>AEO.2022.LOWOGS.PRCE_NOM_TEN_NA_PROP_NA_SOATL_NDLRPMBTU.A</t>
  </si>
  <si>
    <t>AEO.2022.REF2022.PRCE_NOM_TEN_NA_E85_NA_SOATL_NDLRPMBTU.A</t>
  </si>
  <si>
    <t>AEO.2022.HIGHOGS.PRCE_NOM_TEN_NA_E85_NA_SOATL_NDLRPMBTU.A</t>
  </si>
  <si>
    <t>AEO.2022.LOWOGS.PRCE_NOM_TEN_NA_E85_NA_SOATL_NDLRPMBTU.A</t>
  </si>
  <si>
    <t>AEO.2022.REF2022.PRCE_NOM_TEN_NA_MGS_NA_SOATL_NDLRPMBTU.A</t>
  </si>
  <si>
    <t>AEO.2022.HIGHOGS.PRCE_NOM_TEN_NA_MGS_NA_SOATL_NDLRPMBTU.A</t>
  </si>
  <si>
    <t>AEO.2022.LOWOGS.PRCE_NOM_TEN_NA_MGS_NA_SOATL_NDLRPMBTU.A</t>
  </si>
  <si>
    <t>AEO.2022.REF2022.PRCE_NOM_TEN_NA_JFL_NA_SOATL_NDLRPMBTU.A</t>
  </si>
  <si>
    <t>AEO.2022.HIGHOGS.PRCE_NOM_TEN_NA_JFL_NA_SOATL_NDLRPMBTU.A</t>
  </si>
  <si>
    <t>AEO.2022.LOWOGS.PRCE_NOM_TEN_NA_JFL_NA_SOATL_NDLRPMBTU.A</t>
  </si>
  <si>
    <t>AEO.2022.REF2022.PRCE_NOM_TEN_NA_DFO_NA_SOATL_NDLRPMBTU.A</t>
  </si>
  <si>
    <t>AEO.2022.HIGHOGS.PRCE_NOM_TEN_NA_DFO_NA_SOATL_NDLRPMBTU.A</t>
  </si>
  <si>
    <t>AEO.2022.LOWOGS.PRCE_NOM_TEN_NA_DFO_NA_SOATL_NDLRPMBTU.A</t>
  </si>
  <si>
    <t>AEO.2022.REF2022.PRCE_NOM_TEN_NA_RFO_NA_SOATL_NDLRPMBTU.A</t>
  </si>
  <si>
    <t>AEO.2022.HIGHOGS.PRCE_NOM_TEN_NA_RFO_NA_SOATL_NDLRPMBTU.A</t>
  </si>
  <si>
    <t>AEO.2022.LOWOGS.PRCE_NOM_TEN_NA_RFO_NA_SOATL_NDLRPMBTU.A</t>
  </si>
  <si>
    <t>AEO.2022.REF2022.PRCE_NOM_TEN_NA_NG_NA_SOATL_NDLRPMBTU.A</t>
  </si>
  <si>
    <t>AEO.2022.HIGHOGS.PRCE_NOM_TEN_NA_NG_NA_SOATL_NDLRPMBTU.A</t>
  </si>
  <si>
    <t>AEO.2022.LOWOGS.PRCE_NOM_TEN_NA_NG_NA_SOATL_NDLRPMBTU.A</t>
  </si>
  <si>
    <t>AEO.2022.REF2022.PRCE_NOM_TEN_NA_MTC_NA_SOATL_NDLRPMBTU.A</t>
  </si>
  <si>
    <t>AEO.2022.HIGHOGS.PRCE_NOM_TEN_NA_MTC_NA_SOATL_NDLRPMBTU.A</t>
  </si>
  <si>
    <t>AEO.2022.LOWOGS.PRCE_NOM_TEN_NA_MTC_NA_SOATL_NDLRPMBTU.A</t>
  </si>
  <si>
    <t>AEO.2022.REF2022.PRCE_NOM_TEN_NA_OCA_NA_SOATL_NDLRPMBTU.A</t>
  </si>
  <si>
    <t>AEO.2022.HIGHOGS.PRCE_NOM_TEN_NA_OCA_NA_SOATL_NDLRPMBTU.A</t>
  </si>
  <si>
    <t>AEO.2022.LOWOGS.PRCE_NOM_TEN_NA_OCA_NA_SOATL_NDLRPMBTU.A</t>
  </si>
  <si>
    <t>AEO.2022.REF2022.PRCE_NOM_TEN_NA_CLTLQ_NA_SOATL_NDLRPMBTU.A</t>
  </si>
  <si>
    <t>AEO.2022.HIGHOGS.PRCE_NOM_TEN_NA_CLTLQ_NA_SOATL_NDLRPMBTU.A</t>
  </si>
  <si>
    <t>AEO.2022.LOWOGS.PRCE_NOM_TEN_NA_CLTLQ_NA_SOATL_NDLRPMBTU.A</t>
  </si>
  <si>
    <t>AEO.2022.REF2022.PRCE_NOM_TEN_NA_ELC_NA_SOATL_NDLRPMBTU.A</t>
  </si>
  <si>
    <t>AEO.2022.HIGHOGS.PRCE_NOM_TEN_NA_ELC_NA_SOATL_NDLRPMBTU.A</t>
  </si>
  <si>
    <t>AEO.2022.LOWOGS.PRCE_NOM_TEN_NA_ELC_NA_SOATL_NDLRPMBTU.A</t>
  </si>
  <si>
    <t>AEO.2022.REF2022.EXPD_NOM_RESD_NA_NRN_NA_SOATL_BLNNOMDLR.A</t>
  </si>
  <si>
    <t>AEO.2022.HIGHOGS.EXPD_NOM_RESD_NA_NRN_NA_SOATL_BLNNOMDLR.A</t>
  </si>
  <si>
    <t>AEO.2022.LOWOGS.EXPD_NOM_RESD_NA_NRN_NA_SOATL_BLNNOMDLR.A</t>
  </si>
  <si>
    <t>AEO.2022.REF2022.EXPD_NOM_COMM_NA_NRN_NA_SOATL_BLNNOMDLR.A</t>
  </si>
  <si>
    <t>AEO.2022.HIGHOGS.EXPD_NOM_COMM_NA_NRN_NA_SOATL_BLNNOMDLR.A</t>
  </si>
  <si>
    <t>AEO.2022.LOWOGS.EXPD_NOM_COMM_NA_NRN_NA_SOATL_BLNNOMDLR.A</t>
  </si>
  <si>
    <t>AEO.2022.REF2022.EXPD_NOM_IDAL_NA_NRN_NA_SOATL_BLNNOMDLR.A</t>
  </si>
  <si>
    <t>AEO.2022.HIGHOGS.EXPD_NOM_IDAL_NA_NRN_NA_SOATL_BLNNOMDLR.A</t>
  </si>
  <si>
    <t>AEO.2022.LOWOGS.EXPD_NOM_IDAL_NA_NRN_NA_SOATL_BLNNOMDLR.A</t>
  </si>
  <si>
    <t>AEO.2022.REF2022.EXPD_NOM_TRN_NA_NRN_NA_SOATL_BLNNOMDLR.A</t>
  </si>
  <si>
    <t>AEO.2022.HIGHOGS.EXPD_NOM_TRN_NA_NRN_NA_SOATL_BLNNOMDLR.A</t>
  </si>
  <si>
    <t>AEO.2022.LOWOGS.EXPD_NOM_TRN_NA_NRN_NA_SOATL_BLNNOMDLR.A</t>
  </si>
  <si>
    <t>AEO.2022.REF2022.EXPD_NOM_TEN_NA_NRN_NA_SOATL_BLNNOMDLR.A</t>
  </si>
  <si>
    <t>AEO.2022.HIGHOGS.EXPD_NOM_TEN_NA_NRN_NA_SOATL_BLNNOMDLR.A</t>
  </si>
  <si>
    <t>AEO.2022.LOWOGS.EXPD_NOM_TEN_NA_NRN_NA_SOATL_BLNNOMDLR.A</t>
  </si>
  <si>
    <t>AEO.2022.REF2022.EXPD_NOM_TRN_NA_RNW_NA_SOATL_BLNNOMDLR.A</t>
  </si>
  <si>
    <t>AEO.2022.HIGHOGS.EXPD_NOM_TRN_NA_RNW_NA_SOATL_BLNNOMDLR.A</t>
  </si>
  <si>
    <t>AEO.2022.LOWOGS.EXPD_NOM_TRN_NA_RNW_NA_SOATL_BLNNOMDLR.A</t>
  </si>
  <si>
    <t>AEO.2022.REF2022.EXPD_NOM_TEN_NA_NA_NA_SOATL_BLNNOMDLR.A</t>
  </si>
  <si>
    <t>AEO.2022.HIGHOGS.EXPD_NOM_TEN_NA_NA_NA_SOATL_BLNNOMDLR.A</t>
  </si>
  <si>
    <t>AEO.2022.LOWOGS.EXPD_NOM_TEN_NA_NA_NA_SOATL_BLNNOMDLR.A</t>
  </si>
  <si>
    <t>South Atlantic</t>
  </si>
  <si>
    <t>AEO.2022.REF2022.PRCE_REAL_RESD_NA_PROP_NA_ESC_Y13DLRPMMBTU.A</t>
  </si>
  <si>
    <t>AEO.2022.HIGHOGS.PRCE_REAL_RESD_NA_PROP_NA_ESC_Y13DLRPMMBTU.A</t>
  </si>
  <si>
    <t>AEO.2022.LOWOGS.PRCE_REAL_RESD_NA_PROP_NA_ESC_Y13DLRPMMBTU.A</t>
  </si>
  <si>
    <t>AEO.2022.REF2022.PRCE_REAL_RESD_NA_DFO_NA_ESC_Y13DLRPMMBTU.A</t>
  </si>
  <si>
    <t>AEO.2022.HIGHOGS.PRCE_REAL_RESD_NA_DFO_NA_ESC_Y13DLRPMMBTU.A</t>
  </si>
  <si>
    <t>AEO.2022.LOWOGS.PRCE_REAL_RESD_NA_DFO_NA_ESC_Y13DLRPMMBTU.A</t>
  </si>
  <si>
    <t>AEO.2022.REF2022.PRCE_REAL_RESD_NA_NG_NA_ESC_Y13DLRPMMBTU.A</t>
  </si>
  <si>
    <t>AEO.2022.HIGHOGS.PRCE_REAL_RESD_NA_NG_NA_ESC_Y13DLRPMMBTU.A</t>
  </si>
  <si>
    <t>AEO.2022.LOWOGS.PRCE_REAL_RESD_NA_NG_NA_ESC_Y13DLRPMMBTU.A</t>
  </si>
  <si>
    <t>AEO.2022.REF2022.PRCE_REAL_RESD_NA_ELC_NA_ESC_Y13DLRPMMBTU.A</t>
  </si>
  <si>
    <t>AEO.2022.HIGHOGS.PRCE_REAL_RESD_NA_ELC_NA_ESC_Y13DLRPMMBTU.A</t>
  </si>
  <si>
    <t>AEO.2022.LOWOGS.PRCE_REAL_RESD_NA_ELC_NA_ESC_Y13DLRPMMBTU.A</t>
  </si>
  <si>
    <t>AEO.2022.REF2022.PRCE_REAL_COMM_NA_PROP_NA_ESC_Y13DLRPMMBTU.A</t>
  </si>
  <si>
    <t>AEO.2022.HIGHOGS.PRCE_REAL_COMM_NA_PROP_NA_ESC_Y13DLRPMMBTU.A</t>
  </si>
  <si>
    <t>AEO.2022.LOWOGS.PRCE_REAL_COMM_NA_PROP_NA_ESC_Y13DLRPMMBTU.A</t>
  </si>
  <si>
    <t>AEO.2022.REF2022.PRCE_REAL_COMM_NA_DFO_NA_ESC_Y13DLRPMMBTU.A</t>
  </si>
  <si>
    <t>AEO.2022.HIGHOGS.PRCE_REAL_COMM_NA_DFO_NA_ESC_Y13DLRPMMBTU.A</t>
  </si>
  <si>
    <t>AEO.2022.LOWOGS.PRCE_REAL_COMM_NA_DFO_NA_ESC_Y13DLRPMMBTU.A</t>
  </si>
  <si>
    <t>AEO.2022.REF2022.PRCE_REAL_COMM_NA_RFL_NA_ESC_Y13DLRPMMBTU.A</t>
  </si>
  <si>
    <t>AEO.2022.HIGHOGS.PRCE_REAL_COMM_NA_RFL_NA_ESC_Y13DLRPMMBTU.A</t>
  </si>
  <si>
    <t>AEO.2022.LOWOGS.PRCE_REAL_COMM_NA_RFL_NA_ESC_Y13DLRPMMBTU.A</t>
  </si>
  <si>
    <t>AEO.2022.REF2022.PRCE_REAL_COMM_NA_NG_NA_ESC_Y13DLRPMMBTU.A</t>
  </si>
  <si>
    <t>AEO.2022.HIGHOGS.PRCE_REAL_COMM_NA_NG_NA_ESC_Y13DLRPMMBTU.A</t>
  </si>
  <si>
    <t>AEO.2022.LOWOGS.PRCE_REAL_COMM_NA_NG_NA_ESC_Y13DLRPMMBTU.A</t>
  </si>
  <si>
    <t>AEO.2022.REF2022.PRCE_REAL_COMM_NA_ELC_NA_ESC_Y13DLRPMMBTU.A</t>
  </si>
  <si>
    <t>AEO.2022.HIGHOGS.PRCE_REAL_COMM_NA_ELC_NA_ESC_Y13DLRPMMBTU.A</t>
  </si>
  <si>
    <t>AEO.2022.LOWOGS.PRCE_REAL_COMM_NA_ELC_NA_ESC_Y13DLRPMMBTU.A</t>
  </si>
  <si>
    <t>AEO.2022.REF2022.PRCE_REAL_IDAL_NA_PROP_NA_ESC_Y13DLRPMMBTU.A</t>
  </si>
  <si>
    <t>AEO.2022.HIGHOGS.PRCE_REAL_IDAL_NA_PROP_NA_ESC_Y13DLRPMMBTU.A</t>
  </si>
  <si>
    <t>AEO.2022.LOWOGS.PRCE_REAL_IDAL_NA_PROP_NA_ESC_Y13DLRPMMBTU.A</t>
  </si>
  <si>
    <t>AEO.2022.REF2022.PRCE_REAL_IDAL_NA_DFO_NA_ESC_Y13DLRPMMBTU.A</t>
  </si>
  <si>
    <t>AEO.2022.HIGHOGS.PRCE_REAL_IDAL_NA_DFO_NA_ESC_Y13DLRPMMBTU.A</t>
  </si>
  <si>
    <t>AEO.2022.LOWOGS.PRCE_REAL_IDAL_NA_DFO_NA_ESC_Y13DLRPMMBTU.A</t>
  </si>
  <si>
    <t>AEO.2022.REF2022.PRCE_REAL_IDAL_NA_RFO_NA_ESC_Y13DLRPMMBTU.A</t>
  </si>
  <si>
    <t>AEO.2022.HIGHOGS.PRCE_REAL_IDAL_NA_RFO_NA_ESC_Y13DLRPMMBTU.A</t>
  </si>
  <si>
    <t>AEO.2022.LOWOGS.PRCE_REAL_IDAL_NA_RFO_NA_ESC_Y13DLRPMMBTU.A</t>
  </si>
  <si>
    <t>AEO.2022.REF2022.PRCE_REAL_IDAL_NA_NG_NA_ESC_Y13DLRPMMBTU.A</t>
  </si>
  <si>
    <t>AEO.2022.HIGHOGS.PRCE_REAL_IDAL_NA_NG_NA_ESC_Y13DLRPMMBTU.A</t>
  </si>
  <si>
    <t>AEO.2022.LOWOGS.PRCE_REAL_IDAL_NA_NG_NA_ESC_Y13DLRPMMBTU.A</t>
  </si>
  <si>
    <t>AEO.2022.REF2022.PRCE_REAL_IDAL_NA_MTC_NA_ESC_Y13DLRPMMBTU.A</t>
  </si>
  <si>
    <t>AEO.2022.HIGHOGS.PRCE_REAL_IDAL_NA_MTC_NA_ESC_Y13DLRPMMBTU.A</t>
  </si>
  <si>
    <t>AEO.2022.LOWOGS.PRCE_REAL_IDAL_NA_MTC_NA_ESC_Y13DLRPMMBTU.A</t>
  </si>
  <si>
    <t>AEO.2022.REF2022.PRCE_REAL_IDAL_NA_OIC_NA_ESC_Y13DLRPMMBTU.A</t>
  </si>
  <si>
    <t>AEO.2022.HIGHOGS.PRCE_REAL_IDAL_NA_OIC_NA_ESC_Y13DLRPMMBTU.A</t>
  </si>
  <si>
    <t>AEO.2022.LOWOGS.PRCE_REAL_IDAL_NA_OIC_NA_ESC_Y13DLRPMMBTU.A</t>
  </si>
  <si>
    <t>AEO.2022.REF2022.PRCE_REAL_IDAL_NA_CLTLQ_NA_ESC_Y13DLRPMMBTU.A</t>
  </si>
  <si>
    <t>AEO.2022.HIGHOGS.PRCE_REAL_IDAL_NA_CLTLQ_NA_ESC_Y13DLRPMMBTU.A</t>
  </si>
  <si>
    <t>AEO.2022.LOWOGS.PRCE_REAL_IDAL_NA_CLTLQ_NA_ESC_Y13DLRPMMBTU.A</t>
  </si>
  <si>
    <t>AEO.2022.REF2022.PRCE_REAL_IDAL_NA_ELC_NA_ESC_Y13DLRPMMBTU.A</t>
  </si>
  <si>
    <t>AEO.2022.HIGHOGS.PRCE_REAL_IDAL_NA_ELC_NA_ESC_Y13DLRPMMBTU.A</t>
  </si>
  <si>
    <t>AEO.2022.LOWOGS.PRCE_REAL_IDAL_NA_ELC_NA_ESC_Y13DLRPMMBTU.A</t>
  </si>
  <si>
    <t>AEO.2022.REF2022.PRCE_REAL_TRN_NA_PROP_NA_ESC_Y13DLRPMMBTU.A</t>
  </si>
  <si>
    <t>AEO.2022.HIGHOGS.PRCE_REAL_TRN_NA_PROP_NA_ESC_Y13DLRPMMBTU.A</t>
  </si>
  <si>
    <t>AEO.2022.LOWOGS.PRCE_REAL_TRN_NA_PROP_NA_ESC_Y13DLRPMMBTU.A</t>
  </si>
  <si>
    <t>AEO.2022.REF2022.PRCE_REAL_TRN_NA_E85_NA_ESC_Y13DLRPMMBTU.A</t>
  </si>
  <si>
    <t>AEO.2022.HIGHOGS.PRCE_REAL_TRN_NA_E85_NA_ESC_Y13DLRPMMBTU.A</t>
  </si>
  <si>
    <t>AEO.2022.LOWOGS.PRCE_REAL_TRN_NA_E85_NA_ESC_Y13DLRPMMBTU.A</t>
  </si>
  <si>
    <t>AEO.2022.REF2022.PRCE_REAL_TRN_NA_MGS_NA_ESC_Y13DLRPMMBTU.A</t>
  </si>
  <si>
    <t>AEO.2022.HIGHOGS.PRCE_REAL_TRN_NA_MGS_NA_ESC_Y13DLRPMMBTU.A</t>
  </si>
  <si>
    <t>AEO.2022.LOWOGS.PRCE_REAL_TRN_NA_MGS_NA_ESC_Y13DLRPMMBTU.A</t>
  </si>
  <si>
    <t>AEO.2022.REF2022.PRCE_REAL_TRN_NA_JFL_NA_ESC_Y13DLRPMMBTU.A</t>
  </si>
  <si>
    <t>AEO.2022.HIGHOGS.PRCE_REAL_TRN_NA_JFL_NA_ESC_Y13DLRPMMBTU.A</t>
  </si>
  <si>
    <t>AEO.2022.LOWOGS.PRCE_REAL_TRN_NA_JFL_NA_ESC_Y13DLRPMMBTU.A</t>
  </si>
  <si>
    <t>AEO.2022.REF2022.PRCE_REAL_TRN_NA_DFU_NA_ESC_Y13DLRPMMBTU.A</t>
  </si>
  <si>
    <t>AEO.2022.HIGHOGS.PRCE_REAL_TRN_NA_DFU_NA_ESC_Y13DLRPMMBTU.A</t>
  </si>
  <si>
    <t>AEO.2022.LOWOGS.PRCE_REAL_TRN_NA_DFU_NA_ESC_Y13DLRPMMBTU.A</t>
  </si>
  <si>
    <t>AEO.2022.REF2022.PRCE_REAL_TRN_NA_RFO_NA_ESC_Y13DLRPMMBTU.A</t>
  </si>
  <si>
    <t>AEO.2022.HIGHOGS.PRCE_REAL_TRN_NA_RFO_NA_ESC_Y13DLRPMMBTU.A</t>
  </si>
  <si>
    <t>AEO.2022.LOWOGS.PRCE_REAL_TRN_NA_RFO_NA_ESC_Y13DLRPMMBTU.A</t>
  </si>
  <si>
    <t>AEO.2022.REF2022.PRCE_REAL_TRN_NA_NG_NA_ESC_Y13DLRPMMBTU.A</t>
  </si>
  <si>
    <t>AEO.2022.HIGHOGS.PRCE_REAL_TRN_NA_NG_NA_ESC_Y13DLRPMMBTU.A</t>
  </si>
  <si>
    <t>AEO.2022.LOWOGS.PRCE_REAL_TRN_NA_NG_NA_ESC_Y13DLRPMMBTU.A</t>
  </si>
  <si>
    <t>AEO.2022.REF2022.PRCE_REAL_TRN_NA_ELC_NA_ESC_Y13DLRPMMBTU.A</t>
  </si>
  <si>
    <t>AEO.2022.HIGHOGS.PRCE_REAL_TRN_NA_ELC_NA_ESC_Y13DLRPMMBTU.A</t>
  </si>
  <si>
    <t>AEO.2022.LOWOGS.PRCE_REAL_TRN_NA_ELC_NA_ESC_Y13DLRPMMBTU.A</t>
  </si>
  <si>
    <t>AEO.2022.REF2022.PRCE_REAL_ELEP_NA_DFO_NA_ESC_Y13DLRPMMBTU.A</t>
  </si>
  <si>
    <t>AEO.2022.HIGHOGS.PRCE_REAL_ELEP_NA_DFO_NA_ESC_Y13DLRPMMBTU.A</t>
  </si>
  <si>
    <t>AEO.2022.LOWOGS.PRCE_REAL_ELEP_NA_DFO_NA_ESC_Y13DLRPMMBTU.A</t>
  </si>
  <si>
    <t>AEO.2022.REF2022.PRCE_REAL_ELEP_NA_RFO_NA_ESC_Y13DLRPMMBTU.A</t>
  </si>
  <si>
    <t>AEO.2022.HIGHOGS.PRCE_REAL_ELEP_NA_RFO_NA_ESC_Y13DLRPMMBTU.A</t>
  </si>
  <si>
    <t>AEO.2022.LOWOGS.PRCE_REAL_ELEP_NA_RFO_NA_ESC_Y13DLRPMMBTU.A</t>
  </si>
  <si>
    <t>AEO.2022.REF2022.PRCE_REAL_ELEP_NA_NG_NA_ESC_Y13DLRPMMBTU.A</t>
  </si>
  <si>
    <t>AEO.2022.HIGHOGS.PRCE_REAL_ELEP_NA_NG_NA_ESC_Y13DLRPMMBTU.A</t>
  </si>
  <si>
    <t>AEO.2022.LOWOGS.PRCE_REAL_ELEP_NA_NG_NA_ESC_Y13DLRPMMBTU.A</t>
  </si>
  <si>
    <t>AEO.2022.REF2022.PRCE_REAL_ELEP_NA_STC_NA_ESC_Y13DLRPMMBTU.A</t>
  </si>
  <si>
    <t>AEO.2022.HIGHOGS.PRCE_REAL_ELEP_NA_STC_NA_ESC_Y13DLRPMMBTU.A</t>
  </si>
  <si>
    <t>AEO.2022.LOWOGS.PRCE_REAL_ELEP_NA_STC_NA_ESC_Y13DLRPMMBTU.A</t>
  </si>
  <si>
    <t>AEO.2022.REF2022.PRCE_REAL_ELEP_NA_U_NA_ESC_Y13DLRPMMBTU.A</t>
  </si>
  <si>
    <t>AEO.2022.HIGHOGS.PRCE_REAL_ELEP_NA_U_NA_ESC_Y13DLRPMMBTU.A</t>
  </si>
  <si>
    <t>AEO.2022.LOWOGS.PRCE_REAL_ELEP_NA_U_NA_ESC_Y13DLRPMMBTU.A</t>
  </si>
  <si>
    <t>AEO.2022.REF2022.PRCE_REAL_TEN_NA_PROP_NA_ESC_Y13DLRPMMBTU.A</t>
  </si>
  <si>
    <t>AEO.2022.HIGHOGS.PRCE_REAL_TEN_NA_PROP_NA_ESC_Y13DLRPMMBTU.A</t>
  </si>
  <si>
    <t>AEO.2022.LOWOGS.PRCE_REAL_TEN_NA_PROP_NA_ESC_Y13DLRPMMBTU.A</t>
  </si>
  <si>
    <t>AEO.2022.REF2022.PRCE_REAL_TEN_NA_E85_NA_ESC_Y13DLRPMMBTU.A</t>
  </si>
  <si>
    <t>AEO.2022.HIGHOGS.PRCE_REAL_TEN_NA_E85_NA_ESC_Y13DLRPMMBTU.A</t>
  </si>
  <si>
    <t>AEO.2022.LOWOGS.PRCE_REAL_TEN_NA_E85_NA_ESC_Y13DLRPMMBTU.A</t>
  </si>
  <si>
    <t>AEO.2022.REF2022.PRCE_REAL_TEN_NA_MGS_NA_ESC_Y13DLRPMMBTU.A</t>
  </si>
  <si>
    <t>AEO.2022.HIGHOGS.PRCE_REAL_TEN_NA_MGS_NA_ESC_Y13DLRPMMBTU.A</t>
  </si>
  <si>
    <t>AEO.2022.LOWOGS.PRCE_REAL_TEN_NA_MGS_NA_ESC_Y13DLRPMMBTU.A</t>
  </si>
  <si>
    <t>AEO.2022.REF2022.PRCE_REAL_TEN_NA_JFL_NA_ESC_Y13DLRPMMBTU.A</t>
  </si>
  <si>
    <t>AEO.2022.HIGHOGS.PRCE_REAL_TEN_NA_JFL_NA_ESC_Y13DLRPMMBTU.A</t>
  </si>
  <si>
    <t>AEO.2022.LOWOGS.PRCE_REAL_TEN_NA_JFL_NA_ESC_Y13DLRPMMBTU.A</t>
  </si>
  <si>
    <t>AEO.2022.REF2022.PRCE_REAL_TEN_NA_DFO_NA_ESC_Y13DLRPMMBTU.A</t>
  </si>
  <si>
    <t>AEO.2022.HIGHOGS.PRCE_REAL_TEN_NA_DFO_NA_ESC_Y13DLRPMMBTU.A</t>
  </si>
  <si>
    <t>AEO.2022.LOWOGS.PRCE_REAL_TEN_NA_DFO_NA_ESC_Y13DLRPMMBTU.A</t>
  </si>
  <si>
    <t>AEO.2022.REF2022.PRCE_REAL_TEN_NA_RFO_NA_ESC_Y13DLRPMMBTU.A</t>
  </si>
  <si>
    <t>AEO.2022.HIGHOGS.PRCE_REAL_TEN_NA_RFO_NA_ESC_Y13DLRPMMBTU.A</t>
  </si>
  <si>
    <t>AEO.2022.LOWOGS.PRCE_REAL_TEN_NA_RFO_NA_ESC_Y13DLRPMMBTU.A</t>
  </si>
  <si>
    <t>AEO.2022.REF2022.PRCE_REAL_TEN_NA_NG_NA_ESC_Y13DLRPMMBTU.A</t>
  </si>
  <si>
    <t>AEO.2022.HIGHOGS.PRCE_REAL_TEN_NA_NG_NA_ESC_Y13DLRPMMBTU.A</t>
  </si>
  <si>
    <t>AEO.2022.LOWOGS.PRCE_REAL_TEN_NA_NG_NA_ESC_Y13DLRPMMBTU.A</t>
  </si>
  <si>
    <t>AEO.2022.REF2022.PRCE_REAL_TEN_NA_MTC_NA_ESC_Y13DLRPMMBTU.A</t>
  </si>
  <si>
    <t>AEO.2022.HIGHOGS.PRCE_REAL_TEN_NA_MTC_NA_ESC_Y13DLRPMMBTU.A</t>
  </si>
  <si>
    <t>AEO.2022.LOWOGS.PRCE_REAL_TEN_NA_MTC_NA_ESC_Y13DLRPMMBTU.A</t>
  </si>
  <si>
    <t>AEO.2022.REF2022.PRCE_REAL_TEN_NA_OCA_NA_ESC_Y13DLRPMMBTU.A</t>
  </si>
  <si>
    <t>AEO.2022.HIGHOGS.PRCE_REAL_TEN_NA_OCA_NA_ESC_Y13DLRPMMBTU.A</t>
  </si>
  <si>
    <t>AEO.2022.LOWOGS.PRCE_REAL_TEN_NA_OCA_NA_ESC_Y13DLRPMMBTU.A</t>
  </si>
  <si>
    <t>AEO.2022.REF2022.PRCE_REAL_TEN_NA_CLTLQ_NA_ESC_Y13DLRPMMBTU.A</t>
  </si>
  <si>
    <t>AEO.2022.HIGHOGS.PRCE_REAL_TEN_NA_CLTLQ_NA_ESC_Y13DLRPMMBTU.A</t>
  </si>
  <si>
    <t>AEO.2022.LOWOGS.PRCE_REAL_TEN_NA_CLTLQ_NA_ESC_Y13DLRPMMBTU.A</t>
  </si>
  <si>
    <t>AEO.2022.REF2022.PRCE_REAL_TEN_NA_ELC_NA_ESC_Y13DLRPMMBTU.A</t>
  </si>
  <si>
    <t>AEO.2022.HIGHOGS.PRCE_REAL_TEN_NA_ELC_NA_ESC_Y13DLRPMMBTU.A</t>
  </si>
  <si>
    <t>AEO.2022.LOWOGS.PRCE_REAL_TEN_NA_ELC_NA_ESC_Y13DLRPMMBTU.A</t>
  </si>
  <si>
    <t>AEO.2022.REF2022.EXPD_REAL_RESD_NA_NRN_NA_ESC_BLNY13DLR.A</t>
  </si>
  <si>
    <t>AEO.2022.HIGHOGS.EXPD_REAL_RESD_NA_NRN_NA_ESC_BLNY13DLR.A</t>
  </si>
  <si>
    <t>AEO.2022.LOWOGS.EXPD_REAL_RESD_NA_NRN_NA_ESC_BLNY13DLR.A</t>
  </si>
  <si>
    <t>AEO.2022.REF2022.EXPD_REAL_COMM_NA_NRN_NA_ESC_BLNY13DLR.A</t>
  </si>
  <si>
    <t>AEO.2022.HIGHOGS.EXPD_REAL_COMM_NA_NRN_NA_ESC_BLNY13DLR.A</t>
  </si>
  <si>
    <t>AEO.2022.LOWOGS.EXPD_REAL_COMM_NA_NRN_NA_ESC_BLNY13DLR.A</t>
  </si>
  <si>
    <t>AEO.2022.REF2022.EXPD_REAL_IDAL_NA_NRN_NA_ESC_BLNY13DLR.A</t>
  </si>
  <si>
    <t>AEO.2022.HIGHOGS.EXPD_REAL_IDAL_NA_NRN_NA_ESC_BLNY13DLR.A</t>
  </si>
  <si>
    <t>AEO.2022.LOWOGS.EXPD_REAL_IDAL_NA_NRN_NA_ESC_BLNY13DLR.A</t>
  </si>
  <si>
    <t>AEO.2022.REF2022.EXPD_REAL_TRN_NA_NRN_NA_ESC_BLNY13DLR.A</t>
  </si>
  <si>
    <t>AEO.2022.HIGHOGS.EXPD_REAL_TRN_NA_NRN_NA_ESC_BLNY13DLR.A</t>
  </si>
  <si>
    <t>AEO.2022.LOWOGS.EXPD_REAL_TRN_NA_NRN_NA_ESC_BLNY13DLR.A</t>
  </si>
  <si>
    <t>AEO.2022.REF2022.EXPD_REAL_TEN_NA_NRN_NA_ESC_BLNY13DLR.A</t>
  </si>
  <si>
    <t>AEO.2022.HIGHOGS.EXPD_REAL_TEN_NA_NRN_NA_ESC_BLNY13DLR.A</t>
  </si>
  <si>
    <t>AEO.2022.LOWOGS.EXPD_REAL_TEN_NA_NRN_NA_ESC_BLNY13DLR.A</t>
  </si>
  <si>
    <t>AEO.2022.REF2022.EXPD_REAL_TRN_NA_RNW_NA_ESC_BLNY13DLR.A</t>
  </si>
  <si>
    <t>AEO.2022.HIGHOGS.EXPD_REAL_TRN_NA_RNW_NA_ESC_BLNY13DLR.A</t>
  </si>
  <si>
    <t>AEO.2022.LOWOGS.EXPD_REAL_TRN_NA_RNW_NA_ESC_BLNY13DLR.A</t>
  </si>
  <si>
    <t>AEO.2022.REF2022.EXPD_REAL_TEN_NA_NA_NA_ESC_BLNY13DLR.A</t>
  </si>
  <si>
    <t>AEO.2022.HIGHOGS.EXPD_REAL_TEN_NA_NA_NA_ESC_BLNY13DLR.A</t>
  </si>
  <si>
    <t>AEO.2022.LOWOGS.EXPD_REAL_TEN_NA_NA_NA_ESC_BLNY13DLR.A</t>
  </si>
  <si>
    <t>AEO.2022.REF2022.PRCE_NOM_RESD_NA_PROP_NA_ESC_NDLRPMBTU.A</t>
  </si>
  <si>
    <t>AEO.2022.HIGHOGS.PRCE_NOM_RESD_NA_PROP_NA_ESC_NDLRPMBTU.A</t>
  </si>
  <si>
    <t>AEO.2022.LOWOGS.PRCE_NOM_RESD_NA_PROP_NA_ESC_NDLRPMBTU.A</t>
  </si>
  <si>
    <t>AEO.2022.REF2022.PRCE_NOM_RESD_NA_DFO_NA_ESC_NDLRPMBTU.A</t>
  </si>
  <si>
    <t>AEO.2022.HIGHOGS.PRCE_NOM_RESD_NA_DFO_NA_ESC_NDLRPMBTU.A</t>
  </si>
  <si>
    <t>AEO.2022.LOWOGS.PRCE_NOM_RESD_NA_DFO_NA_ESC_NDLRPMBTU.A</t>
  </si>
  <si>
    <t>AEO.2022.REF2022.PRCE_NOM_RESD_NA_NG_NA_ESC_NDLRPMBTU.A</t>
  </si>
  <si>
    <t>AEO.2022.HIGHOGS.PRCE_NOM_RESD_NA_NG_NA_ESC_NDLRPMBTU.A</t>
  </si>
  <si>
    <t>AEO.2022.LOWOGS.PRCE_NOM_RESD_NA_NG_NA_ESC_NDLRPMBTU.A</t>
  </si>
  <si>
    <t>AEO.2022.REF2022.PRCE_NOM_RESD_NA_ELC_NA_ESC_NDLRPMBTU.A</t>
  </si>
  <si>
    <t>AEO.2022.HIGHOGS.PRCE_NOM_RESD_NA_ELC_NA_ESC_NDLRPMBTU.A</t>
  </si>
  <si>
    <t>AEO.2022.LOWOGS.PRCE_NOM_RESD_NA_ELC_NA_ESC_NDLRPMBTU.A</t>
  </si>
  <si>
    <t>AEO.2022.REF2022.PRCE_NOM_COMM_NA_PROP_NA_ESC_NDLRPMBTU.A</t>
  </si>
  <si>
    <t>AEO.2022.HIGHOGS.PRCE_NOM_COMM_NA_PROP_NA_ESC_NDLRPMBTU.A</t>
  </si>
  <si>
    <t>AEO.2022.LOWOGS.PRCE_NOM_COMM_NA_PROP_NA_ESC_NDLRPMBTU.A</t>
  </si>
  <si>
    <t>AEO.2022.REF2022.PRCE_NOM_COMM_NA_DFO_NA_ESC_NDLRPMBTU.A</t>
  </si>
  <si>
    <t>AEO.2022.HIGHOGS.PRCE_NOM_COMM_NA_DFO_NA_ESC_NDLRPMBTU.A</t>
  </si>
  <si>
    <t>AEO.2022.LOWOGS.PRCE_NOM_COMM_NA_DFO_NA_ESC_NDLRPMBTU.A</t>
  </si>
  <si>
    <t>AEO.2022.REF2022.PRCE_NOM_COMM_NA_RFL_NA_ESC_NDLRPMBTU.A</t>
  </si>
  <si>
    <t>AEO.2022.HIGHOGS.PRCE_NOM_COMM_NA_RFL_NA_ESC_NDLRPMBTU.A</t>
  </si>
  <si>
    <t>AEO.2022.LOWOGS.PRCE_NOM_COMM_NA_RFL_NA_ESC_NDLRPMBTU.A</t>
  </si>
  <si>
    <t>AEO.2022.REF2022.PRCE_NOM_COMM_NA_NG_NA_ESC_NDLRPMBTU.A</t>
  </si>
  <si>
    <t>AEO.2022.HIGHOGS.PRCE_NOM_COMM_NA_NG_NA_ESC_NDLRPMBTU.A</t>
  </si>
  <si>
    <t>AEO.2022.LOWOGS.PRCE_NOM_COMM_NA_NG_NA_ESC_NDLRPMBTU.A</t>
  </si>
  <si>
    <t>AEO.2022.REF2022.PRCE_NOM_COMM_NA_ELC_NA_ESC_NDLRPMBTU.A</t>
  </si>
  <si>
    <t>AEO.2022.HIGHOGS.PRCE_NOM_COMM_NA_ELC_NA_ESC_NDLRPMBTU.A</t>
  </si>
  <si>
    <t>AEO.2022.LOWOGS.PRCE_NOM_COMM_NA_ELC_NA_ESC_NDLRPMBTU.A</t>
  </si>
  <si>
    <t>AEO.2022.REF2022.PRCE_NOM_IDAL_NA_PROP_NA_ESC_NDLRPMBTU.A</t>
  </si>
  <si>
    <t>AEO.2022.HIGHOGS.PRCE_NOM_IDAL_NA_PROP_NA_ESC_NDLRPMBTU.A</t>
  </si>
  <si>
    <t>AEO.2022.LOWOGS.PRCE_NOM_IDAL_NA_PROP_NA_ESC_NDLRPMBTU.A</t>
  </si>
  <si>
    <t>AEO.2022.REF2022.PRCE_NOM_IDAL_NA_DFO_NA_ESC_NDLRPMBTU.A</t>
  </si>
  <si>
    <t>AEO.2022.HIGHOGS.PRCE_NOM_IDAL_NA_DFO_NA_ESC_NDLRPMBTU.A</t>
  </si>
  <si>
    <t>AEO.2022.LOWOGS.PRCE_NOM_IDAL_NA_DFO_NA_ESC_NDLRPMBTU.A</t>
  </si>
  <si>
    <t>AEO.2022.REF2022.PRCE_NOM_IDAL_NA_RFO_NA_ESC_NDLRPMBTU.A</t>
  </si>
  <si>
    <t>AEO.2022.HIGHOGS.PRCE_NOM_IDAL_NA_RFO_NA_ESC_NDLRPMBTU.A</t>
  </si>
  <si>
    <t>AEO.2022.LOWOGS.PRCE_NOM_IDAL_NA_RFO_NA_ESC_NDLRPMBTU.A</t>
  </si>
  <si>
    <t>AEO.2022.REF2022.PRCE_NOM_IDAL_NA_NG_NA_ESC_NDLRPMBTU.A</t>
  </si>
  <si>
    <t>AEO.2022.HIGHOGS.PRCE_NOM_IDAL_NA_NG_NA_ESC_NDLRPMBTU.A</t>
  </si>
  <si>
    <t>AEO.2022.LOWOGS.PRCE_NOM_IDAL_NA_NG_NA_ESC_NDLRPMBTU.A</t>
  </si>
  <si>
    <t>AEO.2022.REF2022.PRCE_NOM_IDAL_NA_MTC_NA_ESC_NDLRPMBTU.A</t>
  </si>
  <si>
    <t>AEO.2022.HIGHOGS.PRCE_NOM_IDAL_NA_MTC_NA_ESC_NDLRPMBTU.A</t>
  </si>
  <si>
    <t>AEO.2022.LOWOGS.PRCE_NOM_IDAL_NA_MTC_NA_ESC_NDLRPMBTU.A</t>
  </si>
  <si>
    <t>AEO.2022.REF2022.PRCE_NOM_IDAL_NA_OIC_NA_ESC_NDLRPMBTU.A</t>
  </si>
  <si>
    <t>AEO.2022.HIGHOGS.PRCE_NOM_IDAL_NA_OIC_NA_ESC_NDLRPMBTU.A</t>
  </si>
  <si>
    <t>AEO.2022.LOWOGS.PRCE_NOM_IDAL_NA_OIC_NA_ESC_NDLRPMBTU.A</t>
  </si>
  <si>
    <t>AEO.2022.REF2022.PRCE_NOM_IDAL_NA_CLTLQ_NA_ESC_NDLRPMBTU.A</t>
  </si>
  <si>
    <t>AEO.2022.HIGHOGS.PRCE_NOM_IDAL_NA_CLTLQ_NA_ESC_NDLRPMBTU.A</t>
  </si>
  <si>
    <t>AEO.2022.LOWOGS.PRCE_NOM_IDAL_NA_CLTLQ_NA_ESC_NDLRPMBTU.A</t>
  </si>
  <si>
    <t>AEO.2022.REF2022.PRCE_NOM_IDAL_NA_ELC_NA_ESC_NDLRPMBTU.A</t>
  </si>
  <si>
    <t>AEO.2022.HIGHOGS.PRCE_NOM_IDAL_NA_ELC_NA_ESC_NDLRPMBTU.A</t>
  </si>
  <si>
    <t>AEO.2022.LOWOGS.PRCE_NOM_IDAL_NA_ELC_NA_ESC_NDLRPMBTU.A</t>
  </si>
  <si>
    <t>AEO.2022.REF2022.PRCE_NOM_TRN_NA_PROP_NA_ESC_NDLRPMBTU.A</t>
  </si>
  <si>
    <t>AEO.2022.HIGHOGS.PRCE_NOM_TRN_NA_PROP_NA_ESC_NDLRPMBTU.A</t>
  </si>
  <si>
    <t>AEO.2022.LOWOGS.PRCE_NOM_TRN_NA_PROP_NA_ESC_NDLRPMBTU.A</t>
  </si>
  <si>
    <t>AEO.2022.REF2022.PRCE_NOM_TRN_NA_E85_NA_ESC_NDLRPMBTU.A</t>
  </si>
  <si>
    <t>AEO.2022.HIGHOGS.PRCE_NOM_TRN_NA_E85_NA_ESC_NDLRPMBTU.A</t>
  </si>
  <si>
    <t>AEO.2022.LOWOGS.PRCE_NOM_TRN_NA_E85_NA_ESC_NDLRPMBTU.A</t>
  </si>
  <si>
    <t>AEO.2022.REF2022.PRCE_NOM_TRN_NA_MGS_NA_ESC_NDLRPMBTU.A</t>
  </si>
  <si>
    <t>AEO.2022.HIGHOGS.PRCE_NOM_TRN_NA_MGS_NA_ESC_NDLRPMBTU.A</t>
  </si>
  <si>
    <t>AEO.2022.LOWOGS.PRCE_NOM_TRN_NA_MGS_NA_ESC_NDLRPMBTU.A</t>
  </si>
  <si>
    <t>AEO.2022.REF2022.PRCE_NOM_TRN_NA_JFL_NA_ESC_NDLRPMBTU.A</t>
  </si>
  <si>
    <t>AEO.2022.HIGHOGS.PRCE_NOM_TRN_NA_JFL_NA_ESC_NDLRPMBTU.A</t>
  </si>
  <si>
    <t>AEO.2022.LOWOGS.PRCE_NOM_TRN_NA_JFL_NA_ESC_NDLRPMBTU.A</t>
  </si>
  <si>
    <t>AEO.2022.REF2022.PRCE_NOM_TRN_NA_DFU_NA_ESC_NDLRPMBTU.A</t>
  </si>
  <si>
    <t>AEO.2022.HIGHOGS.PRCE_NOM_TRN_NA_DFU_NA_ESC_NDLRPMBTU.A</t>
  </si>
  <si>
    <t>AEO.2022.LOWOGS.PRCE_NOM_TRN_NA_DFU_NA_ESC_NDLRPMBTU.A</t>
  </si>
  <si>
    <t>AEO.2022.REF2022.PRCE_NOM_TRN_NA_RFO_NA_ESC_NDLRPMBTU.A</t>
  </si>
  <si>
    <t>AEO.2022.HIGHOGS.PRCE_NOM_TRN_NA_RFO_NA_ESC_NDLRPMBTU.A</t>
  </si>
  <si>
    <t>AEO.2022.LOWOGS.PRCE_NOM_TRN_NA_RFO_NA_ESC_NDLRPMBTU.A</t>
  </si>
  <si>
    <t>AEO.2022.REF2022.PRCE_NOM_TRN_NA_NG_NA_ESC_NDLRPMBTU.A</t>
  </si>
  <si>
    <t>AEO.2022.HIGHOGS.PRCE_NOM_TRN_NA_NG_NA_ESC_NDLRPMBTU.A</t>
  </si>
  <si>
    <t>AEO.2022.LOWOGS.PRCE_NOM_TRN_NA_NG_NA_ESC_NDLRPMBTU.A</t>
  </si>
  <si>
    <t>AEO.2022.REF2022.PRCE_NOM_TRN_NA_ELC_NA_ESC_NDLRPMBTU.A</t>
  </si>
  <si>
    <t>AEO.2022.HIGHOGS.PRCE_NOM_TRN_NA_ELC_NA_ESC_NDLRPMBTU.A</t>
  </si>
  <si>
    <t>AEO.2022.LOWOGS.PRCE_NOM_TRN_NA_ELC_NA_ESC_NDLRPMBTU.A</t>
  </si>
  <si>
    <t>AEO.2022.REF2022.PRCE_NOM_ELEP_NA_DFO_NA_ESC_NDLRPMBTU.A</t>
  </si>
  <si>
    <t>AEO.2022.HIGHOGS.PRCE_NOM_ELEP_NA_DFO_NA_ESC_NDLRPMBTU.A</t>
  </si>
  <si>
    <t>AEO.2022.LOWOGS.PRCE_NOM_ELEP_NA_DFO_NA_ESC_NDLRPMBTU.A</t>
  </si>
  <si>
    <t>AEO.2022.REF2022.PRCE_NOM_ELEP_NA_RFO_NA_ESC_NDLRPMBTU.A</t>
  </si>
  <si>
    <t>AEO.2022.HIGHOGS.PRCE_NOM_ELEP_NA_RFO_NA_ESC_NDLRPMBTU.A</t>
  </si>
  <si>
    <t>AEO.2022.LOWOGS.PRCE_NOM_ELEP_NA_RFO_NA_ESC_NDLRPMBTU.A</t>
  </si>
  <si>
    <t>AEO.2022.REF2022.PRCE_NOM_ELEP_NA_NG_NA_ESC_NDLRPMBTU.A</t>
  </si>
  <si>
    <t>AEO.2022.HIGHOGS.PRCE_NOM_ELEP_NA_NG_NA_ESC_NDLRPMBTU.A</t>
  </si>
  <si>
    <t>AEO.2022.LOWOGS.PRCE_NOM_ELEP_NA_NG_NA_ESC_NDLRPMBTU.A</t>
  </si>
  <si>
    <t>AEO.2022.REF2022.PRCE_NOM_ELEP_NA_STC_NA_ESC_NDLRPMBTU.A</t>
  </si>
  <si>
    <t>AEO.2022.HIGHOGS.PRCE_NOM_ELEP_NA_STC_NA_ESC_NDLRPMBTU.A</t>
  </si>
  <si>
    <t>AEO.2022.LOWOGS.PRCE_NOM_ELEP_NA_STC_NA_ESC_NDLRPMBTU.A</t>
  </si>
  <si>
    <t>AEO.2022.REF2022.PRCE_NOM_ELEP_NA_U_NA_ESC_NDLRPMBTU.A</t>
  </si>
  <si>
    <t>AEO.2022.HIGHOGS.PRCE_NOM_ELEP_NA_U_NA_ESC_NDLRPMBTU.A</t>
  </si>
  <si>
    <t>AEO.2022.LOWOGS.PRCE_NOM_ELEP_NA_U_NA_ESC_NDLRPMBTU.A</t>
  </si>
  <si>
    <t>AEO.2022.REF2022.PRCE_NOM_TEN_NA_PROP_NA_ESC_NDLRPMBTU.A</t>
  </si>
  <si>
    <t>AEO.2022.HIGHOGS.PRCE_NOM_TEN_NA_PROP_NA_ESC_NDLRPMBTU.A</t>
  </si>
  <si>
    <t>AEO.2022.LOWOGS.PRCE_NOM_TEN_NA_PROP_NA_ESC_NDLRPMBTU.A</t>
  </si>
  <si>
    <t>AEO.2022.REF2022.PRCE_NOM_TEN_NA_E85_NA_ESC_NDLRPMBTU.A</t>
  </si>
  <si>
    <t>AEO.2022.HIGHOGS.PRCE_NOM_TEN_NA_E85_NA_ESC_NDLRPMBTU.A</t>
  </si>
  <si>
    <t>AEO.2022.LOWOGS.PRCE_NOM_TEN_NA_E85_NA_ESC_NDLRPMBTU.A</t>
  </si>
  <si>
    <t>AEO.2022.REF2022.PRCE_NOM_TEN_NA_MGS_NA_ESC_NDLRPMBTU.A</t>
  </si>
  <si>
    <t>AEO.2022.HIGHOGS.PRCE_NOM_TEN_NA_MGS_NA_ESC_NDLRPMBTU.A</t>
  </si>
  <si>
    <t>AEO.2022.LOWOGS.PRCE_NOM_TEN_NA_MGS_NA_ESC_NDLRPMBTU.A</t>
  </si>
  <si>
    <t>AEO.2022.REF2022.PRCE_NOM_TEN_NA_JFL_NA_ESC_NDLRPMBTU.A</t>
  </si>
  <si>
    <t>AEO.2022.HIGHOGS.PRCE_NOM_TEN_NA_JFL_NA_ESC_NDLRPMBTU.A</t>
  </si>
  <si>
    <t>AEO.2022.LOWOGS.PRCE_NOM_TEN_NA_JFL_NA_ESC_NDLRPMBTU.A</t>
  </si>
  <si>
    <t>AEO.2022.REF2022.PRCE_NOM_TEN_NA_DFO_NA_ESC_NDLRPMBTU.A</t>
  </si>
  <si>
    <t>AEO.2022.HIGHOGS.PRCE_NOM_TEN_NA_DFO_NA_ESC_NDLRPMBTU.A</t>
  </si>
  <si>
    <t>AEO.2022.LOWOGS.PRCE_NOM_TEN_NA_DFO_NA_ESC_NDLRPMBTU.A</t>
  </si>
  <si>
    <t>AEO.2022.REF2022.PRCE_NOM_TEN_NA_RFO_NA_ESC_NDLRPMBTU.A</t>
  </si>
  <si>
    <t>AEO.2022.HIGHOGS.PRCE_NOM_TEN_NA_RFO_NA_ESC_NDLRPMBTU.A</t>
  </si>
  <si>
    <t>AEO.2022.LOWOGS.PRCE_NOM_TEN_NA_RFO_NA_ESC_NDLRPMBTU.A</t>
  </si>
  <si>
    <t>AEO.2022.REF2022.PRCE_NOM_TEN_NA_NG_NA_ESC_NDLRPMBTU.A</t>
  </si>
  <si>
    <t>AEO.2022.HIGHOGS.PRCE_NOM_TEN_NA_NG_NA_ESC_NDLRPMBTU.A</t>
  </si>
  <si>
    <t>AEO.2022.LOWOGS.PRCE_NOM_TEN_NA_NG_NA_ESC_NDLRPMBTU.A</t>
  </si>
  <si>
    <t>AEO.2022.REF2022.PRCE_NOM_TEN_NA_MTC_NA_ESC_NDLRPMBTU.A</t>
  </si>
  <si>
    <t>AEO.2022.HIGHOGS.PRCE_NOM_TEN_NA_MTC_NA_ESC_NDLRPMBTU.A</t>
  </si>
  <si>
    <t>AEO.2022.LOWOGS.PRCE_NOM_TEN_NA_MTC_NA_ESC_NDLRPMBTU.A</t>
  </si>
  <si>
    <t>AEO.2022.REF2022.PRCE_NOM_TEN_NA_OCA_NA_ESC_NDLRPMBTU.A</t>
  </si>
  <si>
    <t>AEO.2022.HIGHOGS.PRCE_NOM_TEN_NA_OCA_NA_ESC_NDLRPMBTU.A</t>
  </si>
  <si>
    <t>AEO.2022.LOWOGS.PRCE_NOM_TEN_NA_OCA_NA_ESC_NDLRPMBTU.A</t>
  </si>
  <si>
    <t>AEO.2022.REF2022.PRCE_NOM_TEN_NA_CLTLQ_NA_ESC_NDLRPMBTU.A</t>
  </si>
  <si>
    <t>AEO.2022.HIGHOGS.PRCE_NOM_TEN_NA_CLTLQ_NA_ESC_NDLRPMBTU.A</t>
  </si>
  <si>
    <t>AEO.2022.LOWOGS.PRCE_NOM_TEN_NA_CLTLQ_NA_ESC_NDLRPMBTU.A</t>
  </si>
  <si>
    <t>AEO.2022.REF2022.PRCE_NOM_TEN_NA_ELC_NA_ESC_NDLRPMBTU.A</t>
  </si>
  <si>
    <t>AEO.2022.HIGHOGS.PRCE_NOM_TEN_NA_ELC_NA_ESC_NDLRPMBTU.A</t>
  </si>
  <si>
    <t>AEO.2022.LOWOGS.PRCE_NOM_TEN_NA_ELC_NA_ESC_NDLRPMBTU.A</t>
  </si>
  <si>
    <t>AEO.2022.REF2022.EXPD_NOM_RESD_NA_NRN_NA_ESC_BLNNOMDLR.A</t>
  </si>
  <si>
    <t>AEO.2022.HIGHOGS.EXPD_NOM_RESD_NA_NRN_NA_ESC_BLNNOMDLR.A</t>
  </si>
  <si>
    <t>AEO.2022.LOWOGS.EXPD_NOM_RESD_NA_NRN_NA_ESC_BLNNOMDLR.A</t>
  </si>
  <si>
    <t>AEO.2022.REF2022.EXPD_NOM_COMM_NA_NRN_NA_ESC_BLNNOMDLR.A</t>
  </si>
  <si>
    <t>AEO.2022.HIGHOGS.EXPD_NOM_COMM_NA_NRN_NA_ESC_BLNNOMDLR.A</t>
  </si>
  <si>
    <t>AEO.2022.LOWOGS.EXPD_NOM_COMM_NA_NRN_NA_ESC_BLNNOMDLR.A</t>
  </si>
  <si>
    <t>AEO.2022.REF2022.EXPD_NOM_IDAL_NA_NRN_NA_ESC_BLNNOMDLR.A</t>
  </si>
  <si>
    <t>AEO.2022.HIGHOGS.EXPD_NOM_IDAL_NA_NRN_NA_ESC_BLNNOMDLR.A</t>
  </si>
  <si>
    <t>AEO.2022.LOWOGS.EXPD_NOM_IDAL_NA_NRN_NA_ESC_BLNNOMDLR.A</t>
  </si>
  <si>
    <t>AEO.2022.REF2022.EXPD_NOM_TRN_NA_NRN_NA_ESC_BLNNOMDLR.A</t>
  </si>
  <si>
    <t>AEO.2022.HIGHOGS.EXPD_NOM_TRN_NA_NRN_NA_ESC_BLNNOMDLR.A</t>
  </si>
  <si>
    <t>AEO.2022.LOWOGS.EXPD_NOM_TRN_NA_NRN_NA_ESC_BLNNOMDLR.A</t>
  </si>
  <si>
    <t>AEO.2022.REF2022.EXPD_NOM_TEN_NA_NRN_NA_ESC_BLNNOMDLR.A</t>
  </si>
  <si>
    <t>AEO.2022.HIGHOGS.EXPD_NOM_TEN_NA_NRN_NA_ESC_BLNNOMDLR.A</t>
  </si>
  <si>
    <t>AEO.2022.LOWOGS.EXPD_NOM_TEN_NA_NRN_NA_ESC_BLNNOMDLR.A</t>
  </si>
  <si>
    <t>AEO.2022.REF2022.EXPD_NOM_TRN_NA_RNW_NA_ESC_BLNNOMDLR.A</t>
  </si>
  <si>
    <t>AEO.2022.HIGHOGS.EXPD_NOM_TRN_NA_RNW_NA_ESC_BLNNOMDLR.A</t>
  </si>
  <si>
    <t>AEO.2022.LOWOGS.EXPD_NOM_TRN_NA_RNW_NA_ESC_BLNNOMDLR.A</t>
  </si>
  <si>
    <t>AEO.2022.REF2022.EXPD_NOM_TEN_NA_NA_NA_ESC_BLNNOMDLR.A</t>
  </si>
  <si>
    <t>AEO.2022.HIGHOGS.EXPD_NOM_TEN_NA_NA_NA_ESC_BLNNOMDLR.A</t>
  </si>
  <si>
    <t>AEO.2022.LOWOGS.EXPD_NOM_TEN_NA_NA_NA_ESC_BLNNOMDLR.A</t>
  </si>
  <si>
    <t>East South Central</t>
  </si>
  <si>
    <t>AEO.2022.REF2022.PRCE_REAL_RESD_NA_PROP_NA_WSC_Y13DLRPMMBTU.A</t>
  </si>
  <si>
    <t>AEO.2022.HIGHOGS.PRCE_REAL_RESD_NA_PROP_NA_WSC_Y13DLRPMMBTU.A</t>
  </si>
  <si>
    <t>AEO.2022.LOWOGS.PRCE_REAL_RESD_NA_PROP_NA_WSC_Y13DLRPMMBTU.A</t>
  </si>
  <si>
    <t>AEO.2022.REF2022.PRCE_REAL_RESD_NA_DFO_NA_WSC_Y13DLRPMMBTU.A</t>
  </si>
  <si>
    <t>AEO.2022.HIGHOGS.PRCE_REAL_RESD_NA_DFO_NA_WSC_Y13DLRPMMBTU.A</t>
  </si>
  <si>
    <t>AEO.2022.LOWOGS.PRCE_REAL_RESD_NA_DFO_NA_WSC_Y13DLRPMMBTU.A</t>
  </si>
  <si>
    <t>AEO.2022.REF2022.PRCE_REAL_RESD_NA_NG_NA_WSC_Y13DLRPMMBTU.A</t>
  </si>
  <si>
    <t>AEO.2022.HIGHOGS.PRCE_REAL_RESD_NA_NG_NA_WSC_Y13DLRPMMBTU.A</t>
  </si>
  <si>
    <t>AEO.2022.LOWOGS.PRCE_REAL_RESD_NA_NG_NA_WSC_Y13DLRPMMBTU.A</t>
  </si>
  <si>
    <t>AEO.2022.REF2022.PRCE_REAL_RESD_NA_ELC_NA_WSC_Y13DLRPMMBTU.A</t>
  </si>
  <si>
    <t>AEO.2022.HIGHOGS.PRCE_REAL_RESD_NA_ELC_NA_WSC_Y13DLRPMMBTU.A</t>
  </si>
  <si>
    <t>AEO.2022.LOWOGS.PRCE_REAL_RESD_NA_ELC_NA_WSC_Y13DLRPMMBTU.A</t>
  </si>
  <si>
    <t>AEO.2022.REF2022.PRCE_REAL_COMM_NA_PROP_NA_WSC_Y13DLRPMMBTU.A</t>
  </si>
  <si>
    <t>AEO.2022.HIGHOGS.PRCE_REAL_COMM_NA_PROP_NA_WSC_Y13DLRPMMBTU.A</t>
  </si>
  <si>
    <t>AEO.2022.LOWOGS.PRCE_REAL_COMM_NA_PROP_NA_WSC_Y13DLRPMMBTU.A</t>
  </si>
  <si>
    <t>AEO.2022.REF2022.PRCE_REAL_COMM_NA_DFO_NA_WSC_Y13DLRPMMBTU.A</t>
  </si>
  <si>
    <t>AEO.2022.HIGHOGS.PRCE_REAL_COMM_NA_DFO_NA_WSC_Y13DLRPMMBTU.A</t>
  </si>
  <si>
    <t>AEO.2022.LOWOGS.PRCE_REAL_COMM_NA_DFO_NA_WSC_Y13DLRPMMBTU.A</t>
  </si>
  <si>
    <t>AEO.2022.REF2022.PRCE_REAL_COMM_NA_RFL_NA_WSC_Y13DLRPMMBTU.A</t>
  </si>
  <si>
    <t>AEO.2022.HIGHOGS.PRCE_REAL_COMM_NA_RFL_NA_WSC_Y13DLRPMMBTU.A</t>
  </si>
  <si>
    <t>AEO.2022.LOWOGS.PRCE_REAL_COMM_NA_RFL_NA_WSC_Y13DLRPMMBTU.A</t>
  </si>
  <si>
    <t>AEO.2022.REF2022.PRCE_REAL_COMM_NA_NG_NA_WSC_Y13DLRPMMBTU.A</t>
  </si>
  <si>
    <t>AEO.2022.HIGHOGS.PRCE_REAL_COMM_NA_NG_NA_WSC_Y13DLRPMMBTU.A</t>
  </si>
  <si>
    <t>AEO.2022.LOWOGS.PRCE_REAL_COMM_NA_NG_NA_WSC_Y13DLRPMMBTU.A</t>
  </si>
  <si>
    <t>AEO.2022.REF2022.PRCE_REAL_COMM_NA_ELC_NA_WSC_Y13DLRPMMBTU.A</t>
  </si>
  <si>
    <t>AEO.2022.HIGHOGS.PRCE_REAL_COMM_NA_ELC_NA_WSC_Y13DLRPMMBTU.A</t>
  </si>
  <si>
    <t>AEO.2022.LOWOGS.PRCE_REAL_COMM_NA_ELC_NA_WSC_Y13DLRPMMBTU.A</t>
  </si>
  <si>
    <t>AEO.2022.REF2022.PRCE_REAL_IDAL_NA_PROP_NA_WSC_Y13DLRPMMBTU.A</t>
  </si>
  <si>
    <t>AEO.2022.HIGHOGS.PRCE_REAL_IDAL_NA_PROP_NA_WSC_Y13DLRPMMBTU.A</t>
  </si>
  <si>
    <t>AEO.2022.LOWOGS.PRCE_REAL_IDAL_NA_PROP_NA_WSC_Y13DLRPMMBTU.A</t>
  </si>
  <si>
    <t>AEO.2022.REF2022.PRCE_REAL_IDAL_NA_DFO_NA_WSC_Y13DLRPMMBTU.A</t>
  </si>
  <si>
    <t>AEO.2022.HIGHOGS.PRCE_REAL_IDAL_NA_DFO_NA_WSC_Y13DLRPMMBTU.A</t>
  </si>
  <si>
    <t>AEO.2022.LOWOGS.PRCE_REAL_IDAL_NA_DFO_NA_WSC_Y13DLRPMMBTU.A</t>
  </si>
  <si>
    <t>AEO.2022.REF2022.PRCE_REAL_IDAL_NA_RFO_NA_WSC_Y13DLRPMMBTU.A</t>
  </si>
  <si>
    <t>AEO.2022.HIGHOGS.PRCE_REAL_IDAL_NA_RFO_NA_WSC_Y13DLRPMMBTU.A</t>
  </si>
  <si>
    <t>AEO.2022.LOWOGS.PRCE_REAL_IDAL_NA_RFO_NA_WSC_Y13DLRPMMBTU.A</t>
  </si>
  <si>
    <t>AEO.2022.REF2022.PRCE_REAL_IDAL_NA_NG_NA_WSC_Y13DLRPMMBTU.A</t>
  </si>
  <si>
    <t>AEO.2022.HIGHOGS.PRCE_REAL_IDAL_NA_NG_NA_WSC_Y13DLRPMMBTU.A</t>
  </si>
  <si>
    <t>AEO.2022.LOWOGS.PRCE_REAL_IDAL_NA_NG_NA_WSC_Y13DLRPMMBTU.A</t>
  </si>
  <si>
    <t>AEO.2022.REF2022.PRCE_REAL_IDAL_NA_MTC_NA_WSC_Y13DLRPMMBTU.A</t>
  </si>
  <si>
    <t>AEO.2022.HIGHOGS.PRCE_REAL_IDAL_NA_MTC_NA_WSC_Y13DLRPMMBTU.A</t>
  </si>
  <si>
    <t>AEO.2022.LOWOGS.PRCE_REAL_IDAL_NA_MTC_NA_WSC_Y13DLRPMMBTU.A</t>
  </si>
  <si>
    <t>AEO.2022.REF2022.PRCE_REAL_IDAL_NA_OIC_NA_WSC_Y13DLRPMMBTU.A</t>
  </si>
  <si>
    <t>AEO.2022.HIGHOGS.PRCE_REAL_IDAL_NA_OIC_NA_WSC_Y13DLRPMMBTU.A</t>
  </si>
  <si>
    <t>AEO.2022.LOWOGS.PRCE_REAL_IDAL_NA_OIC_NA_WSC_Y13DLRPMMBTU.A</t>
  </si>
  <si>
    <t>AEO.2022.REF2022.PRCE_REAL_IDAL_NA_CLTLQ_NA_WSC_Y13DLRPMMBTU.A</t>
  </si>
  <si>
    <t>AEO.2022.HIGHOGS.PRCE_REAL_IDAL_NA_CLTLQ_NA_WSC_Y13DLRPMMBTU.A</t>
  </si>
  <si>
    <t>AEO.2022.LOWOGS.PRCE_REAL_IDAL_NA_CLTLQ_NA_WSC_Y13DLRPMMBTU.A</t>
  </si>
  <si>
    <t>AEO.2022.REF2022.PRCE_REAL_IDAL_NA_ELC_NA_WSC_Y13DLRPMMBTU.A</t>
  </si>
  <si>
    <t>AEO.2022.HIGHOGS.PRCE_REAL_IDAL_NA_ELC_NA_WSC_Y13DLRPMMBTU.A</t>
  </si>
  <si>
    <t>AEO.2022.LOWOGS.PRCE_REAL_IDAL_NA_ELC_NA_WSC_Y13DLRPMMBTU.A</t>
  </si>
  <si>
    <t>AEO.2022.REF2022.PRCE_REAL_TRN_NA_PROP_NA_WSC_Y13DLRPMMBTU.A</t>
  </si>
  <si>
    <t>AEO.2022.HIGHOGS.PRCE_REAL_TRN_NA_PROP_NA_WSC_Y13DLRPMMBTU.A</t>
  </si>
  <si>
    <t>AEO.2022.LOWOGS.PRCE_REAL_TRN_NA_PROP_NA_WSC_Y13DLRPMMBTU.A</t>
  </si>
  <si>
    <t>AEO.2022.REF2022.PRCE_REAL_TRN_NA_E85_NA_WSC_Y13DLRPMMBTU.A</t>
  </si>
  <si>
    <t>AEO.2022.HIGHOGS.PRCE_REAL_TRN_NA_E85_NA_WSC_Y13DLRPMMBTU.A</t>
  </si>
  <si>
    <t>AEO.2022.LOWOGS.PRCE_REAL_TRN_NA_E85_NA_WSC_Y13DLRPMMBTU.A</t>
  </si>
  <si>
    <t>AEO.2022.REF2022.PRCE_REAL_TRN_NA_MGS_NA_WSC_Y13DLRPMMBTU.A</t>
  </si>
  <si>
    <t>AEO.2022.HIGHOGS.PRCE_REAL_TRN_NA_MGS_NA_WSC_Y13DLRPMMBTU.A</t>
  </si>
  <si>
    <t>AEO.2022.LOWOGS.PRCE_REAL_TRN_NA_MGS_NA_WSC_Y13DLRPMMBTU.A</t>
  </si>
  <si>
    <t>AEO.2022.REF2022.PRCE_REAL_TRN_NA_JFL_NA_WSC_Y13DLRPMMBTU.A</t>
  </si>
  <si>
    <t>AEO.2022.HIGHOGS.PRCE_REAL_TRN_NA_JFL_NA_WSC_Y13DLRPMMBTU.A</t>
  </si>
  <si>
    <t>AEO.2022.LOWOGS.PRCE_REAL_TRN_NA_JFL_NA_WSC_Y13DLRPMMBTU.A</t>
  </si>
  <si>
    <t>AEO.2022.REF2022.PRCE_REAL_TRN_NA_DFU_NA_WSC_Y13DLRPMMBTU.A</t>
  </si>
  <si>
    <t>AEO.2022.HIGHOGS.PRCE_REAL_TRN_NA_DFU_NA_WSC_Y13DLRPMMBTU.A</t>
  </si>
  <si>
    <t>AEO.2022.LOWOGS.PRCE_REAL_TRN_NA_DFU_NA_WSC_Y13DLRPMMBTU.A</t>
  </si>
  <si>
    <t>AEO.2022.REF2022.PRCE_REAL_TRN_NA_RFO_NA_WSC_Y13DLRPMMBTU.A</t>
  </si>
  <si>
    <t>AEO.2022.HIGHOGS.PRCE_REAL_TRN_NA_RFO_NA_WSC_Y13DLRPMMBTU.A</t>
  </si>
  <si>
    <t>AEO.2022.LOWOGS.PRCE_REAL_TRN_NA_RFO_NA_WSC_Y13DLRPMMBTU.A</t>
  </si>
  <si>
    <t>AEO.2022.REF2022.PRCE_REAL_TRN_NA_NG_NA_WSC_Y13DLRPMMBTU.A</t>
  </si>
  <si>
    <t>AEO.2022.HIGHOGS.PRCE_REAL_TRN_NA_NG_NA_WSC_Y13DLRPMMBTU.A</t>
  </si>
  <si>
    <t>AEO.2022.LOWOGS.PRCE_REAL_TRN_NA_NG_NA_WSC_Y13DLRPMMBTU.A</t>
  </si>
  <si>
    <t>AEO.2022.REF2022.PRCE_REAL_TRN_NA_ELC_NA_WSC_Y13DLRPMMBTU.A</t>
  </si>
  <si>
    <t>AEO.2022.HIGHOGS.PRCE_REAL_TRN_NA_ELC_NA_WSC_Y13DLRPMMBTU.A</t>
  </si>
  <si>
    <t>AEO.2022.LOWOGS.PRCE_REAL_TRN_NA_ELC_NA_WSC_Y13DLRPMMBTU.A</t>
  </si>
  <si>
    <t>AEO.2022.REF2022.PRCE_REAL_ELEP_NA_DFO_NA_WSC_Y13DLRPMMBTU.A</t>
  </si>
  <si>
    <t>AEO.2022.HIGHOGS.PRCE_REAL_ELEP_NA_DFO_NA_WSC_Y13DLRPMMBTU.A</t>
  </si>
  <si>
    <t>AEO.2022.LOWOGS.PRCE_REAL_ELEP_NA_DFO_NA_WSC_Y13DLRPMMBTU.A</t>
  </si>
  <si>
    <t>AEO.2022.REF2022.PRCE_REAL_ELEP_NA_RFO_NA_WSC_Y13DLRPMMBTU.A</t>
  </si>
  <si>
    <t>AEO.2022.HIGHOGS.PRCE_REAL_ELEP_NA_RFO_NA_WSC_Y13DLRPMMBTU.A</t>
  </si>
  <si>
    <t>AEO.2022.LOWOGS.PRCE_REAL_ELEP_NA_RFO_NA_WSC_Y13DLRPMMBTU.A</t>
  </si>
  <si>
    <t>AEO.2022.REF2022.PRCE_REAL_ELEP_NA_NG_NA_WSC_Y13DLRPMMBTU.A</t>
  </si>
  <si>
    <t>AEO.2022.HIGHOGS.PRCE_REAL_ELEP_NA_NG_NA_WSC_Y13DLRPMMBTU.A</t>
  </si>
  <si>
    <t>AEO.2022.LOWOGS.PRCE_REAL_ELEP_NA_NG_NA_WSC_Y13DLRPMMBTU.A</t>
  </si>
  <si>
    <t>AEO.2022.REF2022.PRCE_REAL_ELEP_NA_STC_NA_WSC_Y13DLRPMMBTU.A</t>
  </si>
  <si>
    <t>AEO.2022.HIGHOGS.PRCE_REAL_ELEP_NA_STC_NA_WSC_Y13DLRPMMBTU.A</t>
  </si>
  <si>
    <t>AEO.2022.LOWOGS.PRCE_REAL_ELEP_NA_STC_NA_WSC_Y13DLRPMMBTU.A</t>
  </si>
  <si>
    <t>AEO.2022.REF2022.PRCE_REAL_ELEP_NA_U_NA_WSC_Y13DLRPMMBTU.A</t>
  </si>
  <si>
    <t>AEO.2022.HIGHOGS.PRCE_REAL_ELEP_NA_U_NA_WSC_Y13DLRPMMBTU.A</t>
  </si>
  <si>
    <t>AEO.2022.LOWOGS.PRCE_REAL_ELEP_NA_U_NA_WSC_Y13DLRPMMBTU.A</t>
  </si>
  <si>
    <t>AEO.2022.REF2022.PRCE_REAL_TEN_NA_PROP_NA_WSC_Y13DLRPMMBTU.A</t>
  </si>
  <si>
    <t>AEO.2022.HIGHOGS.PRCE_REAL_TEN_NA_PROP_NA_WSC_Y13DLRPMMBTU.A</t>
  </si>
  <si>
    <t>AEO.2022.LOWOGS.PRCE_REAL_TEN_NA_PROP_NA_WSC_Y13DLRPMMBTU.A</t>
  </si>
  <si>
    <t>AEO.2022.REF2022.PRCE_REAL_TEN_NA_E85_NA_WSC_Y13DLRPMMBTU.A</t>
  </si>
  <si>
    <t>AEO.2022.HIGHOGS.PRCE_REAL_TEN_NA_E85_NA_WSC_Y13DLRPMMBTU.A</t>
  </si>
  <si>
    <t>AEO.2022.LOWOGS.PRCE_REAL_TEN_NA_E85_NA_WSC_Y13DLRPMMBTU.A</t>
  </si>
  <si>
    <t>AEO.2022.REF2022.PRCE_REAL_TEN_NA_MGS_NA_WSC_Y13DLRPMMBTU.A</t>
  </si>
  <si>
    <t>AEO.2022.HIGHOGS.PRCE_REAL_TEN_NA_MGS_NA_WSC_Y13DLRPMMBTU.A</t>
  </si>
  <si>
    <t>AEO.2022.LOWOGS.PRCE_REAL_TEN_NA_MGS_NA_WSC_Y13DLRPMMBTU.A</t>
  </si>
  <si>
    <t>AEO.2022.REF2022.PRCE_REAL_TEN_NA_JFL_NA_WSC_Y13DLRPMMBTU.A</t>
  </si>
  <si>
    <t>AEO.2022.HIGHOGS.PRCE_REAL_TEN_NA_JFL_NA_WSC_Y13DLRPMMBTU.A</t>
  </si>
  <si>
    <t>AEO.2022.LOWOGS.PRCE_REAL_TEN_NA_JFL_NA_WSC_Y13DLRPMMBTU.A</t>
  </si>
  <si>
    <t>AEO.2022.REF2022.PRCE_REAL_TEN_NA_DFO_NA_WSC_Y13DLRPMMBTU.A</t>
  </si>
  <si>
    <t>AEO.2022.HIGHOGS.PRCE_REAL_TEN_NA_DFO_NA_WSC_Y13DLRPMMBTU.A</t>
  </si>
  <si>
    <t>AEO.2022.LOWOGS.PRCE_REAL_TEN_NA_DFO_NA_WSC_Y13DLRPMMBTU.A</t>
  </si>
  <si>
    <t>AEO.2022.REF2022.PRCE_REAL_TEN_NA_RFO_NA_WSC_Y13DLRPMMBTU.A</t>
  </si>
  <si>
    <t>AEO.2022.HIGHOGS.PRCE_REAL_TEN_NA_RFO_NA_WSC_Y13DLRPMMBTU.A</t>
  </si>
  <si>
    <t>AEO.2022.LOWOGS.PRCE_REAL_TEN_NA_RFO_NA_WSC_Y13DLRPMMBTU.A</t>
  </si>
  <si>
    <t>AEO.2022.REF2022.PRCE_REAL_TEN_NA_NG_NA_WSC_Y13DLRPMMBTU.A</t>
  </si>
  <si>
    <t>AEO.2022.HIGHOGS.PRCE_REAL_TEN_NA_NG_NA_WSC_Y13DLRPMMBTU.A</t>
  </si>
  <si>
    <t>AEO.2022.LOWOGS.PRCE_REAL_TEN_NA_NG_NA_WSC_Y13DLRPMMBTU.A</t>
  </si>
  <si>
    <t>AEO.2022.REF2022.PRCE_REAL_TEN_NA_MTC_NA_WSC_Y13DLRPMMBTU.A</t>
  </si>
  <si>
    <t>AEO.2022.HIGHOGS.PRCE_REAL_TEN_NA_MTC_NA_WSC_Y13DLRPMMBTU.A</t>
  </si>
  <si>
    <t>AEO.2022.LOWOGS.PRCE_REAL_TEN_NA_MTC_NA_WSC_Y13DLRPMMBTU.A</t>
  </si>
  <si>
    <t>AEO.2022.REF2022.PRCE_REAL_TEN_NA_OCA_NA_WSC_Y13DLRPMMBTU.A</t>
  </si>
  <si>
    <t>AEO.2022.HIGHOGS.PRCE_REAL_TEN_NA_OCA_NA_WSC_Y13DLRPMMBTU.A</t>
  </si>
  <si>
    <t>AEO.2022.LOWOGS.PRCE_REAL_TEN_NA_OCA_NA_WSC_Y13DLRPMMBTU.A</t>
  </si>
  <si>
    <t>AEO.2022.REF2022.PRCE_REAL_TEN_NA_CLTLQ_NA_WSC_Y13DLRPMMBTU.A</t>
  </si>
  <si>
    <t>AEO.2022.HIGHOGS.PRCE_REAL_TEN_NA_CLTLQ_NA_WSC_Y13DLRPMMBTU.A</t>
  </si>
  <si>
    <t>AEO.2022.LOWOGS.PRCE_REAL_TEN_NA_CLTLQ_NA_WSC_Y13DLRPMMBTU.A</t>
  </si>
  <si>
    <t>AEO.2022.REF2022.PRCE_REAL_TEN_NA_ELC_NA_WSC_Y13DLRPMMBTU.A</t>
  </si>
  <si>
    <t>AEO.2022.HIGHOGS.PRCE_REAL_TEN_NA_ELC_NA_WSC_Y13DLRPMMBTU.A</t>
  </si>
  <si>
    <t>AEO.2022.LOWOGS.PRCE_REAL_TEN_NA_ELC_NA_WSC_Y13DLRPMMBTU.A</t>
  </si>
  <si>
    <t>AEO.2022.REF2022.EXPD_REAL_RESD_NA_NRN_NA_WSC_BLNY13DLR.A</t>
  </si>
  <si>
    <t>AEO.2022.HIGHOGS.EXPD_REAL_RESD_NA_NRN_NA_WSC_BLNY13DLR.A</t>
  </si>
  <si>
    <t>AEO.2022.LOWOGS.EXPD_REAL_RESD_NA_NRN_NA_WSC_BLNY13DLR.A</t>
  </si>
  <si>
    <t>AEO.2022.REF2022.EXPD_REAL_COMM_NA_NRN_NA_WSC_BLNY13DLR.A</t>
  </si>
  <si>
    <t>AEO.2022.HIGHOGS.EXPD_REAL_COMM_NA_NRN_NA_WSC_BLNY13DLR.A</t>
  </si>
  <si>
    <t>AEO.2022.LOWOGS.EXPD_REAL_COMM_NA_NRN_NA_WSC_BLNY13DLR.A</t>
  </si>
  <si>
    <t>AEO.2022.REF2022.EXPD_REAL_IDAL_NA_NRN_NA_WSC_BLNY13DLR.A</t>
  </si>
  <si>
    <t>AEO.2022.HIGHOGS.EXPD_REAL_IDAL_NA_NRN_NA_WSC_BLNY13DLR.A</t>
  </si>
  <si>
    <t>AEO.2022.LOWOGS.EXPD_REAL_IDAL_NA_NRN_NA_WSC_BLNY13DLR.A</t>
  </si>
  <si>
    <t>AEO.2022.REF2022.EXPD_REAL_TRN_NA_NRN_NA_WSC_BLNY13DLR.A</t>
  </si>
  <si>
    <t>AEO.2022.HIGHOGS.EXPD_REAL_TRN_NA_NRN_NA_WSC_BLNY13DLR.A</t>
  </si>
  <si>
    <t>AEO.2022.LOWOGS.EXPD_REAL_TRN_NA_NRN_NA_WSC_BLNY13DLR.A</t>
  </si>
  <si>
    <t>AEO.2022.REF2022.EXPD_REAL_TEN_NA_NRN_NA_WSC_BLNY13DLR.A</t>
  </si>
  <si>
    <t>AEO.2022.HIGHOGS.EXPD_REAL_TEN_NA_NRN_NA_WSC_BLNY13DLR.A</t>
  </si>
  <si>
    <t>AEO.2022.LOWOGS.EXPD_REAL_TEN_NA_NRN_NA_WSC_BLNY13DLR.A</t>
  </si>
  <si>
    <t>AEO.2022.REF2022.EXPD_REAL_TRN_NA_RNW_NA_WSC_BLNY13DLR.A</t>
  </si>
  <si>
    <t>AEO.2022.HIGHOGS.EXPD_REAL_TRN_NA_RNW_NA_WSC_BLNY13DLR.A</t>
  </si>
  <si>
    <t>AEO.2022.LOWOGS.EXPD_REAL_TRN_NA_RNW_NA_WSC_BLNY13DLR.A</t>
  </si>
  <si>
    <t>AEO.2022.REF2022.EXPD_REAL_TEN_NA_NA_NA_WSC_BLNY13DLR.A</t>
  </si>
  <si>
    <t>AEO.2022.HIGHOGS.EXPD_REAL_TEN_NA_NA_NA_WSC_BLNY13DLR.A</t>
  </si>
  <si>
    <t>AEO.2022.LOWOGS.EXPD_REAL_TEN_NA_NA_NA_WSC_BLNY13DLR.A</t>
  </si>
  <si>
    <t>AEO.2022.REF2022.PRCE_NOM_RESD_NA_PROP_NA_WSC_NDLRPMBTU.A</t>
  </si>
  <si>
    <t>AEO.2022.HIGHOGS.PRCE_NOM_RESD_NA_PROP_NA_WSC_NDLRPMBTU.A</t>
  </si>
  <si>
    <t>AEO.2022.LOWOGS.PRCE_NOM_RESD_NA_PROP_NA_WSC_NDLRPMBTU.A</t>
  </si>
  <si>
    <t>AEO.2022.REF2022.PRCE_NOM_RESD_NA_DFO_NA_WSC_NDLRPMBTU.A</t>
  </si>
  <si>
    <t>AEO.2022.HIGHOGS.PRCE_NOM_RESD_NA_DFO_NA_WSC_NDLRPMBTU.A</t>
  </si>
  <si>
    <t>AEO.2022.LOWOGS.PRCE_NOM_RESD_NA_DFO_NA_WSC_NDLRPMBTU.A</t>
  </si>
  <si>
    <t>AEO.2022.REF2022.PRCE_NOM_RESD_NA_NG_NA_WSC_NDLRPMBTU.A</t>
  </si>
  <si>
    <t>AEO.2022.HIGHOGS.PRCE_NOM_RESD_NA_NG_NA_WSC_NDLRPMBTU.A</t>
  </si>
  <si>
    <t>AEO.2022.LOWOGS.PRCE_NOM_RESD_NA_NG_NA_WSC_NDLRPMBTU.A</t>
  </si>
  <si>
    <t>AEO.2022.REF2022.PRCE_NOM_RESD_NA_ELC_NA_WSC_NDLRPMBTU.A</t>
  </si>
  <si>
    <t>AEO.2022.HIGHOGS.PRCE_NOM_RESD_NA_ELC_NA_WSC_NDLRPMBTU.A</t>
  </si>
  <si>
    <t>AEO.2022.LOWOGS.PRCE_NOM_RESD_NA_ELC_NA_WSC_NDLRPMBTU.A</t>
  </si>
  <si>
    <t>AEO.2022.REF2022.PRCE_NOM_COMM_NA_PROP_NA_WSC_NDLRPMBTU.A</t>
  </si>
  <si>
    <t>AEO.2022.HIGHOGS.PRCE_NOM_COMM_NA_PROP_NA_WSC_NDLRPMBTU.A</t>
  </si>
  <si>
    <t>AEO.2022.LOWOGS.PRCE_NOM_COMM_NA_PROP_NA_WSC_NDLRPMBTU.A</t>
  </si>
  <si>
    <t>AEO.2022.REF2022.PRCE_NOM_COMM_NA_DFO_NA_WSC_NDLRPMBTU.A</t>
  </si>
  <si>
    <t>AEO.2022.HIGHOGS.PRCE_NOM_COMM_NA_DFO_NA_WSC_NDLRPMBTU.A</t>
  </si>
  <si>
    <t>AEO.2022.LOWOGS.PRCE_NOM_COMM_NA_DFO_NA_WSC_NDLRPMBTU.A</t>
  </si>
  <si>
    <t>AEO.2022.REF2022.PRCE_NOM_COMM_NA_RFL_NA_WSC_NDLRPMBTU.A</t>
  </si>
  <si>
    <t>AEO.2022.HIGHOGS.PRCE_NOM_COMM_NA_RFL_NA_WSC_NDLRPMBTU.A</t>
  </si>
  <si>
    <t>AEO.2022.LOWOGS.PRCE_NOM_COMM_NA_RFL_NA_WSC_NDLRPMBTU.A</t>
  </si>
  <si>
    <t>AEO.2022.REF2022.PRCE_NOM_COMM_NA_NG_NA_WSC_NDLRPMBTU.A</t>
  </si>
  <si>
    <t>AEO.2022.HIGHOGS.PRCE_NOM_COMM_NA_NG_NA_WSC_NDLRPMBTU.A</t>
  </si>
  <si>
    <t>AEO.2022.LOWOGS.PRCE_NOM_COMM_NA_NG_NA_WSC_NDLRPMBTU.A</t>
  </si>
  <si>
    <t>AEO.2022.REF2022.PRCE_NOM_COMM_NA_ELC_NA_WSC_NDLRPMBTU.A</t>
  </si>
  <si>
    <t>AEO.2022.HIGHOGS.PRCE_NOM_COMM_NA_ELC_NA_WSC_NDLRPMBTU.A</t>
  </si>
  <si>
    <t>AEO.2022.LOWOGS.PRCE_NOM_COMM_NA_ELC_NA_WSC_NDLRPMBTU.A</t>
  </si>
  <si>
    <t>AEO.2022.REF2022.PRCE_NOM_IDAL_NA_PROP_NA_WSC_NDLRPMBTU.A</t>
  </si>
  <si>
    <t>AEO.2022.HIGHOGS.PRCE_NOM_IDAL_NA_PROP_NA_WSC_NDLRPMBTU.A</t>
  </si>
  <si>
    <t>AEO.2022.LOWOGS.PRCE_NOM_IDAL_NA_PROP_NA_WSC_NDLRPMBTU.A</t>
  </si>
  <si>
    <t>AEO.2022.REF2022.PRCE_NOM_IDAL_NA_DFO_NA_WSC_NDLRPMBTU.A</t>
  </si>
  <si>
    <t>AEO.2022.HIGHOGS.PRCE_NOM_IDAL_NA_DFO_NA_WSC_NDLRPMBTU.A</t>
  </si>
  <si>
    <t>AEO.2022.LOWOGS.PRCE_NOM_IDAL_NA_DFO_NA_WSC_NDLRPMBTU.A</t>
  </si>
  <si>
    <t>AEO.2022.REF2022.PRCE_NOM_IDAL_NA_RFO_NA_WSC_NDLRPMBTU.A</t>
  </si>
  <si>
    <t>AEO.2022.HIGHOGS.PRCE_NOM_IDAL_NA_RFO_NA_WSC_NDLRPMBTU.A</t>
  </si>
  <si>
    <t>AEO.2022.LOWOGS.PRCE_NOM_IDAL_NA_RFO_NA_WSC_NDLRPMBTU.A</t>
  </si>
  <si>
    <t>AEO.2022.REF2022.PRCE_NOM_IDAL_NA_NG_NA_WSC_NDLRPMBTU.A</t>
  </si>
  <si>
    <t>AEO.2022.HIGHOGS.PRCE_NOM_IDAL_NA_NG_NA_WSC_NDLRPMBTU.A</t>
  </si>
  <si>
    <t>AEO.2022.LOWOGS.PRCE_NOM_IDAL_NA_NG_NA_WSC_NDLRPMBTU.A</t>
  </si>
  <si>
    <t>AEO.2022.REF2022.PRCE_NOM_IDAL_NA_MTC_NA_WSC_NDLRPMBTU.A</t>
  </si>
  <si>
    <t>AEO.2022.HIGHOGS.PRCE_NOM_IDAL_NA_MTC_NA_WSC_NDLRPMBTU.A</t>
  </si>
  <si>
    <t>AEO.2022.LOWOGS.PRCE_NOM_IDAL_NA_MTC_NA_WSC_NDLRPMBTU.A</t>
  </si>
  <si>
    <t>AEO.2022.REF2022.PRCE_NOM_IDAL_NA_OIC_NA_WSC_NDLRPMBTU.A</t>
  </si>
  <si>
    <t>AEO.2022.HIGHOGS.PRCE_NOM_IDAL_NA_OIC_NA_WSC_NDLRPMBTU.A</t>
  </si>
  <si>
    <t>AEO.2022.LOWOGS.PRCE_NOM_IDAL_NA_OIC_NA_WSC_NDLRPMBTU.A</t>
  </si>
  <si>
    <t>AEO.2022.REF2022.PRCE_NOM_IDAL_NA_CLTLQ_NA_WSC_NDLRPMBTU.A</t>
  </si>
  <si>
    <t>AEO.2022.HIGHOGS.PRCE_NOM_IDAL_NA_CLTLQ_NA_WSC_NDLRPMBTU.A</t>
  </si>
  <si>
    <t>AEO.2022.LOWOGS.PRCE_NOM_IDAL_NA_CLTLQ_NA_WSC_NDLRPMBTU.A</t>
  </si>
  <si>
    <t>AEO.2022.REF2022.PRCE_NOM_IDAL_NA_ELC_NA_WSC_NDLRPMBTU.A</t>
  </si>
  <si>
    <t>AEO.2022.HIGHOGS.PRCE_NOM_IDAL_NA_ELC_NA_WSC_NDLRPMBTU.A</t>
  </si>
  <si>
    <t>AEO.2022.LOWOGS.PRCE_NOM_IDAL_NA_ELC_NA_WSC_NDLRPMBTU.A</t>
  </si>
  <si>
    <t>AEO.2022.REF2022.PRCE_NOM_TRN_NA_PROP_NA_WSC_NDLRPMBTU.A</t>
  </si>
  <si>
    <t>AEO.2022.HIGHOGS.PRCE_NOM_TRN_NA_PROP_NA_WSC_NDLRPMBTU.A</t>
  </si>
  <si>
    <t>AEO.2022.LOWOGS.PRCE_NOM_TRN_NA_PROP_NA_WSC_NDLRPMBTU.A</t>
  </si>
  <si>
    <t>AEO.2022.REF2022.PRCE_NOM_TRN_NA_E85_NA_WSC_NDLRPMBTU.A</t>
  </si>
  <si>
    <t>AEO.2022.HIGHOGS.PRCE_NOM_TRN_NA_E85_NA_WSC_NDLRPMBTU.A</t>
  </si>
  <si>
    <t>AEO.2022.LOWOGS.PRCE_NOM_TRN_NA_E85_NA_WSC_NDLRPMBTU.A</t>
  </si>
  <si>
    <t>AEO.2022.REF2022.PRCE_NOM_TRN_NA_MGS_NA_WSC_NDLRPMBTU.A</t>
  </si>
  <si>
    <t>AEO.2022.HIGHOGS.PRCE_NOM_TRN_NA_MGS_NA_WSC_NDLRPMBTU.A</t>
  </si>
  <si>
    <t>AEO.2022.LOWOGS.PRCE_NOM_TRN_NA_MGS_NA_WSC_NDLRPMBTU.A</t>
  </si>
  <si>
    <t>AEO.2022.REF2022.PRCE_NOM_TRN_NA_JFL_NA_WSC_NDLRPMBTU.A</t>
  </si>
  <si>
    <t>AEO.2022.HIGHOGS.PRCE_NOM_TRN_NA_JFL_NA_WSC_NDLRPMBTU.A</t>
  </si>
  <si>
    <t>AEO.2022.LOWOGS.PRCE_NOM_TRN_NA_JFL_NA_WSC_NDLRPMBTU.A</t>
  </si>
  <si>
    <t>AEO.2022.REF2022.PRCE_NOM_TRN_NA_DFU_NA_WSC_NDLRPMBTU.A</t>
  </si>
  <si>
    <t>AEO.2022.HIGHOGS.PRCE_NOM_TRN_NA_DFU_NA_WSC_NDLRPMBTU.A</t>
  </si>
  <si>
    <t>AEO.2022.LOWOGS.PRCE_NOM_TRN_NA_DFU_NA_WSC_NDLRPMBTU.A</t>
  </si>
  <si>
    <t>AEO.2022.REF2022.PRCE_NOM_TRN_NA_RFO_NA_WSC_NDLRPMBTU.A</t>
  </si>
  <si>
    <t>AEO.2022.HIGHOGS.PRCE_NOM_TRN_NA_RFO_NA_WSC_NDLRPMBTU.A</t>
  </si>
  <si>
    <t>AEO.2022.LOWOGS.PRCE_NOM_TRN_NA_RFO_NA_WSC_NDLRPMBTU.A</t>
  </si>
  <si>
    <t>AEO.2022.REF2022.PRCE_NOM_TRN_NA_NG_NA_WSC_NDLRPMBTU.A</t>
  </si>
  <si>
    <t>AEO.2022.HIGHOGS.PRCE_NOM_TRN_NA_NG_NA_WSC_NDLRPMBTU.A</t>
  </si>
  <si>
    <t>AEO.2022.LOWOGS.PRCE_NOM_TRN_NA_NG_NA_WSC_NDLRPMBTU.A</t>
  </si>
  <si>
    <t>AEO.2022.REF2022.PRCE_NOM_TRN_NA_ELC_NA_WSC_NDLRPMBTU.A</t>
  </si>
  <si>
    <t>AEO.2022.HIGHOGS.PRCE_NOM_TRN_NA_ELC_NA_WSC_NDLRPMBTU.A</t>
  </si>
  <si>
    <t>AEO.2022.LOWOGS.PRCE_NOM_TRN_NA_ELC_NA_WSC_NDLRPMBTU.A</t>
  </si>
  <si>
    <t>AEO.2022.REF2022.PRCE_NOM_ELEP_NA_DFO_NA_WSC_NDLRPMBTU.A</t>
  </si>
  <si>
    <t>AEO.2022.HIGHOGS.PRCE_NOM_ELEP_NA_DFO_NA_WSC_NDLRPMBTU.A</t>
  </si>
  <si>
    <t>AEO.2022.LOWOGS.PRCE_NOM_ELEP_NA_DFO_NA_WSC_NDLRPMBTU.A</t>
  </si>
  <si>
    <t>AEO.2022.REF2022.PRCE_NOM_ELEP_NA_RFO_NA_WSC_NDLRPMBTU.A</t>
  </si>
  <si>
    <t>AEO.2022.HIGHOGS.PRCE_NOM_ELEP_NA_RFO_NA_WSC_NDLRPMBTU.A</t>
  </si>
  <si>
    <t>AEO.2022.LOWOGS.PRCE_NOM_ELEP_NA_RFO_NA_WSC_NDLRPMBTU.A</t>
  </si>
  <si>
    <t>AEO.2022.REF2022.PRCE_NOM_ELEP_NA_NG_NA_WSC_NDLRPMBTU.A</t>
  </si>
  <si>
    <t>AEO.2022.HIGHOGS.PRCE_NOM_ELEP_NA_NG_NA_WSC_NDLRPMBTU.A</t>
  </si>
  <si>
    <t>AEO.2022.LOWOGS.PRCE_NOM_ELEP_NA_NG_NA_WSC_NDLRPMBTU.A</t>
  </si>
  <si>
    <t>AEO.2022.REF2022.PRCE_NOM_ELEP_NA_STC_NA_WSC_NDLRPMBTU.A</t>
  </si>
  <si>
    <t>AEO.2022.HIGHOGS.PRCE_NOM_ELEP_NA_STC_NA_WSC_NDLRPMBTU.A</t>
  </si>
  <si>
    <t>AEO.2022.LOWOGS.PRCE_NOM_ELEP_NA_STC_NA_WSC_NDLRPMBTU.A</t>
  </si>
  <si>
    <t>AEO.2022.REF2022.PRCE_NOM_ELEP_NA_U_NA_WSC_NDLRPMBTU.A</t>
  </si>
  <si>
    <t>AEO.2022.HIGHOGS.PRCE_NOM_ELEP_NA_U_NA_WSC_NDLRPMBTU.A</t>
  </si>
  <si>
    <t>AEO.2022.LOWOGS.PRCE_NOM_ELEP_NA_U_NA_WSC_NDLRPMBTU.A</t>
  </si>
  <si>
    <t>AEO.2022.REF2022.PRCE_NOM_TEN_NA_PROP_NA_WSC_NDLRPMBTU.A</t>
  </si>
  <si>
    <t>AEO.2022.HIGHOGS.PRCE_NOM_TEN_NA_PROP_NA_WSC_NDLRPMBTU.A</t>
  </si>
  <si>
    <t>AEO.2022.LOWOGS.PRCE_NOM_TEN_NA_PROP_NA_WSC_NDLRPMBTU.A</t>
  </si>
  <si>
    <t>AEO.2022.REF2022.PRCE_NOM_TEN_NA_E85_NA_WSC_NDLRPMBTU.A</t>
  </si>
  <si>
    <t>AEO.2022.HIGHOGS.PRCE_NOM_TEN_NA_E85_NA_WSC_NDLRPMBTU.A</t>
  </si>
  <si>
    <t>AEO.2022.LOWOGS.PRCE_NOM_TEN_NA_E85_NA_WSC_NDLRPMBTU.A</t>
  </si>
  <si>
    <t>AEO.2022.REF2022.PRCE_NOM_TEN_NA_MGS_NA_WSC_NDLRPMBTU.A</t>
  </si>
  <si>
    <t>AEO.2022.HIGHOGS.PRCE_NOM_TEN_NA_MGS_NA_WSC_NDLRPMBTU.A</t>
  </si>
  <si>
    <t>AEO.2022.LOWOGS.PRCE_NOM_TEN_NA_MGS_NA_WSC_NDLRPMBTU.A</t>
  </si>
  <si>
    <t>AEO.2022.REF2022.PRCE_NOM_TEN_NA_JFL_NA_WSC_NDLRPMBTU.A</t>
  </si>
  <si>
    <t>AEO.2022.HIGHOGS.PRCE_NOM_TEN_NA_JFL_NA_WSC_NDLRPMBTU.A</t>
  </si>
  <si>
    <t>AEO.2022.LOWOGS.PRCE_NOM_TEN_NA_JFL_NA_WSC_NDLRPMBTU.A</t>
  </si>
  <si>
    <t>AEO.2022.REF2022.PRCE_NOM_TEN_NA_DFO_NA_WSC_NDLRPMBTU.A</t>
  </si>
  <si>
    <t>AEO.2022.HIGHOGS.PRCE_NOM_TEN_NA_DFO_NA_WSC_NDLRPMBTU.A</t>
  </si>
  <si>
    <t>AEO.2022.LOWOGS.PRCE_NOM_TEN_NA_DFO_NA_WSC_NDLRPMBTU.A</t>
  </si>
  <si>
    <t>AEO.2022.REF2022.PRCE_NOM_TEN_NA_RFO_NA_WSC_NDLRPMBTU.A</t>
  </si>
  <si>
    <t>AEO.2022.HIGHOGS.PRCE_NOM_TEN_NA_RFO_NA_WSC_NDLRPMBTU.A</t>
  </si>
  <si>
    <t>AEO.2022.LOWOGS.PRCE_NOM_TEN_NA_RFO_NA_WSC_NDLRPMBTU.A</t>
  </si>
  <si>
    <t>AEO.2022.REF2022.PRCE_NOM_TEN_NA_NG_NA_WSC_NDLRPMBTU.A</t>
  </si>
  <si>
    <t>AEO.2022.HIGHOGS.PRCE_NOM_TEN_NA_NG_NA_WSC_NDLRPMBTU.A</t>
  </si>
  <si>
    <t>AEO.2022.LOWOGS.PRCE_NOM_TEN_NA_NG_NA_WSC_NDLRPMBTU.A</t>
  </si>
  <si>
    <t>AEO.2022.REF2022.PRCE_NOM_TEN_NA_MTC_NA_WSC_NDLRPMBTU.A</t>
  </si>
  <si>
    <t>AEO.2022.HIGHOGS.PRCE_NOM_TEN_NA_MTC_NA_WSC_NDLRPMBTU.A</t>
  </si>
  <si>
    <t>AEO.2022.LOWOGS.PRCE_NOM_TEN_NA_MTC_NA_WSC_NDLRPMBTU.A</t>
  </si>
  <si>
    <t>AEO.2022.REF2022.PRCE_NOM_TEN_NA_OCA_NA_WSC_NDLRPMBTU.A</t>
  </si>
  <si>
    <t>AEO.2022.HIGHOGS.PRCE_NOM_TEN_NA_OCA_NA_WSC_NDLRPMBTU.A</t>
  </si>
  <si>
    <t>AEO.2022.LOWOGS.PRCE_NOM_TEN_NA_OCA_NA_WSC_NDLRPMBTU.A</t>
  </si>
  <si>
    <t>AEO.2022.REF2022.PRCE_NOM_TEN_NA_CLTLQ_NA_WSC_NDLRPMBTU.A</t>
  </si>
  <si>
    <t>AEO.2022.HIGHOGS.PRCE_NOM_TEN_NA_CLTLQ_NA_WSC_NDLRPMBTU.A</t>
  </si>
  <si>
    <t>AEO.2022.LOWOGS.PRCE_NOM_TEN_NA_CLTLQ_NA_WSC_NDLRPMBTU.A</t>
  </si>
  <si>
    <t>AEO.2022.REF2022.PRCE_NOM_TEN_NA_ELC_NA_WSC_NDLRPMBTU.A</t>
  </si>
  <si>
    <t>AEO.2022.HIGHOGS.PRCE_NOM_TEN_NA_ELC_NA_WSC_NDLRPMBTU.A</t>
  </si>
  <si>
    <t>AEO.2022.LOWOGS.PRCE_NOM_TEN_NA_ELC_NA_WSC_NDLRPMBTU.A</t>
  </si>
  <si>
    <t>AEO.2022.REF2022.EXPD_NOM_RESD_NA_NRN_NA_WSC_BLNNOMDLR.A</t>
  </si>
  <si>
    <t>AEO.2022.HIGHOGS.EXPD_NOM_RESD_NA_NRN_NA_WSC_BLNNOMDLR.A</t>
  </si>
  <si>
    <t>AEO.2022.LOWOGS.EXPD_NOM_RESD_NA_NRN_NA_WSC_BLNNOMDLR.A</t>
  </si>
  <si>
    <t>AEO.2022.REF2022.EXPD_NOM_COMM_NA_NRN_NA_WSC_BLNNOMDLR.A</t>
  </si>
  <si>
    <t>AEO.2022.HIGHOGS.EXPD_NOM_COMM_NA_NRN_NA_WSC_BLNNOMDLR.A</t>
  </si>
  <si>
    <t>AEO.2022.LOWOGS.EXPD_NOM_COMM_NA_NRN_NA_WSC_BLNNOMDLR.A</t>
  </si>
  <si>
    <t>AEO.2022.REF2022.EXPD_NOM_IDAL_NA_NRN_NA_WSC_BLNNOMDLR.A</t>
  </si>
  <si>
    <t>AEO.2022.HIGHOGS.EXPD_NOM_IDAL_NA_NRN_NA_WSC_BLNNOMDLR.A</t>
  </si>
  <si>
    <t>AEO.2022.LOWOGS.EXPD_NOM_IDAL_NA_NRN_NA_WSC_BLNNOMDLR.A</t>
  </si>
  <si>
    <t>AEO.2022.REF2022.EXPD_NOM_TRN_NA_NRN_NA_WSC_BLNNOMDLR.A</t>
  </si>
  <si>
    <t>AEO.2022.HIGHOGS.EXPD_NOM_TRN_NA_NRN_NA_WSC_BLNNOMDLR.A</t>
  </si>
  <si>
    <t>AEO.2022.LOWOGS.EXPD_NOM_TRN_NA_NRN_NA_WSC_BLNNOMDLR.A</t>
  </si>
  <si>
    <t>AEO.2022.REF2022.EXPD_NOM_TEN_NA_NRN_NA_WSC_BLNNOMDLR.A</t>
  </si>
  <si>
    <t>AEO.2022.HIGHOGS.EXPD_NOM_TEN_NA_NRN_NA_WSC_BLNNOMDLR.A</t>
  </si>
  <si>
    <t>AEO.2022.LOWOGS.EXPD_NOM_TEN_NA_NRN_NA_WSC_BLNNOMDLR.A</t>
  </si>
  <si>
    <t>AEO.2022.REF2022.EXPD_NOM_TRN_NA_RNW_NA_WSC_BLNNOMDLR.A</t>
  </si>
  <si>
    <t>AEO.2022.HIGHOGS.EXPD_NOM_TRN_NA_RNW_NA_WSC_BLNNOMDLR.A</t>
  </si>
  <si>
    <t>AEO.2022.LOWOGS.EXPD_NOM_TRN_NA_RNW_NA_WSC_BLNNOMDLR.A</t>
  </si>
  <si>
    <t>AEO.2022.REF2022.EXPD_NOM_TEN_NA_NA_NA_WSC_BLNNOMDLR.A</t>
  </si>
  <si>
    <t>AEO.2022.HIGHOGS.EXPD_NOM_TEN_NA_NA_NA_WSC_BLNNOMDLR.A</t>
  </si>
  <si>
    <t>AEO.2022.LOWOGS.EXPD_NOM_TEN_NA_NA_NA_WSC_BLNNOMDLR.A</t>
  </si>
  <si>
    <t>West South Central</t>
  </si>
  <si>
    <t>AEO.2022.REF2022.PRCE_REAL_RESD_NA_PROP_NA_MTN_Y13DLRPMMBTU.A</t>
  </si>
  <si>
    <t>AEO.2022.HIGHOGS.PRCE_REAL_RESD_NA_PROP_NA_MTN_Y13DLRPMMBTU.A</t>
  </si>
  <si>
    <t>AEO.2022.LOWOGS.PRCE_REAL_RESD_NA_PROP_NA_MTN_Y13DLRPMMBTU.A</t>
  </si>
  <si>
    <t>AEO.2022.REF2022.PRCE_REAL_RESD_NA_DFO_NA_MTN_Y13DLRPMMBTU.A</t>
  </si>
  <si>
    <t>AEO.2022.HIGHOGS.PRCE_REAL_RESD_NA_DFO_NA_MTN_Y13DLRPMMBTU.A</t>
  </si>
  <si>
    <t>AEO.2022.LOWOGS.PRCE_REAL_RESD_NA_DFO_NA_MTN_Y13DLRPMMBTU.A</t>
  </si>
  <si>
    <t>AEO.2022.REF2022.PRCE_REAL_RESD_NA_NG_NA_MTN_Y13DLRPMMBTU.A</t>
  </si>
  <si>
    <t>AEO.2022.HIGHOGS.PRCE_REAL_RESD_NA_NG_NA_MTN_Y13DLRPMMBTU.A</t>
  </si>
  <si>
    <t>AEO.2022.LOWOGS.PRCE_REAL_RESD_NA_NG_NA_MTN_Y13DLRPMMBTU.A</t>
  </si>
  <si>
    <t>AEO.2022.REF2022.PRCE_REAL_RESD_NA_ELC_NA_MTN_Y13DLRPMMBTU.A</t>
  </si>
  <si>
    <t>AEO.2022.HIGHOGS.PRCE_REAL_RESD_NA_ELC_NA_MTN_Y13DLRPMMBTU.A</t>
  </si>
  <si>
    <t>AEO.2022.LOWOGS.PRCE_REAL_RESD_NA_ELC_NA_MTN_Y13DLRPMMBTU.A</t>
  </si>
  <si>
    <t>AEO.2022.REF2022.PRCE_REAL_COMM_NA_PROP_NA_MTN_Y13DLRPMMBTU.A</t>
  </si>
  <si>
    <t>AEO.2022.HIGHOGS.PRCE_REAL_COMM_NA_PROP_NA_MTN_Y13DLRPMMBTU.A</t>
  </si>
  <si>
    <t>AEO.2022.LOWOGS.PRCE_REAL_COMM_NA_PROP_NA_MTN_Y13DLRPMMBTU.A</t>
  </si>
  <si>
    <t>AEO.2022.REF2022.PRCE_REAL_COMM_NA_DFO_NA_MTN_Y13DLRPMMBTU.A</t>
  </si>
  <si>
    <t>AEO.2022.HIGHOGS.PRCE_REAL_COMM_NA_DFO_NA_MTN_Y13DLRPMMBTU.A</t>
  </si>
  <si>
    <t>AEO.2022.LOWOGS.PRCE_REAL_COMM_NA_DFO_NA_MTN_Y13DLRPMMBTU.A</t>
  </si>
  <si>
    <t>AEO.2022.REF2022.PRCE_REAL_COMM_NA_RFL_NA_MTN_Y13DLRPMMBTU.A</t>
  </si>
  <si>
    <t>AEO.2022.HIGHOGS.PRCE_REAL_COMM_NA_RFL_NA_MTN_Y13DLRPMMBTU.A</t>
  </si>
  <si>
    <t>AEO.2022.LOWOGS.PRCE_REAL_COMM_NA_RFL_NA_MTN_Y13DLRPMMBTU.A</t>
  </si>
  <si>
    <t>AEO.2022.REF2022.PRCE_REAL_COMM_NA_NG_NA_MTN_Y13DLRPMMBTU.A</t>
  </si>
  <si>
    <t>AEO.2022.HIGHOGS.PRCE_REAL_COMM_NA_NG_NA_MTN_Y13DLRPMMBTU.A</t>
  </si>
  <si>
    <t>AEO.2022.LOWOGS.PRCE_REAL_COMM_NA_NG_NA_MTN_Y13DLRPMMBTU.A</t>
  </si>
  <si>
    <t>AEO.2022.REF2022.PRCE_REAL_COMM_NA_ELC_NA_MTN_Y13DLRPMMBTU.A</t>
  </si>
  <si>
    <t>AEO.2022.HIGHOGS.PRCE_REAL_COMM_NA_ELC_NA_MTN_Y13DLRPMMBTU.A</t>
  </si>
  <si>
    <t>AEO.2022.LOWOGS.PRCE_REAL_COMM_NA_ELC_NA_MTN_Y13DLRPMMBTU.A</t>
  </si>
  <si>
    <t>AEO.2022.REF2022.PRCE_REAL_IDAL_NA_PROP_NA_MTN_Y13DLRPMMBTU.A</t>
  </si>
  <si>
    <t>AEO.2022.HIGHOGS.PRCE_REAL_IDAL_NA_PROP_NA_MTN_Y13DLRPMMBTU.A</t>
  </si>
  <si>
    <t>AEO.2022.LOWOGS.PRCE_REAL_IDAL_NA_PROP_NA_MTN_Y13DLRPMMBTU.A</t>
  </si>
  <si>
    <t>AEO.2022.REF2022.PRCE_REAL_IDAL_NA_DFO_NA_MTN_Y13DLRPMMBTU.A</t>
  </si>
  <si>
    <t>AEO.2022.HIGHOGS.PRCE_REAL_IDAL_NA_DFO_NA_MTN_Y13DLRPMMBTU.A</t>
  </si>
  <si>
    <t>AEO.2022.LOWOGS.PRCE_REAL_IDAL_NA_DFO_NA_MTN_Y13DLRPMMBTU.A</t>
  </si>
  <si>
    <t>AEO.2022.REF2022.PRCE_REAL_IDAL_NA_RFO_NA_MTN_Y13DLRPMMBTU.A</t>
  </si>
  <si>
    <t>AEO.2022.HIGHOGS.PRCE_REAL_IDAL_NA_RFO_NA_MTN_Y13DLRPMMBTU.A</t>
  </si>
  <si>
    <t>AEO.2022.LOWOGS.PRCE_REAL_IDAL_NA_RFO_NA_MTN_Y13DLRPMMBTU.A</t>
  </si>
  <si>
    <t>AEO.2022.REF2022.PRCE_REAL_IDAL_NA_NG_NA_MTN_Y13DLRPMMBTU.A</t>
  </si>
  <si>
    <t>AEO.2022.HIGHOGS.PRCE_REAL_IDAL_NA_NG_NA_MTN_Y13DLRPMMBTU.A</t>
  </si>
  <si>
    <t>AEO.2022.LOWOGS.PRCE_REAL_IDAL_NA_NG_NA_MTN_Y13DLRPMMBTU.A</t>
  </si>
  <si>
    <t>AEO.2022.REF2022.PRCE_REAL_IDAL_NA_MTC_NA_MTN_Y13DLRPMMBTU.A</t>
  </si>
  <si>
    <t>AEO.2022.HIGHOGS.PRCE_REAL_IDAL_NA_MTC_NA_MTN_Y13DLRPMMBTU.A</t>
  </si>
  <si>
    <t>AEO.2022.LOWOGS.PRCE_REAL_IDAL_NA_MTC_NA_MTN_Y13DLRPMMBTU.A</t>
  </si>
  <si>
    <t>AEO.2022.REF2022.PRCE_REAL_IDAL_NA_OIC_NA_MTN_Y13DLRPMMBTU.A</t>
  </si>
  <si>
    <t>AEO.2022.HIGHOGS.PRCE_REAL_IDAL_NA_OIC_NA_MTN_Y13DLRPMMBTU.A</t>
  </si>
  <si>
    <t>AEO.2022.LOWOGS.PRCE_REAL_IDAL_NA_OIC_NA_MTN_Y13DLRPMMBTU.A</t>
  </si>
  <si>
    <t>AEO.2022.REF2022.PRCE_REAL_IDAL_NA_CLTLQ_NA_MTN_Y13DLRPMMBTU.A</t>
  </si>
  <si>
    <t>AEO.2022.HIGHOGS.PRCE_REAL_IDAL_NA_CLTLQ_NA_MTN_Y13DLRPMMBTU.A</t>
  </si>
  <si>
    <t>AEO.2022.LOWOGS.PRCE_REAL_IDAL_NA_CLTLQ_NA_MTN_Y13DLRPMMBTU.A</t>
  </si>
  <si>
    <t>AEO.2022.REF2022.PRCE_REAL_IDAL_NA_ELC_NA_MTN_Y13DLRPMMBTU.A</t>
  </si>
  <si>
    <t>AEO.2022.HIGHOGS.PRCE_REAL_IDAL_NA_ELC_NA_MTN_Y13DLRPMMBTU.A</t>
  </si>
  <si>
    <t>AEO.2022.LOWOGS.PRCE_REAL_IDAL_NA_ELC_NA_MTN_Y13DLRPMMBTU.A</t>
  </si>
  <si>
    <t>AEO.2022.REF2022.PRCE_REAL_TRN_NA_PROP_NA_MTN_Y13DLRPMMBTU.A</t>
  </si>
  <si>
    <t>AEO.2022.HIGHOGS.PRCE_REAL_TRN_NA_PROP_NA_MTN_Y13DLRPMMBTU.A</t>
  </si>
  <si>
    <t>AEO.2022.LOWOGS.PRCE_REAL_TRN_NA_PROP_NA_MTN_Y13DLRPMMBTU.A</t>
  </si>
  <si>
    <t>AEO.2022.REF2022.PRCE_REAL_TRN_NA_E85_NA_MTN_Y13DLRPMMBTU.A</t>
  </si>
  <si>
    <t>AEO.2022.HIGHOGS.PRCE_REAL_TRN_NA_E85_NA_MTN_Y13DLRPMMBTU.A</t>
  </si>
  <si>
    <t>AEO.2022.LOWOGS.PRCE_REAL_TRN_NA_E85_NA_MTN_Y13DLRPMMBTU.A</t>
  </si>
  <si>
    <t>AEO.2022.REF2022.PRCE_REAL_TRN_NA_MGS_NA_MTN_Y13DLRPMMBTU.A</t>
  </si>
  <si>
    <t>AEO.2022.HIGHOGS.PRCE_REAL_TRN_NA_MGS_NA_MTN_Y13DLRPMMBTU.A</t>
  </si>
  <si>
    <t>AEO.2022.LOWOGS.PRCE_REAL_TRN_NA_MGS_NA_MTN_Y13DLRPMMBTU.A</t>
  </si>
  <si>
    <t>AEO.2022.REF2022.PRCE_REAL_TRN_NA_JFL_NA_MTN_Y13DLRPMMBTU.A</t>
  </si>
  <si>
    <t>AEO.2022.HIGHOGS.PRCE_REAL_TRN_NA_JFL_NA_MTN_Y13DLRPMMBTU.A</t>
  </si>
  <si>
    <t>AEO.2022.LOWOGS.PRCE_REAL_TRN_NA_JFL_NA_MTN_Y13DLRPMMBTU.A</t>
  </si>
  <si>
    <t>AEO.2022.REF2022.PRCE_REAL_TRN_NA_DFU_NA_MTN_Y13DLRPMMBTU.A</t>
  </si>
  <si>
    <t>AEO.2022.HIGHOGS.PRCE_REAL_TRN_NA_DFU_NA_MTN_Y13DLRPMMBTU.A</t>
  </si>
  <si>
    <t>AEO.2022.LOWOGS.PRCE_REAL_TRN_NA_DFU_NA_MTN_Y13DLRPMMBTU.A</t>
  </si>
  <si>
    <t>AEO.2022.REF2022.PRCE_REAL_TRN_NA_RFO_NA_MTN_Y13DLRPMMBTU.A</t>
  </si>
  <si>
    <t>AEO.2022.HIGHOGS.PRCE_REAL_TRN_NA_RFO_NA_MTN_Y13DLRPMMBTU.A</t>
  </si>
  <si>
    <t>AEO.2022.LOWOGS.PRCE_REAL_TRN_NA_RFO_NA_MTN_Y13DLRPMMBTU.A</t>
  </si>
  <si>
    <t>AEO.2022.REF2022.PRCE_REAL_TRN_NA_NG_NA_MTN_Y13DLRPMMBTU.A</t>
  </si>
  <si>
    <t>AEO.2022.HIGHOGS.PRCE_REAL_TRN_NA_NG_NA_MTN_Y13DLRPMMBTU.A</t>
  </si>
  <si>
    <t>AEO.2022.LOWOGS.PRCE_REAL_TRN_NA_NG_NA_MTN_Y13DLRPMMBTU.A</t>
  </si>
  <si>
    <t>AEO.2022.REF2022.PRCE_REAL_TRN_NA_ELC_NA_MTN_Y13DLRPMMBTU.A</t>
  </si>
  <si>
    <t>AEO.2022.HIGHOGS.PRCE_REAL_TRN_NA_ELC_NA_MTN_Y13DLRPMMBTU.A</t>
  </si>
  <si>
    <t>AEO.2022.LOWOGS.PRCE_REAL_TRN_NA_ELC_NA_MTN_Y13DLRPMMBTU.A</t>
  </si>
  <si>
    <t>AEO.2022.REF2022.PRCE_REAL_ELEP_NA_DFO_NA_MTN_Y13DLRPMMBTU.A</t>
  </si>
  <si>
    <t>AEO.2022.HIGHOGS.PRCE_REAL_ELEP_NA_DFO_NA_MTN_Y13DLRPMMBTU.A</t>
  </si>
  <si>
    <t>AEO.2022.LOWOGS.PRCE_REAL_ELEP_NA_DFO_NA_MTN_Y13DLRPMMBTU.A</t>
  </si>
  <si>
    <t>AEO.2022.REF2022.PRCE_REAL_ELEP_NA_RFO_NA_MTN_Y13DLRPMMBTU.A</t>
  </si>
  <si>
    <t>AEO.2022.HIGHOGS.PRCE_REAL_ELEP_NA_RFO_NA_MTN_Y13DLRPMMBTU.A</t>
  </si>
  <si>
    <t>AEO.2022.LOWOGS.PRCE_REAL_ELEP_NA_RFO_NA_MTN_Y13DLRPMMBTU.A</t>
  </si>
  <si>
    <t>AEO.2022.REF2022.PRCE_REAL_ELEP_NA_NG_NA_MTN_Y13DLRPMMBTU.A</t>
  </si>
  <si>
    <t>AEO.2022.HIGHOGS.PRCE_REAL_ELEP_NA_NG_NA_MTN_Y13DLRPMMBTU.A</t>
  </si>
  <si>
    <t>AEO.2022.LOWOGS.PRCE_REAL_ELEP_NA_NG_NA_MTN_Y13DLRPMMBTU.A</t>
  </si>
  <si>
    <t>AEO.2022.REF2022.PRCE_REAL_ELEP_NA_STC_NA_MTN_Y13DLRPMMBTU.A</t>
  </si>
  <si>
    <t>AEO.2022.HIGHOGS.PRCE_REAL_ELEP_NA_STC_NA_MTN_Y13DLRPMMBTU.A</t>
  </si>
  <si>
    <t>AEO.2022.LOWOGS.PRCE_REAL_ELEP_NA_STC_NA_MTN_Y13DLRPMMBTU.A</t>
  </si>
  <si>
    <t>AEO.2022.REF2022.PRCE_REAL_ELEP_NA_U_NA_MTN_Y13DLRPMMBTU.A</t>
  </si>
  <si>
    <t>AEO.2022.HIGHOGS.PRCE_REAL_ELEP_NA_U_NA_MTN_Y13DLRPMMBTU.A</t>
  </si>
  <si>
    <t>AEO.2022.LOWOGS.PRCE_REAL_ELEP_NA_U_NA_MTN_Y13DLRPMMBTU.A</t>
  </si>
  <si>
    <t>AEO.2022.REF2022.PRCE_REAL_TEN_NA_PROP_NA_MTN_Y13DLRPMMBTU.A</t>
  </si>
  <si>
    <t>AEO.2022.HIGHOGS.PRCE_REAL_TEN_NA_PROP_NA_MTN_Y13DLRPMMBTU.A</t>
  </si>
  <si>
    <t>AEO.2022.LOWOGS.PRCE_REAL_TEN_NA_PROP_NA_MTN_Y13DLRPMMBTU.A</t>
  </si>
  <si>
    <t>AEO.2022.REF2022.PRCE_REAL_TEN_NA_E85_NA_MTN_Y13DLRPMMBTU.A</t>
  </si>
  <si>
    <t>AEO.2022.HIGHOGS.PRCE_REAL_TEN_NA_E85_NA_MTN_Y13DLRPMMBTU.A</t>
  </si>
  <si>
    <t>AEO.2022.LOWOGS.PRCE_REAL_TEN_NA_E85_NA_MTN_Y13DLRPMMBTU.A</t>
  </si>
  <si>
    <t>AEO.2022.REF2022.PRCE_REAL_TEN_NA_MGS_NA_MTN_Y13DLRPMMBTU.A</t>
  </si>
  <si>
    <t>AEO.2022.HIGHOGS.PRCE_REAL_TEN_NA_MGS_NA_MTN_Y13DLRPMMBTU.A</t>
  </si>
  <si>
    <t>AEO.2022.LOWOGS.PRCE_REAL_TEN_NA_MGS_NA_MTN_Y13DLRPMMBTU.A</t>
  </si>
  <si>
    <t>AEO.2022.REF2022.PRCE_REAL_TEN_NA_JFL_NA_MTN_Y13DLRPMMBTU.A</t>
  </si>
  <si>
    <t>AEO.2022.HIGHOGS.PRCE_REAL_TEN_NA_JFL_NA_MTN_Y13DLRPMMBTU.A</t>
  </si>
  <si>
    <t>AEO.2022.LOWOGS.PRCE_REAL_TEN_NA_JFL_NA_MTN_Y13DLRPMMBTU.A</t>
  </si>
  <si>
    <t>AEO.2022.REF2022.PRCE_REAL_TEN_NA_DFO_NA_MTN_Y13DLRPMMBTU.A</t>
  </si>
  <si>
    <t>AEO.2022.HIGHOGS.PRCE_REAL_TEN_NA_DFO_NA_MTN_Y13DLRPMMBTU.A</t>
  </si>
  <si>
    <t>AEO.2022.LOWOGS.PRCE_REAL_TEN_NA_DFO_NA_MTN_Y13DLRPMMBTU.A</t>
  </si>
  <si>
    <t>AEO.2022.REF2022.PRCE_REAL_TEN_NA_RFO_NA_MTN_Y13DLRPMMBTU.A</t>
  </si>
  <si>
    <t>AEO.2022.HIGHOGS.PRCE_REAL_TEN_NA_RFO_NA_MTN_Y13DLRPMMBTU.A</t>
  </si>
  <si>
    <t>AEO.2022.LOWOGS.PRCE_REAL_TEN_NA_RFO_NA_MTN_Y13DLRPMMBTU.A</t>
  </si>
  <si>
    <t>AEO.2022.REF2022.PRCE_REAL_TEN_NA_NG_NA_MTN_Y13DLRPMMBTU.A</t>
  </si>
  <si>
    <t>AEO.2022.HIGHOGS.PRCE_REAL_TEN_NA_NG_NA_MTN_Y13DLRPMMBTU.A</t>
  </si>
  <si>
    <t>AEO.2022.LOWOGS.PRCE_REAL_TEN_NA_NG_NA_MTN_Y13DLRPMMBTU.A</t>
  </si>
  <si>
    <t>AEO.2022.REF2022.PRCE_REAL_TEN_NA_MTC_NA_MTN_Y13DLRPMMBTU.A</t>
  </si>
  <si>
    <t>AEO.2022.HIGHOGS.PRCE_REAL_TEN_NA_MTC_NA_MTN_Y13DLRPMMBTU.A</t>
  </si>
  <si>
    <t>AEO.2022.LOWOGS.PRCE_REAL_TEN_NA_MTC_NA_MTN_Y13DLRPMMBTU.A</t>
  </si>
  <si>
    <t>AEO.2022.REF2022.PRCE_REAL_TEN_NA_OCA_NA_MTN_Y13DLRPMMBTU.A</t>
  </si>
  <si>
    <t>AEO.2022.HIGHOGS.PRCE_REAL_TEN_NA_OCA_NA_MTN_Y13DLRPMMBTU.A</t>
  </si>
  <si>
    <t>AEO.2022.LOWOGS.PRCE_REAL_TEN_NA_OCA_NA_MTN_Y13DLRPMMBTU.A</t>
  </si>
  <si>
    <t>AEO.2022.REF2022.PRCE_REAL_TEN_NA_CLTLQ_NA_MTN_Y13DLRPMMBTU.A</t>
  </si>
  <si>
    <t>AEO.2022.HIGHOGS.PRCE_REAL_TEN_NA_CLTLQ_NA_MTN_Y13DLRPMMBTU.A</t>
  </si>
  <si>
    <t>AEO.2022.LOWOGS.PRCE_REAL_TEN_NA_CLTLQ_NA_MTN_Y13DLRPMMBTU.A</t>
  </si>
  <si>
    <t>AEO.2022.REF2022.PRCE_REAL_TEN_NA_ELC_NA_MTN_Y13DLRPMMBTU.A</t>
  </si>
  <si>
    <t>AEO.2022.HIGHOGS.PRCE_REAL_TEN_NA_ELC_NA_MTN_Y13DLRPMMBTU.A</t>
  </si>
  <si>
    <t>AEO.2022.LOWOGS.PRCE_REAL_TEN_NA_ELC_NA_MTN_Y13DLRPMMBTU.A</t>
  </si>
  <si>
    <t>AEO.2022.REF2022.EXPD_REAL_RESD_NA_NRN_NA_MTN_BLNY13DLR.A</t>
  </si>
  <si>
    <t>AEO.2022.HIGHOGS.EXPD_REAL_RESD_NA_NRN_NA_MTN_BLNY13DLR.A</t>
  </si>
  <si>
    <t>AEO.2022.LOWOGS.EXPD_REAL_RESD_NA_NRN_NA_MTN_BLNY13DLR.A</t>
  </si>
  <si>
    <t>AEO.2022.REF2022.EXPD_REAL_COMM_NA_NRN_NA_MTN_BLNY13DLR.A</t>
  </si>
  <si>
    <t>AEO.2022.HIGHOGS.EXPD_REAL_COMM_NA_NRN_NA_MTN_BLNY13DLR.A</t>
  </si>
  <si>
    <t>AEO.2022.LOWOGS.EXPD_REAL_COMM_NA_NRN_NA_MTN_BLNY13DLR.A</t>
  </si>
  <si>
    <t>AEO.2022.REF2022.EXPD_REAL_IDAL_NA_NRN_NA_MTN_BLNY13DLR.A</t>
  </si>
  <si>
    <t>AEO.2022.HIGHOGS.EXPD_REAL_IDAL_NA_NRN_NA_MTN_BLNY13DLR.A</t>
  </si>
  <si>
    <t>AEO.2022.LOWOGS.EXPD_REAL_IDAL_NA_NRN_NA_MTN_BLNY13DLR.A</t>
  </si>
  <si>
    <t>AEO.2022.REF2022.EXPD_REAL_TRN_NA_NRN_NA_MTN_BLNY13DLR.A</t>
  </si>
  <si>
    <t>AEO.2022.HIGHOGS.EXPD_REAL_TRN_NA_NRN_NA_MTN_BLNY13DLR.A</t>
  </si>
  <si>
    <t>AEO.2022.LOWOGS.EXPD_REAL_TRN_NA_NRN_NA_MTN_BLNY13DLR.A</t>
  </si>
  <si>
    <t>AEO.2022.REF2022.EXPD_REAL_TEN_NA_NRN_NA_MTN_BLNY13DLR.A</t>
  </si>
  <si>
    <t>AEO.2022.HIGHOGS.EXPD_REAL_TEN_NA_NRN_NA_MTN_BLNY13DLR.A</t>
  </si>
  <si>
    <t>AEO.2022.LOWOGS.EXPD_REAL_TEN_NA_NRN_NA_MTN_BLNY13DLR.A</t>
  </si>
  <si>
    <t>AEO.2022.REF2022.EXPD_REAL_TRN_NA_RNW_NA_MTN_BLNY13DLR.A</t>
  </si>
  <si>
    <t>AEO.2022.HIGHOGS.EXPD_REAL_TRN_NA_RNW_NA_MTN_BLNY13DLR.A</t>
  </si>
  <si>
    <t>AEO.2022.LOWOGS.EXPD_REAL_TRN_NA_RNW_NA_MTN_BLNY13DLR.A</t>
  </si>
  <si>
    <t>AEO.2022.REF2022.EXPD_REAL_TEN_NA_NA_NA_MTN_BLNY13DLR.A</t>
  </si>
  <si>
    <t>AEO.2022.HIGHOGS.EXPD_REAL_TEN_NA_NA_NA_MTN_BLNY13DLR.A</t>
  </si>
  <si>
    <t>AEO.2022.LOWOGS.EXPD_REAL_TEN_NA_NA_NA_MTN_BLNY13DLR.A</t>
  </si>
  <si>
    <t>AEO.2022.REF2022.PRCE_NOM_RESD_NA_PROP_NA_MTN_NDLRPMBTU.A</t>
  </si>
  <si>
    <t>AEO.2022.HIGHOGS.PRCE_NOM_RESD_NA_PROP_NA_MTN_NDLRPMBTU.A</t>
  </si>
  <si>
    <t>AEO.2022.LOWOGS.PRCE_NOM_RESD_NA_PROP_NA_MTN_NDLRPMBTU.A</t>
  </si>
  <si>
    <t>AEO.2022.REF2022.PRCE_NOM_RESD_NA_DFO_NA_MTN_NDLRPMBTU.A</t>
  </si>
  <si>
    <t>AEO.2022.HIGHOGS.PRCE_NOM_RESD_NA_DFO_NA_MTN_NDLRPMBTU.A</t>
  </si>
  <si>
    <t>AEO.2022.LOWOGS.PRCE_NOM_RESD_NA_DFO_NA_MTN_NDLRPMBTU.A</t>
  </si>
  <si>
    <t>AEO.2022.REF2022.PRCE_NOM_RESD_NA_NG_NA_MTN_NDLRPMBTU.A</t>
  </si>
  <si>
    <t>AEO.2022.HIGHOGS.PRCE_NOM_RESD_NA_NG_NA_MTN_NDLRPMBTU.A</t>
  </si>
  <si>
    <t>AEO.2022.LOWOGS.PRCE_NOM_RESD_NA_NG_NA_MTN_NDLRPMBTU.A</t>
  </si>
  <si>
    <t>AEO.2022.REF2022.PRCE_NOM_RESD_NA_ELC_NA_MTN_NDLRPMBTU.A</t>
  </si>
  <si>
    <t>AEO.2022.HIGHOGS.PRCE_NOM_RESD_NA_ELC_NA_MTN_NDLRPMBTU.A</t>
  </si>
  <si>
    <t>AEO.2022.LOWOGS.PRCE_NOM_RESD_NA_ELC_NA_MTN_NDLRPMBTU.A</t>
  </si>
  <si>
    <t>AEO.2022.REF2022.PRCE_NOM_COMM_NA_PROP_NA_MTN_NDLRPMBTU.A</t>
  </si>
  <si>
    <t>AEO.2022.HIGHOGS.PRCE_NOM_COMM_NA_PROP_NA_MTN_NDLRPMBTU.A</t>
  </si>
  <si>
    <t>AEO.2022.LOWOGS.PRCE_NOM_COMM_NA_PROP_NA_MTN_NDLRPMBTU.A</t>
  </si>
  <si>
    <t>AEO.2022.REF2022.PRCE_NOM_COMM_NA_DFO_NA_MTN_NDLRPMBTU.A</t>
  </si>
  <si>
    <t>AEO.2022.HIGHOGS.PRCE_NOM_COMM_NA_DFO_NA_MTN_NDLRPMBTU.A</t>
  </si>
  <si>
    <t>AEO.2022.LOWOGS.PRCE_NOM_COMM_NA_DFO_NA_MTN_NDLRPMBTU.A</t>
  </si>
  <si>
    <t>AEO.2022.REF2022.PRCE_NOM_COMM_NA_RFL_NA_MTN_NDLRPMBTU.A</t>
  </si>
  <si>
    <t>AEO.2022.HIGHOGS.PRCE_NOM_COMM_NA_RFL_NA_MTN_NDLRPMBTU.A</t>
  </si>
  <si>
    <t>AEO.2022.LOWOGS.PRCE_NOM_COMM_NA_RFL_NA_MTN_NDLRPMBTU.A</t>
  </si>
  <si>
    <t>AEO.2022.REF2022.PRCE_NOM_COMM_NA_NG_NA_MTN_NDLRPMBTU.A</t>
  </si>
  <si>
    <t>AEO.2022.HIGHOGS.PRCE_NOM_COMM_NA_NG_NA_MTN_NDLRPMBTU.A</t>
  </si>
  <si>
    <t>AEO.2022.LOWOGS.PRCE_NOM_COMM_NA_NG_NA_MTN_NDLRPMBTU.A</t>
  </si>
  <si>
    <t>AEO.2022.REF2022.PRCE_NOM_COMM_NA_ELC_NA_MTN_NDLRPMBTU.A</t>
  </si>
  <si>
    <t>AEO.2022.HIGHOGS.PRCE_NOM_COMM_NA_ELC_NA_MTN_NDLRPMBTU.A</t>
  </si>
  <si>
    <t>AEO.2022.LOWOGS.PRCE_NOM_COMM_NA_ELC_NA_MTN_NDLRPMBTU.A</t>
  </si>
  <si>
    <t>AEO.2022.REF2022.PRCE_NOM_IDAL_NA_PROP_NA_MTN_NDLRPMBTU.A</t>
  </si>
  <si>
    <t>AEO.2022.HIGHOGS.PRCE_NOM_IDAL_NA_PROP_NA_MTN_NDLRPMBTU.A</t>
  </si>
  <si>
    <t>AEO.2022.LOWOGS.PRCE_NOM_IDAL_NA_PROP_NA_MTN_NDLRPMBTU.A</t>
  </si>
  <si>
    <t>AEO.2022.REF2022.PRCE_NOM_IDAL_NA_DFO_NA_MTN_NDLRPMBTU.A</t>
  </si>
  <si>
    <t>AEO.2022.HIGHOGS.PRCE_NOM_IDAL_NA_DFO_NA_MTN_NDLRPMBTU.A</t>
  </si>
  <si>
    <t>AEO.2022.LOWOGS.PRCE_NOM_IDAL_NA_DFO_NA_MTN_NDLRPMBTU.A</t>
  </si>
  <si>
    <t>AEO.2022.REF2022.PRCE_NOM_IDAL_NA_RFO_NA_MTN_NDLRPMBTU.A</t>
  </si>
  <si>
    <t>AEO.2022.HIGHOGS.PRCE_NOM_IDAL_NA_RFO_NA_MTN_NDLRPMBTU.A</t>
  </si>
  <si>
    <t>AEO.2022.LOWOGS.PRCE_NOM_IDAL_NA_RFO_NA_MTN_NDLRPMBTU.A</t>
  </si>
  <si>
    <t>AEO.2022.REF2022.PRCE_NOM_IDAL_NA_NG_NA_MTN_NDLRPMBTU.A</t>
  </si>
  <si>
    <t>AEO.2022.HIGHOGS.PRCE_NOM_IDAL_NA_NG_NA_MTN_NDLRPMBTU.A</t>
  </si>
  <si>
    <t>AEO.2022.LOWOGS.PRCE_NOM_IDAL_NA_NG_NA_MTN_NDLRPMBTU.A</t>
  </si>
  <si>
    <t>AEO.2022.REF2022.PRCE_NOM_IDAL_NA_MTC_NA_MTN_NDLRPMBTU.A</t>
  </si>
  <si>
    <t>AEO.2022.HIGHOGS.PRCE_NOM_IDAL_NA_MTC_NA_MTN_NDLRPMBTU.A</t>
  </si>
  <si>
    <t>AEO.2022.LOWOGS.PRCE_NOM_IDAL_NA_MTC_NA_MTN_NDLRPMBTU.A</t>
  </si>
  <si>
    <t>AEO.2022.REF2022.PRCE_NOM_IDAL_NA_OIC_NA_MTN_NDLRPMBTU.A</t>
  </si>
  <si>
    <t>AEO.2022.HIGHOGS.PRCE_NOM_IDAL_NA_OIC_NA_MTN_NDLRPMBTU.A</t>
  </si>
  <si>
    <t>AEO.2022.LOWOGS.PRCE_NOM_IDAL_NA_OIC_NA_MTN_NDLRPMBTU.A</t>
  </si>
  <si>
    <t>AEO.2022.REF2022.PRCE_NOM_IDAL_NA_CLTLQ_NA_MTN_NDLRPMBTU.A</t>
  </si>
  <si>
    <t>AEO.2022.HIGHOGS.PRCE_NOM_IDAL_NA_CLTLQ_NA_MTN_NDLRPMBTU.A</t>
  </si>
  <si>
    <t>AEO.2022.LOWOGS.PRCE_NOM_IDAL_NA_CLTLQ_NA_MTN_NDLRPMBTU.A</t>
  </si>
  <si>
    <t>AEO.2022.REF2022.PRCE_NOM_IDAL_NA_ELC_NA_MTN_NDLRPMBTU.A</t>
  </si>
  <si>
    <t>AEO.2022.HIGHOGS.PRCE_NOM_IDAL_NA_ELC_NA_MTN_NDLRPMBTU.A</t>
  </si>
  <si>
    <t>AEO.2022.LOWOGS.PRCE_NOM_IDAL_NA_ELC_NA_MTN_NDLRPMBTU.A</t>
  </si>
  <si>
    <t>AEO.2022.REF2022.PRCE_NOM_TRN_NA_PROP_NA_MTN_NDLRPMBTU.A</t>
  </si>
  <si>
    <t>AEO.2022.HIGHOGS.PRCE_NOM_TRN_NA_PROP_NA_MTN_NDLRPMBTU.A</t>
  </si>
  <si>
    <t>AEO.2022.LOWOGS.PRCE_NOM_TRN_NA_PROP_NA_MTN_NDLRPMBTU.A</t>
  </si>
  <si>
    <t>AEO.2022.REF2022.PRCE_NOM_TRN_NA_E85_NA_MTN_NDLRPMBTU.A</t>
  </si>
  <si>
    <t>AEO.2022.HIGHOGS.PRCE_NOM_TRN_NA_E85_NA_MTN_NDLRPMBTU.A</t>
  </si>
  <si>
    <t>AEO.2022.LOWOGS.PRCE_NOM_TRN_NA_E85_NA_MTN_NDLRPMBTU.A</t>
  </si>
  <si>
    <t>AEO.2022.REF2022.PRCE_NOM_TRN_NA_MGS_NA_MTN_NDLRPMBTU.A</t>
  </si>
  <si>
    <t>AEO.2022.HIGHOGS.PRCE_NOM_TRN_NA_MGS_NA_MTN_NDLRPMBTU.A</t>
  </si>
  <si>
    <t>AEO.2022.LOWOGS.PRCE_NOM_TRN_NA_MGS_NA_MTN_NDLRPMBTU.A</t>
  </si>
  <si>
    <t>AEO.2022.REF2022.PRCE_NOM_TRN_NA_JFL_NA_MTN_NDLRPMBTU.A</t>
  </si>
  <si>
    <t>AEO.2022.HIGHOGS.PRCE_NOM_TRN_NA_JFL_NA_MTN_NDLRPMBTU.A</t>
  </si>
  <si>
    <t>AEO.2022.LOWOGS.PRCE_NOM_TRN_NA_JFL_NA_MTN_NDLRPMBTU.A</t>
  </si>
  <si>
    <t>AEO.2022.REF2022.PRCE_NOM_TRN_NA_DFU_NA_MTN_NDLRPMBTU.A</t>
  </si>
  <si>
    <t>AEO.2022.HIGHOGS.PRCE_NOM_TRN_NA_DFU_NA_MTN_NDLRPMBTU.A</t>
  </si>
  <si>
    <t>AEO.2022.LOWOGS.PRCE_NOM_TRN_NA_DFU_NA_MTN_NDLRPMBTU.A</t>
  </si>
  <si>
    <t>AEO.2022.REF2022.PRCE_NOM_TRN_NA_RFO_NA_MTN_NDLRPMBTU.A</t>
  </si>
  <si>
    <t>AEO.2022.HIGHOGS.PRCE_NOM_TRN_NA_RFO_NA_MTN_NDLRPMBTU.A</t>
  </si>
  <si>
    <t>AEO.2022.LOWOGS.PRCE_NOM_TRN_NA_RFO_NA_MTN_NDLRPMBTU.A</t>
  </si>
  <si>
    <t>AEO.2022.REF2022.PRCE_NOM_TRN_NA_NG_NA_MTN_NDLRPMBTU.A</t>
  </si>
  <si>
    <t>AEO.2022.HIGHOGS.PRCE_NOM_TRN_NA_NG_NA_MTN_NDLRPMBTU.A</t>
  </si>
  <si>
    <t>AEO.2022.LOWOGS.PRCE_NOM_TRN_NA_NG_NA_MTN_NDLRPMBTU.A</t>
  </si>
  <si>
    <t>AEO.2022.REF2022.PRCE_NOM_TRN_NA_ELC_NA_MTN_NDLRPMBTU.A</t>
  </si>
  <si>
    <t>AEO.2022.HIGHOGS.PRCE_NOM_TRN_NA_ELC_NA_MTN_NDLRPMBTU.A</t>
  </si>
  <si>
    <t>AEO.2022.LOWOGS.PRCE_NOM_TRN_NA_ELC_NA_MTN_NDLRPMBTU.A</t>
  </si>
  <si>
    <t>AEO.2022.REF2022.PRCE_NOM_ELEP_NA_DFO_NA_MTN_NDLRPMBTU.A</t>
  </si>
  <si>
    <t>AEO.2022.HIGHOGS.PRCE_NOM_ELEP_NA_DFO_NA_MTN_NDLRPMBTU.A</t>
  </si>
  <si>
    <t>AEO.2022.LOWOGS.PRCE_NOM_ELEP_NA_DFO_NA_MTN_NDLRPMBTU.A</t>
  </si>
  <si>
    <t>AEO.2022.REF2022.PRCE_NOM_ELEP_NA_RFO_NA_MTN_NDLRPMBTU.A</t>
  </si>
  <si>
    <t>AEO.2022.HIGHOGS.PRCE_NOM_ELEP_NA_RFO_NA_MTN_NDLRPMBTU.A</t>
  </si>
  <si>
    <t>AEO.2022.LOWOGS.PRCE_NOM_ELEP_NA_RFO_NA_MTN_NDLRPMBTU.A</t>
  </si>
  <si>
    <t>AEO.2022.REF2022.PRCE_NOM_ELEP_NA_NG_NA_MTN_NDLRPMBTU.A</t>
  </si>
  <si>
    <t>AEO.2022.HIGHOGS.PRCE_NOM_ELEP_NA_NG_NA_MTN_NDLRPMBTU.A</t>
  </si>
  <si>
    <t>AEO.2022.LOWOGS.PRCE_NOM_ELEP_NA_NG_NA_MTN_NDLRPMBTU.A</t>
  </si>
  <si>
    <t>AEO.2022.REF2022.PRCE_NOM_ELEP_NA_STC_NA_MTN_NDLRPMBTU.A</t>
  </si>
  <si>
    <t>AEO.2022.HIGHOGS.PRCE_NOM_ELEP_NA_STC_NA_MTN_NDLRPMBTU.A</t>
  </si>
  <si>
    <t>AEO.2022.LOWOGS.PRCE_NOM_ELEP_NA_STC_NA_MTN_NDLRPMBTU.A</t>
  </si>
  <si>
    <t>AEO.2022.REF2022.PRCE_NOM_ELEP_NA_U_NA_MTN_NDLRPMBTU.A</t>
  </si>
  <si>
    <t>AEO.2022.HIGHOGS.PRCE_NOM_ELEP_NA_U_NA_MTN_NDLRPMBTU.A</t>
  </si>
  <si>
    <t>AEO.2022.LOWOGS.PRCE_NOM_ELEP_NA_U_NA_MTN_NDLRPMBTU.A</t>
  </si>
  <si>
    <t>AEO.2022.REF2022.PRCE_NOM_TEN_NA_PROP_NA_MTN_NDLRPMBTU.A</t>
  </si>
  <si>
    <t>AEO.2022.HIGHOGS.PRCE_NOM_TEN_NA_PROP_NA_MTN_NDLRPMBTU.A</t>
  </si>
  <si>
    <t>AEO.2022.LOWOGS.PRCE_NOM_TEN_NA_PROP_NA_MTN_NDLRPMBTU.A</t>
  </si>
  <si>
    <t>AEO.2022.REF2022.PRCE_NOM_TEN_NA_E85_NA_MTN_NDLRPMBTU.A</t>
  </si>
  <si>
    <t>AEO.2022.HIGHOGS.PRCE_NOM_TEN_NA_E85_NA_MTN_NDLRPMBTU.A</t>
  </si>
  <si>
    <t>AEO.2022.LOWOGS.PRCE_NOM_TEN_NA_E85_NA_MTN_NDLRPMBTU.A</t>
  </si>
  <si>
    <t>AEO.2022.REF2022.PRCE_NOM_TEN_NA_MGS_NA_MTN_NDLRPMBTU.A</t>
  </si>
  <si>
    <t>AEO.2022.HIGHOGS.PRCE_NOM_TEN_NA_MGS_NA_MTN_NDLRPMBTU.A</t>
  </si>
  <si>
    <t>AEO.2022.LOWOGS.PRCE_NOM_TEN_NA_MGS_NA_MTN_NDLRPMBTU.A</t>
  </si>
  <si>
    <t>AEO.2022.REF2022.PRCE_NOM_TEN_NA_JFL_NA_MTN_NDLRPMBTU.A</t>
  </si>
  <si>
    <t>AEO.2022.HIGHOGS.PRCE_NOM_TEN_NA_JFL_NA_MTN_NDLRPMBTU.A</t>
  </si>
  <si>
    <t>AEO.2022.LOWOGS.PRCE_NOM_TEN_NA_JFL_NA_MTN_NDLRPMBTU.A</t>
  </si>
  <si>
    <t>AEO.2022.REF2022.PRCE_NOM_TEN_NA_DFO_NA_MTN_NDLRPMBTU.A</t>
  </si>
  <si>
    <t>AEO.2022.HIGHOGS.PRCE_NOM_TEN_NA_DFO_NA_MTN_NDLRPMBTU.A</t>
  </si>
  <si>
    <t>AEO.2022.LOWOGS.PRCE_NOM_TEN_NA_DFO_NA_MTN_NDLRPMBTU.A</t>
  </si>
  <si>
    <t>AEO.2022.REF2022.PRCE_NOM_TEN_NA_RFO_NA_MTN_NDLRPMBTU.A</t>
  </si>
  <si>
    <t>AEO.2022.HIGHOGS.PRCE_NOM_TEN_NA_RFO_NA_MTN_NDLRPMBTU.A</t>
  </si>
  <si>
    <t>AEO.2022.LOWOGS.PRCE_NOM_TEN_NA_RFO_NA_MTN_NDLRPMBTU.A</t>
  </si>
  <si>
    <t>AEO.2022.REF2022.PRCE_NOM_TEN_NA_NG_NA_MTN_NDLRPMBTU.A</t>
  </si>
  <si>
    <t>AEO.2022.HIGHOGS.PRCE_NOM_TEN_NA_NG_NA_MTN_NDLRPMBTU.A</t>
  </si>
  <si>
    <t>AEO.2022.LOWOGS.PRCE_NOM_TEN_NA_NG_NA_MTN_NDLRPMBTU.A</t>
  </si>
  <si>
    <t>AEO.2022.REF2022.PRCE_NOM_TEN_NA_MTC_NA_MTN_NDLRPMBTU.A</t>
  </si>
  <si>
    <t>AEO.2022.HIGHOGS.PRCE_NOM_TEN_NA_MTC_NA_MTN_NDLRPMBTU.A</t>
  </si>
  <si>
    <t>AEO.2022.LOWOGS.PRCE_NOM_TEN_NA_MTC_NA_MTN_NDLRPMBTU.A</t>
  </si>
  <si>
    <t>AEO.2022.REF2022.PRCE_NOM_TEN_NA_OCA_NA_MTN_NDLRPMBTU.A</t>
  </si>
  <si>
    <t>AEO.2022.HIGHOGS.PRCE_NOM_TEN_NA_OCA_NA_MTN_NDLRPMBTU.A</t>
  </si>
  <si>
    <t>AEO.2022.LOWOGS.PRCE_NOM_TEN_NA_OCA_NA_MTN_NDLRPMBTU.A</t>
  </si>
  <si>
    <t>AEO.2022.REF2022.PRCE_NOM_TEN_NA_CLTLQ_NA_MTN_NDLRPMBTU.A</t>
  </si>
  <si>
    <t>AEO.2022.HIGHOGS.PRCE_NOM_TEN_NA_CLTLQ_NA_MTN_NDLRPMBTU.A</t>
  </si>
  <si>
    <t>AEO.2022.LOWOGS.PRCE_NOM_TEN_NA_CLTLQ_NA_MTN_NDLRPMBTU.A</t>
  </si>
  <si>
    <t>AEO.2022.REF2022.PRCE_NOM_TEN_NA_ELC_NA_MTN_NDLRPMBTU.A</t>
  </si>
  <si>
    <t>AEO.2022.HIGHOGS.PRCE_NOM_TEN_NA_ELC_NA_MTN_NDLRPMBTU.A</t>
  </si>
  <si>
    <t>AEO.2022.LOWOGS.PRCE_NOM_TEN_NA_ELC_NA_MTN_NDLRPMBTU.A</t>
  </si>
  <si>
    <t>AEO.2022.REF2022.EXPD_NOM_RESD_NA_NRN_NA_MTN_BLNNOMDLR.A</t>
  </si>
  <si>
    <t>AEO.2022.HIGHOGS.EXPD_NOM_RESD_NA_NRN_NA_MTN_BLNNOMDLR.A</t>
  </si>
  <si>
    <t>AEO.2022.LOWOGS.EXPD_NOM_RESD_NA_NRN_NA_MTN_BLNNOMDLR.A</t>
  </si>
  <si>
    <t>AEO.2022.REF2022.EXPD_NOM_COMM_NA_NRN_NA_MTN_BLNNOMDLR.A</t>
  </si>
  <si>
    <t>AEO.2022.HIGHOGS.EXPD_NOM_COMM_NA_NRN_NA_MTN_BLNNOMDLR.A</t>
  </si>
  <si>
    <t>AEO.2022.LOWOGS.EXPD_NOM_COMM_NA_NRN_NA_MTN_BLNNOMDLR.A</t>
  </si>
  <si>
    <t>AEO.2022.REF2022.EXPD_NOM_IDAL_NA_NRN_NA_MTN_BLNNOMDLR.A</t>
  </si>
  <si>
    <t>AEO.2022.HIGHOGS.EXPD_NOM_IDAL_NA_NRN_NA_MTN_BLNNOMDLR.A</t>
  </si>
  <si>
    <t>AEO.2022.LOWOGS.EXPD_NOM_IDAL_NA_NRN_NA_MTN_BLNNOMDLR.A</t>
  </si>
  <si>
    <t>AEO.2022.REF2022.EXPD_NOM_TRN_NA_NRN_NA_MTN_BLNNOMDLR.A</t>
  </si>
  <si>
    <t>AEO.2022.HIGHOGS.EXPD_NOM_TRN_NA_NRN_NA_MTN_BLNNOMDLR.A</t>
  </si>
  <si>
    <t>AEO.2022.LOWOGS.EXPD_NOM_TRN_NA_NRN_NA_MTN_BLNNOMDLR.A</t>
  </si>
  <si>
    <t>AEO.2022.REF2022.EXPD_NOM_TEN_NA_NRN_NA_MTN_BLNNOMDLR.A</t>
  </si>
  <si>
    <t>AEO.2022.HIGHOGS.EXPD_NOM_TEN_NA_NRN_NA_MTN_BLNNOMDLR.A</t>
  </si>
  <si>
    <t>AEO.2022.LOWOGS.EXPD_NOM_TEN_NA_NRN_NA_MTN_BLNNOMDLR.A</t>
  </si>
  <si>
    <t>AEO.2022.REF2022.EXPD_NOM_TRN_NA_RNW_NA_MTN_BLNNOMDLR.A</t>
  </si>
  <si>
    <t>AEO.2022.HIGHOGS.EXPD_NOM_TRN_NA_RNW_NA_MTN_BLNNOMDLR.A</t>
  </si>
  <si>
    <t>AEO.2022.LOWOGS.EXPD_NOM_TRN_NA_RNW_NA_MTN_BLNNOMDLR.A</t>
  </si>
  <si>
    <t>AEO.2022.REF2022.EXPD_NOM_TEN_NA_NA_NA_MTN_BLNNOMDLR.A</t>
  </si>
  <si>
    <t>AEO.2022.HIGHOGS.EXPD_NOM_TEN_NA_NA_NA_MTN_BLNNOMDLR.A</t>
  </si>
  <si>
    <t>AEO.2022.LOWOGS.EXPD_NOM_TEN_NA_NA_NA_MTN_BLNNOMDLR.A</t>
  </si>
  <si>
    <t>Mountain</t>
  </si>
  <si>
    <t>AEO.2022.REF2022.PRCE_REAL_RESD_NA_PROP_NA_PCF_Y13DLRPMMBTU.A</t>
  </si>
  <si>
    <t>AEO.2022.HIGHOGS.PRCE_REAL_RESD_NA_PROP_NA_PCF_Y13DLRPMMBTU.A</t>
  </si>
  <si>
    <t>AEO.2022.LOWOGS.PRCE_REAL_RESD_NA_PROP_NA_PCF_Y13DLRPMMBTU.A</t>
  </si>
  <si>
    <t>AEO.2022.REF2022.PRCE_REAL_RESD_NA_DFO_NA_PCF_Y13DLRPMMBTU.A</t>
  </si>
  <si>
    <t>AEO.2022.HIGHOGS.PRCE_REAL_RESD_NA_DFO_NA_PCF_Y13DLRPMMBTU.A</t>
  </si>
  <si>
    <t>AEO.2022.LOWOGS.PRCE_REAL_RESD_NA_DFO_NA_PCF_Y13DLRPMMBTU.A</t>
  </si>
  <si>
    <t>AEO.2022.REF2022.PRCE_REAL_RESD_NA_NG_NA_PCF_Y13DLRPMMBTU.A</t>
  </si>
  <si>
    <t>AEO.2022.HIGHOGS.PRCE_REAL_RESD_NA_NG_NA_PCF_Y13DLRPMMBTU.A</t>
  </si>
  <si>
    <t>AEO.2022.LOWOGS.PRCE_REAL_RESD_NA_NG_NA_PCF_Y13DLRPMMBTU.A</t>
  </si>
  <si>
    <t>AEO.2022.REF2022.PRCE_REAL_RESD_NA_ELC_NA_PCF_Y13DLRPMMBTU.A</t>
  </si>
  <si>
    <t>AEO.2022.HIGHOGS.PRCE_REAL_RESD_NA_ELC_NA_PCF_Y13DLRPMMBTU.A</t>
  </si>
  <si>
    <t>AEO.2022.LOWOGS.PRCE_REAL_RESD_NA_ELC_NA_PCF_Y13DLRPMMBTU.A</t>
  </si>
  <si>
    <t>AEO.2022.REF2022.PRCE_REAL_COMM_NA_PROP_NA_PCF_Y13DLRPMMBTU.A</t>
  </si>
  <si>
    <t>AEO.2022.HIGHOGS.PRCE_REAL_COMM_NA_PROP_NA_PCF_Y13DLRPMMBTU.A</t>
  </si>
  <si>
    <t>AEO.2022.LOWOGS.PRCE_REAL_COMM_NA_PROP_NA_PCF_Y13DLRPMMBTU.A</t>
  </si>
  <si>
    <t>AEO.2022.REF2022.PRCE_REAL_COMM_NA_DFO_NA_PCF_Y13DLRPMMBTU.A</t>
  </si>
  <si>
    <t>AEO.2022.HIGHOGS.PRCE_REAL_COMM_NA_DFO_NA_PCF_Y13DLRPMMBTU.A</t>
  </si>
  <si>
    <t>AEO.2022.LOWOGS.PRCE_REAL_COMM_NA_DFO_NA_PCF_Y13DLRPMMBTU.A</t>
  </si>
  <si>
    <t>AEO.2022.REF2022.PRCE_REAL_COMM_NA_RFL_NA_PCF_Y13DLRPMMBTU.A</t>
  </si>
  <si>
    <t>AEO.2022.HIGHOGS.PRCE_REAL_COMM_NA_RFL_NA_PCF_Y13DLRPMMBTU.A</t>
  </si>
  <si>
    <t>AEO.2022.LOWOGS.PRCE_REAL_COMM_NA_RFL_NA_PCF_Y13DLRPMMBTU.A</t>
  </si>
  <si>
    <t>AEO.2022.REF2022.PRCE_REAL_COMM_NA_NG_NA_PCF_Y13DLRPMMBTU.A</t>
  </si>
  <si>
    <t>AEO.2022.HIGHOGS.PRCE_REAL_COMM_NA_NG_NA_PCF_Y13DLRPMMBTU.A</t>
  </si>
  <si>
    <t>AEO.2022.LOWOGS.PRCE_REAL_COMM_NA_NG_NA_PCF_Y13DLRPMMBTU.A</t>
  </si>
  <si>
    <t>AEO.2022.REF2022.PRCE_REAL_COMM_NA_ELC_NA_PCF_Y13DLRPMMBTU.A</t>
  </si>
  <si>
    <t>AEO.2022.HIGHOGS.PRCE_REAL_COMM_NA_ELC_NA_PCF_Y13DLRPMMBTU.A</t>
  </si>
  <si>
    <t>AEO.2022.LOWOGS.PRCE_REAL_COMM_NA_ELC_NA_PCF_Y13DLRPMMBTU.A</t>
  </si>
  <si>
    <t>AEO.2022.REF2022.PRCE_REAL_IDAL_NA_PROP_NA_PCF_Y13DLRPMMBTU.A</t>
  </si>
  <si>
    <t>AEO.2022.HIGHOGS.PRCE_REAL_IDAL_NA_PROP_NA_PCF_Y13DLRPMMBTU.A</t>
  </si>
  <si>
    <t>AEO.2022.LOWOGS.PRCE_REAL_IDAL_NA_PROP_NA_PCF_Y13DLRPMMBTU.A</t>
  </si>
  <si>
    <t>AEO.2022.REF2022.PRCE_REAL_IDAL_NA_DFO_NA_PCF_Y13DLRPMMBTU.A</t>
  </si>
  <si>
    <t>AEO.2022.HIGHOGS.PRCE_REAL_IDAL_NA_DFO_NA_PCF_Y13DLRPMMBTU.A</t>
  </si>
  <si>
    <t>AEO.2022.LOWOGS.PRCE_REAL_IDAL_NA_DFO_NA_PCF_Y13DLRPMMBTU.A</t>
  </si>
  <si>
    <t>AEO.2022.REF2022.PRCE_REAL_IDAL_NA_RFO_NA_PCF_Y13DLRPMMBTU.A</t>
  </si>
  <si>
    <t>AEO.2022.HIGHOGS.PRCE_REAL_IDAL_NA_RFO_NA_PCF_Y13DLRPMMBTU.A</t>
  </si>
  <si>
    <t>AEO.2022.LOWOGS.PRCE_REAL_IDAL_NA_RFO_NA_PCF_Y13DLRPMMBTU.A</t>
  </si>
  <si>
    <t>AEO.2022.REF2022.PRCE_REAL_IDAL_NA_NG_NA_PCF_Y13DLRPMMBTU.A</t>
  </si>
  <si>
    <t>AEO.2022.HIGHOGS.PRCE_REAL_IDAL_NA_NG_NA_PCF_Y13DLRPMMBTU.A</t>
  </si>
  <si>
    <t>AEO.2022.LOWOGS.PRCE_REAL_IDAL_NA_NG_NA_PCF_Y13DLRPMMBTU.A</t>
  </si>
  <si>
    <t>AEO.2022.REF2022.PRCE_REAL_IDAL_NA_MTC_NA_PCF_Y13DLRPMMBTU.A</t>
  </si>
  <si>
    <t>AEO.2022.HIGHOGS.PRCE_REAL_IDAL_NA_MTC_NA_PCF_Y13DLRPMMBTU.A</t>
  </si>
  <si>
    <t>AEO.2022.LOWOGS.PRCE_REAL_IDAL_NA_MTC_NA_PCF_Y13DLRPMMBTU.A</t>
  </si>
  <si>
    <t>AEO.2022.REF2022.PRCE_REAL_IDAL_NA_OIC_NA_PCF_Y13DLRPMMBTU.A</t>
  </si>
  <si>
    <t>AEO.2022.HIGHOGS.PRCE_REAL_IDAL_NA_OIC_NA_PCF_Y13DLRPMMBTU.A</t>
  </si>
  <si>
    <t>AEO.2022.LOWOGS.PRCE_REAL_IDAL_NA_OIC_NA_PCF_Y13DLRPMMBTU.A</t>
  </si>
  <si>
    <t>AEO.2022.REF2022.PRCE_REAL_IDAL_NA_CLTLQ_NA_PCF_Y13DLRPMMBTU.A</t>
  </si>
  <si>
    <t>AEO.2022.HIGHOGS.PRCE_REAL_IDAL_NA_CLTLQ_NA_PCF_Y13DLRPMMBTU.A</t>
  </si>
  <si>
    <t>AEO.2022.LOWOGS.PRCE_REAL_IDAL_NA_CLTLQ_NA_PCF_Y13DLRPMMBTU.A</t>
  </si>
  <si>
    <t>AEO.2022.REF2022.PRCE_REAL_IDAL_NA_ELC_NA_PCF_Y13DLRPMMBTU.A</t>
  </si>
  <si>
    <t>AEO.2022.HIGHOGS.PRCE_REAL_IDAL_NA_ELC_NA_PCF_Y13DLRPMMBTU.A</t>
  </si>
  <si>
    <t>AEO.2022.LOWOGS.PRCE_REAL_IDAL_NA_ELC_NA_PCF_Y13DLRPMMBTU.A</t>
  </si>
  <si>
    <t>AEO.2022.REF2022.PRCE_REAL_TRN_NA_PROP_NA_PCF_Y13DLRPMMBTU.A</t>
  </si>
  <si>
    <t>AEO.2022.HIGHOGS.PRCE_REAL_TRN_NA_PROP_NA_PCF_Y13DLRPMMBTU.A</t>
  </si>
  <si>
    <t>AEO.2022.LOWOGS.PRCE_REAL_TRN_NA_PROP_NA_PCF_Y13DLRPMMBTU.A</t>
  </si>
  <si>
    <t>AEO.2022.REF2022.PRCE_REAL_TRN_NA_E85_NA_PCF_Y13DLRPMMBTU.A</t>
  </si>
  <si>
    <t>AEO.2022.HIGHOGS.PRCE_REAL_TRN_NA_E85_NA_PCF_Y13DLRPMMBTU.A</t>
  </si>
  <si>
    <t>AEO.2022.LOWOGS.PRCE_REAL_TRN_NA_E85_NA_PCF_Y13DLRPMMBTU.A</t>
  </si>
  <si>
    <t>AEO.2022.REF2022.PRCE_REAL_TRN_NA_MGS_NA_PCF_Y13DLRPMMBTU.A</t>
  </si>
  <si>
    <t>AEO.2022.HIGHOGS.PRCE_REAL_TRN_NA_MGS_NA_PCF_Y13DLRPMMBTU.A</t>
  </si>
  <si>
    <t>AEO.2022.LOWOGS.PRCE_REAL_TRN_NA_MGS_NA_PCF_Y13DLRPMMBTU.A</t>
  </si>
  <si>
    <t>AEO.2022.REF2022.PRCE_REAL_TRN_NA_JFL_NA_PCF_Y13DLRPMMBTU.A</t>
  </si>
  <si>
    <t>AEO.2022.HIGHOGS.PRCE_REAL_TRN_NA_JFL_NA_PCF_Y13DLRPMMBTU.A</t>
  </si>
  <si>
    <t>AEO.2022.LOWOGS.PRCE_REAL_TRN_NA_JFL_NA_PCF_Y13DLRPMMBTU.A</t>
  </si>
  <si>
    <t>AEO.2022.REF2022.PRCE_REAL_TRN_NA_DFU_NA_PCF_Y13DLRPMMBTU.A</t>
  </si>
  <si>
    <t>AEO.2022.HIGHOGS.PRCE_REAL_TRN_NA_DFU_NA_PCF_Y13DLRPMMBTU.A</t>
  </si>
  <si>
    <t>AEO.2022.LOWOGS.PRCE_REAL_TRN_NA_DFU_NA_PCF_Y13DLRPMMBTU.A</t>
  </si>
  <si>
    <t>AEO.2022.REF2022.PRCE_REAL_TRN_NA_RFO_NA_PCF_Y13DLRPMMBTU.A</t>
  </si>
  <si>
    <t>AEO.2022.HIGHOGS.PRCE_REAL_TRN_NA_RFO_NA_PCF_Y13DLRPMMBTU.A</t>
  </si>
  <si>
    <t>AEO.2022.LOWOGS.PRCE_REAL_TRN_NA_RFO_NA_PCF_Y13DLRPMMBTU.A</t>
  </si>
  <si>
    <t>AEO.2022.REF2022.PRCE_REAL_TRN_NA_NG_NA_PCF_Y13DLRPMMBTU.A</t>
  </si>
  <si>
    <t>AEO.2022.HIGHOGS.PRCE_REAL_TRN_NA_NG_NA_PCF_Y13DLRPMMBTU.A</t>
  </si>
  <si>
    <t>AEO.2022.LOWOGS.PRCE_REAL_TRN_NA_NG_NA_PCF_Y13DLRPMMBTU.A</t>
  </si>
  <si>
    <t>AEO.2022.REF2022.PRCE_REAL_TRN_NA_ELC_NA_PCF_Y13DLRPMMBTU.A</t>
  </si>
  <si>
    <t>AEO.2022.HIGHOGS.PRCE_REAL_TRN_NA_ELC_NA_PCF_Y13DLRPMMBTU.A</t>
  </si>
  <si>
    <t>AEO.2022.LOWOGS.PRCE_REAL_TRN_NA_ELC_NA_PCF_Y13DLRPMMBTU.A</t>
  </si>
  <si>
    <t>AEO.2022.REF2022.PRCE_REAL_ELEP_NA_DFO_NA_PCF_Y13DLRPMMBTU.A</t>
  </si>
  <si>
    <t>AEO.2022.HIGHOGS.PRCE_REAL_ELEP_NA_DFO_NA_PCF_Y13DLRPMMBTU.A</t>
  </si>
  <si>
    <t>AEO.2022.LOWOGS.PRCE_REAL_ELEP_NA_DFO_NA_PCF_Y13DLRPMMBTU.A</t>
  </si>
  <si>
    <t>AEO.2022.REF2022.PRCE_REAL_ELEP_NA_RFO_NA_PCF_Y13DLRPMMBTU.A</t>
  </si>
  <si>
    <t>AEO.2022.HIGHOGS.PRCE_REAL_ELEP_NA_RFO_NA_PCF_Y13DLRPMMBTU.A</t>
  </si>
  <si>
    <t>AEO.2022.LOWOGS.PRCE_REAL_ELEP_NA_RFO_NA_PCF_Y13DLRPMMBTU.A</t>
  </si>
  <si>
    <t>AEO.2022.REF2022.PRCE_REAL_ELEP_NA_NG_NA_PCF_Y13DLRPMMBTU.A</t>
  </si>
  <si>
    <t>AEO.2022.HIGHOGS.PRCE_REAL_ELEP_NA_NG_NA_PCF_Y13DLRPMMBTU.A</t>
  </si>
  <si>
    <t>AEO.2022.LOWOGS.PRCE_REAL_ELEP_NA_NG_NA_PCF_Y13DLRPMMBTU.A</t>
  </si>
  <si>
    <t>AEO.2022.REF2022.PRCE_REAL_ELEP_NA_STC_NA_PCF_Y13DLRPMMBTU.A</t>
  </si>
  <si>
    <t>AEO.2022.HIGHOGS.PRCE_REAL_ELEP_NA_STC_NA_PCF_Y13DLRPMMBTU.A</t>
  </si>
  <si>
    <t>AEO.2022.LOWOGS.PRCE_REAL_ELEP_NA_STC_NA_PCF_Y13DLRPMMBTU.A</t>
  </si>
  <si>
    <t>AEO.2022.REF2022.PRCE_REAL_ELEP_NA_U_NA_PCF_Y13DLRPMMBTU.A</t>
  </si>
  <si>
    <t>AEO.2022.HIGHOGS.PRCE_REAL_ELEP_NA_U_NA_PCF_Y13DLRPMMBTU.A</t>
  </si>
  <si>
    <t>AEO.2022.LOWOGS.PRCE_REAL_ELEP_NA_U_NA_PCF_Y13DLRPMMBTU.A</t>
  </si>
  <si>
    <t>AEO.2022.REF2022.PRCE_REAL_TEN_NA_PROP_NA_PCF_Y13DLRPMMBTU.A</t>
  </si>
  <si>
    <t>AEO.2022.HIGHOGS.PRCE_REAL_TEN_NA_PROP_NA_PCF_Y13DLRPMMBTU.A</t>
  </si>
  <si>
    <t>AEO.2022.LOWOGS.PRCE_REAL_TEN_NA_PROP_NA_PCF_Y13DLRPMMBTU.A</t>
  </si>
  <si>
    <t>AEO.2022.REF2022.PRCE_REAL_TEN_NA_E85_NA_PCF_Y13DLRPMMBTU.A</t>
  </si>
  <si>
    <t>AEO.2022.HIGHOGS.PRCE_REAL_TEN_NA_E85_NA_PCF_Y13DLRPMMBTU.A</t>
  </si>
  <si>
    <t>AEO.2022.LOWOGS.PRCE_REAL_TEN_NA_E85_NA_PCF_Y13DLRPMMBTU.A</t>
  </si>
  <si>
    <t>AEO.2022.REF2022.PRCE_REAL_TEN_NA_MGS_NA_PCF_Y13DLRPMMBTU.A</t>
  </si>
  <si>
    <t>AEO.2022.HIGHOGS.PRCE_REAL_TEN_NA_MGS_NA_PCF_Y13DLRPMMBTU.A</t>
  </si>
  <si>
    <t>AEO.2022.LOWOGS.PRCE_REAL_TEN_NA_MGS_NA_PCF_Y13DLRPMMBTU.A</t>
  </si>
  <si>
    <t>AEO.2022.REF2022.PRCE_REAL_TEN_NA_JFL_NA_PCF_Y13DLRPMMBTU.A</t>
  </si>
  <si>
    <t>AEO.2022.HIGHOGS.PRCE_REAL_TEN_NA_JFL_NA_PCF_Y13DLRPMMBTU.A</t>
  </si>
  <si>
    <t>AEO.2022.LOWOGS.PRCE_REAL_TEN_NA_JFL_NA_PCF_Y13DLRPMMBTU.A</t>
  </si>
  <si>
    <t>AEO.2022.REF2022.PRCE_REAL_TEN_NA_DFO_NA_PCF_Y13DLRPMMBTU.A</t>
  </si>
  <si>
    <t>AEO.2022.HIGHOGS.PRCE_REAL_TEN_NA_DFO_NA_PCF_Y13DLRPMMBTU.A</t>
  </si>
  <si>
    <t>AEO.2022.LOWOGS.PRCE_REAL_TEN_NA_DFO_NA_PCF_Y13DLRPMMBTU.A</t>
  </si>
  <si>
    <t>AEO.2022.REF2022.PRCE_REAL_TEN_NA_RFO_NA_PCF_Y13DLRPMMBTU.A</t>
  </si>
  <si>
    <t>AEO.2022.HIGHOGS.PRCE_REAL_TEN_NA_RFO_NA_PCF_Y13DLRPMMBTU.A</t>
  </si>
  <si>
    <t>AEO.2022.LOWOGS.PRCE_REAL_TEN_NA_RFO_NA_PCF_Y13DLRPMMBTU.A</t>
  </si>
  <si>
    <t>AEO.2022.REF2022.PRCE_REAL_TEN_NA_NG_NA_PCF_Y13DLRPMMBTU.A</t>
  </si>
  <si>
    <t>AEO.2022.HIGHOGS.PRCE_REAL_TEN_NA_NG_NA_PCF_Y13DLRPMMBTU.A</t>
  </si>
  <si>
    <t>AEO.2022.LOWOGS.PRCE_REAL_TEN_NA_NG_NA_PCF_Y13DLRPMMBTU.A</t>
  </si>
  <si>
    <t>AEO.2022.REF2022.PRCE_REAL_TEN_NA_MTC_NA_PCF_Y13DLRPMMBTU.A</t>
  </si>
  <si>
    <t>AEO.2022.HIGHOGS.PRCE_REAL_TEN_NA_MTC_NA_PCF_Y13DLRPMMBTU.A</t>
  </si>
  <si>
    <t>AEO.2022.LOWOGS.PRCE_REAL_TEN_NA_MTC_NA_PCF_Y13DLRPMMBTU.A</t>
  </si>
  <si>
    <t>AEO.2022.REF2022.PRCE_REAL_TEN_NA_OCA_NA_PCF_Y13DLRPMMBTU.A</t>
  </si>
  <si>
    <t>AEO.2022.HIGHOGS.PRCE_REAL_TEN_NA_OCA_NA_PCF_Y13DLRPMMBTU.A</t>
  </si>
  <si>
    <t>AEO.2022.LOWOGS.PRCE_REAL_TEN_NA_OCA_NA_PCF_Y13DLRPMMBTU.A</t>
  </si>
  <si>
    <t>AEO.2022.REF2022.PRCE_REAL_TEN_NA_CLTLQ_NA_PCF_Y13DLRPMMBTU.A</t>
  </si>
  <si>
    <t>AEO.2022.HIGHOGS.PRCE_REAL_TEN_NA_CLTLQ_NA_PCF_Y13DLRPMMBTU.A</t>
  </si>
  <si>
    <t>AEO.2022.LOWOGS.PRCE_REAL_TEN_NA_CLTLQ_NA_PCF_Y13DLRPMMBTU.A</t>
  </si>
  <si>
    <t>AEO.2022.REF2022.PRCE_REAL_TEN_NA_ELC_NA_PCF_Y13DLRPMMBTU.A</t>
  </si>
  <si>
    <t>AEO.2022.HIGHOGS.PRCE_REAL_TEN_NA_ELC_NA_PCF_Y13DLRPMMBTU.A</t>
  </si>
  <si>
    <t>AEO.2022.LOWOGS.PRCE_REAL_TEN_NA_ELC_NA_PCF_Y13DLRPMMBTU.A</t>
  </si>
  <si>
    <t>AEO.2022.REF2022.EXPD_REAL_RESD_NA_NRN_NA_PCF_BLNY13DLR.A</t>
  </si>
  <si>
    <t>AEO.2022.HIGHOGS.EXPD_REAL_RESD_NA_NRN_NA_PCF_BLNY13DLR.A</t>
  </si>
  <si>
    <t>AEO.2022.LOWOGS.EXPD_REAL_RESD_NA_NRN_NA_PCF_BLNY13DLR.A</t>
  </si>
  <si>
    <t>AEO.2022.REF2022.EXPD_REAL_COMM_NA_NRN_NA_PCF_BLNY13DLR.A</t>
  </si>
  <si>
    <t>AEO.2022.HIGHOGS.EXPD_REAL_COMM_NA_NRN_NA_PCF_BLNY13DLR.A</t>
  </si>
  <si>
    <t>AEO.2022.LOWOGS.EXPD_REAL_COMM_NA_NRN_NA_PCF_BLNY13DLR.A</t>
  </si>
  <si>
    <t>AEO.2022.REF2022.EXPD_REAL_IDAL_NA_NRN_NA_PCF_BLNY13DLR.A</t>
  </si>
  <si>
    <t>AEO.2022.HIGHOGS.EXPD_REAL_IDAL_NA_NRN_NA_PCF_BLNY13DLR.A</t>
  </si>
  <si>
    <t>AEO.2022.LOWOGS.EXPD_REAL_IDAL_NA_NRN_NA_PCF_BLNY13DLR.A</t>
  </si>
  <si>
    <t>AEO.2022.REF2022.EXPD_REAL_TRN_NA_NRN_NA_PCF_BLNY13DLR.A</t>
  </si>
  <si>
    <t>AEO.2022.HIGHOGS.EXPD_REAL_TRN_NA_NRN_NA_PCF_BLNY13DLR.A</t>
  </si>
  <si>
    <t>AEO.2022.LOWOGS.EXPD_REAL_TRN_NA_NRN_NA_PCF_BLNY13DLR.A</t>
  </si>
  <si>
    <t>AEO.2022.REF2022.EXPD_REAL_TEN_NA_NRN_NA_PCF_BLNY13DLR.A</t>
  </si>
  <si>
    <t>AEO.2022.HIGHOGS.EXPD_REAL_TEN_NA_NRN_NA_PCF_BLNY13DLR.A</t>
  </si>
  <si>
    <t>AEO.2022.LOWOGS.EXPD_REAL_TEN_NA_NRN_NA_PCF_BLNY13DLR.A</t>
  </si>
  <si>
    <t>AEO.2022.REF2022.EXPD_REAL_TRN_NA_RNW_NA_PCF_BLNY13DLR.A</t>
  </si>
  <si>
    <t>AEO.2022.HIGHOGS.EXPD_REAL_TRN_NA_RNW_NA_PCF_BLNY13DLR.A</t>
  </si>
  <si>
    <t>AEO.2022.LOWOGS.EXPD_REAL_TRN_NA_RNW_NA_PCF_BLNY13DLR.A</t>
  </si>
  <si>
    <t>AEO.2022.REF2022.EXPD_REAL_TEN_NA_NA_NA_PCF_BLNY13DLR.A</t>
  </si>
  <si>
    <t>AEO.2022.HIGHOGS.EXPD_REAL_TEN_NA_NA_NA_PCF_BLNY13DLR.A</t>
  </si>
  <si>
    <t>AEO.2022.LOWOGS.EXPD_REAL_TEN_NA_NA_NA_PCF_BLNY13DLR.A</t>
  </si>
  <si>
    <t>AEO.2022.REF2022.PRCE_NOM_RESD_NA_PROP_NA_PCF_NDLRPMBTU.A</t>
  </si>
  <si>
    <t>AEO.2022.HIGHOGS.PRCE_NOM_RESD_NA_PROP_NA_PCF_NDLRPMBTU.A</t>
  </si>
  <si>
    <t>AEO.2022.LOWOGS.PRCE_NOM_RESD_NA_PROP_NA_PCF_NDLRPMBTU.A</t>
  </si>
  <si>
    <t>AEO.2022.REF2022.PRCE_NOM_RESD_NA_DFO_NA_PCF_NDLRPMBTU.A</t>
  </si>
  <si>
    <t>AEO.2022.HIGHOGS.PRCE_NOM_RESD_NA_DFO_NA_PCF_NDLRPMBTU.A</t>
  </si>
  <si>
    <t>AEO.2022.LOWOGS.PRCE_NOM_RESD_NA_DFO_NA_PCF_NDLRPMBTU.A</t>
  </si>
  <si>
    <t>AEO.2022.REF2022.PRCE_NOM_RESD_NA_NG_NA_PCF_NDLRPMBTU.A</t>
  </si>
  <si>
    <t>AEO.2022.HIGHOGS.PRCE_NOM_RESD_NA_NG_NA_PCF_NDLRPMBTU.A</t>
  </si>
  <si>
    <t>AEO.2022.LOWOGS.PRCE_NOM_RESD_NA_NG_NA_PCF_NDLRPMBTU.A</t>
  </si>
  <si>
    <t>AEO.2022.REF2022.PRCE_NOM_RESD_NA_ELC_NA_PCF_NDLRPMBTU.A</t>
  </si>
  <si>
    <t>AEO.2022.HIGHOGS.PRCE_NOM_RESD_NA_ELC_NA_PCF_NDLRPMBTU.A</t>
  </si>
  <si>
    <t>AEO.2022.LOWOGS.PRCE_NOM_RESD_NA_ELC_NA_PCF_NDLRPMBTU.A</t>
  </si>
  <si>
    <t>AEO.2022.REF2022.PRCE_NOM_COMM_NA_PROP_NA_PCF_NDLRPMBTU.A</t>
  </si>
  <si>
    <t>AEO.2022.HIGHOGS.PRCE_NOM_COMM_NA_PROP_NA_PCF_NDLRPMBTU.A</t>
  </si>
  <si>
    <t>AEO.2022.LOWOGS.PRCE_NOM_COMM_NA_PROP_NA_PCF_NDLRPMBTU.A</t>
  </si>
  <si>
    <t>AEO.2022.REF2022.PRCE_NOM_COMM_NA_DFO_NA_PCF_NDLRPMBTU.A</t>
  </si>
  <si>
    <t>AEO.2022.HIGHOGS.PRCE_NOM_COMM_NA_DFO_NA_PCF_NDLRPMBTU.A</t>
  </si>
  <si>
    <t>AEO.2022.LOWOGS.PRCE_NOM_COMM_NA_DFO_NA_PCF_NDLRPMBTU.A</t>
  </si>
  <si>
    <t>AEO.2022.REF2022.PRCE_NOM_COMM_NA_RFL_NA_PCF_NDLRPMBTU.A</t>
  </si>
  <si>
    <t>AEO.2022.HIGHOGS.PRCE_NOM_COMM_NA_RFL_NA_PCF_NDLRPMBTU.A</t>
  </si>
  <si>
    <t>AEO.2022.LOWOGS.PRCE_NOM_COMM_NA_RFL_NA_PCF_NDLRPMBTU.A</t>
  </si>
  <si>
    <t>AEO.2022.REF2022.PRCE_NOM_COMM_NA_NG_NA_PCF_NDLRPMBTU.A</t>
  </si>
  <si>
    <t>AEO.2022.HIGHOGS.PRCE_NOM_COMM_NA_NG_NA_PCF_NDLRPMBTU.A</t>
  </si>
  <si>
    <t>AEO.2022.LOWOGS.PRCE_NOM_COMM_NA_NG_NA_PCF_NDLRPMBTU.A</t>
  </si>
  <si>
    <t>AEO.2022.REF2022.PRCE_NOM_COMM_NA_ELC_NA_PCF_NDLRPMBTU.A</t>
  </si>
  <si>
    <t>AEO.2022.HIGHOGS.PRCE_NOM_COMM_NA_ELC_NA_PCF_NDLRPMBTU.A</t>
  </si>
  <si>
    <t>AEO.2022.LOWOGS.PRCE_NOM_COMM_NA_ELC_NA_PCF_NDLRPMBTU.A</t>
  </si>
  <si>
    <t>AEO.2022.REF2022.PRCE_NOM_IDAL_NA_PROP_NA_PCF_NDLRPMBTU.A</t>
  </si>
  <si>
    <t>AEO.2022.HIGHOGS.PRCE_NOM_IDAL_NA_PROP_NA_PCF_NDLRPMBTU.A</t>
  </si>
  <si>
    <t>AEO.2022.LOWOGS.PRCE_NOM_IDAL_NA_PROP_NA_PCF_NDLRPMBTU.A</t>
  </si>
  <si>
    <t>AEO.2022.REF2022.PRCE_NOM_IDAL_NA_DFO_NA_PCF_NDLRPMBTU.A</t>
  </si>
  <si>
    <t>AEO.2022.HIGHOGS.PRCE_NOM_IDAL_NA_DFO_NA_PCF_NDLRPMBTU.A</t>
  </si>
  <si>
    <t>AEO.2022.LOWOGS.PRCE_NOM_IDAL_NA_DFO_NA_PCF_NDLRPMBTU.A</t>
  </si>
  <si>
    <t>AEO.2022.REF2022.PRCE_NOM_IDAL_NA_RFO_NA_PCF_NDLRPMBTU.A</t>
  </si>
  <si>
    <t>AEO.2022.HIGHOGS.PRCE_NOM_IDAL_NA_RFO_NA_PCF_NDLRPMBTU.A</t>
  </si>
  <si>
    <t>AEO.2022.LOWOGS.PRCE_NOM_IDAL_NA_RFO_NA_PCF_NDLRPMBTU.A</t>
  </si>
  <si>
    <t>AEO.2022.REF2022.PRCE_NOM_IDAL_NA_NG_NA_PCF_NDLRPMBTU.A</t>
  </si>
  <si>
    <t>AEO.2022.HIGHOGS.PRCE_NOM_IDAL_NA_NG_NA_PCF_NDLRPMBTU.A</t>
  </si>
  <si>
    <t>AEO.2022.LOWOGS.PRCE_NOM_IDAL_NA_NG_NA_PCF_NDLRPMBTU.A</t>
  </si>
  <si>
    <t>AEO.2022.REF2022.PRCE_NOM_IDAL_NA_MTC_NA_PCF_NDLRPMBTU.A</t>
  </si>
  <si>
    <t>AEO.2022.HIGHOGS.PRCE_NOM_IDAL_NA_MTC_NA_PCF_NDLRPMBTU.A</t>
  </si>
  <si>
    <t>AEO.2022.LOWOGS.PRCE_NOM_IDAL_NA_MTC_NA_PCF_NDLRPMBTU.A</t>
  </si>
  <si>
    <t>AEO.2022.REF2022.PRCE_NOM_IDAL_NA_OIC_NA_PCF_NDLRPMBTU.A</t>
  </si>
  <si>
    <t>AEO.2022.HIGHOGS.PRCE_NOM_IDAL_NA_OIC_NA_PCF_NDLRPMBTU.A</t>
  </si>
  <si>
    <t>AEO.2022.LOWOGS.PRCE_NOM_IDAL_NA_OIC_NA_PCF_NDLRPMBTU.A</t>
  </si>
  <si>
    <t>AEO.2022.REF2022.PRCE_NOM_IDAL_NA_CLTLQ_NA_PCF_NDLRPMBTU.A</t>
  </si>
  <si>
    <t>AEO.2022.HIGHOGS.PRCE_NOM_IDAL_NA_CLTLQ_NA_PCF_NDLRPMBTU.A</t>
  </si>
  <si>
    <t>AEO.2022.LOWOGS.PRCE_NOM_IDAL_NA_CLTLQ_NA_PCF_NDLRPMBTU.A</t>
  </si>
  <si>
    <t>AEO.2022.REF2022.PRCE_NOM_IDAL_NA_ELC_NA_PCF_NDLRPMBTU.A</t>
  </si>
  <si>
    <t>AEO.2022.HIGHOGS.PRCE_NOM_IDAL_NA_ELC_NA_PCF_NDLRPMBTU.A</t>
  </si>
  <si>
    <t>AEO.2022.LOWOGS.PRCE_NOM_IDAL_NA_ELC_NA_PCF_NDLRPMBTU.A</t>
  </si>
  <si>
    <t>AEO.2022.REF2022.PRCE_NOM_TRN_NA_PROP_NA_PCF_NDLRPMBTU.A</t>
  </si>
  <si>
    <t>AEO.2022.HIGHOGS.PRCE_NOM_TRN_NA_PROP_NA_PCF_NDLRPMBTU.A</t>
  </si>
  <si>
    <t>AEO.2022.LOWOGS.PRCE_NOM_TRN_NA_PROP_NA_PCF_NDLRPMBTU.A</t>
  </si>
  <si>
    <t>AEO.2022.REF2022.PRCE_NOM_TRN_NA_E85_NA_PCF_NDLRPMBTU.A</t>
  </si>
  <si>
    <t>AEO.2022.HIGHOGS.PRCE_NOM_TRN_NA_E85_NA_PCF_NDLRPMBTU.A</t>
  </si>
  <si>
    <t>AEO.2022.LOWOGS.PRCE_NOM_TRN_NA_E85_NA_PCF_NDLRPMBTU.A</t>
  </si>
  <si>
    <t>AEO.2022.REF2022.PRCE_NOM_TRN_NA_MGS_NA_PCF_NDLRPMBTU.A</t>
  </si>
  <si>
    <t>AEO.2022.HIGHOGS.PRCE_NOM_TRN_NA_MGS_NA_PCF_NDLRPMBTU.A</t>
  </si>
  <si>
    <t>AEO.2022.LOWOGS.PRCE_NOM_TRN_NA_MGS_NA_PCF_NDLRPMBTU.A</t>
  </si>
  <si>
    <t>AEO.2022.REF2022.PRCE_NOM_TRN_NA_JFL_NA_PCF_NDLRPMBTU.A</t>
  </si>
  <si>
    <t>AEO.2022.HIGHOGS.PRCE_NOM_TRN_NA_JFL_NA_PCF_NDLRPMBTU.A</t>
  </si>
  <si>
    <t>AEO.2022.LOWOGS.PRCE_NOM_TRN_NA_JFL_NA_PCF_NDLRPMBTU.A</t>
  </si>
  <si>
    <t>AEO.2022.REF2022.PRCE_NOM_TRN_NA_DFU_NA_PCF_NDLRPMBTU.A</t>
  </si>
  <si>
    <t>AEO.2022.HIGHOGS.PRCE_NOM_TRN_NA_DFU_NA_PCF_NDLRPMBTU.A</t>
  </si>
  <si>
    <t>AEO.2022.LOWOGS.PRCE_NOM_TRN_NA_DFU_NA_PCF_NDLRPMBTU.A</t>
  </si>
  <si>
    <t>AEO.2022.REF2022.PRCE_NOM_TRN_NA_RFO_NA_PCF_NDLRPMBTU.A</t>
  </si>
  <si>
    <t>AEO.2022.HIGHOGS.PRCE_NOM_TRN_NA_RFO_NA_PCF_NDLRPMBTU.A</t>
  </si>
  <si>
    <t>AEO.2022.LOWOGS.PRCE_NOM_TRN_NA_RFO_NA_PCF_NDLRPMBTU.A</t>
  </si>
  <si>
    <t>AEO.2022.REF2022.PRCE_NOM_TRN_NA_NG_NA_PCF_NDLRPMBTU.A</t>
  </si>
  <si>
    <t>AEO.2022.HIGHOGS.PRCE_NOM_TRN_NA_NG_NA_PCF_NDLRPMBTU.A</t>
  </si>
  <si>
    <t>AEO.2022.LOWOGS.PRCE_NOM_TRN_NA_NG_NA_PCF_NDLRPMBTU.A</t>
  </si>
  <si>
    <t>AEO.2022.REF2022.PRCE_NOM_TRN_NA_ELC_NA_PCF_NDLRPMBTU.A</t>
  </si>
  <si>
    <t>AEO.2022.HIGHOGS.PRCE_NOM_TRN_NA_ELC_NA_PCF_NDLRPMBTU.A</t>
  </si>
  <si>
    <t>AEO.2022.LOWOGS.PRCE_NOM_TRN_NA_ELC_NA_PCF_NDLRPMBTU.A</t>
  </si>
  <si>
    <t>AEO.2022.REF2022.PRCE_NOM_ELEP_NA_DFO_NA_PCF_NDLRPMBTU.A</t>
  </si>
  <si>
    <t>AEO.2022.HIGHOGS.PRCE_NOM_ELEP_NA_DFO_NA_PCF_NDLRPMBTU.A</t>
  </si>
  <si>
    <t>AEO.2022.LOWOGS.PRCE_NOM_ELEP_NA_DFO_NA_PCF_NDLRPMBTU.A</t>
  </si>
  <si>
    <t>AEO.2022.REF2022.PRCE_NOM_ELEP_NA_RFO_NA_PCF_NDLRPMBTU.A</t>
  </si>
  <si>
    <t>AEO.2022.HIGHOGS.PRCE_NOM_ELEP_NA_RFO_NA_PCF_NDLRPMBTU.A</t>
  </si>
  <si>
    <t>AEO.2022.LOWOGS.PRCE_NOM_ELEP_NA_RFO_NA_PCF_NDLRPMBTU.A</t>
  </si>
  <si>
    <t>AEO.2022.REF2022.PRCE_NOM_ELEP_NA_NG_NA_PCF_NDLRPMBTU.A</t>
  </si>
  <si>
    <t>AEO.2022.HIGHOGS.PRCE_NOM_ELEP_NA_NG_NA_PCF_NDLRPMBTU.A</t>
  </si>
  <si>
    <t>AEO.2022.LOWOGS.PRCE_NOM_ELEP_NA_NG_NA_PCF_NDLRPMBTU.A</t>
  </si>
  <si>
    <t>AEO.2022.REF2022.PRCE_NOM_ELEP_NA_STC_NA_PCF_NDLRPMBTU.A</t>
  </si>
  <si>
    <t>AEO.2022.HIGHOGS.PRCE_NOM_ELEP_NA_STC_NA_PCF_NDLRPMBTU.A</t>
  </si>
  <si>
    <t>AEO.2022.LOWOGS.PRCE_NOM_ELEP_NA_STC_NA_PCF_NDLRPMBTU.A</t>
  </si>
  <si>
    <t>AEO.2022.REF2022.PRCE_NOM_ELEP_NA_U_NA_PCF_NDLRPMBTU.A</t>
  </si>
  <si>
    <t>AEO.2022.HIGHOGS.PRCE_NOM_ELEP_NA_U_NA_PCF_NDLRPMBTU.A</t>
  </si>
  <si>
    <t>AEO.2022.LOWOGS.PRCE_NOM_ELEP_NA_U_NA_PCF_NDLRPMBTU.A</t>
  </si>
  <si>
    <t>AEO.2022.REF2022.PRCE_NOM_TEN_NA_PROP_NA_PCF_NDLRPMBTU.A</t>
  </si>
  <si>
    <t>AEO.2022.HIGHOGS.PRCE_NOM_TEN_NA_PROP_NA_PCF_NDLRPMBTU.A</t>
  </si>
  <si>
    <t>AEO.2022.LOWOGS.PRCE_NOM_TEN_NA_PROP_NA_PCF_NDLRPMBTU.A</t>
  </si>
  <si>
    <t>AEO.2022.REF2022.PRCE_NOM_TEN_NA_E85_NA_PCF_NDLRPMBTU.A</t>
  </si>
  <si>
    <t>AEO.2022.HIGHOGS.PRCE_NOM_TEN_NA_E85_NA_PCF_NDLRPMBTU.A</t>
  </si>
  <si>
    <t>AEO.2022.LOWOGS.PRCE_NOM_TEN_NA_E85_NA_PCF_NDLRPMBTU.A</t>
  </si>
  <si>
    <t>AEO.2022.REF2022.PRCE_NOM_TEN_NA_MGS_NA_PCF_NDLRPMBTU.A</t>
  </si>
  <si>
    <t>AEO.2022.HIGHOGS.PRCE_NOM_TEN_NA_MGS_NA_PCF_NDLRPMBTU.A</t>
  </si>
  <si>
    <t>AEO.2022.LOWOGS.PRCE_NOM_TEN_NA_MGS_NA_PCF_NDLRPMBTU.A</t>
  </si>
  <si>
    <t>AEO.2022.REF2022.PRCE_NOM_TEN_NA_JFL_NA_PCF_NDLRPMBTU.A</t>
  </si>
  <si>
    <t>AEO.2022.HIGHOGS.PRCE_NOM_TEN_NA_JFL_NA_PCF_NDLRPMBTU.A</t>
  </si>
  <si>
    <t>AEO.2022.LOWOGS.PRCE_NOM_TEN_NA_JFL_NA_PCF_NDLRPMBTU.A</t>
  </si>
  <si>
    <t>AEO.2022.REF2022.PRCE_NOM_TEN_NA_DFO_NA_PCF_NDLRPMBTU.A</t>
  </si>
  <si>
    <t>AEO.2022.HIGHOGS.PRCE_NOM_TEN_NA_DFO_NA_PCF_NDLRPMBTU.A</t>
  </si>
  <si>
    <t>AEO.2022.LOWOGS.PRCE_NOM_TEN_NA_DFO_NA_PCF_NDLRPMBTU.A</t>
  </si>
  <si>
    <t>AEO.2022.REF2022.PRCE_NOM_TEN_NA_RFO_NA_PCF_NDLRPMBTU.A</t>
  </si>
  <si>
    <t>AEO.2022.HIGHOGS.PRCE_NOM_TEN_NA_RFO_NA_PCF_NDLRPMBTU.A</t>
  </si>
  <si>
    <t>AEO.2022.LOWOGS.PRCE_NOM_TEN_NA_RFO_NA_PCF_NDLRPMBTU.A</t>
  </si>
  <si>
    <t>AEO.2022.REF2022.PRCE_NOM_TEN_NA_NG_NA_PCF_NDLRPMBTU.A</t>
  </si>
  <si>
    <t>AEO.2022.HIGHOGS.PRCE_NOM_TEN_NA_NG_NA_PCF_NDLRPMBTU.A</t>
  </si>
  <si>
    <t>AEO.2022.LOWOGS.PRCE_NOM_TEN_NA_NG_NA_PCF_NDLRPMBTU.A</t>
  </si>
  <si>
    <t>AEO.2022.REF2022.PRCE_NOM_TEN_NA_MTC_NA_PCF_NDLRPMBTU.A</t>
  </si>
  <si>
    <t>AEO.2022.HIGHOGS.PRCE_NOM_TEN_NA_MTC_NA_PCF_NDLRPMBTU.A</t>
  </si>
  <si>
    <t>AEO.2022.LOWOGS.PRCE_NOM_TEN_NA_MTC_NA_PCF_NDLRPMBTU.A</t>
  </si>
  <si>
    <t>AEO.2022.REF2022.PRCE_NOM_TEN_NA_OCA_NA_PCF_NDLRPMBTU.A</t>
  </si>
  <si>
    <t>AEO.2022.HIGHOGS.PRCE_NOM_TEN_NA_OCA_NA_PCF_NDLRPMBTU.A</t>
  </si>
  <si>
    <t>AEO.2022.LOWOGS.PRCE_NOM_TEN_NA_OCA_NA_PCF_NDLRPMBTU.A</t>
  </si>
  <si>
    <t>AEO.2022.REF2022.PRCE_NOM_TEN_NA_CLTLQ_NA_PCF_NDLRPMBTU.A</t>
  </si>
  <si>
    <t>AEO.2022.HIGHOGS.PRCE_NOM_TEN_NA_CLTLQ_NA_PCF_NDLRPMBTU.A</t>
  </si>
  <si>
    <t>AEO.2022.LOWOGS.PRCE_NOM_TEN_NA_CLTLQ_NA_PCF_NDLRPMBTU.A</t>
  </si>
  <si>
    <t>AEO.2022.REF2022.PRCE_NOM_TEN_NA_ELC_NA_PCF_NDLRPMBTU.A</t>
  </si>
  <si>
    <t>AEO.2022.HIGHOGS.PRCE_NOM_TEN_NA_ELC_NA_PCF_NDLRPMBTU.A</t>
  </si>
  <si>
    <t>AEO.2022.LOWOGS.PRCE_NOM_TEN_NA_ELC_NA_PCF_NDLRPMBTU.A</t>
  </si>
  <si>
    <t>AEO.2022.REF2022.EXPD_NOM_RESD_NA_NRN_NA_PCF_BLNNOMDLR.A</t>
  </si>
  <si>
    <t>AEO.2022.HIGHOGS.EXPD_NOM_RESD_NA_NRN_NA_PCF_BLNNOMDLR.A</t>
  </si>
  <si>
    <t>AEO.2022.LOWOGS.EXPD_NOM_RESD_NA_NRN_NA_PCF_BLNNOMDLR.A</t>
  </si>
  <si>
    <t>AEO.2022.REF2022.EXPD_NOM_COMM_NA_NRN_NA_PCF_BLNNOMDLR.A</t>
  </si>
  <si>
    <t>AEO.2022.HIGHOGS.EXPD_NOM_COMM_NA_NRN_NA_PCF_BLNNOMDLR.A</t>
  </si>
  <si>
    <t>AEO.2022.LOWOGS.EXPD_NOM_COMM_NA_NRN_NA_PCF_BLNNOMDLR.A</t>
  </si>
  <si>
    <t>AEO.2022.REF2022.EXPD_NOM_IDAL_NA_NRN_NA_PCF_BLNNOMDLR.A</t>
  </si>
  <si>
    <t>AEO.2022.HIGHOGS.EXPD_NOM_IDAL_NA_NRN_NA_PCF_BLNNOMDLR.A</t>
  </si>
  <si>
    <t>AEO.2022.LOWOGS.EXPD_NOM_IDAL_NA_NRN_NA_PCF_BLNNOMDLR.A</t>
  </si>
  <si>
    <t>AEO.2022.REF2022.EXPD_NOM_TRN_NA_NRN_NA_PCF_BLNNOMDLR.A</t>
  </si>
  <si>
    <t>AEO.2022.HIGHOGS.EXPD_NOM_TRN_NA_NRN_NA_PCF_BLNNOMDLR.A</t>
  </si>
  <si>
    <t>AEO.2022.LOWOGS.EXPD_NOM_TRN_NA_NRN_NA_PCF_BLNNOMDLR.A</t>
  </si>
  <si>
    <t>AEO.2022.REF2022.EXPD_NOM_TEN_NA_NRN_NA_PCF_BLNNOMDLR.A</t>
  </si>
  <si>
    <t>AEO.2022.HIGHOGS.EXPD_NOM_TEN_NA_NRN_NA_PCF_BLNNOMDLR.A</t>
  </si>
  <si>
    <t>AEO.2022.LOWOGS.EXPD_NOM_TEN_NA_NRN_NA_PCF_BLNNOMDLR.A</t>
  </si>
  <si>
    <t>AEO.2022.REF2022.EXPD_NOM_TRN_NA_RNW_NA_PCF_BLNNOMDLR.A</t>
  </si>
  <si>
    <t>AEO.2022.HIGHOGS.EXPD_NOM_TRN_NA_RNW_NA_PCF_BLNNOMDLR.A</t>
  </si>
  <si>
    <t>AEO.2022.LOWOGS.EXPD_NOM_TRN_NA_RNW_NA_PCF_BLNNOMDLR.A</t>
  </si>
  <si>
    <t>AEO.2022.REF2022.EXPD_NOM_TEN_NA_NA_NA_PCF_BLNNOMDLR.A</t>
  </si>
  <si>
    <t>AEO.2022.HIGHOGS.EXPD_NOM_TEN_NA_NA_NA_PCF_BLNNOMDLR.A</t>
  </si>
  <si>
    <t>AEO.2022.LOWOGS.EXPD_NOM_TEN_NA_NA_NA_PCF_BLNNOMDLR.A</t>
  </si>
  <si>
    <t>Pacific</t>
  </si>
  <si>
    <t>Product</t>
  </si>
  <si>
    <t>Energy Prices</t>
  </si>
  <si>
    <t xml:space="preserve"> Residential</t>
  </si>
  <si>
    <t xml:space="preserve"> Propane</t>
  </si>
  <si>
    <t xml:space="preserve"> Reference case</t>
  </si>
  <si>
    <t xml:space="preserve"> High oil and gas supply</t>
  </si>
  <si>
    <t xml:space="preserve"> Low oil and gas supply</t>
  </si>
  <si>
    <t xml:space="preserve"> Distillate Fuel Oil</t>
  </si>
  <si>
    <t xml:space="preserve"> Natural Gas</t>
  </si>
  <si>
    <t xml:space="preserve"> Electricity</t>
  </si>
  <si>
    <t xml:space="preserve"> Commercial</t>
  </si>
  <si>
    <t xml:space="preserve"> Residual Fuel</t>
  </si>
  <si>
    <t xml:space="preserve"> Industrial</t>
  </si>
  <si>
    <t xml:space="preserve"> Residual Fuel Oil</t>
  </si>
  <si>
    <t xml:space="preserve"> Metallurgical Coal</t>
  </si>
  <si>
    <t xml:space="preserve"> Other Industrial Coal</t>
  </si>
  <si>
    <t xml:space="preserve"> Coal to Liquids</t>
  </si>
  <si>
    <t xml:space="preserve"> Transportation</t>
  </si>
  <si>
    <t xml:space="preserve"> E85</t>
  </si>
  <si>
    <t xml:space="preserve"> Motor Gasoline</t>
  </si>
  <si>
    <t xml:space="preserve"> Jet Fuel</t>
  </si>
  <si>
    <t xml:space="preserve"> Diesel Fuel</t>
  </si>
  <si>
    <t xml:space="preserve"> Electric Power</t>
  </si>
  <si>
    <t xml:space="preserve"> Steam Coal</t>
  </si>
  <si>
    <t xml:space="preserve"> Uranium</t>
  </si>
  <si>
    <t xml:space="preserve"> Average Price to All Users</t>
  </si>
  <si>
    <t xml:space="preserve"> Other Coal</t>
  </si>
  <si>
    <t xml:space="preserve"> Non-Renewable Residential</t>
  </si>
  <si>
    <t xml:space="preserve"> Non-Renewable Commercial</t>
  </si>
  <si>
    <t xml:space="preserve"> Non-Renewable Industrial</t>
  </si>
  <si>
    <t xml:space="preserve"> Non-Renewable Transportation</t>
  </si>
  <si>
    <t xml:space="preserve"> Total Non-Renewable</t>
  </si>
  <si>
    <t xml:space="preserve"> Renewable Transportation</t>
  </si>
  <si>
    <t xml:space="preserve"> Nominal</t>
  </si>
  <si>
    <t>Price</t>
  </si>
  <si>
    <t>Product Name</t>
  </si>
  <si>
    <t>Case</t>
  </si>
  <si>
    <t>Blank</t>
  </si>
  <si>
    <t>Source: 2022 AEO, U.S. Energy Information Administration</t>
  </si>
  <si>
    <t>Diesel Fuel</t>
  </si>
  <si>
    <t>MMBtu/gal</t>
  </si>
  <si>
    <t>Gasoline</t>
  </si>
  <si>
    <t>2021 $/Gal</t>
  </si>
  <si>
    <t>Arizona</t>
  </si>
  <si>
    <t>Illinois</t>
  </si>
  <si>
    <t>Minnasota</t>
  </si>
  <si>
    <t>Ohio</t>
  </si>
  <si>
    <t>Texas</t>
  </si>
  <si>
    <t>Nebraska</t>
  </si>
  <si>
    <t>Kentucky</t>
  </si>
  <si>
    <t>Cooper</t>
  </si>
  <si>
    <t>South Texas</t>
  </si>
  <si>
    <t>Californa</t>
  </si>
  <si>
    <t>Check EIA to see if prices are higher heating value</t>
  </si>
  <si>
    <t>Region</t>
  </si>
  <si>
    <t>Distribution</t>
  </si>
  <si>
    <t>Federal</t>
  </si>
  <si>
    <t>East North Central</t>
  </si>
  <si>
    <t xml:space="preserve">Federal and state motor fuels taxes[1]  </t>
  </si>
  <si>
    <t xml:space="preserve">Updated August 2022 </t>
  </si>
  <si>
    <t xml:space="preserve">                                        Gasoline   </t>
  </si>
  <si>
    <t xml:space="preserve">                                              Diesel</t>
  </si>
  <si>
    <t xml:space="preserve">             Excise</t>
  </si>
  <si>
    <t xml:space="preserve">                 LUST Fee </t>
  </si>
  <si>
    <t xml:space="preserve">         Total</t>
  </si>
  <si>
    <t xml:space="preserve">              Excise</t>
  </si>
  <si>
    <t xml:space="preserve">        Total</t>
  </si>
  <si>
    <t>Notes</t>
  </si>
  <si>
    <t xml:space="preserve">Leaking Underground Storage Tank (LUST) fee: $0.001/gal. </t>
  </si>
  <si>
    <t>State tax</t>
  </si>
  <si>
    <t xml:space="preserve">Other taxes &amp; Fees[2]   </t>
  </si>
  <si>
    <t>Total State[3]</t>
  </si>
  <si>
    <t>State &amp; Federal</t>
  </si>
  <si>
    <t xml:space="preserve">Average state tax </t>
  </si>
  <si>
    <t xml:space="preserve">Alabama[4] </t>
  </si>
  <si>
    <t xml:space="preserve">Inspection Fee (applies to all gasoline): $0.02/gal. The Inspection Fee only applies to diesel fuel that is not subject to excise.  Storage Tank Trust Fund Charge: $0.012/gal.  Wholesale Oil License fee: $0.0075/gal on diesel fuel only.  Local option taxes permitted.   </t>
  </si>
  <si>
    <t>Alaska[5]</t>
  </si>
  <si>
    <t>Refined Fuel Surcharge: $0.0095/gal.</t>
  </si>
  <si>
    <t xml:space="preserve">Arizona  </t>
  </si>
  <si>
    <t>"Use Class motor vehicle" diesel rate = $0.26/gal; Storage Tank tax: $0.01/gal.</t>
  </si>
  <si>
    <t>Arkansas</t>
  </si>
  <si>
    <t>Border Zone rates may apply (state excise rate will not be more than $0.01/gal higher than the adjoining state's rate.  See A.C.A. § 26-55-210 for details); Environmental Assurance fee: $0.003/gal.</t>
  </si>
  <si>
    <t xml:space="preserve">California[4]  </t>
  </si>
  <si>
    <r>
      <rPr>
        <sz val="9"/>
        <rFont val="Calibri"/>
        <family val="2"/>
      </rPr>
      <t xml:space="preserve">2.25% state sales tax on gasoline, 13.00% state sales tax on diesel (prepaid rates for these sales taxes: gasoline </t>
    </r>
    <r>
      <rPr>
        <sz val="9"/>
        <color indexed="40"/>
        <rFont val="Calibri"/>
        <family val="2"/>
      </rPr>
      <t>$0.09/gal</t>
    </r>
    <r>
      <rPr>
        <sz val="9"/>
        <rFont val="Calibri"/>
        <family val="2"/>
      </rPr>
      <t xml:space="preserve">; diesel </t>
    </r>
    <r>
      <rPr>
        <sz val="9"/>
        <color indexed="40"/>
        <rFont val="Calibri"/>
        <family val="2"/>
      </rPr>
      <t>$0.47/gal</t>
    </r>
    <r>
      <rPr>
        <sz val="9"/>
        <rFont val="Calibri"/>
        <family val="2"/>
      </rPr>
      <t xml:space="preserve">).  </t>
    </r>
    <r>
      <rPr>
        <b/>
        <sz val="9"/>
        <rFont val="Calibri"/>
        <family val="2"/>
      </rPr>
      <t>Additional District sales taxes may apply.</t>
    </r>
    <r>
      <rPr>
        <sz val="9"/>
        <rFont val="Calibri"/>
        <family val="2"/>
      </rPr>
      <t xml:space="preserve">  State Underground Storage Tank fee (all products): $0.02/gal. Oil Spill Prevention and Administration Fee (all products): $0.065 per barrel ($0.00155/gal).</t>
    </r>
  </si>
  <si>
    <t xml:space="preserve">Colorado </t>
  </si>
  <si>
    <r>
      <t xml:space="preserve">Environmental Response Surcharge (ERS Fee): $100 per tanker load (8000 gallons) or </t>
    </r>
    <r>
      <rPr>
        <sz val="9"/>
        <color indexed="40"/>
        <rFont val="Calibri"/>
        <family val="2"/>
      </rPr>
      <t>$0.0125/gal</t>
    </r>
    <r>
      <rPr>
        <sz val="9"/>
        <rFont val="Calibri"/>
        <family val="2"/>
      </rPr>
      <t xml:space="preserve"> on all motor fuels.</t>
    </r>
    <r>
      <rPr>
        <sz val="9"/>
        <color indexed="25"/>
        <rFont val="Calibri"/>
        <family val="2"/>
      </rPr>
      <t xml:space="preserve"> </t>
    </r>
    <r>
      <rPr>
        <sz val="9"/>
        <color indexed="40"/>
        <rFont val="Calibri"/>
        <family val="2"/>
      </rPr>
      <t>Bridge and Tunnel Impact fee, effective 7/1/22-3/31/23: $0.02/gal on diesel fuel only</t>
    </r>
    <r>
      <rPr>
        <sz val="9"/>
        <rFont val="Calibri"/>
        <family val="2"/>
      </rPr>
      <t>.</t>
    </r>
  </si>
  <si>
    <t>Connecticut</t>
  </si>
  <si>
    <r>
      <t xml:space="preserve">Petroleum Products Gross Earnings tax (PPGET): 8.1% on first sale of gasoline in the state. The varible rate portion for diesel fuel: </t>
    </r>
    <r>
      <rPr>
        <sz val="9"/>
        <color indexed="40"/>
        <rFont val="Calibri"/>
        <family val="2"/>
      </rPr>
      <t>$0.139/gal</t>
    </r>
    <r>
      <rPr>
        <sz val="9"/>
        <rFont val="Calibri"/>
        <family val="2"/>
      </rPr>
      <t xml:space="preserve"> as of 7/1/22 (calculated as 8.1% of the average wholesale price for a 12-month period ending by June 15 each year). PPGET does not apply to products to be used as heating fuels or bunker fuels.</t>
    </r>
    <r>
      <rPr>
        <b/>
        <sz val="9"/>
        <rFont val="Calibri"/>
        <family val="2"/>
      </rPr>
      <t xml:space="preserve"> </t>
    </r>
    <r>
      <rPr>
        <b/>
        <sz val="9"/>
        <color indexed="40"/>
        <rFont val="Calibri"/>
        <family val="2"/>
      </rPr>
      <t>The State tax on gasoline (only) was suspended from 4/1/2022 to 6/30/2022</t>
    </r>
    <r>
      <rPr>
        <sz val="9"/>
        <rFont val="Calibri"/>
        <family val="2"/>
      </rPr>
      <t>.</t>
    </r>
  </si>
  <si>
    <t xml:space="preserve">Delaware </t>
  </si>
  <si>
    <t xml:space="preserve">DE Hazardous Substance: 0.9% tax on gross receipts from the sales of petroleum or petroleum products.  </t>
  </si>
  <si>
    <t xml:space="preserve">District of Columbia  </t>
  </si>
  <si>
    <t>Surcharge: $0.103/gal as of 10/1/21.</t>
  </si>
  <si>
    <t xml:space="preserve">Florida[4]  </t>
  </si>
  <si>
    <r>
      <t xml:space="preserve">The listed gasoline rate does not include additional local option taxes above the statewide minimum of $0.06/gal.  See http://floridarevenue.com/taxes/Documents/17B05-03_chart.pdf for more information.  Environmental taxes and other fees: Coastal Protection tax $0.00048/gal; Water Quality tax $0.00119/gal; Inland Protection tax  $0.01904/gal; Petroleum Inspection fee $0.00125/gal on gasoline, kerosene and No. 1 fuel oil. Total of these additional taxes and fees: $0.02196/gal for gasoline, $0.02071/gal for diesel. </t>
    </r>
    <r>
      <rPr>
        <sz val="9"/>
        <color indexed="25"/>
        <rFont val="Calibri"/>
        <family val="2"/>
      </rPr>
      <t xml:space="preserve"> </t>
    </r>
    <r>
      <rPr>
        <sz val="9"/>
        <color indexed="40"/>
        <rFont val="Calibri"/>
        <family val="2"/>
      </rPr>
      <t xml:space="preserve">The Florida Motor Fuel Tax Relief Act of 2022, </t>
    </r>
    <r>
      <rPr>
        <b/>
        <sz val="9"/>
        <color indexed="40"/>
        <rFont val="Calibri"/>
        <family val="2"/>
      </rPr>
      <t>effective 10/1/2022 to 10/31/2022</t>
    </r>
    <r>
      <rPr>
        <sz val="9"/>
        <color indexed="40"/>
        <rFont val="Calibri"/>
        <family val="2"/>
      </rPr>
      <t>, reduces or suspends several components of the total tax on gasoline (does not apply to diesel fuel).</t>
    </r>
  </si>
  <si>
    <t xml:space="preserve">Georgia[4]  </t>
  </si>
  <si>
    <r>
      <t xml:space="preserve">Georgia Underground Storage Tank (GUST) fee on petro products: $0.0075/gal.  The average retail price used for the Prepaid Local Tax (TSPLOST) changed as of 1/1/16; for more information, see https://dor.georgia.gov/motor-fuel-rates. </t>
    </r>
    <r>
      <rPr>
        <b/>
        <sz val="9"/>
        <color indexed="40"/>
        <rFont val="Calibri"/>
        <family val="2"/>
      </rPr>
      <t xml:space="preserve">Suspension of state motor fuel excise tax on all taxable fuels, effective 3/1/2022 and currently extended through 8/13/2022. </t>
    </r>
    <r>
      <rPr>
        <sz val="9"/>
        <color indexed="40"/>
        <rFont val="Calibri"/>
        <family val="2"/>
      </rPr>
      <t>The suspension does not apply to local  sales or use taxes.</t>
    </r>
  </si>
  <si>
    <t xml:space="preserve">Hawaii[4]  </t>
  </si>
  <si>
    <t xml:space="preserve">In addition to State rates: Honolulu: $0.165/gal; Maui: $0.24/gal; Hawaii: $0.23/gal; Kauai: $0.17/gal.  Environmental Response Tax $0.025/gal. </t>
  </si>
  <si>
    <t xml:space="preserve">Idaho </t>
  </si>
  <si>
    <t xml:space="preserve">Petroleum Transfer Fee (all fuels): $0.01/gal. </t>
  </si>
  <si>
    <t xml:space="preserve">Illinois[4]  </t>
  </si>
  <si>
    <r>
      <t xml:space="preserve">"Part B", mandatory prepaid sales tax, aka "Tax Prepayment by Motor Fuel Retailers" (sales tax is 6.25%): </t>
    </r>
    <r>
      <rPr>
        <sz val="9"/>
        <color indexed="40"/>
        <rFont val="Calibri"/>
        <family val="2"/>
      </rPr>
      <t>$0.23/ga</t>
    </r>
    <r>
      <rPr>
        <sz val="9"/>
        <color indexed="25"/>
        <rFont val="Calibri"/>
        <family val="2"/>
      </rPr>
      <t>l</t>
    </r>
    <r>
      <rPr>
        <sz val="9"/>
        <rFont val="Calibri"/>
        <family val="2"/>
      </rPr>
      <t xml:space="preserve"> for gasoline, gasohol, and diesel. For biodiesel (1 to 10% blends), the prepaid rate is </t>
    </r>
    <r>
      <rPr>
        <sz val="9"/>
        <color indexed="40"/>
        <rFont val="Calibri"/>
        <family val="2"/>
      </rPr>
      <t>$0.23/gal</t>
    </r>
    <r>
      <rPr>
        <sz val="9"/>
        <rFont val="Calibri"/>
        <family val="2"/>
      </rPr>
      <t xml:space="preserve">.  Underground Storage Tank tax: $0.003/gal; Environmental Impact Fee: $0.008/gal.  </t>
    </r>
  </si>
  <si>
    <t>Indiana</t>
  </si>
  <si>
    <r>
      <t xml:space="preserve">The Gasoline Use Tax (formerly the prepaid sales tax) is considered the equivalent of the 7 percent sales tax that would be collected by a retail merchant and replaces the obligation of the retail merchant to collect the sales tax on the sale of gasoline. </t>
    </r>
    <r>
      <rPr>
        <b/>
        <sz val="9"/>
        <rFont val="Calibri"/>
        <family val="2"/>
      </rPr>
      <t>The Gasoline Use Tax is calculated on a monthly basis</t>
    </r>
    <r>
      <rPr>
        <sz val="9"/>
        <rFont val="Calibri"/>
        <family val="2"/>
      </rPr>
      <t xml:space="preserve"> (see Departmental Notices for new rates). The rate is </t>
    </r>
    <r>
      <rPr>
        <sz val="9"/>
        <color indexed="40"/>
        <rFont val="Calibri"/>
        <family val="2"/>
      </rPr>
      <t>$0.291/gal,</t>
    </r>
    <r>
      <rPr>
        <sz val="9"/>
        <rFont val="Calibri"/>
        <family val="2"/>
      </rPr>
      <t xml:space="preserve"> as of 7/1/22.  A 7% sales tax on diesel fuel no longer applies. Oil Inspection fee: $0.01/gal.  </t>
    </r>
  </si>
  <si>
    <t>Iowa</t>
  </si>
  <si>
    <t>Rate for ethanol-blended (E15 or higher) gasoline: $0.24/gal. Rate for B11 (or higher) diesel: $0.301/gal.  Environmental Protection Charge (EPC): Repealed as of 12/31/16 ($0.01/gal on petroleum products). Ethanol Blended Gasoline E-15 or Higher is a new fuel group effective 7/1/20.</t>
  </si>
  <si>
    <t xml:space="preserve">Kansas </t>
  </si>
  <si>
    <t>Environmental Assurance Fee: $0.01/gal (back in effect 1/1/20). Petroleum Product Inspection Fee: 0.015 cents per barrel (bbl = 50 gals) or $0.0003/gal.</t>
  </si>
  <si>
    <t xml:space="preserve">Kentucky </t>
  </si>
  <si>
    <t>Petroleum Storage Tank Environmental Assurance Fee: $0.014/gal.  Rates are calculated quarterly on the average wholesale price of fuel.  Beginning July 1, 2016, rates are calculated and adjusted on an annual basis.</t>
  </si>
  <si>
    <t xml:space="preserve">Louisiana </t>
  </si>
  <si>
    <t>State Inspection fee (applies to all petroleum products): $0.00125/gal. Motor Fuels Underground Storage Tank Trust Fund fee applies to gasoline, No. 1 diesel, No. 2 diesel, kerosene, and all aviation fuels (not to LPG): $72 per 9000 gallon load ($0.008/gal).</t>
  </si>
  <si>
    <t xml:space="preserve">Maine </t>
  </si>
  <si>
    <t xml:space="preserve">Maine Coastal and Inland Surface Oil Clean-up Fund fee (no longer in effect after July 3, 2015): $0.03 per barrel ($0.0007/gal) for all crude oil and refined oil, including #6 fuel oil, #2 fuel oil, kerosene, gasoline, jet fuel, diesel fuel and liquid asphalt.  Ground Water Oil Clean-up Fund fees: $0.59 per barrel ($0.0140476/gal) of gasoline; $0.28 per barrel ($0.0067/gal) of refined petroleum products and their by-products (other than gasoline and #6 fuel oil), including #2 fuel oil, kerosene, jet fuel and diesel fuel; and $0.04 per barrel of #6 fuel oil.  Petroleum Marketing Fund Fee: $0.40 per 10,000 gallons of home heating oil and motor fuel oil.  </t>
  </si>
  <si>
    <t xml:space="preserve">Maryland </t>
  </si>
  <si>
    <r>
      <t xml:space="preserve">CPI component </t>
    </r>
    <r>
      <rPr>
        <sz val="9"/>
        <color indexed="40"/>
        <rFont val="Calibri"/>
        <family val="2"/>
      </rPr>
      <t>$0.054/gal</t>
    </r>
    <r>
      <rPr>
        <sz val="9"/>
        <rFont val="Calibri"/>
        <family val="2"/>
      </rPr>
      <t xml:space="preserve"> as of 7/1/22, Sales and Use Tax Equivalent rate (SUTE) component </t>
    </r>
    <r>
      <rPr>
        <sz val="9"/>
        <color indexed="40"/>
        <rFont val="Calibri"/>
        <family val="2"/>
      </rPr>
      <t>$0.138/gal</t>
    </r>
    <r>
      <rPr>
        <sz val="9"/>
        <rFont val="Calibri"/>
        <family val="2"/>
      </rPr>
      <t xml:space="preserve"> as of 7/1/22. Oil transfer Fee: $0.08 per barrel ($0.0019/gal) of oil transferred into the State. </t>
    </r>
    <r>
      <rPr>
        <b/>
        <sz val="9"/>
        <color indexed="40"/>
        <rFont val="Calibri"/>
        <family val="2"/>
      </rPr>
      <t>The tax on motor fuels was suspended for 30 days, from March 18, 2022 to April 16, 2022</t>
    </r>
    <r>
      <rPr>
        <sz val="9"/>
        <rFont val="Calibri"/>
        <family val="2"/>
      </rPr>
      <t>.</t>
    </r>
  </si>
  <si>
    <t>Massachusetts</t>
  </si>
  <si>
    <r>
      <t>Underground Storage Tank Petroleum Product Cleanup Fund Delivery fee: $286.01 per 10k load ($0.028601/gal). Underground Storage Tank fee: $250 per year, per tank. Uniform Oil Response +</t>
    </r>
    <r>
      <rPr>
        <b/>
        <sz val="9"/>
        <rFont val="Calibri"/>
        <family val="2"/>
      </rPr>
      <t xml:space="preserve"> </t>
    </r>
    <r>
      <rPr>
        <sz val="9"/>
        <rFont val="Calibri"/>
        <family val="2"/>
      </rPr>
      <t>Prevention fee: $0.05/barrel ($0.0012/gal), all products.</t>
    </r>
  </si>
  <si>
    <t>Michigan</t>
  </si>
  <si>
    <r>
      <t xml:space="preserve">The July 2022 Prepaid Sales Tax rates on fuels: gasoline </t>
    </r>
    <r>
      <rPr>
        <sz val="9"/>
        <color indexed="40"/>
        <rFont val="Calibri"/>
        <family val="2"/>
      </rPr>
      <t>$0.235/gal</t>
    </r>
    <r>
      <rPr>
        <sz val="9"/>
        <rFont val="Calibri"/>
        <family val="2"/>
      </rPr>
      <t xml:space="preserve">; diesel fuel </t>
    </r>
    <r>
      <rPr>
        <sz val="9"/>
        <color indexed="40"/>
        <rFont val="Calibri"/>
        <family val="2"/>
      </rPr>
      <t>$0.280/gal</t>
    </r>
    <r>
      <rPr>
        <sz val="9"/>
        <rFont val="Calibri"/>
        <family val="2"/>
      </rPr>
      <t xml:space="preserve">. </t>
    </r>
    <r>
      <rPr>
        <b/>
        <u/>
        <sz val="9"/>
        <rFont val="Calibri"/>
        <family val="2"/>
      </rPr>
      <t>NOTE</t>
    </r>
    <r>
      <rPr>
        <sz val="9"/>
        <rFont val="Calibri"/>
        <family val="2"/>
      </rPr>
      <t xml:space="preserve">: The prepaid sales tax rates are calculated each month, see Revenue Administrative Bulletins (RABs) for current rates. Environmental protection regulatory fee: $0.01/gal all products. </t>
    </r>
  </si>
  <si>
    <t xml:space="preserve">Minnesota </t>
  </si>
  <si>
    <t>Petroleum Tank Release Cleanup Fee (in effect February - May 2022): $20 per 1,000 gallons ($0.02/gal). Inspection fee: $1 for every 1,000 gallons received ($0.001/gal).</t>
  </si>
  <si>
    <t xml:space="preserve">Mississippi[4] </t>
  </si>
  <si>
    <t>Seawall Tax: $0.03/gal (gasoline only) in effect in Harrison, Hancock, and Jackson Counties.  Environmental Protection Fee: $0.004/gal.  Underground Storage Tank fee: $100 per tank per year.</t>
  </si>
  <si>
    <t xml:space="preserve">Missouri[4] </t>
  </si>
  <si>
    <t>Petroleum Inspection fee: $0.035 per 50 gallons ($0.0007/gal); Transport Load Fee $28.00 per 8,000 gallons ($0.0035/gal).</t>
  </si>
  <si>
    <t xml:space="preserve">Montana[4] </t>
  </si>
  <si>
    <t xml:space="preserve">Petroleum Storage Tank Cleanup fee : $0.0075/gal on gasoline, diesel and fuel oil, aviation gasoline, and (non-military use) jet fuel. </t>
  </si>
  <si>
    <t xml:space="preserve">Nebraska </t>
  </si>
  <si>
    <t>Petroleum Release Remedial Action fee: gasoline, gasohol, aviation gasoline, ethanol: $0.009/gal; diesel, jet fuel, all others products: $0.003/gal.</t>
  </si>
  <si>
    <t xml:space="preserve">Nevada[4] </t>
  </si>
  <si>
    <t>Additional county and local option taxes on motor fuels add $0.05 to $0.10/gal (or more) to the state rate (County mandatory: $0.01/gal, County Option: $0.04-$0.9/gal (or indexed rate)). Petroleum Products Inspection Fee: $0.00055/gal on gasoline; Clean-up Fee on gasoline, No. 1 and No. 2 distillates: $0.0075/gal.</t>
  </si>
  <si>
    <t xml:space="preserve">New Hampshire </t>
  </si>
  <si>
    <t xml:space="preserve">Oil Discharge and Disposal Cleanup Fund fee: $0.015/gal on gasoline and diesel fuels, excluding heating fuels.  Oil Pollution Control Fund fee: $0.00125/gal on all petroleum products except LPG and natural gas. </t>
  </si>
  <si>
    <t>New Jersey</t>
  </si>
  <si>
    <t>Petroleum Products Gross Receipts Tax - requires quarterly adjustment. As of 1/1/22: $0.319/gal for gasoline, $0.359/gal for diesel fuel.  Spill Compensation and Control Act: $0.023  per barrel ($0.0005/gal) on all petroleum products.</t>
  </si>
  <si>
    <t xml:space="preserve">New Mexico </t>
  </si>
  <si>
    <t>Petroleum Products Loading fee: $150 per 8000 gallon load on gasoline and special fuels ($0.01875/gal).  LOTS allowed, not in effect.</t>
  </si>
  <si>
    <t xml:space="preserve">New York[4] </t>
  </si>
  <si>
    <r>
      <t xml:space="preserve">Petroleum Business Tax (13-A) - requires annual adjustment (January 1, 2022: gasoline $0.173/gal, diesel $0.1555/gal).  Petroleum Testing Fee (gasoline): $0.0005/gal. </t>
    </r>
    <r>
      <rPr>
        <strike/>
        <sz val="9"/>
        <color indexed="25"/>
        <rFont val="Calibri"/>
        <family val="2"/>
      </rPr>
      <t xml:space="preserve"> </t>
    </r>
    <r>
      <rPr>
        <strike/>
        <sz val="9"/>
        <color indexed="40"/>
        <rFont val="Calibri"/>
        <family val="2"/>
      </rPr>
      <t>Additional sales taxes apply: State Sales Tax: $0.08/gal ($0.0875/gal in the Metropolitan Commuter Transportation District (MCTD))</t>
    </r>
    <r>
      <rPr>
        <sz val="9"/>
        <color indexed="40"/>
        <rFont val="Calibri"/>
        <family val="2"/>
      </rPr>
      <t xml:space="preserve">; </t>
    </r>
    <r>
      <rPr>
        <sz val="9"/>
        <rFont val="Calibri"/>
        <family val="2"/>
      </rPr>
      <t xml:space="preserve">local sales taxes also apply (some counties levy this in a cents-per-gallon manner.) </t>
    </r>
    <r>
      <rPr>
        <sz val="9"/>
        <color indexed="40"/>
        <rFont val="Calibri"/>
        <family val="2"/>
      </rPr>
      <t xml:space="preserve"> </t>
    </r>
    <r>
      <rPr>
        <strike/>
        <sz val="9"/>
        <color indexed="40"/>
        <rFont val="Calibri"/>
        <family val="2"/>
      </rPr>
      <t>Prepaid Sales Tax rates (see Publication 790, "Chart for Prepayment of Sales Tax on Motor Fuels'): $0.180/gal, $0.180/gal, $0.170/gal for Regions 1, 2, 3, respectively.</t>
    </r>
    <r>
      <rPr>
        <sz val="9"/>
        <color indexed="40"/>
        <rFont val="Calibri"/>
        <family val="2"/>
      </rPr>
      <t xml:space="preserve">   </t>
    </r>
    <r>
      <rPr>
        <sz val="9"/>
        <rFont val="Calibri"/>
        <family val="2"/>
      </rPr>
      <t xml:space="preserve">Oil Spill Prevention, Control, and Compensation License fee: $0.0925/bbl plus a surcharge of $0.0425/bbl, all petroleum products ($0.003274/gal). </t>
    </r>
    <r>
      <rPr>
        <sz val="9"/>
        <color indexed="40"/>
        <rFont val="Calibri"/>
        <family val="2"/>
      </rPr>
      <t>Several state taxes applied to motor fuel/gasoline and on-highway diesel fuel are suspended,</t>
    </r>
    <r>
      <rPr>
        <b/>
        <sz val="9"/>
        <color indexed="40"/>
        <rFont val="Calibri"/>
        <family val="2"/>
      </rPr>
      <t xml:space="preserve"> effective 6/1/2022 through 12/31/2022</t>
    </r>
    <r>
      <rPr>
        <sz val="9"/>
        <color indexed="40"/>
        <rFont val="Calibri"/>
        <family val="2"/>
      </rPr>
      <t>: $0.08/gal state excise tax (Article 12-A), the prepaid sales tax, and state sales and use taxes, and the additional $0.0075 state sales and use tax imposed in the Metropolitan Commuter Transportation District (MCTD)</t>
    </r>
    <r>
      <rPr>
        <sz val="9"/>
        <rFont val="Calibri"/>
        <family val="2"/>
      </rPr>
      <t>.</t>
    </r>
    <r>
      <rPr>
        <sz val="9"/>
        <color indexed="40"/>
        <rFont val="Calibri"/>
        <family val="2"/>
      </rPr>
      <t xml:space="preserve">
</t>
    </r>
  </si>
  <si>
    <t xml:space="preserve">North Carolina </t>
  </si>
  <si>
    <t xml:space="preserve">Gasoline and Oil Inspection fee: $0.0025/gal on all motor fuels.  </t>
  </si>
  <si>
    <t xml:space="preserve">North Dakota </t>
  </si>
  <si>
    <t>Inspection fee: $0.00025/gal on gasoline, kerosene, tractor fuel, heating oil, or diesel fuel.</t>
  </si>
  <si>
    <t xml:space="preserve">Ohio </t>
  </si>
  <si>
    <t xml:space="preserve">Petroleum Activity Tax (PAT): 0.65% on the gross receipts from the first sale, transfer, exchange, or other disposition of motor fuel in Ohio to a point outside of the distribution system. </t>
  </si>
  <si>
    <t xml:space="preserve">Oklahoma </t>
  </si>
  <si>
    <t xml:space="preserve">Petroleum Storage Underground Tank Release fee: $0.010/gal on gasoline, diesel fuel and blended fuel (gasohol, ethanol and fuel grade ethanol).  </t>
  </si>
  <si>
    <t xml:space="preserve">Oregon[4] </t>
  </si>
  <si>
    <t>LOTS allowed and levied at the county and municipal levels. Petroleum load fee: $10.00 per load (load = anything over 100 gals.)</t>
  </si>
  <si>
    <t xml:space="preserve">Pennsylvania </t>
  </si>
  <si>
    <r>
      <t xml:space="preserve">A variable rate is calculated annually and replaced the OCS and Liquid Fuels Tax (see PA Bulletin for updated rate info).  Underground Storage Tank (UST) Fund fee </t>
    </r>
    <r>
      <rPr>
        <sz val="9"/>
        <color indexed="40"/>
        <rFont val="Calibri"/>
        <family val="2"/>
      </rPr>
      <t>(applies only to gasoline and diesel fuel into tanks at farms</t>
    </r>
    <r>
      <rPr>
        <sz val="9"/>
        <rFont val="Calibri"/>
        <family val="2"/>
      </rPr>
      <t xml:space="preserve">: $0.011/gal. Most </t>
    </r>
    <r>
      <rPr>
        <sz val="9"/>
        <color indexed="40"/>
        <rFont val="Calibri"/>
        <family val="2"/>
      </rPr>
      <t xml:space="preserve">diesel fuel subject to the tank </t>
    </r>
    <r>
      <rPr>
        <b/>
        <sz val="9"/>
        <color indexed="40"/>
        <rFont val="Calibri"/>
        <family val="2"/>
      </rPr>
      <t>Capacity fee</t>
    </r>
    <r>
      <rPr>
        <sz val="9"/>
        <color indexed="40"/>
        <rFont val="Calibri"/>
        <family val="2"/>
      </rPr>
      <t>: $0.0825/gal of UST capacity</t>
    </r>
    <r>
      <rPr>
        <b/>
        <sz val="9"/>
        <color indexed="40"/>
        <rFont val="Calibri"/>
        <family val="2"/>
      </rPr>
      <t xml:space="preserve">, </t>
    </r>
    <r>
      <rPr>
        <sz val="9"/>
        <color indexed="40"/>
        <rFont val="Calibri"/>
        <family val="2"/>
      </rPr>
      <t>paid annually</t>
    </r>
    <r>
      <rPr>
        <sz val="9"/>
        <rFont val="Calibri"/>
        <family val="2"/>
      </rPr>
      <t>. See PA Insurance Dept, Bureau of Special Funds, USTIF for UST fees.</t>
    </r>
  </si>
  <si>
    <t xml:space="preserve">Rhode Island </t>
  </si>
  <si>
    <t>Environmental Protection Regulatory fee (EPRF): $0.01/gal. Uniform Oil Response and Prevention fee: $0.05 cents per barrel ($0.0012/gal).</t>
  </si>
  <si>
    <t xml:space="preserve">South Carolina[4] </t>
  </si>
  <si>
    <t>Inspection Fee: $0.0025/gal; Environmental Impact Fee: $0.005/gal.</t>
  </si>
  <si>
    <t xml:space="preserve">South Dakota </t>
  </si>
  <si>
    <t>Tank Inspection Fee: $0.02/gal.</t>
  </si>
  <si>
    <t xml:space="preserve">Tennessee </t>
  </si>
  <si>
    <t xml:space="preserve">Special Privilege Tax: $0.01/gal.  Environmental Assurance fee:  $0.004/gal. </t>
  </si>
  <si>
    <t xml:space="preserve">Texas </t>
  </si>
  <si>
    <t>Petro products delivery fee varies on load size (applies to all petro products).</t>
  </si>
  <si>
    <t xml:space="preserve">Utah </t>
  </si>
  <si>
    <t xml:space="preserve">Environmental Assurance fee: $0.0065/gal. </t>
  </si>
  <si>
    <t xml:space="preserve">Vermont </t>
  </si>
  <si>
    <r>
      <t>Petroleum Distributor fee: $0.01/gal. Motor Fuel Transportation Infrastructure Assessment (MFTIA) fee: gasoline</t>
    </r>
    <r>
      <rPr>
        <sz val="9"/>
        <color indexed="25"/>
        <rFont val="Calibri"/>
        <family val="2"/>
      </rPr>
      <t xml:space="preserve"> </t>
    </r>
    <r>
      <rPr>
        <sz val="9"/>
        <color indexed="40"/>
        <rFont val="Calibri"/>
        <family val="2"/>
      </rPr>
      <t>$0.0795/gal</t>
    </r>
    <r>
      <rPr>
        <sz val="9"/>
        <rFont val="Calibri"/>
        <family val="2"/>
      </rPr>
      <t xml:space="preserve">; diesel $0.03/gal. Motor Fuel Tax Assessment (MFTA) applies to gasoline only: </t>
    </r>
    <r>
      <rPr>
        <sz val="9"/>
        <color indexed="40"/>
        <rFont val="Calibri"/>
        <family val="2"/>
      </rPr>
      <t>$0.1591/gal</t>
    </r>
    <r>
      <rPr>
        <sz val="9"/>
        <rFont val="Calibri"/>
        <family val="2"/>
      </rPr>
      <t>.</t>
    </r>
  </si>
  <si>
    <t>Virginia</t>
  </si>
  <si>
    <r>
      <t xml:space="preserve">Storage tank fee: </t>
    </r>
    <r>
      <rPr>
        <sz val="9"/>
        <color indexed="40"/>
        <rFont val="Calibri"/>
        <family val="2"/>
      </rPr>
      <t>$0.006/gal</t>
    </r>
    <r>
      <rPr>
        <sz val="9"/>
        <color indexed="25"/>
        <rFont val="Calibri"/>
        <family val="2"/>
      </rPr>
      <t>.</t>
    </r>
    <r>
      <rPr>
        <sz val="9"/>
        <rFont val="Calibri"/>
        <family val="2"/>
      </rPr>
      <t xml:space="preserve"> The Motor Vehicle Fuels Sales Tax (MVFST) (aka, Wholesale Sales Tax (WH)) rates: gasoline</t>
    </r>
    <r>
      <rPr>
        <sz val="9"/>
        <color indexed="25"/>
        <rFont val="Calibri"/>
        <family val="2"/>
      </rPr>
      <t xml:space="preserve"> </t>
    </r>
    <r>
      <rPr>
        <sz val="9"/>
        <color indexed="40"/>
        <rFont val="Calibri"/>
        <family val="2"/>
      </rPr>
      <t>$0.082/gal</t>
    </r>
    <r>
      <rPr>
        <sz val="9"/>
        <rFont val="Calibri"/>
        <family val="2"/>
      </rPr>
      <t xml:space="preserve">, diesel </t>
    </r>
    <r>
      <rPr>
        <sz val="9"/>
        <color indexed="40"/>
        <rFont val="Calibri"/>
        <family val="2"/>
      </rPr>
      <t>$0.083/gal</t>
    </r>
    <r>
      <rPr>
        <sz val="9"/>
        <color indexed="25"/>
        <rFont val="Calibri"/>
        <family val="2"/>
      </rPr>
      <t>.</t>
    </r>
    <r>
      <rPr>
        <sz val="9"/>
        <rFont val="Calibri"/>
        <family val="2"/>
      </rPr>
      <t xml:space="preserve"> </t>
    </r>
  </si>
  <si>
    <t xml:space="preserve">Washington[4] </t>
  </si>
  <si>
    <r>
      <t xml:space="preserve">Oil Spill Administration Tax: $0.04 per barrel ($0.0009523/gal). Oil Spill Response tax: $0.01/bbl ($0.000238/gal). Hazardous Substance tax on petroleum products that can be measured on per-barrel basis: </t>
    </r>
    <r>
      <rPr>
        <sz val="9"/>
        <color indexed="40"/>
        <rFont val="Calibri"/>
        <family val="2"/>
      </rPr>
      <t>$1.20/bbl ($0.0286/gal)</t>
    </r>
    <r>
      <rPr>
        <sz val="9"/>
        <rFont val="Calibri"/>
        <family val="2"/>
      </rPr>
      <t xml:space="preserve">.  "Border Zone Area Motor Fuel Tax" $0.01/gal in counties bordering Canada. Petroleum Products Tax (PPT) reinstated as of 1/1/20: rate is based on the wholesale value of the petroleum product multiplied by .0015. </t>
    </r>
  </si>
  <si>
    <t xml:space="preserve">West Virginia </t>
  </si>
  <si>
    <t xml:space="preserve">Excise tax $0.205/gal, Consumers Sales and Service Tax: $0.152/gal. </t>
  </si>
  <si>
    <t xml:space="preserve">Wisconsin </t>
  </si>
  <si>
    <t xml:space="preserve">Petroleum Inspection fee: $0.02/gal. </t>
  </si>
  <si>
    <t xml:space="preserve">Wyoming </t>
  </si>
  <si>
    <t xml:space="preserve">License Tax: $0.01/gal.  </t>
  </si>
  <si>
    <t>American Samoa</t>
  </si>
  <si>
    <t xml:space="preserve">Not subject to federal excise. </t>
  </si>
  <si>
    <t>Guam</t>
  </si>
  <si>
    <r>
      <t xml:space="preserve">Not subject to federal excise. Automotive Surcharge (gasoline): $0.04/gal.  Mass Transit Automotive Surcharge (diesel): $0.04/gal. </t>
    </r>
    <r>
      <rPr>
        <sz val="9"/>
        <color indexed="40"/>
        <rFont val="Calibri"/>
        <family val="2"/>
      </rPr>
      <t>Excise taxes, Automotive surcharge, and Mass Transit Automotive Surcharge on liquid fuel suspended for 180 days, effective 6/21/2022</t>
    </r>
    <r>
      <rPr>
        <sz val="9"/>
        <rFont val="Calibri"/>
        <family val="2"/>
      </rPr>
      <t>.</t>
    </r>
  </si>
  <si>
    <t>Northern Mariana Islands</t>
  </si>
  <si>
    <t>Puerto Rico</t>
  </si>
  <si>
    <r>
      <t xml:space="preserve">Finished gasoline is subject to an additional $15.50/bbl ($0.369/gal) in taxes. Diesel fuel is also subject to an additional $9.25/bbl ($0.220/gal) in taxes.  See 13 L.P.R.A. § 31626, 13 L.P.R.A. § 31627, and 13 L.P.R.A. § 31627a. Not subject to federal excise. </t>
    </r>
    <r>
      <rPr>
        <sz val="9"/>
        <color indexed="40"/>
        <rFont val="Calibri"/>
        <family val="2"/>
      </rPr>
      <t>Gasoline and diesel fuel excise taxes suspended for 45 days, effective 6/14/2022</t>
    </r>
    <r>
      <rPr>
        <sz val="9"/>
        <rFont val="Calibri"/>
        <family val="2"/>
      </rPr>
      <t>.</t>
    </r>
  </si>
  <si>
    <t>U.S. Virgin Islands</t>
  </si>
  <si>
    <r>
      <t xml:space="preserve">1 This list includes rates of general application (including, but not limited to, excise taxes, environmental taxes, special taxes, and inspection fees), exclusive of county and local taxes. Rates are also exclusive of any state taxes based on gross or net receipts. </t>
    </r>
    <r>
      <rPr>
        <b/>
        <sz val="10"/>
        <color indexed="8"/>
        <rFont val="Calibri"/>
        <family val="2"/>
      </rPr>
      <t>The information included in this document is for general informational purposes only and should not be construed as legal, tax, or other advice. Contact the appropriate state agencies for official information or guidance about motor fuel taxes and fees.</t>
    </r>
    <r>
      <rPr>
        <sz val="9"/>
        <color indexed="8"/>
        <rFont val="Calibri"/>
        <family val="2"/>
      </rPr>
      <t xml:space="preserve"> State rates in effect as of</t>
    </r>
    <r>
      <rPr>
        <sz val="9"/>
        <color indexed="25"/>
        <rFont val="Calibri"/>
        <family val="2"/>
      </rPr>
      <t xml:space="preserve"> </t>
    </r>
    <r>
      <rPr>
        <sz val="9"/>
        <color indexed="40"/>
        <rFont val="Calibri"/>
        <family val="2"/>
      </rPr>
      <t>July 1, 2022</t>
    </r>
    <r>
      <rPr>
        <sz val="9"/>
        <color indexed="8"/>
        <rFont val="Calibri"/>
        <family val="2"/>
      </rPr>
      <t xml:space="preserve">. Sources: State and Territorial statutes and government agencies. </t>
    </r>
  </si>
  <si>
    <t>2 May include sales and/or use taxes, inspection fees, environmental fees, or other charges.</t>
  </si>
  <si>
    <t xml:space="preserve">3 Average of Total State taxes may not equal the sum due to rounding. </t>
  </si>
  <si>
    <t>4 Local option taxes (LOTS) are allowed.</t>
  </si>
  <si>
    <t>5 The State of Alaska suspended its motor fuels taxes on all fuel types and uses for a period of one year beginning September 1, 2008 and ending August 31, 2009.</t>
  </si>
  <si>
    <r>
      <t>Notes: Entries in</t>
    </r>
    <r>
      <rPr>
        <sz val="9"/>
        <color indexed="40"/>
        <rFont val="Calibri"/>
        <family val="2"/>
      </rPr>
      <t xml:space="preserve"> blue</t>
    </r>
    <r>
      <rPr>
        <sz val="9"/>
        <color indexed="30"/>
        <rFont val="Calibri"/>
        <family val="2"/>
      </rPr>
      <t xml:space="preserve"> </t>
    </r>
    <r>
      <rPr>
        <sz val="9"/>
        <color indexed="8"/>
        <rFont val="Calibri"/>
        <family val="2"/>
      </rPr>
      <t>indicate a change from the last edition of this table.</t>
    </r>
  </si>
  <si>
    <t xml:space="preserve">Questions concerning the information in this document may be directed to:  </t>
  </si>
  <si>
    <t>maureen.klein@eia.gov</t>
  </si>
  <si>
    <t>https://www.eia.gov/petroleum/marketing/monthly/xls/fueltaxes.xls</t>
  </si>
  <si>
    <t>Source</t>
  </si>
  <si>
    <t xml:space="preserve">State aviation fuels tax rates[1] </t>
  </si>
  <si>
    <t>Updated August 2022</t>
  </si>
  <si>
    <t>Aviation Gasoline</t>
  </si>
  <si>
    <t>Subject to Environmental Fees</t>
  </si>
  <si>
    <t>Subject to Inspection Fees</t>
  </si>
  <si>
    <t>Subject to Sales/Use Tax</t>
  </si>
  <si>
    <t>ü</t>
  </si>
  <si>
    <t>Aviation fuels are subject to the $0.001/gal Leaking Underground Storage Tank (LUST) fee. Fractional ownership program aircraft  surtax: $0.141/gal (applies in addition to any other taxes imposed on the removal, entry, use, or sale of the fuel). Commerical jet fuel tax rate: $0.044/gal.</t>
  </si>
  <si>
    <t>Alabama</t>
  </si>
  <si>
    <t>Aviation fuels exempt from Inspection fee.</t>
  </si>
  <si>
    <t>Alaska</t>
  </si>
  <si>
    <t>Aviation fuels are exempt from the Refined Fuel Surcharge.</t>
  </si>
  <si>
    <t>Additional county and local transaction taxes may apply to aviation fuels. Jet fuel tax applies only to the first 10 million gallons purchased in each calendar year. Jet fuel is exempt from the $0.01 per gallon Underground Storage Tank tax.</t>
  </si>
  <si>
    <t>X</t>
  </si>
  <si>
    <t xml:space="preserve">Subject to Arkansas 6.50% sales and use tax, plus local sales and use taxes based on point of receipt. $0.003 per gallon Petroleum Environmental Assurance fee applies to aviation fuels. General aviation use may also be subject to a $0.01 per gallon local tax. </t>
  </si>
  <si>
    <t>California</t>
  </si>
  <si>
    <r>
      <t xml:space="preserve">Subject to $0.02/gal Underground Storage Tank fee and $.0015/gal Oil Spill Response, Prevention, and Administration fee. In addition to the excise imposed, sales tax may apply to jet fuel (but not aviation gasoline). The prepaid sales tax on jet fuel (7/2022-6/2023): </t>
    </r>
    <r>
      <rPr>
        <sz val="9"/>
        <color rgb="FF00B0F0"/>
        <rFont val="Calibri"/>
        <family val="2"/>
        <scheme val="minor"/>
      </rPr>
      <t>$0.18/gal</t>
    </r>
    <r>
      <rPr>
        <sz val="9"/>
        <rFont val="Calibri"/>
        <family val="2"/>
        <scheme val="minor"/>
      </rPr>
      <t xml:space="preserve">.    </t>
    </r>
  </si>
  <si>
    <t>Colorado</t>
  </si>
  <si>
    <t>Aviation fuels exempt from Environmental Response Surcharge (ERS).</t>
  </si>
  <si>
    <t>Aviation fuels subject to 8.1% petroleum products gross earnings tax (PPGET).</t>
  </si>
  <si>
    <t>Delaware</t>
  </si>
  <si>
    <t>A refund of the total amount of tax on aviation gasoline is available with a receipt within 12 months of purchase. Jet fuel taxed as of 7/1/19.</t>
  </si>
  <si>
    <t>District of Columbia</t>
  </si>
  <si>
    <t>Florida</t>
  </si>
  <si>
    <t xml:space="preserve">Pollutants Tax applies: Coastal Protection, $0.02/bbl; Inland Protection, $0.8/bbl; Water Quality Assurance, $0.05/bbl. </t>
  </si>
  <si>
    <t>Georgia</t>
  </si>
  <si>
    <t xml:space="preserve">Aviation fuels subject to $0.005/gal Environmental Assurance fee. Aviation gasoline excise: $0.01 with license; motor gasoline rate imposed without license. Aviation gasoline also subject to the Prepaid Local Tax. Aviation jet fuel subject to 4% state sales and use tax. </t>
  </si>
  <si>
    <t>Hawaii</t>
  </si>
  <si>
    <t>Aviation fuels not subject to the $0.025/gal Environmental Response, Energy, and Food Security tax. No County-level tax on aviation fuels.</t>
  </si>
  <si>
    <t>Idaho</t>
  </si>
  <si>
    <t>Aviation fuel subject to (additional) $0.01/gal Transfer fee.</t>
  </si>
  <si>
    <t>Aviation fuels subject to 6.25% sales tax. Underground Storage Tank fee ($0.003/gal) and Environmental Impact fee ($60/7500 gallons ($0.008/gal)) apply to general aviation sales. LOTs apply to aviation fuels.</t>
  </si>
  <si>
    <t xml:space="preserve">Subject to $0.01/gal Inspection fee. Aviation gasoline may also be subject to  excise levied on gasoline. Aviation fuels are exempt from sales tax. </t>
  </si>
  <si>
    <t>Kansas</t>
  </si>
  <si>
    <t>A 6.5% general sales tax applies to non-exempt sales of aviation fuels. LOTs may also apply.</t>
  </si>
  <si>
    <t xml:space="preserve">Refund of excise paid on gasoline used for aviation purposes available. Jet fuel subject to 6% sales and use tax.  </t>
  </si>
  <si>
    <t>Louisiana</t>
  </si>
  <si>
    <t xml:space="preserve">4% sales tax on aviation gasoline and jet fuel. Inspection fee applies: $0.00125/gal.   </t>
  </si>
  <si>
    <t>Maine</t>
  </si>
  <si>
    <t>A purchaser of gasoline used for aviation purposes is entitled to reimbursement in the amount of the gasoline excise tax paid, less $0.04 per gallon. Both aviation gasoline and jet fuel are subject to the Maine Coastal and Inland Surface Oil Clean-up Fund fee ($0.03/bbl) and the Ground Water Oil Clean-up Fund fees ($0.56/bbl for gasoline; $0.25/bbl for refined petroleum products and their by-products).</t>
  </si>
  <si>
    <t>Maryland</t>
  </si>
  <si>
    <t xml:space="preserve">$0.0775/bbl ($0.0018/gal) Oil Transfer License fee applies to aviation fuels. </t>
  </si>
  <si>
    <t>Jet fuel tax is a local option tax; it only applies in municipalities that have voted to accept its application.</t>
  </si>
  <si>
    <t>Aviation fuels subject to 6% sales and use tax. Aviation fuels also subject to the environmental protection regulatory fee: $0.01/gal.</t>
  </si>
  <si>
    <t>Minnesota</t>
  </si>
  <si>
    <t>Subject to Petroleum Inspection fee: $0.001/gal and the $0.02/gal Petroleum Tank Cleanup fee (when  in effect).</t>
  </si>
  <si>
    <t>Mississippi</t>
  </si>
  <si>
    <t>Subject to $0.0004/gal Environmental Protection Fee. LOT sales taxes apply to aviation fuels.</t>
  </si>
  <si>
    <t>Missouri</t>
  </si>
  <si>
    <t>Aviation fuels are subject to the Agricultural Inspection fee: $0.0007/gal and the Transport Load fee: $0.0035/gal.</t>
  </si>
  <si>
    <t>Montana</t>
  </si>
  <si>
    <t xml:space="preserve">Aviation fuels are subject to the Petroleum Storage Cleanup fee: $0.0075/gal. </t>
  </si>
  <si>
    <t>Petroleum Release Remedial Action Fee (PRF): Aviation gasoline $0.009/gal; Jet Fuel $0.003/gal.</t>
  </si>
  <si>
    <t>Nevada</t>
  </si>
  <si>
    <t>Aviation fuels may be subject to additional local option taxes. Aviation gasoline is also subject to the Cleanup Fee ($0.0075/gal) and Petroleum Products Inspection Fee ($0.00055/gal).</t>
  </si>
  <si>
    <t>New Hampshire</t>
  </si>
  <si>
    <t xml:space="preserve">Aviation fuel also subject to $0.00125/gal Oil Pollution Control Fund (OPC Fund) fee: $0.00125/gal; the $0.015/gal Oil Discharge, Disposal and Cleanup Fund (ODD Fund) fee also applies to aviation gasoline. </t>
  </si>
  <si>
    <t>Airport Safety Fund Tax: $0.02/gal. Petroleum Products Gross Receipts tax (PGRT): $0.04/gal. Aviation fuels subject to $0.0005/gal Spill Compensation and Control Tax.</t>
  </si>
  <si>
    <t>New Mexico</t>
  </si>
  <si>
    <t>Aviation gasoline is subject to the $0.17/gal gasoline tax but a refund (less a 5% compensating tax) is available. A portion of sales of jet fuel subject to the Gross Receipts tax.</t>
  </si>
  <si>
    <t>New York</t>
  </si>
  <si>
    <t>$0.173/$0.07</t>
  </si>
  <si>
    <t>Subject to Petroleum Business Tax (Article 12A). Aviation gasoline subject to the $0.005 petroleum testing fee. Aviation fuels subject to Oil Spill Prevention, Control, and Compensation License fee: $0.095/bbl ($0.0019/gal) plus a surcharge of $0.0425/bbl ($0.0029/gal).</t>
  </si>
  <si>
    <t>Aviation gasoline and jet fuel subject to $0.0025 inspection fee; can be subject to sales tax, depending on use.</t>
  </si>
  <si>
    <t>North Dakota</t>
  </si>
  <si>
    <t>In some cases may be subject to 4% excise on purchase price if per-gallon excise is refunded.</t>
  </si>
  <si>
    <t>Subject to 5.5% sales tax.</t>
  </si>
  <si>
    <t>Oklahoma</t>
  </si>
  <si>
    <t>Aviation fuels subject to $0.01/gal Underground Storage Tank fee.</t>
  </si>
  <si>
    <t>Oregon</t>
  </si>
  <si>
    <t>Petroleum Load fee applies to aviation gasoline ($10.00 per load; load = 100 gallons or more).</t>
  </si>
  <si>
    <t>Pennsylvania</t>
  </si>
  <si>
    <t>Aviation fuels subject to $0.011/gal Underground Storage Tank Indemnification Fund (USTIF) fee.</t>
  </si>
  <si>
    <t>Aviation fuels subject to the $0.05/barrel ($0.0012/gal) Uniform Oil Response and Prevention fee and the $0.01/gal Environmental Protection Regulatory fee.</t>
  </si>
  <si>
    <t>South Carolina</t>
  </si>
  <si>
    <t>Aviation fuels subject to Inspection fee ($0.0025/gal) and Environmental fee ($0.005/gal).</t>
  </si>
  <si>
    <t>South Dakota</t>
  </si>
  <si>
    <t>Aviation fuels subject to $0.02/gal Tank Inspection fee.</t>
  </si>
  <si>
    <t>Tennessee</t>
  </si>
  <si>
    <t>Aviation fuels subject to $0.004/gal Environmental Assurance fee.</t>
  </si>
  <si>
    <t>Aviation fuels are exempt from excise. Aviation gasoline is subject to the Petroleum Products Delivery (PPD) fee.</t>
  </si>
  <si>
    <t>Utah</t>
  </si>
  <si>
    <t>Aviation fuels subject to Environmental Assurance fee: $0.005/gal.</t>
  </si>
  <si>
    <t>Vermont</t>
  </si>
  <si>
    <t>$0.01/gal Petroleum distributor licensing fee included in the listed rate for aviation gasoline. Jet fuel subject to 6% sales tax.</t>
  </si>
  <si>
    <t xml:space="preserve">Virginia </t>
  </si>
  <si>
    <t>Aviation gasoline (but not aviation jet fuel) is subject to the Storage Tank fee ($0.0065/gal); Aviation jet fuel: $0.05 for 1st 100,000 gallons, $0.005 over 100,000 gallons.</t>
  </si>
  <si>
    <t>Washington</t>
  </si>
  <si>
    <r>
      <t xml:space="preserve">Oil Spill Administration Tax: $0.04 per barrel ($0.0009523/gal). Oil Spill Response tax: $0.01/bbl ($0.000238/gal). Hazardous Substance tax on petroleum products that can be measured on per-barrel basis: </t>
    </r>
    <r>
      <rPr>
        <sz val="9"/>
        <color rgb="FF00B0F0"/>
        <rFont val="Calibri"/>
        <family val="2"/>
        <scheme val="minor"/>
      </rPr>
      <t>$1.20/bbl</t>
    </r>
    <r>
      <rPr>
        <sz val="9"/>
        <color theme="8"/>
        <rFont val="Calibri"/>
        <family val="2"/>
        <scheme val="minor"/>
      </rPr>
      <t xml:space="preserve"> (</t>
    </r>
    <r>
      <rPr>
        <sz val="9"/>
        <color rgb="FF00B0F0"/>
        <rFont val="Calibri"/>
        <family val="2"/>
        <scheme val="minor"/>
      </rPr>
      <t>$0.0286/gal</t>
    </r>
    <r>
      <rPr>
        <sz val="9"/>
        <color theme="8"/>
        <rFont val="Calibri"/>
        <family val="2"/>
        <scheme val="minor"/>
      </rPr>
      <t>)</t>
    </r>
    <r>
      <rPr>
        <sz val="9"/>
        <rFont val="Calibri"/>
        <family val="2"/>
        <scheme val="minor"/>
      </rPr>
      <t xml:space="preserve">.  Petroleum Products Tax (PPT) reinstated as of 1/1/20: rate is based on the wholesale value of the petroleum product multiplied by .0015. </t>
    </r>
  </si>
  <si>
    <t>Wisconsin</t>
  </si>
  <si>
    <t xml:space="preserve">Aviation fuels subject to Petroleum Inspection fee: $0.02/gal. </t>
  </si>
  <si>
    <t>Wyoming</t>
  </si>
  <si>
    <t>Listed rate includes $0.01/gal Additional License Tax.</t>
  </si>
  <si>
    <t xml:space="preserve">Guam </t>
  </si>
  <si>
    <t>Subject to 3% ad valorum.</t>
  </si>
  <si>
    <t xml:space="preserve">Refund of $0.11 per gallon for gasoline used in air trips between Puerto Rico and other places outside of the territorial limits of Puerto Rico (13 L.P.R.A. § 31670). </t>
  </si>
  <si>
    <t>Aviation fuels are exempt from Fuel Tax.</t>
  </si>
  <si>
    <r>
      <t xml:space="preserve">[1]The listed rates apply to fuel used for general aviation purposes only. For states that do not apply an excise tax to one or both fuels, an "X" appears in the rate column.  State rates in effect as of </t>
    </r>
    <r>
      <rPr>
        <sz val="9"/>
        <color rgb="FF00B0F0"/>
        <rFont val="Calibri"/>
        <family val="2"/>
        <scheme val="minor"/>
      </rPr>
      <t>July 1, 2022</t>
    </r>
    <r>
      <rPr>
        <sz val="9"/>
        <color theme="1"/>
        <rFont val="Calibri"/>
        <family val="2"/>
        <scheme val="minor"/>
      </rPr>
      <t xml:space="preserve">. </t>
    </r>
    <r>
      <rPr>
        <b/>
        <sz val="9"/>
        <color theme="1"/>
        <rFont val="Calibri"/>
        <family val="2"/>
        <scheme val="minor"/>
      </rPr>
      <t>The information included in this document is for general informational purposes only and should not be construed as legal, tax, or other advice.</t>
    </r>
    <r>
      <rPr>
        <sz val="9"/>
        <color theme="1"/>
        <rFont val="Calibri"/>
        <family val="2"/>
        <scheme val="minor"/>
      </rPr>
      <t xml:space="preserve"> </t>
    </r>
    <r>
      <rPr>
        <b/>
        <sz val="9"/>
        <color theme="1"/>
        <rFont val="Calibri"/>
        <family val="2"/>
        <scheme val="minor"/>
      </rPr>
      <t>Contact the appropriate state agencies for official information or guidance about aviation fuel taxes and fees</t>
    </r>
    <r>
      <rPr>
        <sz val="9"/>
        <color theme="1"/>
        <rFont val="Calibri"/>
        <family val="2"/>
        <scheme val="minor"/>
      </rPr>
      <t>. Sources: State and Territorial statutes and government agencies. This list will be updated on an occasional basis only.</t>
    </r>
  </si>
  <si>
    <t xml:space="preserve">Questions concerning information in this document may be directed to:  </t>
  </si>
  <si>
    <t>https://www.eia.gov/petroleum/marketing/monthly/xls/aviationtaxes.xlsx</t>
  </si>
  <si>
    <t>EIA</t>
  </si>
  <si>
    <t>Naphtha</t>
  </si>
  <si>
    <t>https://www.fhwa.dot.gov/policyinformation/statistics/2020/pdf/fe101a.pdf</t>
  </si>
  <si>
    <t>https://www.fhwa.dot.gov/policyinformation/statistics/2020/</t>
  </si>
  <si>
    <t>Prairie Island</t>
  </si>
  <si>
    <t>Braidwood</t>
  </si>
  <si>
    <t>Palo Verde</t>
  </si>
  <si>
    <t>Davis-Besse</t>
  </si>
  <si>
    <t>Plant</t>
  </si>
  <si>
    <t>Conversion Table (MMBtu to gal)</t>
  </si>
  <si>
    <t>State+Federal Tax</t>
  </si>
  <si>
    <t>G/MT</t>
  </si>
  <si>
    <t>https://tradingeconomics.com/commodity/naphtha</t>
  </si>
  <si>
    <t>Naphtha $/Gal 2022</t>
  </si>
  <si>
    <t>Naphatha/Gas Ratio</t>
  </si>
  <si>
    <t>Change from Base</t>
  </si>
  <si>
    <t>Price adjustment steps</t>
  </si>
  <si>
    <t>Remove marketing/Dist Percentage</t>
  </si>
  <si>
    <t>Subtract tax</t>
  </si>
  <si>
    <t>subtract distribution</t>
  </si>
  <si>
    <t>(not needed)</t>
  </si>
  <si>
    <t>West North Central - MN</t>
  </si>
  <si>
    <t>West North Central - NE</t>
  </si>
  <si>
    <t>AEO.2022.REF2022.PRCE_REAL_RESD_NA_PROP_NA_ENC_Y13DLRPMMBTU.A</t>
  </si>
  <si>
    <t>AEO.2022.HIGHOGS.PRCE_REAL_RESD_NA_PROP_NA_ENC_Y13DLRPMMBTU.A</t>
  </si>
  <si>
    <t>AEO.2022.LOWOGS.PRCE_REAL_RESD_NA_PROP_NA_ENC_Y13DLRPMMBTU.A</t>
  </si>
  <si>
    <t>AEO.2022.REF2022.PRCE_REAL_RESD_NA_DFO_NA_ENC_Y13DLRPMMBTU.A</t>
  </si>
  <si>
    <t>AEO.2022.HIGHOGS.PRCE_REAL_RESD_NA_DFO_NA_ENC_Y13DLRPMMBTU.A</t>
  </si>
  <si>
    <t>AEO.2022.LOWOGS.PRCE_REAL_RESD_NA_DFO_NA_ENC_Y13DLRPMMBTU.A</t>
  </si>
  <si>
    <t>AEO.2022.REF2022.PRCE_REAL_RESD_NA_NG_NA_ENC_Y13DLRPMMBTU.A</t>
  </si>
  <si>
    <t>AEO.2022.HIGHOGS.PRCE_REAL_RESD_NA_NG_NA_ENC_Y13DLRPMMBTU.A</t>
  </si>
  <si>
    <t>AEO.2022.LOWOGS.PRCE_REAL_RESD_NA_NG_NA_ENC_Y13DLRPMMBTU.A</t>
  </si>
  <si>
    <t>AEO.2022.REF2022.PRCE_REAL_RESD_NA_ELC_NA_ENC_Y13DLRPMMBTU.A</t>
  </si>
  <si>
    <t>AEO.2022.HIGHOGS.PRCE_REAL_RESD_NA_ELC_NA_ENC_Y13DLRPMMBTU.A</t>
  </si>
  <si>
    <t>AEO.2022.LOWOGS.PRCE_REAL_RESD_NA_ELC_NA_ENC_Y13DLRPMMBTU.A</t>
  </si>
  <si>
    <t>AEO.2022.REF2022.PRCE_REAL_COMM_NA_PROP_NA_ENC_Y13DLRPMMBTU.A</t>
  </si>
  <si>
    <t>AEO.2022.HIGHOGS.PRCE_REAL_COMM_NA_PROP_NA_ENC_Y13DLRPMMBTU.A</t>
  </si>
  <si>
    <t>AEO.2022.LOWOGS.PRCE_REAL_COMM_NA_PROP_NA_ENC_Y13DLRPMMBTU.A</t>
  </si>
  <si>
    <t>AEO.2022.REF2022.PRCE_REAL_COMM_NA_DFO_NA_ENC_Y13DLRPMMBTU.A</t>
  </si>
  <si>
    <t>AEO.2022.HIGHOGS.PRCE_REAL_COMM_NA_DFO_NA_ENC_Y13DLRPMMBTU.A</t>
  </si>
  <si>
    <t>AEO.2022.LOWOGS.PRCE_REAL_COMM_NA_DFO_NA_ENC_Y13DLRPMMBTU.A</t>
  </si>
  <si>
    <t>AEO.2022.REF2022.PRCE_REAL_COMM_NA_RFL_NA_ENC_Y13DLRPMMBTU.A</t>
  </si>
  <si>
    <t>AEO.2022.HIGHOGS.PRCE_REAL_COMM_NA_RFL_NA_ENC_Y13DLRPMMBTU.A</t>
  </si>
  <si>
    <t>AEO.2022.LOWOGS.PRCE_REAL_COMM_NA_RFL_NA_ENC_Y13DLRPMMBTU.A</t>
  </si>
  <si>
    <t>AEO.2022.REF2022.PRCE_REAL_COMM_NA_NG_NA_ENC_Y13DLRPMMBTU.A</t>
  </si>
  <si>
    <t>AEO.2022.HIGHOGS.PRCE_REAL_COMM_NA_NG_NA_ENC_Y13DLRPMMBTU.A</t>
  </si>
  <si>
    <t>AEO.2022.LOWOGS.PRCE_REAL_COMM_NA_NG_NA_ENC_Y13DLRPMMBTU.A</t>
  </si>
  <si>
    <t>AEO.2022.REF2022.PRCE_REAL_COMM_NA_ELC_NA_ENC_Y13DLRPMMBTU.A</t>
  </si>
  <si>
    <t>AEO.2022.HIGHOGS.PRCE_REAL_COMM_NA_ELC_NA_ENC_Y13DLRPMMBTU.A</t>
  </si>
  <si>
    <t>AEO.2022.LOWOGS.PRCE_REAL_COMM_NA_ELC_NA_ENC_Y13DLRPMMBTU.A</t>
  </si>
  <si>
    <t>AEO.2022.REF2022.PRCE_REAL_IDAL_NA_PROP_NA_ENC_Y13DLRPMMBTU.A</t>
  </si>
  <si>
    <t>AEO.2022.HIGHOGS.PRCE_REAL_IDAL_NA_PROP_NA_ENC_Y13DLRPMMBTU.A</t>
  </si>
  <si>
    <t>AEO.2022.LOWOGS.PRCE_REAL_IDAL_NA_PROP_NA_ENC_Y13DLRPMMBTU.A</t>
  </si>
  <si>
    <t>AEO.2022.REF2022.PRCE_REAL_IDAL_NA_DFO_NA_ENC_Y13DLRPMMBTU.A</t>
  </si>
  <si>
    <t>AEO.2022.HIGHOGS.PRCE_REAL_IDAL_NA_DFO_NA_ENC_Y13DLRPMMBTU.A</t>
  </si>
  <si>
    <t>AEO.2022.LOWOGS.PRCE_REAL_IDAL_NA_DFO_NA_ENC_Y13DLRPMMBTU.A</t>
  </si>
  <si>
    <t>AEO.2022.REF2022.PRCE_REAL_IDAL_NA_RFO_NA_ENC_Y13DLRPMMBTU.A</t>
  </si>
  <si>
    <t>AEO.2022.HIGHOGS.PRCE_REAL_IDAL_NA_RFO_NA_ENC_Y13DLRPMMBTU.A</t>
  </si>
  <si>
    <t>AEO.2022.LOWOGS.PRCE_REAL_IDAL_NA_RFO_NA_ENC_Y13DLRPMMBTU.A</t>
  </si>
  <si>
    <t>AEO.2022.REF2022.PRCE_REAL_IDAL_NA_NG_NA_ENC_Y13DLRPMMBTU.A</t>
  </si>
  <si>
    <t>AEO.2022.HIGHOGS.PRCE_REAL_IDAL_NA_NG_NA_ENC_Y13DLRPMMBTU.A</t>
  </si>
  <si>
    <t>AEO.2022.LOWOGS.PRCE_REAL_IDAL_NA_NG_NA_ENC_Y13DLRPMMBTU.A</t>
  </si>
  <si>
    <t>AEO.2022.REF2022.PRCE_REAL_IDAL_NA_MTC_NA_ENC_Y13DLRPMMBTU.A</t>
  </si>
  <si>
    <t>AEO.2022.HIGHOGS.PRCE_REAL_IDAL_NA_MTC_NA_ENC_Y13DLRPMMBTU.A</t>
  </si>
  <si>
    <t>AEO.2022.LOWOGS.PRCE_REAL_IDAL_NA_MTC_NA_ENC_Y13DLRPMMBTU.A</t>
  </si>
  <si>
    <t>AEO.2022.REF2022.PRCE_REAL_IDAL_NA_OIC_NA_ENC_Y13DLRPMMBTU.A</t>
  </si>
  <si>
    <t>AEO.2022.HIGHOGS.PRCE_REAL_IDAL_NA_OIC_NA_ENC_Y13DLRPMMBTU.A</t>
  </si>
  <si>
    <t>AEO.2022.LOWOGS.PRCE_REAL_IDAL_NA_OIC_NA_ENC_Y13DLRPMMBTU.A</t>
  </si>
  <si>
    <t>AEO.2022.REF2022.PRCE_REAL_IDAL_NA_CLTLQ_NA_ENC_Y13DLRPMMBTU.A</t>
  </si>
  <si>
    <t>AEO.2022.HIGHOGS.PRCE_REAL_IDAL_NA_CLTLQ_NA_ENC_Y13DLRPMMBTU.A</t>
  </si>
  <si>
    <t>AEO.2022.LOWOGS.PRCE_REAL_IDAL_NA_CLTLQ_NA_ENC_Y13DLRPMMBTU.A</t>
  </si>
  <si>
    <t>AEO.2022.REF2022.PRCE_REAL_IDAL_NA_ELC_NA_ENC_Y13DLRPMMBTU.A</t>
  </si>
  <si>
    <t>AEO.2022.HIGHOGS.PRCE_REAL_IDAL_NA_ELC_NA_ENC_Y13DLRPMMBTU.A</t>
  </si>
  <si>
    <t>AEO.2022.LOWOGS.PRCE_REAL_IDAL_NA_ELC_NA_ENC_Y13DLRPMMBTU.A</t>
  </si>
  <si>
    <t>AEO.2022.REF2022.PRCE_REAL_TRN_NA_PROP_NA_ENC_Y13DLRPMMBTU.A</t>
  </si>
  <si>
    <t>AEO.2022.HIGHOGS.PRCE_REAL_TRN_NA_PROP_NA_ENC_Y13DLRPMMBTU.A</t>
  </si>
  <si>
    <t>AEO.2022.LOWOGS.PRCE_REAL_TRN_NA_PROP_NA_ENC_Y13DLRPMMBTU.A</t>
  </si>
  <si>
    <t>AEO.2022.REF2022.PRCE_REAL_TRN_NA_E85_NA_ENC_Y13DLRPMMBTU.A</t>
  </si>
  <si>
    <t>AEO.2022.HIGHOGS.PRCE_REAL_TRN_NA_E85_NA_ENC_Y13DLRPMMBTU.A</t>
  </si>
  <si>
    <t>AEO.2022.LOWOGS.PRCE_REAL_TRN_NA_E85_NA_ENC_Y13DLRPMMBTU.A</t>
  </si>
  <si>
    <t>AEO.2022.REF2022.PRCE_REAL_TRN_NA_MGS_NA_ENC_Y13DLRPMMBTU.A</t>
  </si>
  <si>
    <t>AEO.2022.HIGHOGS.PRCE_REAL_TRN_NA_MGS_NA_ENC_Y13DLRPMMBTU.A</t>
  </si>
  <si>
    <t>AEO.2022.LOWOGS.PRCE_REAL_TRN_NA_MGS_NA_ENC_Y13DLRPMMBTU.A</t>
  </si>
  <si>
    <t>AEO.2022.REF2022.PRCE_REAL_TRN_NA_JFL_NA_ENC_Y13DLRPMMBTU.A</t>
  </si>
  <si>
    <t>AEO.2022.HIGHOGS.PRCE_REAL_TRN_NA_JFL_NA_ENC_Y13DLRPMMBTU.A</t>
  </si>
  <si>
    <t>AEO.2022.LOWOGS.PRCE_REAL_TRN_NA_JFL_NA_ENC_Y13DLRPMMBTU.A</t>
  </si>
  <si>
    <t>AEO.2022.REF2022.PRCE_REAL_TRN_NA_DFU_NA_ENC_Y13DLRPMMBTU.A</t>
  </si>
  <si>
    <t>AEO.2022.HIGHOGS.PRCE_REAL_TRN_NA_DFU_NA_ENC_Y13DLRPMMBTU.A</t>
  </si>
  <si>
    <t>AEO.2022.LOWOGS.PRCE_REAL_TRN_NA_DFU_NA_ENC_Y13DLRPMMBTU.A</t>
  </si>
  <si>
    <t>AEO.2022.REF2022.PRCE_REAL_TRN_NA_RFO_NA_ENC_Y13DLRPMMBTU.A</t>
  </si>
  <si>
    <t>AEO.2022.HIGHOGS.PRCE_REAL_TRN_NA_RFO_NA_ENC_Y13DLRPMMBTU.A</t>
  </si>
  <si>
    <t>AEO.2022.LOWOGS.PRCE_REAL_TRN_NA_RFO_NA_ENC_Y13DLRPMMBTU.A</t>
  </si>
  <si>
    <t>AEO.2022.REF2022.PRCE_REAL_TRN_NA_NG_NA_ENC_Y13DLRPMMBTU.A</t>
  </si>
  <si>
    <t>AEO.2022.HIGHOGS.PRCE_REAL_TRN_NA_NG_NA_ENC_Y13DLRPMMBTU.A</t>
  </si>
  <si>
    <t>AEO.2022.LOWOGS.PRCE_REAL_TRN_NA_NG_NA_ENC_Y13DLRPMMBTU.A</t>
  </si>
  <si>
    <t>AEO.2022.REF2022.PRCE_REAL_TRN_NA_ELC_NA_ENC_Y13DLRPMMBTU.A</t>
  </si>
  <si>
    <t>AEO.2022.HIGHOGS.PRCE_REAL_TRN_NA_ELC_NA_ENC_Y13DLRPMMBTU.A</t>
  </si>
  <si>
    <t>AEO.2022.LOWOGS.PRCE_REAL_TRN_NA_ELC_NA_ENC_Y13DLRPMMBTU.A</t>
  </si>
  <si>
    <t>AEO.2022.REF2022.PRCE_REAL_ELEP_NA_DFO_NA_ENC_Y13DLRPMMBTU.A</t>
  </si>
  <si>
    <t>AEO.2022.HIGHOGS.PRCE_REAL_ELEP_NA_DFO_NA_ENC_Y13DLRPMMBTU.A</t>
  </si>
  <si>
    <t>AEO.2022.LOWOGS.PRCE_REAL_ELEP_NA_DFO_NA_ENC_Y13DLRPMMBTU.A</t>
  </si>
  <si>
    <t>AEO.2022.REF2022.PRCE_REAL_ELEP_NA_RFO_NA_ENC_Y13DLRPMMBTU.A</t>
  </si>
  <si>
    <t>AEO.2022.HIGHOGS.PRCE_REAL_ELEP_NA_RFO_NA_ENC_Y13DLRPMMBTU.A</t>
  </si>
  <si>
    <t>AEO.2022.LOWOGS.PRCE_REAL_ELEP_NA_RFO_NA_ENC_Y13DLRPMMBTU.A</t>
  </si>
  <si>
    <t>AEO.2022.REF2022.PRCE_REAL_ELEP_NA_NG_NA_ENC_Y13DLRPMMBTU.A</t>
  </si>
  <si>
    <t>AEO.2022.HIGHOGS.PRCE_REAL_ELEP_NA_NG_NA_ENC_Y13DLRPMMBTU.A</t>
  </si>
  <si>
    <t>AEO.2022.LOWOGS.PRCE_REAL_ELEP_NA_NG_NA_ENC_Y13DLRPMMBTU.A</t>
  </si>
  <si>
    <t>AEO.2022.REF2022.PRCE_REAL_ELEP_NA_STC_NA_ENC_Y13DLRPMMBTU.A</t>
  </si>
  <si>
    <t>AEO.2022.HIGHOGS.PRCE_REAL_ELEP_NA_STC_NA_ENC_Y13DLRPMMBTU.A</t>
  </si>
  <si>
    <t>AEO.2022.LOWOGS.PRCE_REAL_ELEP_NA_STC_NA_ENC_Y13DLRPMMBTU.A</t>
  </si>
  <si>
    <t>AEO.2022.REF2022.PRCE_REAL_ELEP_NA_U_NA_ENC_Y13DLRPMMBTU.A</t>
  </si>
  <si>
    <t>AEO.2022.HIGHOGS.PRCE_REAL_ELEP_NA_U_NA_ENC_Y13DLRPMMBTU.A</t>
  </si>
  <si>
    <t>AEO.2022.LOWOGS.PRCE_REAL_ELEP_NA_U_NA_ENC_Y13DLRPMMBTU.A</t>
  </si>
  <si>
    <t>AEO.2022.REF2022.PRCE_REAL_TEN_NA_PROP_NA_ENC_Y13DLRPMMBTU.A</t>
  </si>
  <si>
    <t>AEO.2022.HIGHOGS.PRCE_REAL_TEN_NA_PROP_NA_ENC_Y13DLRPMMBTU.A</t>
  </si>
  <si>
    <t>AEO.2022.LOWOGS.PRCE_REAL_TEN_NA_PROP_NA_ENC_Y13DLRPMMBTU.A</t>
  </si>
  <si>
    <t>AEO.2022.REF2022.PRCE_REAL_TEN_NA_E85_NA_ENC_Y13DLRPMMBTU.A</t>
  </si>
  <si>
    <t>AEO.2022.HIGHOGS.PRCE_REAL_TEN_NA_E85_NA_ENC_Y13DLRPMMBTU.A</t>
  </si>
  <si>
    <t>AEO.2022.LOWOGS.PRCE_REAL_TEN_NA_E85_NA_ENC_Y13DLRPMMBTU.A</t>
  </si>
  <si>
    <t>AEO.2022.REF2022.PRCE_REAL_TEN_NA_MGS_NA_ENC_Y13DLRPMMBTU.A</t>
  </si>
  <si>
    <t>AEO.2022.HIGHOGS.PRCE_REAL_TEN_NA_MGS_NA_ENC_Y13DLRPMMBTU.A</t>
  </si>
  <si>
    <t>AEO.2022.LOWOGS.PRCE_REAL_TEN_NA_MGS_NA_ENC_Y13DLRPMMBTU.A</t>
  </si>
  <si>
    <t>AEO.2022.REF2022.PRCE_REAL_TEN_NA_JFL_NA_ENC_Y13DLRPMMBTU.A</t>
  </si>
  <si>
    <t>AEO.2022.HIGHOGS.PRCE_REAL_TEN_NA_JFL_NA_ENC_Y13DLRPMMBTU.A</t>
  </si>
  <si>
    <t>AEO.2022.LOWOGS.PRCE_REAL_TEN_NA_JFL_NA_ENC_Y13DLRPMMBTU.A</t>
  </si>
  <si>
    <t>AEO.2022.REF2022.PRCE_REAL_TEN_NA_DFO_NA_ENC_Y13DLRPMMBTU.A</t>
  </si>
  <si>
    <t>AEO.2022.HIGHOGS.PRCE_REAL_TEN_NA_DFO_NA_ENC_Y13DLRPMMBTU.A</t>
  </si>
  <si>
    <t>AEO.2022.LOWOGS.PRCE_REAL_TEN_NA_DFO_NA_ENC_Y13DLRPMMBTU.A</t>
  </si>
  <si>
    <t>AEO.2022.REF2022.PRCE_REAL_TEN_NA_RFO_NA_ENC_Y13DLRPMMBTU.A</t>
  </si>
  <si>
    <t>AEO.2022.HIGHOGS.PRCE_REAL_TEN_NA_RFO_NA_ENC_Y13DLRPMMBTU.A</t>
  </si>
  <si>
    <t>AEO.2022.LOWOGS.PRCE_REAL_TEN_NA_RFO_NA_ENC_Y13DLRPMMBTU.A</t>
  </si>
  <si>
    <t>AEO.2022.REF2022.PRCE_REAL_TEN_NA_NG_NA_ENC_Y13DLRPMMBTU.A</t>
  </si>
  <si>
    <t>AEO.2022.HIGHOGS.PRCE_REAL_TEN_NA_NG_NA_ENC_Y13DLRPMMBTU.A</t>
  </si>
  <si>
    <t>AEO.2022.LOWOGS.PRCE_REAL_TEN_NA_NG_NA_ENC_Y13DLRPMMBTU.A</t>
  </si>
  <si>
    <t>AEO.2022.REF2022.PRCE_REAL_TEN_NA_MTC_NA_ENC_Y13DLRPMMBTU.A</t>
  </si>
  <si>
    <t>AEO.2022.HIGHOGS.PRCE_REAL_TEN_NA_MTC_NA_ENC_Y13DLRPMMBTU.A</t>
  </si>
  <si>
    <t>AEO.2022.LOWOGS.PRCE_REAL_TEN_NA_MTC_NA_ENC_Y13DLRPMMBTU.A</t>
  </si>
  <si>
    <t>AEO.2022.REF2022.PRCE_REAL_TEN_NA_OCA_NA_ENC_Y13DLRPMMBTU.A</t>
  </si>
  <si>
    <t>AEO.2022.HIGHOGS.PRCE_REAL_TEN_NA_OCA_NA_ENC_Y13DLRPMMBTU.A</t>
  </si>
  <si>
    <t>AEO.2022.LOWOGS.PRCE_REAL_TEN_NA_OCA_NA_ENC_Y13DLRPMMBTU.A</t>
  </si>
  <si>
    <t>AEO.2022.REF2022.PRCE_REAL_TEN_NA_CLTLQ_NA_ENC_Y13DLRPMMBTU.A</t>
  </si>
  <si>
    <t>AEO.2022.HIGHOGS.PRCE_REAL_TEN_NA_CLTLQ_NA_ENC_Y13DLRPMMBTU.A</t>
  </si>
  <si>
    <t>AEO.2022.LOWOGS.PRCE_REAL_TEN_NA_CLTLQ_NA_ENC_Y13DLRPMMBTU.A</t>
  </si>
  <si>
    <t>AEO.2022.REF2022.PRCE_REAL_TEN_NA_ELC_NA_ENC_Y13DLRPMMBTU.A</t>
  </si>
  <si>
    <t>AEO.2022.HIGHOGS.PRCE_REAL_TEN_NA_ELC_NA_ENC_Y13DLRPMMBTU.A</t>
  </si>
  <si>
    <t>AEO.2022.LOWOGS.PRCE_REAL_TEN_NA_ELC_NA_ENC_Y13DLRPMMBTU.A</t>
  </si>
  <si>
    <t>AEO.2022.REF2022.EXPD_REAL_RESD_NA_NRN_NA_ENC_BLNY13DLR.A</t>
  </si>
  <si>
    <t>AEO.2022.HIGHOGS.EXPD_REAL_RESD_NA_NRN_NA_ENC_BLNY13DLR.A</t>
  </si>
  <si>
    <t>AEO.2022.LOWOGS.EXPD_REAL_RESD_NA_NRN_NA_ENC_BLNY13DLR.A</t>
  </si>
  <si>
    <t>AEO.2022.REF2022.EXPD_REAL_COMM_NA_NRN_NA_ENC_BLNY13DLR.A</t>
  </si>
  <si>
    <t>AEO.2022.HIGHOGS.EXPD_REAL_COMM_NA_NRN_NA_ENC_BLNY13DLR.A</t>
  </si>
  <si>
    <t>AEO.2022.LOWOGS.EXPD_REAL_COMM_NA_NRN_NA_ENC_BLNY13DLR.A</t>
  </si>
  <si>
    <t>AEO.2022.REF2022.EXPD_REAL_IDAL_NA_NRN_NA_ENC_BLNY13DLR.A</t>
  </si>
  <si>
    <t>AEO.2022.HIGHOGS.EXPD_REAL_IDAL_NA_NRN_NA_ENC_BLNY13DLR.A</t>
  </si>
  <si>
    <t>AEO.2022.LOWOGS.EXPD_REAL_IDAL_NA_NRN_NA_ENC_BLNY13DLR.A</t>
  </si>
  <si>
    <t>AEO.2022.REF2022.EXPD_REAL_TRN_NA_NRN_NA_ENC_BLNY13DLR.A</t>
  </si>
  <si>
    <t>AEO.2022.HIGHOGS.EXPD_REAL_TRN_NA_NRN_NA_ENC_BLNY13DLR.A</t>
  </si>
  <si>
    <t>AEO.2022.LOWOGS.EXPD_REAL_TRN_NA_NRN_NA_ENC_BLNY13DLR.A</t>
  </si>
  <si>
    <t>AEO.2022.REF2022.EXPD_REAL_TEN_NA_NRN_NA_ENC_BLNY13DLR.A</t>
  </si>
  <si>
    <t>AEO.2022.HIGHOGS.EXPD_REAL_TEN_NA_NRN_NA_ENC_BLNY13DLR.A</t>
  </si>
  <si>
    <t>AEO.2022.LOWOGS.EXPD_REAL_TEN_NA_NRN_NA_ENC_BLNY13DLR.A</t>
  </si>
  <si>
    <t>AEO.2022.REF2022.EXPD_REAL_TRN_NA_RNW_NA_ENC_BLNY13DLR.A</t>
  </si>
  <si>
    <t>AEO.2022.HIGHOGS.EXPD_REAL_TRN_NA_RNW_NA_ENC_BLNY13DLR.A</t>
  </si>
  <si>
    <t>AEO.2022.LOWOGS.EXPD_REAL_TRN_NA_RNW_NA_ENC_BLNY13DLR.A</t>
  </si>
  <si>
    <t>AEO.2022.REF2022.EXPD_REAL_TEN_NA_NA_NA_ENC_BLNY13DLR.A</t>
  </si>
  <si>
    <t>AEO.2022.HIGHOGS.EXPD_REAL_TEN_NA_NA_NA_ENC_BLNY13DLR.A</t>
  </si>
  <si>
    <t>AEO.2022.LOWOGS.EXPD_REAL_TEN_NA_NA_NA_ENC_BLNY13DLR.A</t>
  </si>
  <si>
    <t>AEO.2022.REF2022.PRCE_NOM_RESD_NA_PROP_NA_ENC_NDLRPMBTU.A</t>
  </si>
  <si>
    <t>AEO.2022.HIGHOGS.PRCE_NOM_RESD_NA_PROP_NA_ENC_NDLRPMBTU.A</t>
  </si>
  <si>
    <t>AEO.2022.LOWOGS.PRCE_NOM_RESD_NA_PROP_NA_ENC_NDLRPMBTU.A</t>
  </si>
  <si>
    <t>AEO.2022.REF2022.PRCE_NOM_RESD_NA_DFO_NA_ENC_NDLRPMBTU.A</t>
  </si>
  <si>
    <t>AEO.2022.HIGHOGS.PRCE_NOM_RESD_NA_DFO_NA_ENC_NDLRPMBTU.A</t>
  </si>
  <si>
    <t>AEO.2022.LOWOGS.PRCE_NOM_RESD_NA_DFO_NA_ENC_NDLRPMBTU.A</t>
  </si>
  <si>
    <t>AEO.2022.REF2022.PRCE_NOM_RESD_NA_NG_NA_ENC_NDLRPMBTU.A</t>
  </si>
  <si>
    <t>AEO.2022.HIGHOGS.PRCE_NOM_RESD_NA_NG_NA_ENC_NDLRPMBTU.A</t>
  </si>
  <si>
    <t>AEO.2022.LOWOGS.PRCE_NOM_RESD_NA_NG_NA_ENC_NDLRPMBTU.A</t>
  </si>
  <si>
    <t>AEO.2022.REF2022.PRCE_NOM_RESD_NA_ELC_NA_ENC_NDLRPMBTU.A</t>
  </si>
  <si>
    <t>AEO.2022.HIGHOGS.PRCE_NOM_RESD_NA_ELC_NA_ENC_NDLRPMBTU.A</t>
  </si>
  <si>
    <t>AEO.2022.LOWOGS.PRCE_NOM_RESD_NA_ELC_NA_ENC_NDLRPMBTU.A</t>
  </si>
  <si>
    <t>AEO.2022.REF2022.PRCE_NOM_COMM_NA_PROP_NA_ENC_NDLRPMBTU.A</t>
  </si>
  <si>
    <t>AEO.2022.HIGHOGS.PRCE_NOM_COMM_NA_PROP_NA_ENC_NDLRPMBTU.A</t>
  </si>
  <si>
    <t>AEO.2022.LOWOGS.PRCE_NOM_COMM_NA_PROP_NA_ENC_NDLRPMBTU.A</t>
  </si>
  <si>
    <t>AEO.2022.REF2022.PRCE_NOM_COMM_NA_DFO_NA_ENC_NDLRPMBTU.A</t>
  </si>
  <si>
    <t>AEO.2022.HIGHOGS.PRCE_NOM_COMM_NA_DFO_NA_ENC_NDLRPMBTU.A</t>
  </si>
  <si>
    <t>AEO.2022.LOWOGS.PRCE_NOM_COMM_NA_DFO_NA_ENC_NDLRPMBTU.A</t>
  </si>
  <si>
    <t>AEO.2022.REF2022.PRCE_NOM_COMM_NA_RFL_NA_ENC_NDLRPMBTU.A</t>
  </si>
  <si>
    <t>AEO.2022.HIGHOGS.PRCE_NOM_COMM_NA_RFL_NA_ENC_NDLRPMBTU.A</t>
  </si>
  <si>
    <t>AEO.2022.LOWOGS.PRCE_NOM_COMM_NA_RFL_NA_ENC_NDLRPMBTU.A</t>
  </si>
  <si>
    <t>AEO.2022.REF2022.PRCE_NOM_COMM_NA_NG_NA_ENC_NDLRPMBTU.A</t>
  </si>
  <si>
    <t>AEO.2022.HIGHOGS.PRCE_NOM_COMM_NA_NG_NA_ENC_NDLRPMBTU.A</t>
  </si>
  <si>
    <t>AEO.2022.LOWOGS.PRCE_NOM_COMM_NA_NG_NA_ENC_NDLRPMBTU.A</t>
  </si>
  <si>
    <t>AEO.2022.REF2022.PRCE_NOM_COMM_NA_ELC_NA_ENC_NDLRPMBTU.A</t>
  </si>
  <si>
    <t>AEO.2022.HIGHOGS.PRCE_NOM_COMM_NA_ELC_NA_ENC_NDLRPMBTU.A</t>
  </si>
  <si>
    <t>AEO.2022.LOWOGS.PRCE_NOM_COMM_NA_ELC_NA_ENC_NDLRPMBTU.A</t>
  </si>
  <si>
    <t>AEO.2022.REF2022.PRCE_NOM_IDAL_NA_PROP_NA_ENC_NDLRPMBTU.A</t>
  </si>
  <si>
    <t>AEO.2022.HIGHOGS.PRCE_NOM_IDAL_NA_PROP_NA_ENC_NDLRPMBTU.A</t>
  </si>
  <si>
    <t>AEO.2022.LOWOGS.PRCE_NOM_IDAL_NA_PROP_NA_ENC_NDLRPMBTU.A</t>
  </si>
  <si>
    <t>AEO.2022.REF2022.PRCE_NOM_IDAL_NA_DFO_NA_ENC_NDLRPMBTU.A</t>
  </si>
  <si>
    <t>AEO.2022.HIGHOGS.PRCE_NOM_IDAL_NA_DFO_NA_ENC_NDLRPMBTU.A</t>
  </si>
  <si>
    <t>AEO.2022.LOWOGS.PRCE_NOM_IDAL_NA_DFO_NA_ENC_NDLRPMBTU.A</t>
  </si>
  <si>
    <t>AEO.2022.REF2022.PRCE_NOM_IDAL_NA_RFO_NA_ENC_NDLRPMBTU.A</t>
  </si>
  <si>
    <t>AEO.2022.HIGHOGS.PRCE_NOM_IDAL_NA_RFO_NA_ENC_NDLRPMBTU.A</t>
  </si>
  <si>
    <t>AEO.2022.LOWOGS.PRCE_NOM_IDAL_NA_RFO_NA_ENC_NDLRPMBTU.A</t>
  </si>
  <si>
    <t>AEO.2022.REF2022.PRCE_NOM_IDAL_NA_NG_NA_ENC_NDLRPMBTU.A</t>
  </si>
  <si>
    <t>AEO.2022.HIGHOGS.PRCE_NOM_IDAL_NA_NG_NA_ENC_NDLRPMBTU.A</t>
  </si>
  <si>
    <t>AEO.2022.LOWOGS.PRCE_NOM_IDAL_NA_NG_NA_ENC_NDLRPMBTU.A</t>
  </si>
  <si>
    <t>AEO.2022.REF2022.PRCE_NOM_IDAL_NA_MTC_NA_ENC_NDLRPMBTU.A</t>
  </si>
  <si>
    <t>AEO.2022.HIGHOGS.PRCE_NOM_IDAL_NA_MTC_NA_ENC_NDLRPMBTU.A</t>
  </si>
  <si>
    <t>AEO.2022.LOWOGS.PRCE_NOM_IDAL_NA_MTC_NA_ENC_NDLRPMBTU.A</t>
  </si>
  <si>
    <t>AEO.2022.REF2022.PRCE_NOM_IDAL_NA_OIC_NA_ENC_NDLRPMBTU.A</t>
  </si>
  <si>
    <t>AEO.2022.HIGHOGS.PRCE_NOM_IDAL_NA_OIC_NA_ENC_NDLRPMBTU.A</t>
  </si>
  <si>
    <t>AEO.2022.LOWOGS.PRCE_NOM_IDAL_NA_OIC_NA_ENC_NDLRPMBTU.A</t>
  </si>
  <si>
    <t>AEO.2022.REF2022.PRCE_NOM_IDAL_NA_CLTLQ_NA_ENC_NDLRPMBTU.A</t>
  </si>
  <si>
    <t>AEO.2022.HIGHOGS.PRCE_NOM_IDAL_NA_CLTLQ_NA_ENC_NDLRPMBTU.A</t>
  </si>
  <si>
    <t>AEO.2022.LOWOGS.PRCE_NOM_IDAL_NA_CLTLQ_NA_ENC_NDLRPMBTU.A</t>
  </si>
  <si>
    <t>AEO.2022.REF2022.PRCE_NOM_IDAL_NA_ELC_NA_ENC_NDLRPMBTU.A</t>
  </si>
  <si>
    <t>AEO.2022.HIGHOGS.PRCE_NOM_IDAL_NA_ELC_NA_ENC_NDLRPMBTU.A</t>
  </si>
  <si>
    <t>AEO.2022.LOWOGS.PRCE_NOM_IDAL_NA_ELC_NA_ENC_NDLRPMBTU.A</t>
  </si>
  <si>
    <t>AEO.2022.REF2022.PRCE_NOM_TRN_NA_PROP_NA_ENC_NDLRPMBTU.A</t>
  </si>
  <si>
    <t>AEO.2022.HIGHOGS.PRCE_NOM_TRN_NA_PROP_NA_ENC_NDLRPMBTU.A</t>
  </si>
  <si>
    <t>AEO.2022.LOWOGS.PRCE_NOM_TRN_NA_PROP_NA_ENC_NDLRPMBTU.A</t>
  </si>
  <si>
    <t>AEO.2022.REF2022.PRCE_NOM_TRN_NA_E85_NA_ENC_NDLRPMBTU.A</t>
  </si>
  <si>
    <t>AEO.2022.HIGHOGS.PRCE_NOM_TRN_NA_E85_NA_ENC_NDLRPMBTU.A</t>
  </si>
  <si>
    <t>AEO.2022.LOWOGS.PRCE_NOM_TRN_NA_E85_NA_ENC_NDLRPMBTU.A</t>
  </si>
  <si>
    <t>AEO.2022.REF2022.PRCE_NOM_TRN_NA_MGS_NA_ENC_NDLRPMBTU.A</t>
  </si>
  <si>
    <t>AEO.2022.HIGHOGS.PRCE_NOM_TRN_NA_MGS_NA_ENC_NDLRPMBTU.A</t>
  </si>
  <si>
    <t>AEO.2022.LOWOGS.PRCE_NOM_TRN_NA_MGS_NA_ENC_NDLRPMBTU.A</t>
  </si>
  <si>
    <t>AEO.2022.REF2022.PRCE_NOM_TRN_NA_JFL_NA_ENC_NDLRPMBTU.A</t>
  </si>
  <si>
    <t>AEO.2022.HIGHOGS.PRCE_NOM_TRN_NA_JFL_NA_ENC_NDLRPMBTU.A</t>
  </si>
  <si>
    <t>AEO.2022.LOWOGS.PRCE_NOM_TRN_NA_JFL_NA_ENC_NDLRPMBTU.A</t>
  </si>
  <si>
    <t>AEO.2022.REF2022.PRCE_NOM_TRN_NA_DFU_NA_ENC_NDLRPMBTU.A</t>
  </si>
  <si>
    <t>AEO.2022.HIGHOGS.PRCE_NOM_TRN_NA_DFU_NA_ENC_NDLRPMBTU.A</t>
  </si>
  <si>
    <t>AEO.2022.LOWOGS.PRCE_NOM_TRN_NA_DFU_NA_ENC_NDLRPMBTU.A</t>
  </si>
  <si>
    <t>AEO.2022.REF2022.PRCE_NOM_TRN_NA_RFO_NA_ENC_NDLRPMBTU.A</t>
  </si>
  <si>
    <t>AEO.2022.HIGHOGS.PRCE_NOM_TRN_NA_RFO_NA_ENC_NDLRPMBTU.A</t>
  </si>
  <si>
    <t>AEO.2022.LOWOGS.PRCE_NOM_TRN_NA_RFO_NA_ENC_NDLRPMBTU.A</t>
  </si>
  <si>
    <t>AEO.2022.REF2022.PRCE_NOM_TRN_NA_NG_NA_ENC_NDLRPMBTU.A</t>
  </si>
  <si>
    <t>AEO.2022.HIGHOGS.PRCE_NOM_TRN_NA_NG_NA_ENC_NDLRPMBTU.A</t>
  </si>
  <si>
    <t>AEO.2022.LOWOGS.PRCE_NOM_TRN_NA_NG_NA_ENC_NDLRPMBTU.A</t>
  </si>
  <si>
    <t>AEO.2022.REF2022.PRCE_NOM_TRN_NA_ELC_NA_ENC_NDLRPMBTU.A</t>
  </si>
  <si>
    <t>AEO.2022.HIGHOGS.PRCE_NOM_TRN_NA_ELC_NA_ENC_NDLRPMBTU.A</t>
  </si>
  <si>
    <t>AEO.2022.LOWOGS.PRCE_NOM_TRN_NA_ELC_NA_ENC_NDLRPMBTU.A</t>
  </si>
  <si>
    <t>AEO.2022.REF2022.PRCE_NOM_ELEP_NA_DFO_NA_ENC_NDLRPMBTU.A</t>
  </si>
  <si>
    <t>AEO.2022.HIGHOGS.PRCE_NOM_ELEP_NA_DFO_NA_ENC_NDLRPMBTU.A</t>
  </si>
  <si>
    <t>AEO.2022.LOWOGS.PRCE_NOM_ELEP_NA_DFO_NA_ENC_NDLRPMBTU.A</t>
  </si>
  <si>
    <t>AEO.2022.REF2022.PRCE_NOM_ELEP_NA_RFO_NA_ENC_NDLRPMBTU.A</t>
  </si>
  <si>
    <t>AEO.2022.HIGHOGS.PRCE_NOM_ELEP_NA_RFO_NA_ENC_NDLRPMBTU.A</t>
  </si>
  <si>
    <t>AEO.2022.LOWOGS.PRCE_NOM_ELEP_NA_RFO_NA_ENC_NDLRPMBTU.A</t>
  </si>
  <si>
    <t>AEO.2022.REF2022.PRCE_NOM_ELEP_NA_NG_NA_ENC_NDLRPMBTU.A</t>
  </si>
  <si>
    <t>AEO.2022.HIGHOGS.PRCE_NOM_ELEP_NA_NG_NA_ENC_NDLRPMBTU.A</t>
  </si>
  <si>
    <t>AEO.2022.LOWOGS.PRCE_NOM_ELEP_NA_NG_NA_ENC_NDLRPMBTU.A</t>
  </si>
  <si>
    <t>AEO.2022.REF2022.PRCE_NOM_ELEP_NA_STC_NA_ENC_NDLRPMBTU.A</t>
  </si>
  <si>
    <t>AEO.2022.HIGHOGS.PRCE_NOM_ELEP_NA_STC_NA_ENC_NDLRPMBTU.A</t>
  </si>
  <si>
    <t>AEO.2022.LOWOGS.PRCE_NOM_ELEP_NA_STC_NA_ENC_NDLRPMBTU.A</t>
  </si>
  <si>
    <t>AEO.2022.REF2022.PRCE_NOM_ELEP_NA_U_NA_ENC_NDLRPMBTU.A</t>
  </si>
  <si>
    <t>AEO.2022.HIGHOGS.PRCE_NOM_ELEP_NA_U_NA_ENC_NDLRPMBTU.A</t>
  </si>
  <si>
    <t>AEO.2022.LOWOGS.PRCE_NOM_ELEP_NA_U_NA_ENC_NDLRPMBTU.A</t>
  </si>
  <si>
    <t>AEO.2022.REF2022.PRCE_NOM_TEN_NA_PROP_NA_ENC_NDLRPMBTU.A</t>
  </si>
  <si>
    <t>AEO.2022.HIGHOGS.PRCE_NOM_TEN_NA_PROP_NA_ENC_NDLRPMBTU.A</t>
  </si>
  <si>
    <t>AEO.2022.LOWOGS.PRCE_NOM_TEN_NA_PROP_NA_ENC_NDLRPMBTU.A</t>
  </si>
  <si>
    <t>AEO.2022.REF2022.PRCE_NOM_TEN_NA_E85_NA_ENC_NDLRPMBTU.A</t>
  </si>
  <si>
    <t>AEO.2022.HIGHOGS.PRCE_NOM_TEN_NA_E85_NA_ENC_NDLRPMBTU.A</t>
  </si>
  <si>
    <t>AEO.2022.LOWOGS.PRCE_NOM_TEN_NA_E85_NA_ENC_NDLRPMBTU.A</t>
  </si>
  <si>
    <t>AEO.2022.REF2022.PRCE_NOM_TEN_NA_MGS_NA_ENC_NDLRPMBTU.A</t>
  </si>
  <si>
    <t>AEO.2022.HIGHOGS.PRCE_NOM_TEN_NA_MGS_NA_ENC_NDLRPMBTU.A</t>
  </si>
  <si>
    <t>AEO.2022.LOWOGS.PRCE_NOM_TEN_NA_MGS_NA_ENC_NDLRPMBTU.A</t>
  </si>
  <si>
    <t>AEO.2022.REF2022.PRCE_NOM_TEN_NA_JFL_NA_ENC_NDLRPMBTU.A</t>
  </si>
  <si>
    <t>AEO.2022.HIGHOGS.PRCE_NOM_TEN_NA_JFL_NA_ENC_NDLRPMBTU.A</t>
  </si>
  <si>
    <t>AEO.2022.LOWOGS.PRCE_NOM_TEN_NA_JFL_NA_ENC_NDLRPMBTU.A</t>
  </si>
  <si>
    <t>AEO.2022.REF2022.PRCE_NOM_TEN_NA_DFO_NA_ENC_NDLRPMBTU.A</t>
  </si>
  <si>
    <t>AEO.2022.HIGHOGS.PRCE_NOM_TEN_NA_DFO_NA_ENC_NDLRPMBTU.A</t>
  </si>
  <si>
    <t>AEO.2022.LOWOGS.PRCE_NOM_TEN_NA_DFO_NA_ENC_NDLRPMBTU.A</t>
  </si>
  <si>
    <t>AEO.2022.REF2022.PRCE_NOM_TEN_NA_RFO_NA_ENC_NDLRPMBTU.A</t>
  </si>
  <si>
    <t>AEO.2022.HIGHOGS.PRCE_NOM_TEN_NA_RFO_NA_ENC_NDLRPMBTU.A</t>
  </si>
  <si>
    <t>AEO.2022.LOWOGS.PRCE_NOM_TEN_NA_RFO_NA_ENC_NDLRPMBTU.A</t>
  </si>
  <si>
    <t>AEO.2022.REF2022.PRCE_NOM_TEN_NA_NG_NA_ENC_NDLRPMBTU.A</t>
  </si>
  <si>
    <t>AEO.2022.HIGHOGS.PRCE_NOM_TEN_NA_NG_NA_ENC_NDLRPMBTU.A</t>
  </si>
  <si>
    <t>AEO.2022.LOWOGS.PRCE_NOM_TEN_NA_NG_NA_ENC_NDLRPMBTU.A</t>
  </si>
  <si>
    <t>AEO.2022.REF2022.PRCE_NOM_TEN_NA_MTC_NA_ENC_NDLRPMBTU.A</t>
  </si>
  <si>
    <t>AEO.2022.HIGHOGS.PRCE_NOM_TEN_NA_MTC_NA_ENC_NDLRPMBTU.A</t>
  </si>
  <si>
    <t>AEO.2022.LOWOGS.PRCE_NOM_TEN_NA_MTC_NA_ENC_NDLRPMBTU.A</t>
  </si>
  <si>
    <t>AEO.2022.REF2022.PRCE_NOM_TEN_NA_OCA_NA_ENC_NDLRPMBTU.A</t>
  </si>
  <si>
    <t>AEO.2022.HIGHOGS.PRCE_NOM_TEN_NA_OCA_NA_ENC_NDLRPMBTU.A</t>
  </si>
  <si>
    <t>AEO.2022.LOWOGS.PRCE_NOM_TEN_NA_OCA_NA_ENC_NDLRPMBTU.A</t>
  </si>
  <si>
    <t>AEO.2022.REF2022.PRCE_NOM_TEN_NA_CLTLQ_NA_ENC_NDLRPMBTU.A</t>
  </si>
  <si>
    <t>AEO.2022.HIGHOGS.PRCE_NOM_TEN_NA_CLTLQ_NA_ENC_NDLRPMBTU.A</t>
  </si>
  <si>
    <t>AEO.2022.LOWOGS.PRCE_NOM_TEN_NA_CLTLQ_NA_ENC_NDLRPMBTU.A</t>
  </si>
  <si>
    <t>AEO.2022.REF2022.PRCE_NOM_TEN_NA_ELC_NA_ENC_NDLRPMBTU.A</t>
  </si>
  <si>
    <t>AEO.2022.HIGHOGS.PRCE_NOM_TEN_NA_ELC_NA_ENC_NDLRPMBTU.A</t>
  </si>
  <si>
    <t>AEO.2022.LOWOGS.PRCE_NOM_TEN_NA_ELC_NA_ENC_NDLRPMBTU.A</t>
  </si>
  <si>
    <t>AEO.2022.REF2022.EXPD_NOM_RESD_NA_NRN_NA_ENC_BLNNOMDLR.A</t>
  </si>
  <si>
    <t>AEO.2022.HIGHOGS.EXPD_NOM_RESD_NA_NRN_NA_ENC_BLNNOMDLR.A</t>
  </si>
  <si>
    <t>AEO.2022.LOWOGS.EXPD_NOM_RESD_NA_NRN_NA_ENC_BLNNOMDLR.A</t>
  </si>
  <si>
    <t>AEO.2022.REF2022.EXPD_NOM_COMM_NA_NRN_NA_ENC_BLNNOMDLR.A</t>
  </si>
  <si>
    <t>AEO.2022.HIGHOGS.EXPD_NOM_COMM_NA_NRN_NA_ENC_BLNNOMDLR.A</t>
  </si>
  <si>
    <t>AEO.2022.LOWOGS.EXPD_NOM_COMM_NA_NRN_NA_ENC_BLNNOMDLR.A</t>
  </si>
  <si>
    <t>AEO.2022.REF2022.EXPD_NOM_IDAL_NA_NRN_NA_ENC_BLNNOMDLR.A</t>
  </si>
  <si>
    <t>AEO.2022.HIGHOGS.EXPD_NOM_IDAL_NA_NRN_NA_ENC_BLNNOMDLR.A</t>
  </si>
  <si>
    <t>AEO.2022.LOWOGS.EXPD_NOM_IDAL_NA_NRN_NA_ENC_BLNNOMDLR.A</t>
  </si>
  <si>
    <t>AEO.2022.REF2022.EXPD_NOM_TRN_NA_NRN_NA_ENC_BLNNOMDLR.A</t>
  </si>
  <si>
    <t>AEO.2022.HIGHOGS.EXPD_NOM_TRN_NA_NRN_NA_ENC_BLNNOMDLR.A</t>
  </si>
  <si>
    <t>AEO.2022.LOWOGS.EXPD_NOM_TRN_NA_NRN_NA_ENC_BLNNOMDLR.A</t>
  </si>
  <si>
    <t>AEO.2022.REF2022.EXPD_NOM_TEN_NA_NRN_NA_ENC_BLNNOMDLR.A</t>
  </si>
  <si>
    <t>AEO.2022.HIGHOGS.EXPD_NOM_TEN_NA_NRN_NA_ENC_BLNNOMDLR.A</t>
  </si>
  <si>
    <t>AEO.2022.LOWOGS.EXPD_NOM_TEN_NA_NRN_NA_ENC_BLNNOMDLR.A</t>
  </si>
  <si>
    <t>AEO.2022.REF2022.EXPD_NOM_TRN_NA_RNW_NA_ENC_BLNNOMDLR.A</t>
  </si>
  <si>
    <t>AEO.2022.HIGHOGS.EXPD_NOM_TRN_NA_RNW_NA_ENC_BLNNOMDLR.A</t>
  </si>
  <si>
    <t>AEO.2022.LOWOGS.EXPD_NOM_TRN_NA_RNW_NA_ENC_BLNNOMDLR.A</t>
  </si>
  <si>
    <t>AEO.2022.REF2022.EXPD_NOM_TEN_NA_NA_NA_ENC_BLNNOMDLR.A</t>
  </si>
  <si>
    <t>AEO.2022.HIGHOGS.EXPD_NOM_TEN_NA_NA_NA_ENC_BLNNOMDLR.A</t>
  </si>
  <si>
    <t>AEO.2022.LOWOGS.EXPD_NOM_TEN_NA_NA_NA_ENC_BLNNOMDLR.A</t>
  </si>
  <si>
    <t>East North Central - IL</t>
  </si>
  <si>
    <t>East North Central - OH</t>
  </si>
  <si>
    <t>Origional</t>
  </si>
  <si>
    <t>Adjusted</t>
  </si>
  <si>
    <t>Modification</t>
  </si>
  <si>
    <t>Completed</t>
  </si>
  <si>
    <t>$/MT</t>
  </si>
  <si>
    <t>Forecasted Price of Naphtha</t>
  </si>
  <si>
    <t>SMR?</t>
  </si>
  <si>
    <t>Marketing + Distribution</t>
  </si>
  <si>
    <t>Marketing Only</t>
  </si>
  <si>
    <t>Pipeline</t>
  </si>
  <si>
    <t>Rail</t>
  </si>
  <si>
    <t>$10-$15/barrel</t>
  </si>
  <si>
    <t>$5/barrel</t>
  </si>
  <si>
    <t>42 Gallons/barrel</t>
  </si>
  <si>
    <t>http://randallwalsh.com/wp-content/uploads/2020/12/Transporting-Petroleum-The-Energy-Journal.pdf</t>
  </si>
  <si>
    <t>Water</t>
  </si>
  <si>
    <t>Naphtha Dist</t>
  </si>
  <si>
    <t>$/Gal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</si>
</sst>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44" formatCode="_(&quot;$&quot;* #,##0.00_);_(&quot;$&quot;* \(#,##0.00\);_(&quot;$&quot;* &quot;-&quot;??_);_(@_)"/>
    <numFmt numFmtId="164" formatCode="0.000"/>
    <numFmt numFmtId="165" formatCode="&quot;$&quot;0.####"/>
    <numFmt numFmtId="166" formatCode="&quot;$&quot;#,##0.00"/>
    <numFmt numFmtId="167" formatCode="0.####"/>
    <numFmt numFmtId="168" formatCode="\(0.####\)"/>
    <numFmt numFmtId="169" formatCode="0.00_)"/>
    <numFmt numFmtId="170" formatCode="mmmm\ yyyy"/>
    <numFmt numFmtId="171" formatCode="&quot;$&quot;#,##0.00##"/>
    <numFmt numFmtId="172" formatCode="&quot;$&quot;#,##0.000_);[Red]\(&quot;$&quot;#,##0.000\)"/>
    <numFmt numFmtId="173" formatCode="&quot;$&quot;#,##0.0000"/>
    <numFmt numFmtId="174" formatCode="&quot;$&quot;#,##0.000"/>
    <numFmt numFmtId="175" formatCode="0.0%"/>
  </numFmts>
  <fonts count="36" x14ac:knownFonts="1">
    <font>
      <sz val="12"/>
      <color theme="1"/>
      <name val="Calibri"/>
      <family val="2"/>
      <scheme val="minor"/>
    </font>
    <font>
      <b/>
      <sz val="11"/>
      <color theme="3"/>
      <name val="Calibri"/>
      <family val="2"/>
      <scheme val="minor"/>
    </font>
    <font>
      <sz val="12"/>
      <color rgb="FF000000"/>
      <name val="Calibri"/>
      <family val="2"/>
      <scheme val="minor"/>
    </font>
    <font>
      <sz val="8"/>
      <name val="Calibri"/>
      <family val="2"/>
      <scheme val="minor"/>
    </font>
    <font>
      <u/>
      <sz val="12"/>
      <color theme="10"/>
      <name val="Calibri"/>
      <family val="2"/>
      <scheme val="minor"/>
    </font>
    <font>
      <b/>
      <sz val="12"/>
      <color theme="4"/>
      <name val="Calibri"/>
      <family val="2"/>
      <scheme val="minor"/>
    </font>
    <font>
      <b/>
      <sz val="12"/>
      <color rgb="FF00B0F0"/>
      <name val="Calibri"/>
      <family val="2"/>
      <scheme val="minor"/>
    </font>
    <font>
      <sz val="9"/>
      <color rgb="FF00B0F0"/>
      <name val="Calibri"/>
      <family val="2"/>
      <scheme val="minor"/>
    </font>
    <font>
      <b/>
      <sz val="9"/>
      <color theme="1"/>
      <name val="Calibri"/>
      <family val="2"/>
      <scheme val="minor"/>
    </font>
    <font>
      <sz val="9"/>
      <color theme="1"/>
      <name val="Calibri"/>
      <family val="2"/>
      <scheme val="minor"/>
    </font>
    <font>
      <sz val="9"/>
      <name val="Calibri"/>
      <family val="2"/>
      <scheme val="minor"/>
    </font>
    <font>
      <sz val="10"/>
      <name val="Arial"/>
      <family val="2"/>
    </font>
    <font>
      <b/>
      <sz val="9"/>
      <name val="Calibri"/>
      <family val="2"/>
      <scheme val="minor"/>
    </font>
    <font>
      <sz val="9"/>
      <name val="Calibri"/>
      <family val="2"/>
    </font>
    <font>
      <sz val="9"/>
      <color indexed="40"/>
      <name val="Calibri"/>
      <family val="2"/>
    </font>
    <font>
      <b/>
      <sz val="9"/>
      <name val="Calibri"/>
      <family val="2"/>
    </font>
    <font>
      <sz val="9"/>
      <color indexed="25"/>
      <name val="Calibri"/>
      <family val="2"/>
    </font>
    <font>
      <b/>
      <sz val="9"/>
      <color indexed="40"/>
      <name val="Calibri"/>
      <family val="2"/>
    </font>
    <font>
      <b/>
      <u/>
      <sz val="9"/>
      <name val="Calibri"/>
      <family val="2"/>
    </font>
    <font>
      <strike/>
      <sz val="9"/>
      <color indexed="25"/>
      <name val="Calibri"/>
      <family val="2"/>
    </font>
    <font>
      <strike/>
      <sz val="9"/>
      <color indexed="40"/>
      <name val="Calibri"/>
      <family val="2"/>
    </font>
    <font>
      <sz val="11"/>
      <name val="Calibri"/>
      <family val="2"/>
      <scheme val="minor"/>
    </font>
    <font>
      <b/>
      <sz val="10"/>
      <color indexed="8"/>
      <name val="Calibri"/>
      <family val="2"/>
    </font>
    <font>
      <sz val="9"/>
      <color indexed="8"/>
      <name val="Calibri"/>
      <family val="2"/>
    </font>
    <font>
      <sz val="9"/>
      <color indexed="30"/>
      <name val="Calibri"/>
      <family val="2"/>
    </font>
    <font>
      <sz val="10"/>
      <color theme="1"/>
      <name val="Calibri"/>
      <family val="2"/>
      <scheme val="minor"/>
    </font>
    <font>
      <u/>
      <sz val="9"/>
      <color rgb="FF00B0F0"/>
      <name val="Calibri"/>
      <family val="2"/>
      <scheme val="minor"/>
    </font>
    <font>
      <b/>
      <sz val="10"/>
      <name val="Calibri"/>
      <family val="2"/>
      <scheme val="minor"/>
    </font>
    <font>
      <sz val="9"/>
      <color theme="4"/>
      <name val="Calibri"/>
      <family val="2"/>
      <scheme val="minor"/>
    </font>
    <font>
      <sz val="10"/>
      <name val="Calibri"/>
      <family val="2"/>
      <scheme val="minor"/>
    </font>
    <font>
      <sz val="11"/>
      <name val="Wingdings"/>
      <charset val="2"/>
    </font>
    <font>
      <sz val="10"/>
      <name val="Wingdings"/>
      <charset val="2"/>
    </font>
    <font>
      <sz val="9"/>
      <color theme="8"/>
      <name val="Calibri"/>
      <family val="2"/>
      <scheme val="minor"/>
    </font>
    <font>
      <u/>
      <sz val="10"/>
      <color rgb="FF00B0F0"/>
      <name val="Calibri"/>
      <family val="2"/>
      <scheme val="minor"/>
    </font>
    <font>
      <b/>
      <sz val="12"/>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8" tint="0.79998168889431442"/>
        <bgColor indexed="64"/>
      </patternFill>
    </fill>
  </fills>
  <borders count="23">
    <border>
      <left/>
      <right/>
      <top/>
      <bottom/>
      <diagonal/>
    </border>
    <border>
      <left/>
      <right/>
      <top/>
      <bottom style="thick">
        <color theme="4"/>
      </bottom>
      <diagonal/>
    </border>
    <border>
      <left/>
      <right/>
      <top/>
      <bottom style="medium">
        <color theme="4" tint="0.39997558519241921"/>
      </bottom>
      <diagonal/>
    </border>
    <border>
      <left/>
      <right/>
      <top/>
      <bottom style="thin">
        <color theme="0" tint="-0.249977111117893"/>
      </bottom>
      <diagonal/>
    </border>
    <border>
      <left/>
      <right/>
      <top style="thin">
        <color theme="0" tint="-0.249977111117893"/>
      </top>
      <bottom style="thick">
        <color theme="4"/>
      </bottom>
      <diagonal/>
    </border>
    <border>
      <left/>
      <right/>
      <top style="thin">
        <color theme="4"/>
      </top>
      <bottom style="thin">
        <color theme="0" tint="-0.24994659260841701"/>
      </bottom>
      <diagonal/>
    </border>
    <border>
      <left/>
      <right/>
      <top/>
      <bottom style="dashed">
        <color theme="0" tint="-0.24994659260841701"/>
      </bottom>
      <diagonal/>
    </border>
    <border>
      <left/>
      <right/>
      <top style="dashed">
        <color theme="0" tint="-0.24994659260841701"/>
      </top>
      <bottom style="thin">
        <color theme="4"/>
      </bottom>
      <diagonal/>
    </border>
    <border>
      <left/>
      <right/>
      <top style="medium">
        <color theme="4"/>
      </top>
      <bottom/>
      <diagonal/>
    </border>
    <border>
      <left/>
      <right/>
      <top style="thin">
        <color theme="4"/>
      </top>
      <bottom style="dashed">
        <color theme="0" tint="-0.24994659260841701"/>
      </bottom>
      <diagonal/>
    </border>
    <border>
      <left/>
      <right/>
      <top style="dashed">
        <color theme="0" tint="-0.24994659260841701"/>
      </top>
      <bottom style="dashed">
        <color theme="0" tint="-0.24994659260841701"/>
      </bottom>
      <diagonal/>
    </border>
    <border>
      <left/>
      <right/>
      <top style="dashed">
        <color theme="0" tint="-0.2499465926084170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5">
    <xf numFmtId="0" fontId="0" fillId="0" borderId="0"/>
    <xf numFmtId="0" fontId="1" fillId="0" borderId="2" applyNumberFormat="0" applyFill="0" applyAlignment="0" applyProtection="0"/>
    <xf numFmtId="0" fontId="4"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wrapText="1"/>
    </xf>
    <xf numFmtId="0" fontId="8" fillId="0" borderId="1" applyNumberFormat="0" applyProtection="0">
      <alignment wrapText="1"/>
    </xf>
    <xf numFmtId="0" fontId="8" fillId="0" borderId="5" applyNumberFormat="0" applyFill="0" applyProtection="0">
      <alignment wrapText="1"/>
    </xf>
    <xf numFmtId="0" fontId="9" fillId="0" borderId="6" applyNumberFormat="0" applyFont="0" applyProtection="0">
      <alignment wrapText="1"/>
    </xf>
    <xf numFmtId="0" fontId="11" fillId="0" borderId="0"/>
    <xf numFmtId="0" fontId="9" fillId="0" borderId="8" applyNumberFormat="0" applyProtection="0">
      <alignment vertical="top" wrapText="1"/>
    </xf>
    <xf numFmtId="0" fontId="9" fillId="0" borderId="0" applyNumberFormat="0" applyProtection="0">
      <alignment vertical="top" wrapText="1"/>
    </xf>
    <xf numFmtId="0" fontId="9" fillId="0" borderId="0" applyNumberFormat="0" applyFill="0" applyBorder="0" applyAlignment="0" applyProtection="0"/>
    <xf numFmtId="0" fontId="9" fillId="0" borderId="9" applyNumberFormat="0" applyFont="0" applyFill="0" applyProtection="0">
      <alignment wrapText="1"/>
    </xf>
    <xf numFmtId="44" fontId="35" fillId="0" borderId="0" applyFont="0" applyFill="0" applyBorder="0" applyAlignment="0" applyProtection="0"/>
    <xf numFmtId="9" fontId="35" fillId="0" borderId="0" applyFont="0" applyFill="0" applyBorder="0" applyAlignment="0" applyProtection="0"/>
  </cellStyleXfs>
  <cellXfs count="137">
    <xf numFmtId="0" fontId="0" fillId="0" borderId="0" xfId="0"/>
    <xf numFmtId="10" fontId="0" fillId="0" borderId="0" xfId="0" applyNumberFormat="1"/>
    <xf numFmtId="0" fontId="2" fillId="0" borderId="0" xfId="0" applyFont="1"/>
    <xf numFmtId="10" fontId="2" fillId="0" borderId="0" xfId="0" applyNumberFormat="1" applyFont="1"/>
    <xf numFmtId="2" fontId="0" fillId="0" borderId="0" xfId="0" applyNumberFormat="1"/>
    <xf numFmtId="0" fontId="6" fillId="0" borderId="0" xfId="3" applyFont="1">
      <alignment horizontal="left"/>
    </xf>
    <xf numFmtId="0" fontId="7" fillId="0" borderId="0" xfId="0" applyFont="1" applyAlignment="1">
      <alignment vertical="top" wrapText="1"/>
    </xf>
    <xf numFmtId="0" fontId="0" fillId="0" borderId="0" xfId="0" applyAlignment="1">
      <alignment vertical="center" wrapText="1"/>
    </xf>
    <xf numFmtId="0" fontId="8" fillId="0" borderId="1" xfId="5">
      <alignment wrapText="1"/>
    </xf>
    <xf numFmtId="2" fontId="8" fillId="0" borderId="1" xfId="5" applyNumberFormat="1" applyAlignment="1">
      <alignment horizontal="right" wrapText="1"/>
    </xf>
    <xf numFmtId="2" fontId="8" fillId="0" borderId="1" xfId="5" applyNumberFormat="1">
      <alignment wrapText="1"/>
    </xf>
    <xf numFmtId="0" fontId="9" fillId="0" borderId="1" xfId="5" applyFont="1">
      <alignment wrapText="1"/>
    </xf>
    <xf numFmtId="0" fontId="8" fillId="0" borderId="5" xfId="6">
      <alignment wrapText="1"/>
    </xf>
    <xf numFmtId="165" fontId="8" fillId="0" borderId="5" xfId="6" applyNumberFormat="1">
      <alignment wrapText="1"/>
    </xf>
    <xf numFmtId="166" fontId="8" fillId="0" borderId="5" xfId="6" applyNumberFormat="1">
      <alignment wrapText="1"/>
    </xf>
    <xf numFmtId="0" fontId="10" fillId="0" borderId="6" xfId="7" applyFont="1">
      <alignment wrapText="1"/>
    </xf>
    <xf numFmtId="165" fontId="1" fillId="0" borderId="0" xfId="1" applyNumberFormat="1" applyBorder="1" applyAlignment="1">
      <alignment horizontal="center" vertical="center"/>
    </xf>
    <xf numFmtId="0" fontId="11" fillId="0" borderId="0" xfId="8"/>
    <xf numFmtId="0" fontId="9" fillId="0" borderId="0" xfId="0" applyFont="1"/>
    <xf numFmtId="0" fontId="8" fillId="0" borderId="1" xfId="5" applyAlignment="1">
      <alignment horizontal="right" wrapText="1"/>
    </xf>
    <xf numFmtId="0" fontId="9" fillId="0" borderId="1" xfId="5" applyFont="1" applyAlignment="1">
      <alignment horizontal="left"/>
    </xf>
    <xf numFmtId="0" fontId="12" fillId="0" borderId="3" xfId="4" applyFont="1">
      <alignment wrapText="1"/>
    </xf>
    <xf numFmtId="165" fontId="12" fillId="0" borderId="5" xfId="6" applyNumberFormat="1" applyFont="1">
      <alignment wrapText="1"/>
    </xf>
    <xf numFmtId="0" fontId="12" fillId="0" borderId="5" xfId="6" applyFont="1">
      <alignment wrapText="1"/>
    </xf>
    <xf numFmtId="167" fontId="12" fillId="0" borderId="5" xfId="6" applyNumberFormat="1" applyFont="1">
      <alignment wrapText="1"/>
    </xf>
    <xf numFmtId="167" fontId="10" fillId="0" borderId="6" xfId="7" applyNumberFormat="1" applyFont="1">
      <alignment wrapText="1"/>
    </xf>
    <xf numFmtId="0" fontId="7" fillId="0" borderId="6" xfId="7" applyFont="1">
      <alignment wrapText="1"/>
    </xf>
    <xf numFmtId="167" fontId="7" fillId="0" borderId="6" xfId="7" applyNumberFormat="1" applyFont="1">
      <alignment wrapText="1"/>
    </xf>
    <xf numFmtId="0" fontId="12" fillId="0" borderId="6" xfId="7" applyFont="1" applyAlignment="1">
      <alignment vertical="top" wrapText="1"/>
    </xf>
    <xf numFmtId="0" fontId="10" fillId="0" borderId="6" xfId="7" applyFont="1" applyAlignment="1">
      <alignment horizontal="left" wrapText="1"/>
    </xf>
    <xf numFmtId="168" fontId="7" fillId="0" borderId="6" xfId="7" applyNumberFormat="1" applyFont="1">
      <alignment wrapText="1"/>
    </xf>
    <xf numFmtId="0" fontId="21" fillId="0" borderId="0" xfId="0" applyFont="1"/>
    <xf numFmtId="0" fontId="10" fillId="0" borderId="7" xfId="5" applyFont="1" applyBorder="1">
      <alignment wrapText="1"/>
    </xf>
    <xf numFmtId="167" fontId="10" fillId="0" borderId="7" xfId="5" applyNumberFormat="1" applyFont="1" applyBorder="1">
      <alignment wrapText="1"/>
    </xf>
    <xf numFmtId="0" fontId="9" fillId="0" borderId="8" xfId="9">
      <alignment vertical="top" wrapText="1"/>
    </xf>
    <xf numFmtId="0" fontId="9" fillId="0" borderId="0" xfId="10">
      <alignment vertical="top" wrapText="1"/>
    </xf>
    <xf numFmtId="0" fontId="25" fillId="0" borderId="0" xfId="0" applyFont="1"/>
    <xf numFmtId="0" fontId="26" fillId="0" borderId="0" xfId="2" applyFont="1" applyAlignment="1" applyProtection="1">
      <alignment horizontal="left"/>
    </xf>
    <xf numFmtId="0" fontId="4" fillId="0" borderId="0" xfId="2"/>
    <xf numFmtId="14" fontId="0" fillId="0" borderId="0" xfId="0" applyNumberFormat="1"/>
    <xf numFmtId="0" fontId="27" fillId="0" borderId="0" xfId="0" applyFont="1" applyAlignment="1">
      <alignment wrapText="1"/>
    </xf>
    <xf numFmtId="0" fontId="0" fillId="0" borderId="0" xfId="0" applyAlignment="1">
      <alignment wrapText="1"/>
    </xf>
    <xf numFmtId="170" fontId="28" fillId="0" borderId="0" xfId="0" applyNumberFormat="1" applyFont="1" applyAlignment="1">
      <alignment horizontal="left" vertical="top"/>
    </xf>
    <xf numFmtId="165" fontId="29" fillId="0" borderId="0" xfId="0" applyNumberFormat="1" applyFont="1" applyAlignment="1">
      <alignment horizontal="right" wrapText="1"/>
    </xf>
    <xf numFmtId="0" fontId="29" fillId="0" borderId="0" xfId="0" applyFont="1" applyAlignment="1">
      <alignment wrapText="1"/>
    </xf>
    <xf numFmtId="169" fontId="12" fillId="0" borderId="1" xfId="5" applyNumberFormat="1" applyFont="1" applyProtection="1">
      <alignment wrapText="1"/>
    </xf>
    <xf numFmtId="165" fontId="12" fillId="0" borderId="1" xfId="5" applyNumberFormat="1" applyFont="1" applyAlignment="1" applyProtection="1">
      <alignment horizontal="right" wrapText="1"/>
    </xf>
    <xf numFmtId="169" fontId="12" fillId="0" borderId="1" xfId="5" applyNumberFormat="1" applyFont="1" applyAlignment="1" applyProtection="1">
      <alignment horizontal="right" wrapText="1"/>
    </xf>
    <xf numFmtId="0" fontId="12" fillId="0" borderId="1" xfId="5" applyFont="1" applyAlignment="1">
      <alignment horizontal="right" wrapText="1"/>
    </xf>
    <xf numFmtId="169" fontId="12" fillId="0" borderId="1" xfId="5" applyNumberFormat="1" applyFont="1" applyAlignment="1" applyProtection="1">
      <alignment horizontal="center" wrapText="1"/>
    </xf>
    <xf numFmtId="0" fontId="10" fillId="0" borderId="0" xfId="11" applyFont="1" applyAlignment="1">
      <alignment wrapText="1"/>
    </xf>
    <xf numFmtId="165" fontId="10" fillId="0" borderId="0" xfId="11" applyNumberFormat="1" applyFont="1" applyAlignment="1">
      <alignment wrapText="1"/>
    </xf>
    <xf numFmtId="0" fontId="30" fillId="0" borderId="0" xfId="0" applyFont="1" applyAlignment="1">
      <alignment horizontal="center" wrapText="1"/>
    </xf>
    <xf numFmtId="0" fontId="21" fillId="0" borderId="0" xfId="0" applyFont="1" applyAlignment="1">
      <alignment horizontal="center" wrapText="1"/>
    </xf>
    <xf numFmtId="0" fontId="29" fillId="0" borderId="9" xfId="12" applyFont="1" applyFill="1">
      <alignment wrapText="1"/>
    </xf>
    <xf numFmtId="171" fontId="10" fillId="0" borderId="9" xfId="11" applyNumberFormat="1" applyFont="1" applyBorder="1" applyAlignment="1" applyProtection="1">
      <alignment horizontal="right" wrapText="1"/>
    </xf>
    <xf numFmtId="0" fontId="29" fillId="0" borderId="9" xfId="12" applyFont="1" applyFill="1" applyAlignment="1">
      <alignment horizontal="center" wrapText="1"/>
    </xf>
    <xf numFmtId="0" fontId="10" fillId="0" borderId="9" xfId="11" applyFont="1" applyFill="1" applyBorder="1" applyAlignment="1">
      <alignment wrapText="1"/>
    </xf>
    <xf numFmtId="169" fontId="10" fillId="0" borderId="6" xfId="11" applyNumberFormat="1" applyFont="1" applyBorder="1" applyAlignment="1" applyProtection="1">
      <alignment wrapText="1"/>
    </xf>
    <xf numFmtId="165" fontId="10" fillId="0" borderId="6" xfId="11" applyNumberFormat="1" applyFont="1" applyBorder="1" applyAlignment="1" applyProtection="1">
      <alignment horizontal="right" wrapText="1"/>
    </xf>
    <xf numFmtId="171" fontId="10" fillId="0" borderId="6" xfId="11" applyNumberFormat="1" applyFont="1" applyBorder="1" applyAlignment="1" applyProtection="1">
      <alignment wrapText="1"/>
    </xf>
    <xf numFmtId="167" fontId="29" fillId="0" borderId="6" xfId="7" applyNumberFormat="1" applyFont="1" applyAlignment="1" applyProtection="1">
      <alignment horizontal="center" wrapText="1"/>
    </xf>
    <xf numFmtId="169" fontId="31" fillId="0" borderId="6" xfId="7" applyNumberFormat="1" applyFont="1" applyAlignment="1" applyProtection="1">
      <alignment horizontal="center" wrapText="1"/>
    </xf>
    <xf numFmtId="0" fontId="10" fillId="0" borderId="6" xfId="11" applyFont="1" applyBorder="1" applyAlignment="1">
      <alignment wrapText="1"/>
    </xf>
    <xf numFmtId="171" fontId="10" fillId="0" borderId="6" xfId="11" applyNumberFormat="1" applyFont="1" applyBorder="1" applyAlignment="1" applyProtection="1">
      <alignment horizontal="right" wrapText="1"/>
    </xf>
    <xf numFmtId="171" fontId="29" fillId="0" borderId="6" xfId="7" applyNumberFormat="1" applyFont="1" applyAlignment="1" applyProtection="1">
      <alignment horizontal="center" wrapText="1"/>
    </xf>
    <xf numFmtId="0" fontId="10" fillId="0" borderId="6" xfId="11" applyFont="1" applyBorder="1" applyAlignment="1">
      <alignment horizontal="right" wrapText="1"/>
    </xf>
    <xf numFmtId="169" fontId="29" fillId="0" borderId="6" xfId="7" applyNumberFormat="1" applyFont="1" applyAlignment="1" applyProtection="1">
      <alignment horizontal="center" wrapText="1"/>
    </xf>
    <xf numFmtId="169" fontId="7" fillId="0" borderId="6" xfId="11" applyNumberFormat="1" applyFont="1" applyBorder="1" applyAlignment="1" applyProtection="1">
      <alignment wrapText="1"/>
    </xf>
    <xf numFmtId="0" fontId="29" fillId="0" borderId="6" xfId="7" applyFont="1" applyAlignment="1">
      <alignment horizontal="center" wrapText="1"/>
    </xf>
    <xf numFmtId="172" fontId="10" fillId="0" borderId="6" xfId="11" applyNumberFormat="1" applyFont="1" applyBorder="1" applyAlignment="1">
      <alignment horizontal="right" wrapText="1"/>
    </xf>
    <xf numFmtId="169" fontId="10" fillId="0" borderId="6" xfId="11" quotePrefix="1" applyNumberFormat="1" applyFont="1" applyBorder="1" applyAlignment="1" applyProtection="1">
      <alignment wrapText="1"/>
    </xf>
    <xf numFmtId="171" fontId="7" fillId="0" borderId="6" xfId="11" applyNumberFormat="1" applyFont="1" applyBorder="1" applyAlignment="1" applyProtection="1">
      <alignment horizontal="right" wrapText="1"/>
    </xf>
    <xf numFmtId="171" fontId="7" fillId="0" borderId="6" xfId="11" applyNumberFormat="1" applyFont="1" applyBorder="1" applyAlignment="1" applyProtection="1">
      <alignment wrapText="1"/>
    </xf>
    <xf numFmtId="169" fontId="10" fillId="0" borderId="10" xfId="0" applyNumberFormat="1" applyFont="1" applyBorder="1" applyAlignment="1">
      <alignment horizontal="left" wrapText="1"/>
    </xf>
    <xf numFmtId="171" fontId="10" fillId="0" borderId="6" xfId="11" applyNumberFormat="1" applyFont="1" applyBorder="1" applyAlignment="1">
      <alignment horizontal="right" wrapText="1"/>
    </xf>
    <xf numFmtId="169" fontId="10" fillId="0" borderId="6" xfId="11" applyNumberFormat="1" applyFont="1" applyBorder="1" applyAlignment="1" applyProtection="1">
      <alignment horizontal="right" wrapText="1"/>
    </xf>
    <xf numFmtId="173" fontId="10" fillId="0" borderId="6" xfId="11" applyNumberFormat="1" applyFont="1" applyBorder="1" applyAlignment="1" applyProtection="1">
      <alignment wrapText="1"/>
    </xf>
    <xf numFmtId="169" fontId="10" fillId="0" borderId="6" xfId="11" applyNumberFormat="1" applyFont="1" applyBorder="1" applyAlignment="1" applyProtection="1">
      <alignment horizontal="left" wrapText="1"/>
    </xf>
    <xf numFmtId="174" fontId="29" fillId="0" borderId="6" xfId="7" applyNumberFormat="1" applyFont="1" applyAlignment="1">
      <alignment horizontal="center" wrapText="1"/>
    </xf>
    <xf numFmtId="169" fontId="10" fillId="0" borderId="7" xfId="11" applyNumberFormat="1" applyFont="1" applyBorder="1" applyAlignment="1" applyProtection="1">
      <alignment wrapText="1"/>
    </xf>
    <xf numFmtId="171" fontId="10" fillId="0" borderId="11" xfId="11" applyNumberFormat="1" applyFont="1" applyBorder="1" applyAlignment="1" applyProtection="1">
      <alignment horizontal="right" wrapText="1"/>
    </xf>
    <xf numFmtId="0" fontId="10" fillId="0" borderId="6" xfId="12" applyFont="1" applyBorder="1">
      <alignment wrapText="1"/>
    </xf>
    <xf numFmtId="171" fontId="10" fillId="0" borderId="9" xfId="12" applyNumberFormat="1" applyFont="1">
      <alignment wrapText="1"/>
    </xf>
    <xf numFmtId="0" fontId="29" fillId="0" borderId="9" xfId="12" applyFont="1" applyAlignment="1">
      <alignment horizontal="center" wrapText="1"/>
    </xf>
    <xf numFmtId="0" fontId="10" fillId="0" borderId="9" xfId="12" applyFont="1">
      <alignment wrapText="1"/>
    </xf>
    <xf numFmtId="171" fontId="10" fillId="0" borderId="6" xfId="7" applyNumberFormat="1" applyFont="1">
      <alignment wrapText="1"/>
    </xf>
    <xf numFmtId="0" fontId="10" fillId="0" borderId="6" xfId="7" applyFont="1" applyAlignment="1">
      <alignment horizontal="right" wrapText="1"/>
    </xf>
    <xf numFmtId="0" fontId="9" fillId="0" borderId="8" xfId="9" applyAlignment="1">
      <alignment horizontal="left" vertical="top" wrapText="1"/>
    </xf>
    <xf numFmtId="0" fontId="10" fillId="0" borderId="0" xfId="0" applyFont="1" applyAlignment="1">
      <alignment horizontal="left" wrapText="1"/>
    </xf>
    <xf numFmtId="165" fontId="0" fillId="0" borderId="0" xfId="0" applyNumberFormat="1" applyAlignment="1">
      <alignment horizontal="right" wrapText="1"/>
    </xf>
    <xf numFmtId="0" fontId="4" fillId="0" borderId="0" xfId="2" applyAlignment="1"/>
    <xf numFmtId="14" fontId="0" fillId="0" borderId="0" xfId="0" applyNumberFormat="1" applyAlignment="1">
      <alignment wrapText="1"/>
    </xf>
    <xf numFmtId="0" fontId="0" fillId="0" borderId="12" xfId="0" applyBorder="1" applyAlignment="1">
      <alignment horizontal="center"/>
    </xf>
    <xf numFmtId="0" fontId="0" fillId="0" borderId="13" xfId="0" applyBorder="1"/>
    <xf numFmtId="0" fontId="0" fillId="0" borderId="0" xfId="0" applyAlignment="1">
      <alignment horizontal="center" vertical="center" wrapText="1"/>
    </xf>
    <xf numFmtId="0" fontId="0" fillId="0" borderId="12" xfId="0" applyBorder="1" applyAlignment="1">
      <alignment horizontal="center" vertical="center" wrapText="1"/>
    </xf>
    <xf numFmtId="0" fontId="0" fillId="5" borderId="12" xfId="0" applyFill="1" applyBorder="1" applyAlignment="1">
      <alignment horizontal="left" indent="1"/>
    </xf>
    <xf numFmtId="164" fontId="0" fillId="5" borderId="12" xfId="0" applyNumberFormat="1" applyFill="1" applyBorder="1"/>
    <xf numFmtId="0" fontId="0" fillId="6" borderId="12" xfId="0" applyFill="1" applyBorder="1" applyAlignment="1">
      <alignment horizontal="left" indent="1"/>
    </xf>
    <xf numFmtId="10" fontId="0" fillId="6" borderId="12" xfId="0" applyNumberFormat="1" applyFill="1" applyBorder="1"/>
    <xf numFmtId="0" fontId="0" fillId="7" borderId="12" xfId="0" applyFill="1" applyBorder="1" applyAlignment="1">
      <alignment horizontal="left" indent="1"/>
    </xf>
    <xf numFmtId="164" fontId="0" fillId="7" borderId="12" xfId="0" applyNumberFormat="1" applyFill="1" applyBorder="1"/>
    <xf numFmtId="0" fontId="34" fillId="0" borderId="20" xfId="0" applyFont="1" applyBorder="1"/>
    <xf numFmtId="0" fontId="34" fillId="0" borderId="21" xfId="0" applyFont="1" applyBorder="1" applyAlignment="1">
      <alignment horizontal="center"/>
    </xf>
    <xf numFmtId="0" fontId="34" fillId="0" borderId="22" xfId="0" applyFont="1" applyBorder="1" applyAlignment="1">
      <alignment horizontal="center"/>
    </xf>
    <xf numFmtId="2" fontId="2" fillId="0" borderId="0" xfId="0" applyNumberFormat="1" applyFont="1"/>
    <xf numFmtId="0" fontId="0" fillId="0" borderId="0" xfId="0" applyAlignment="1">
      <alignment horizontal="center"/>
    </xf>
    <xf numFmtId="0" fontId="0" fillId="0" borderId="13" xfId="0" applyBorder="1" applyAlignment="1">
      <alignment horizontal="center"/>
    </xf>
    <xf numFmtId="2" fontId="0" fillId="0" borderId="0" xfId="0" applyNumberFormat="1" applyAlignment="1">
      <alignment horizontal="center"/>
    </xf>
    <xf numFmtId="8" fontId="0" fillId="0" borderId="0" xfId="0" applyNumberFormat="1"/>
    <xf numFmtId="0" fontId="0" fillId="9" borderId="12" xfId="0" applyFill="1" applyBorder="1" applyAlignment="1">
      <alignment horizontal="left" indent="1"/>
    </xf>
    <xf numFmtId="164" fontId="0" fillId="9" borderId="12" xfId="0" applyNumberFormat="1" applyFill="1" applyBorder="1"/>
    <xf numFmtId="175" fontId="0" fillId="0" borderId="0" xfId="14" applyNumberFormat="1" applyFont="1"/>
    <xf numFmtId="44" fontId="0" fillId="0" borderId="0" xfId="13" applyFont="1"/>
    <xf numFmtId="0" fontId="0" fillId="0" borderId="0" xfId="0" applyAlignment="1">
      <alignment horizontal="center"/>
    </xf>
    <xf numFmtId="0" fontId="2" fillId="2" borderId="17" xfId="0" applyFont="1" applyFill="1" applyBorder="1" applyAlignment="1">
      <alignment horizontal="left"/>
    </xf>
    <xf numFmtId="0" fontId="2" fillId="2" borderId="18" xfId="0" applyFont="1" applyFill="1" applyBorder="1" applyAlignment="1">
      <alignment horizontal="left"/>
    </xf>
    <xf numFmtId="0" fontId="2" fillId="2" borderId="19" xfId="0" applyFont="1" applyFill="1" applyBorder="1" applyAlignment="1">
      <alignment horizontal="left"/>
    </xf>
    <xf numFmtId="0" fontId="0" fillId="3" borderId="14" xfId="0" applyFill="1" applyBorder="1" applyAlignment="1">
      <alignment horizontal="left"/>
    </xf>
    <xf numFmtId="0" fontId="0" fillId="3" borderId="15" xfId="0" applyFill="1" applyBorder="1" applyAlignment="1">
      <alignment horizontal="left"/>
    </xf>
    <xf numFmtId="0" fontId="0" fillId="3" borderId="16" xfId="0" applyFill="1" applyBorder="1" applyAlignment="1">
      <alignment horizontal="left"/>
    </xf>
    <xf numFmtId="0" fontId="0" fillId="4" borderId="14" xfId="0" applyFill="1" applyBorder="1" applyAlignment="1">
      <alignment horizontal="left"/>
    </xf>
    <xf numFmtId="0" fontId="0" fillId="4" borderId="15" xfId="0" applyFill="1" applyBorder="1" applyAlignment="1">
      <alignment horizontal="left"/>
    </xf>
    <xf numFmtId="0" fontId="0" fillId="4" borderId="16" xfId="0" applyFill="1" applyBorder="1" applyAlignment="1">
      <alignment horizontal="left"/>
    </xf>
    <xf numFmtId="0" fontId="0" fillId="8" borderId="15" xfId="0" applyFill="1" applyBorder="1" applyAlignment="1">
      <alignment horizontal="left"/>
    </xf>
    <xf numFmtId="169" fontId="5" fillId="0" borderId="0" xfId="3" quotePrefix="1" applyNumberFormat="1" applyAlignment="1" applyProtection="1">
      <alignment horizontal="left" wrapText="1"/>
    </xf>
    <xf numFmtId="0" fontId="9" fillId="0" borderId="8" xfId="9" applyAlignment="1">
      <alignment horizontal="left" vertical="top" wrapText="1"/>
    </xf>
    <xf numFmtId="0" fontId="10" fillId="0" borderId="0" xfId="0" applyFont="1" applyAlignment="1">
      <alignment horizontal="left" wrapText="1"/>
    </xf>
    <xf numFmtId="0" fontId="33" fillId="0" borderId="0" xfId="2" applyFont="1" applyAlignment="1" applyProtection="1">
      <alignment horizontal="left" wrapText="1"/>
    </xf>
    <xf numFmtId="0" fontId="9" fillId="0" borderId="0" xfId="10">
      <alignment vertical="top" wrapText="1"/>
    </xf>
    <xf numFmtId="2" fontId="8" fillId="0" borderId="3" xfId="4" applyNumberFormat="1">
      <alignment wrapText="1"/>
    </xf>
    <xf numFmtId="0" fontId="0" fillId="0" borderId="3" xfId="0" applyBorder="1" applyAlignment="1">
      <alignment wrapText="1"/>
    </xf>
    <xf numFmtId="0" fontId="9" fillId="0" borderId="8" xfId="9">
      <alignment vertical="top" wrapText="1"/>
    </xf>
    <xf numFmtId="2" fontId="8" fillId="0" borderId="4" xfId="5" applyNumberFormat="1" applyBorder="1" applyAlignment="1">
      <alignment horizontal="right" wrapText="1"/>
    </xf>
    <xf numFmtId="0" fontId="8" fillId="0" borderId="4" xfId="5" applyBorder="1" applyAlignment="1">
      <alignment horizontal="right" wrapText="1"/>
    </xf>
    <xf numFmtId="165" fontId="8" fillId="0" borderId="5" xfId="6" applyNumberFormat="1">
      <alignment wrapText="1"/>
    </xf>
  </cellXfs>
  <cellStyles count="15">
    <cellStyle name="Body: normal cell" xfId="7" xr:uid="{141553B4-586F-3842-8FE5-C803627DEDFF}"/>
    <cellStyle name="Currency" xfId="13" builtinId="4"/>
    <cellStyle name="Font: Calibri, 9pt regular" xfId="11" xr:uid="{41CC9989-91D7-5843-9667-B774D7FDF611}"/>
    <cellStyle name="Footnotes: all except top row" xfId="10" xr:uid="{7A620876-17C9-1B48-B1FA-AF6B14818812}"/>
    <cellStyle name="Footnotes: top row" xfId="9" xr:uid="{8D604E1A-5FF0-564D-835C-50476408C1AB}"/>
    <cellStyle name="Header: bottom row" xfId="5" xr:uid="{CBE1360A-3287-EE45-9405-2D3F0AEF6714}"/>
    <cellStyle name="Heading 3" xfId="1" builtinId="18"/>
    <cellStyle name="Hyperlink" xfId="2" builtinId="8"/>
    <cellStyle name="Normal" xfId="0" builtinId="0"/>
    <cellStyle name="Normal 3" xfId="8" xr:uid="{ED2AF44F-821E-CC48-B0FE-83031569D524}"/>
    <cellStyle name="Parent row" xfId="4" xr:uid="{1C2117BB-754E-8F46-9FE2-B407B9AD2BC1}"/>
    <cellStyle name="Percent" xfId="14" builtinId="5"/>
    <cellStyle name="Section Break" xfId="12" xr:uid="{636903FC-AD7F-5341-8ED4-C7A2F8A838F6}"/>
    <cellStyle name="Section Break: parent row" xfId="6" xr:uid="{F9A410CF-E26C-D847-A4CF-42EC93D5EF56}"/>
    <cellStyle name="Table title" xfId="3" xr:uid="{F2325B31-C92E-C44E-A843-CAFDC2A08A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6</xdr:col>
      <xdr:colOff>3086100</xdr:colOff>
      <xdr:row>0</xdr:row>
      <xdr:rowOff>0</xdr:rowOff>
    </xdr:from>
    <xdr:ext cx="448056" cy="345375"/>
    <xdr:pic>
      <xdr:nvPicPr>
        <xdr:cNvPr id="2" name="Picture 1" descr="http://inside.eia.gov/content_OC/eia_logos/just%20EIA%20logo.jpg">
          <a:extLst>
            <a:ext uri="{FF2B5EF4-FFF2-40B4-BE49-F238E27FC236}">
              <a16:creationId xmlns:a16="http://schemas.microsoft.com/office/drawing/2014/main" id="{39E53F97-2BEE-5147-92AE-5B72E8C8E0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20200" y="0"/>
          <a:ext cx="448056" cy="345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4851400</xdr:colOff>
      <xdr:row>0</xdr:row>
      <xdr:rowOff>101600</xdr:rowOff>
    </xdr:from>
    <xdr:to>
      <xdr:col>12</xdr:col>
      <xdr:colOff>508000</xdr:colOff>
      <xdr:row>2</xdr:row>
      <xdr:rowOff>38100</xdr:rowOff>
    </xdr:to>
    <xdr:pic>
      <xdr:nvPicPr>
        <xdr:cNvPr id="2" name="Picture 1" descr="http://inside.eia.gov/content_OC/eia_logos/just%20EIA%20logo.jpg">
          <a:extLst>
            <a:ext uri="{FF2B5EF4-FFF2-40B4-BE49-F238E27FC236}">
              <a16:creationId xmlns:a16="http://schemas.microsoft.com/office/drawing/2014/main" id="{05B7E45B-B9FE-834C-A020-3A470B223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38100" y="101600"/>
          <a:ext cx="5080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9</xdr:col>
      <xdr:colOff>787400</xdr:colOff>
      <xdr:row>33</xdr:row>
      <xdr:rowOff>25400</xdr:rowOff>
    </xdr:to>
    <xdr:pic>
      <xdr:nvPicPr>
        <xdr:cNvPr id="2" name="Picture 1" descr="U.S. census regions and divisions Map">
          <a:extLst>
            <a:ext uri="{FF2B5EF4-FFF2-40B4-BE49-F238E27FC236}">
              <a16:creationId xmlns:a16="http://schemas.microsoft.com/office/drawing/2014/main" id="{349E48FD-CDE1-B040-AE9E-7BF9B4DDA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812800"/>
          <a:ext cx="7391400" cy="591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fhwa.dot.gov/policyinformation/statistics/2020/" TargetMode="External"/><Relationship Id="rId1" Type="http://schemas.openxmlformats.org/officeDocument/2006/relationships/hyperlink" Target="https://www.fhwa.dot.gov/policyinformation/statistics/2020/pdf/fe101a.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radingeconomics.com/commodity/naphtha"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eia.gov/petroleum/marketing/monthly/xls/aviationtaxes.xlsx" TargetMode="External"/><Relationship Id="rId1" Type="http://schemas.openxmlformats.org/officeDocument/2006/relationships/hyperlink" Target="mailto:maureen.klein@eia.gov"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eia.gov/petroleum/marketing/monthly/xls/fueltaxes.xls" TargetMode="External"/><Relationship Id="rId1" Type="http://schemas.openxmlformats.org/officeDocument/2006/relationships/hyperlink" Target="mailto:maureen.klein@eia.gov"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FD18-742B-E641-AA0F-F2B2A16285AE}">
  <sheetPr filterMode="1">
    <tabColor theme="9"/>
  </sheetPr>
  <dimension ref="A1:AN309"/>
  <sheetViews>
    <sheetView zoomScale="130" zoomScaleNormal="130" workbookViewId="0">
      <pane xSplit="8" ySplit="21" topLeftCell="AH307" activePane="bottomRight" state="frozen"/>
      <selection pane="topRight" activeCell="I1" sqref="I1"/>
      <selection pane="bottomLeft" activeCell="A21" sqref="A21"/>
      <selection pane="bottomRight" activeCell="A21" sqref="A21:AN309"/>
    </sheetView>
  </sheetViews>
  <sheetFormatPr baseColWidth="10" defaultRowHeight="16" x14ac:dyDescent="0.2"/>
  <cols>
    <col min="1" max="1" width="27" customWidth="1"/>
    <col min="2" max="4" width="0" hidden="1" customWidth="1"/>
    <col min="5" max="5" width="15.83203125" bestFit="1" customWidth="1"/>
    <col min="6" max="6" width="20.5" bestFit="1" customWidth="1"/>
    <col min="7" max="8" width="0" hidden="1" customWidth="1"/>
    <col min="9" max="9" width="13.6640625" style="107" customWidth="1"/>
    <col min="10" max="10" width="0" hidden="1" customWidth="1"/>
    <col min="11" max="11" width="13" customWidth="1"/>
    <col min="20" max="20" width="13" bestFit="1" customWidth="1"/>
    <col min="23" max="23" width="12.1640625" customWidth="1"/>
    <col min="24" max="24" width="11.6640625" customWidth="1"/>
  </cols>
  <sheetData>
    <row r="1" spans="1:33" ht="17" customHeight="1" thickBot="1" x14ac:dyDescent="0.25">
      <c r="A1" t="s">
        <v>0</v>
      </c>
      <c r="T1" s="103"/>
      <c r="U1" s="104" t="s">
        <v>2690</v>
      </c>
      <c r="V1" s="104" t="s">
        <v>2691</v>
      </c>
      <c r="W1" s="104" t="s">
        <v>2692</v>
      </c>
      <c r="X1" s="104" t="s">
        <v>2693</v>
      </c>
      <c r="Y1" s="104" t="s">
        <v>2694</v>
      </c>
      <c r="Z1" s="104" t="s">
        <v>2695</v>
      </c>
      <c r="AA1" s="105" t="s">
        <v>2699</v>
      </c>
    </row>
    <row r="2" spans="1:33" ht="16" customHeight="1" x14ac:dyDescent="0.2">
      <c r="A2" s="41" t="s">
        <v>1</v>
      </c>
      <c r="T2" s="116" t="s">
        <v>2951</v>
      </c>
      <c r="U2" s="117"/>
      <c r="V2" s="117"/>
      <c r="W2" s="117"/>
      <c r="X2" s="117"/>
      <c r="Y2" s="117"/>
      <c r="Z2" s="117"/>
      <c r="AA2" s="118"/>
    </row>
    <row r="3" spans="1:33" ht="17" customHeight="1" x14ac:dyDescent="0.2">
      <c r="A3" t="s">
        <v>2</v>
      </c>
      <c r="T3" s="97" t="s">
        <v>2686</v>
      </c>
      <c r="U3" s="98">
        <f>'Fuel Tax Gas Diesel'!J11</f>
        <v>0.43400000000000005</v>
      </c>
      <c r="V3" s="98">
        <f>'Fuel Tax Gas Diesel'!J22</f>
        <v>0.95200000000000007</v>
      </c>
      <c r="W3" s="98">
        <f>'Fuel Tax Gas Diesel'!J32</f>
        <v>0.53</v>
      </c>
      <c r="X3" s="98">
        <f>'Fuel Tax Gas Diesel'!J44</f>
        <v>0.71399999999999997</v>
      </c>
      <c r="Y3" s="98">
        <f>'Fuel Tax Gas Diesel'!J52</f>
        <v>0.44400000000000006</v>
      </c>
      <c r="Z3" s="98">
        <f>'Fuel Tax Gas Diesel'!J36</f>
        <v>0.495</v>
      </c>
      <c r="AA3" s="98">
        <f>'Fuel Tax Gas Diesel'!J13</f>
        <v>1.1459999999999999</v>
      </c>
    </row>
    <row r="4" spans="1:33" ht="17" customHeight="1" x14ac:dyDescent="0.2">
      <c r="T4" s="97" t="s">
        <v>87</v>
      </c>
      <c r="U4" s="98">
        <f>'Aviation Tax'!C8+'Aviation Tax'!C4</f>
        <v>0.2495</v>
      </c>
      <c r="V4" s="98">
        <f>'Aviation Tax'!C4</f>
        <v>0.219</v>
      </c>
      <c r="W4" s="98">
        <f>'Aviation Tax'!C29+'Aviation Tax'!C4</f>
        <v>0.36899999999999999</v>
      </c>
      <c r="X4" s="98">
        <f>'Aviation Tax'!C4</f>
        <v>0.219</v>
      </c>
      <c r="Y4" s="98">
        <f>'Aviation Tax'!C4</f>
        <v>0.219</v>
      </c>
      <c r="Z4" s="98">
        <f>'Aviation Tax'!C33+'Aviation Tax'!C4</f>
        <v>0.249</v>
      </c>
      <c r="AA4" s="98">
        <f>'Aviation Tax'!C10+'Aviation Tax'!C4</f>
        <v>0.23899999999999999</v>
      </c>
    </row>
    <row r="5" spans="1:33" ht="17" customHeight="1" x14ac:dyDescent="0.2">
      <c r="A5" t="s">
        <v>2957</v>
      </c>
      <c r="E5" t="s">
        <v>2958</v>
      </c>
      <c r="T5" s="97" t="s">
        <v>2688</v>
      </c>
      <c r="U5" s="98">
        <f>'Fuel Tax Gas Diesel'!E11</f>
        <v>0.374</v>
      </c>
      <c r="V5" s="98">
        <f>'Fuel Tax Gas Diesel'!E22</f>
        <v>0.81699999999999995</v>
      </c>
      <c r="W5" s="98">
        <f>'Fuel Tax Gas Diesel'!E32</f>
        <v>0.47</v>
      </c>
      <c r="X5" s="98">
        <f>'Fuel Tax Gas Diesel'!E44</f>
        <v>0.56899999999999995</v>
      </c>
      <c r="Y5" s="98">
        <f>'Fuel Tax Gas Diesel'!E52</f>
        <v>0.38400000000000001</v>
      </c>
      <c r="Z5" s="98">
        <f>'Fuel Tax Gas Diesel'!E36</f>
        <v>0.441</v>
      </c>
      <c r="AA5" s="98">
        <f>'Fuel Tax Gas Diesel'!E13</f>
        <v>0.83499999999999996</v>
      </c>
    </row>
    <row r="6" spans="1:33" ht="17" customHeight="1" x14ac:dyDescent="0.2">
      <c r="E6" t="s">
        <v>2959</v>
      </c>
      <c r="M6" s="115" t="s">
        <v>2950</v>
      </c>
      <c r="N6" s="115"/>
      <c r="O6" s="115"/>
      <c r="T6" s="97" t="s">
        <v>2942</v>
      </c>
      <c r="U6" s="98">
        <v>0.13600000000000001</v>
      </c>
      <c r="V6" s="98">
        <v>0.13600000000000001</v>
      </c>
      <c r="W6" s="98">
        <v>0.13600000000000001</v>
      </c>
      <c r="X6" s="98">
        <v>0.13600000000000001</v>
      </c>
      <c r="Y6" s="98">
        <v>0.13600000000000001</v>
      </c>
      <c r="Z6" s="98">
        <v>0.13600000000000001</v>
      </c>
      <c r="AA6" s="98">
        <v>0.13600000000000001</v>
      </c>
      <c r="AC6" s="38" t="s">
        <v>2943</v>
      </c>
      <c r="AE6" s="38" t="s">
        <v>2944</v>
      </c>
    </row>
    <row r="7" spans="1:33" ht="17" customHeight="1" x14ac:dyDescent="0.2">
      <c r="E7" t="s">
        <v>2960</v>
      </c>
      <c r="M7" t="s">
        <v>2686</v>
      </c>
      <c r="N7">
        <v>0.13869999999999999</v>
      </c>
      <c r="O7" t="s">
        <v>2687</v>
      </c>
      <c r="T7" s="119" t="s">
        <v>3261</v>
      </c>
      <c r="U7" s="120"/>
      <c r="V7" s="120"/>
      <c r="W7" s="120"/>
      <c r="X7" s="120"/>
      <c r="Y7" s="120"/>
      <c r="Z7" s="120"/>
      <c r="AA7" s="121"/>
    </row>
    <row r="8" spans="1:33" ht="17" customHeight="1" x14ac:dyDescent="0.2">
      <c r="M8" t="s">
        <v>87</v>
      </c>
      <c r="N8" s="2">
        <v>0.13500000000000001</v>
      </c>
      <c r="O8" s="2" t="s">
        <v>2687</v>
      </c>
      <c r="T8" s="99" t="s">
        <v>2686</v>
      </c>
      <c r="U8" s="100">
        <v>0.20200000000000001</v>
      </c>
      <c r="V8" s="100">
        <v>0.20200000000000001</v>
      </c>
      <c r="W8" s="100">
        <v>0.20200000000000001</v>
      </c>
      <c r="X8" s="100">
        <v>0.20200000000000001</v>
      </c>
      <c r="Y8" s="100">
        <v>0.20200000000000001</v>
      </c>
      <c r="Z8" s="100">
        <v>0.20200000000000001</v>
      </c>
      <c r="AA8" s="100">
        <v>0.20200000000000001</v>
      </c>
      <c r="AE8" t="s">
        <v>3268</v>
      </c>
    </row>
    <row r="9" spans="1:33" ht="17" customHeight="1" x14ac:dyDescent="0.2">
      <c r="M9" t="s">
        <v>2688</v>
      </c>
      <c r="N9">
        <v>0.120238</v>
      </c>
      <c r="O9" t="s">
        <v>2687</v>
      </c>
      <c r="T9" s="99" t="s">
        <v>2688</v>
      </c>
      <c r="U9" s="100">
        <v>0.156</v>
      </c>
      <c r="V9" s="100">
        <v>0.156</v>
      </c>
      <c r="W9" s="100">
        <v>0.156</v>
      </c>
      <c r="X9" s="100">
        <v>0.156</v>
      </c>
      <c r="Y9" s="100">
        <v>0.156</v>
      </c>
      <c r="Z9" s="100">
        <v>0.156</v>
      </c>
      <c r="AA9" s="100">
        <v>0.156</v>
      </c>
      <c r="AF9" t="s">
        <v>3267</v>
      </c>
    </row>
    <row r="10" spans="1:33" ht="17" customHeight="1" x14ac:dyDescent="0.2">
      <c r="M10" t="s">
        <v>2942</v>
      </c>
      <c r="N10">
        <v>0.125</v>
      </c>
      <c r="O10" t="s">
        <v>2961</v>
      </c>
      <c r="T10" s="125" t="s">
        <v>3262</v>
      </c>
      <c r="U10" s="125"/>
      <c r="V10" s="125"/>
      <c r="W10" s="125"/>
      <c r="X10" s="125"/>
      <c r="Y10" s="125"/>
      <c r="Z10" s="125"/>
      <c r="AA10" s="125"/>
      <c r="AE10" t="s">
        <v>3264</v>
      </c>
      <c r="AF10" t="s">
        <v>3265</v>
      </c>
      <c r="AG10" s="114">
        <f>15/42</f>
        <v>0.35714285714285715</v>
      </c>
    </row>
    <row r="11" spans="1:33" ht="17" customHeight="1" x14ac:dyDescent="0.2">
      <c r="M11" t="s">
        <v>2700</v>
      </c>
      <c r="T11" s="111" t="s">
        <v>2942</v>
      </c>
      <c r="U11" s="112">
        <v>0.06</v>
      </c>
      <c r="V11" s="112">
        <v>0.06</v>
      </c>
      <c r="W11" s="112">
        <v>0.06</v>
      </c>
      <c r="X11" s="112">
        <v>0.06</v>
      </c>
      <c r="Y11" s="112">
        <v>0.06</v>
      </c>
      <c r="Z11" s="112">
        <v>0.06</v>
      </c>
      <c r="AA11" s="112">
        <v>0.06</v>
      </c>
      <c r="AE11" t="s">
        <v>3263</v>
      </c>
      <c r="AF11" t="s">
        <v>3266</v>
      </c>
      <c r="AG11" s="114">
        <f>5/42</f>
        <v>0.11904761904761904</v>
      </c>
    </row>
    <row r="12" spans="1:33" ht="17" customHeight="1" x14ac:dyDescent="0.2">
      <c r="T12" s="111" t="s">
        <v>87</v>
      </c>
      <c r="U12" s="112">
        <v>0.06</v>
      </c>
      <c r="V12" s="112">
        <v>0.06</v>
      </c>
      <c r="W12" s="112">
        <v>0.06</v>
      </c>
      <c r="X12" s="112">
        <v>0.06</v>
      </c>
      <c r="Y12" s="112">
        <v>0.06</v>
      </c>
      <c r="Z12" s="112">
        <v>0.06</v>
      </c>
      <c r="AA12" s="112">
        <v>0.06</v>
      </c>
      <c r="AE12" t="s">
        <v>3269</v>
      </c>
      <c r="AF12" t="s">
        <v>3271</v>
      </c>
      <c r="AG12" s="114">
        <v>0.03</v>
      </c>
    </row>
    <row r="13" spans="1:33" ht="17" customHeight="1" x14ac:dyDescent="0.2">
      <c r="T13" s="122" t="s">
        <v>2702</v>
      </c>
      <c r="U13" s="123"/>
      <c r="V13" s="123"/>
      <c r="W13" s="123"/>
      <c r="X13" s="123"/>
      <c r="Y13" s="123"/>
      <c r="Z13" s="123"/>
      <c r="AA13" s="124"/>
    </row>
    <row r="14" spans="1:33" ht="17" customHeight="1" x14ac:dyDescent="0.2">
      <c r="T14" s="101" t="s">
        <v>87</v>
      </c>
      <c r="U14" s="102">
        <v>0.12</v>
      </c>
      <c r="V14" s="102">
        <v>0.12</v>
      </c>
      <c r="W14" s="102">
        <v>0.12</v>
      </c>
      <c r="X14" s="102">
        <v>0.12</v>
      </c>
      <c r="Y14" s="102">
        <v>0.12</v>
      </c>
      <c r="Z14" s="102">
        <v>0.12</v>
      </c>
      <c r="AA14" s="102">
        <v>0.12</v>
      </c>
      <c r="AB14" t="s">
        <v>3263</v>
      </c>
    </row>
    <row r="15" spans="1:33" ht="17" customHeight="1" x14ac:dyDescent="0.2">
      <c r="T15" s="101" t="s">
        <v>2942</v>
      </c>
      <c r="U15" s="102">
        <f>AG10</f>
        <v>0.35714285714285715</v>
      </c>
      <c r="V15" s="102">
        <f>AG10</f>
        <v>0.35714285714285715</v>
      </c>
      <c r="W15" s="102">
        <f>AG12</f>
        <v>0.03</v>
      </c>
      <c r="X15" s="102">
        <f>AG12</f>
        <v>0.03</v>
      </c>
      <c r="Y15" s="102">
        <f>AG12</f>
        <v>0.03</v>
      </c>
      <c r="Z15" s="102">
        <f>AG12</f>
        <v>0.03</v>
      </c>
      <c r="AA15" s="102">
        <f>AG10</f>
        <v>0.35714285714285715</v>
      </c>
    </row>
    <row r="16" spans="1:33" s="95" customFormat="1" ht="32" customHeight="1" x14ac:dyDescent="0.2">
      <c r="T16" s="96" t="s">
        <v>2701</v>
      </c>
      <c r="U16" s="96" t="s">
        <v>2357</v>
      </c>
      <c r="V16" s="96" t="s">
        <v>3252</v>
      </c>
      <c r="W16" s="96" t="s">
        <v>2962</v>
      </c>
      <c r="X16" s="96" t="s">
        <v>3253</v>
      </c>
      <c r="Y16" s="96" t="s">
        <v>2068</v>
      </c>
      <c r="Z16" s="96" t="s">
        <v>2963</v>
      </c>
      <c r="AA16" s="96" t="s">
        <v>2646</v>
      </c>
    </row>
    <row r="17" spans="1:40" ht="17" customHeight="1" x14ac:dyDescent="0.2">
      <c r="T17" s="93" t="s">
        <v>2949</v>
      </c>
      <c r="U17" s="93" t="s">
        <v>2947</v>
      </c>
      <c r="V17" s="93" t="s">
        <v>2946</v>
      </c>
      <c r="W17" s="93" t="s">
        <v>2945</v>
      </c>
      <c r="X17" s="93" t="s">
        <v>2948</v>
      </c>
      <c r="Y17" s="93" t="s">
        <v>2698</v>
      </c>
      <c r="Z17" s="93" t="s">
        <v>2697</v>
      </c>
      <c r="AA17" s="93" t="s">
        <v>3260</v>
      </c>
    </row>
    <row r="18" spans="1:40" ht="17" customHeight="1" x14ac:dyDescent="0.2">
      <c r="U18" s="107" t="s">
        <v>3257</v>
      </c>
      <c r="V18" s="107" t="s">
        <v>3257</v>
      </c>
      <c r="W18" s="107" t="s">
        <v>3257</v>
      </c>
      <c r="X18" s="107" t="s">
        <v>3257</v>
      </c>
      <c r="Y18" s="107" t="s">
        <v>3257</v>
      </c>
      <c r="Z18" s="107" t="s">
        <v>3257</v>
      </c>
      <c r="AA18" s="107" t="s">
        <v>3257</v>
      </c>
    </row>
    <row r="19" spans="1:40" ht="17" customHeight="1" x14ac:dyDescent="0.2">
      <c r="T19" t="s">
        <v>3270</v>
      </c>
      <c r="U19" s="107" t="s">
        <v>3264</v>
      </c>
      <c r="V19" s="107" t="s">
        <v>3264</v>
      </c>
      <c r="W19" s="107" t="s">
        <v>3269</v>
      </c>
      <c r="X19" s="107" t="s">
        <v>3269</v>
      </c>
      <c r="Y19" s="107" t="s">
        <v>3269</v>
      </c>
      <c r="Z19" s="107" t="s">
        <v>3269</v>
      </c>
      <c r="AA19" s="107" t="s">
        <v>3264</v>
      </c>
    </row>
    <row r="20" spans="1:40" ht="17" customHeight="1" x14ac:dyDescent="0.2">
      <c r="A20" t="s">
        <v>2685</v>
      </c>
    </row>
    <row r="21" spans="1:40" s="108" customFormat="1" ht="17" thickBot="1" x14ac:dyDescent="0.25">
      <c r="A21" s="108" t="s">
        <v>333</v>
      </c>
      <c r="B21" s="94" t="s">
        <v>2647</v>
      </c>
      <c r="C21" s="94" t="s">
        <v>4</v>
      </c>
      <c r="D21" s="94" t="s">
        <v>2681</v>
      </c>
      <c r="E21" s="108" t="s">
        <v>2682</v>
      </c>
      <c r="F21" s="108" t="s">
        <v>2683</v>
      </c>
      <c r="G21" s="94" t="s">
        <v>2684</v>
      </c>
      <c r="H21" s="94" t="s">
        <v>5</v>
      </c>
      <c r="I21" s="108" t="s">
        <v>3256</v>
      </c>
      <c r="J21" s="94">
        <v>2020</v>
      </c>
      <c r="K21" s="108">
        <v>2021</v>
      </c>
      <c r="L21" s="108">
        <v>2022</v>
      </c>
      <c r="M21" s="108">
        <v>2023</v>
      </c>
      <c r="N21" s="108">
        <v>2024</v>
      </c>
      <c r="O21" s="108">
        <v>2025</v>
      </c>
      <c r="P21" s="108">
        <v>2026</v>
      </c>
      <c r="Q21" s="108">
        <v>2027</v>
      </c>
      <c r="R21" s="108">
        <v>2028</v>
      </c>
      <c r="S21" s="108">
        <v>2029</v>
      </c>
      <c r="T21" s="108">
        <v>2030</v>
      </c>
      <c r="U21" s="108">
        <v>2031</v>
      </c>
      <c r="V21" s="108">
        <v>2032</v>
      </c>
      <c r="W21" s="108">
        <v>2033</v>
      </c>
      <c r="X21" s="108">
        <v>2034</v>
      </c>
      <c r="Y21" s="108">
        <v>2035</v>
      </c>
      <c r="Z21" s="108">
        <v>2036</v>
      </c>
      <c r="AA21" s="108">
        <v>2037</v>
      </c>
      <c r="AB21" s="108">
        <v>2038</v>
      </c>
      <c r="AC21" s="108">
        <v>2039</v>
      </c>
      <c r="AD21" s="108">
        <v>2040</v>
      </c>
      <c r="AE21" s="108">
        <v>2041</v>
      </c>
      <c r="AF21" s="108">
        <v>2042</v>
      </c>
      <c r="AG21" s="108">
        <v>2043</v>
      </c>
      <c r="AH21" s="108">
        <v>2044</v>
      </c>
      <c r="AI21" s="108">
        <v>2045</v>
      </c>
      <c r="AJ21" s="108">
        <v>2046</v>
      </c>
      <c r="AK21" s="108">
        <v>2047</v>
      </c>
      <c r="AL21" s="108">
        <v>2048</v>
      </c>
      <c r="AM21" s="108">
        <v>2049</v>
      </c>
      <c r="AN21" s="108">
        <v>2050</v>
      </c>
    </row>
    <row r="22" spans="1:40" hidden="1" x14ac:dyDescent="0.2">
      <c r="A22" t="s">
        <v>334</v>
      </c>
      <c r="B22" t="s">
        <v>11</v>
      </c>
      <c r="C22" t="s">
        <v>2648</v>
      </c>
      <c r="D22" t="s">
        <v>2672</v>
      </c>
      <c r="E22" t="s">
        <v>2654</v>
      </c>
      <c r="F22" t="s">
        <v>2651</v>
      </c>
      <c r="H22" t="s">
        <v>135</v>
      </c>
      <c r="I22" t="s">
        <v>3254</v>
      </c>
      <c r="K22" s="4">
        <f>$N$7*'Data Filter'!K6</f>
        <v>3.2233303007999998</v>
      </c>
      <c r="L22" s="4">
        <f>$N$7*'Data Filter'!L6</f>
        <v>3.1372242311999998</v>
      </c>
      <c r="M22" s="4">
        <f>$N$7*'Data Filter'!M6</f>
        <v>3.0132369723999997</v>
      </c>
      <c r="N22" s="4">
        <f>$N$7*'Data Filter'!N6</f>
        <v>3.1149204389999996</v>
      </c>
      <c r="O22" s="4">
        <f>$N$7*'Data Filter'!O6</f>
        <v>3.0995262646999997</v>
      </c>
      <c r="P22" s="4">
        <f>$N$7*'Data Filter'!P6</f>
        <v>3.0855312959999996</v>
      </c>
      <c r="Q22" s="4">
        <f>$N$7*'Data Filter'!Q6</f>
        <v>3.0838424847999995</v>
      </c>
      <c r="R22" s="4">
        <f>$N$7*'Data Filter'!R6</f>
        <v>3.1089204156999997</v>
      </c>
      <c r="S22" s="4">
        <f>$N$7*'Data Filter'!S6</f>
        <v>3.1254576166999994</v>
      </c>
      <c r="T22" s="4">
        <f>$N$7*'Data Filter'!T6</f>
        <v>3.1199042073999994</v>
      </c>
      <c r="U22" s="4">
        <f>$N$7*'Data Filter'!U6</f>
        <v>3.1933226944999995</v>
      </c>
      <c r="V22" s="4">
        <f>$N$7*'Data Filter'!V6</f>
        <v>3.2058522976999999</v>
      </c>
      <c r="W22" s="4">
        <f>$N$7*'Data Filter'!W6</f>
        <v>3.2215753296999998</v>
      </c>
      <c r="X22" s="4">
        <f>$N$7*'Data Filter'!X6</f>
        <v>3.2263135990999996</v>
      </c>
      <c r="Y22" s="4">
        <f>$N$7*'Data Filter'!Y6</f>
        <v>3.2390759408999998</v>
      </c>
      <c r="Z22" s="4">
        <f>$N$7*'Data Filter'!Z6</f>
        <v>3.2621227489999995</v>
      </c>
      <c r="AA22" s="4">
        <f>$N$7*'Data Filter'!AA6</f>
        <v>3.2921077471999998</v>
      </c>
      <c r="AB22" s="4">
        <f>$N$7*'Data Filter'!AB6</f>
        <v>3.3099093373999997</v>
      </c>
      <c r="AC22" s="4">
        <f>$N$7*'Data Filter'!AC6</f>
        <v>3.3198460827999998</v>
      </c>
      <c r="AD22" s="4">
        <f>$N$7*'Data Filter'!AD6</f>
        <v>3.3472848264000001</v>
      </c>
      <c r="AE22" s="4">
        <f>$N$7*'Data Filter'!AE6</f>
        <v>3.3621332161999997</v>
      </c>
      <c r="AF22" s="4">
        <f>$N$7*'Data Filter'!AF6</f>
        <v>3.3638482416999995</v>
      </c>
      <c r="AG22" s="4">
        <f>$N$7*'Data Filter'!AG6</f>
        <v>3.3993518354999996</v>
      </c>
      <c r="AH22" s="4">
        <f>$N$7*'Data Filter'!AH6</f>
        <v>3.4376043245999997</v>
      </c>
      <c r="AI22" s="4">
        <f>$N$7*'Data Filter'!AI6</f>
        <v>3.4522196983999995</v>
      </c>
      <c r="AJ22" s="4">
        <f>$N$7*'Data Filter'!AJ6</f>
        <v>3.4772909717</v>
      </c>
      <c r="AK22" s="4">
        <f>$N$7*'Data Filter'!AK6</f>
        <v>3.4839750633999995</v>
      </c>
      <c r="AL22" s="4">
        <f>$N$7*'Data Filter'!AL6</f>
        <v>3.4767472676999995</v>
      </c>
      <c r="AM22" s="4">
        <f>$N$7*'Data Filter'!AM6</f>
        <v>3.4732825416999997</v>
      </c>
      <c r="AN22" s="4">
        <f>$N$7*'Data Filter'!AN6</f>
        <v>3.4627711621999997</v>
      </c>
    </row>
    <row r="23" spans="1:40" hidden="1" x14ac:dyDescent="0.2">
      <c r="A23" t="s">
        <v>334</v>
      </c>
      <c r="B23" t="s">
        <v>13</v>
      </c>
      <c r="C23" t="s">
        <v>2648</v>
      </c>
      <c r="D23" t="s">
        <v>2672</v>
      </c>
      <c r="E23" t="s">
        <v>2654</v>
      </c>
      <c r="F23" t="s">
        <v>2652</v>
      </c>
      <c r="H23" t="s">
        <v>136</v>
      </c>
      <c r="I23" t="s">
        <v>3254</v>
      </c>
      <c r="K23" s="4">
        <f>$N$7*'Data Filter'!K7</f>
        <v>3.2233300233999995</v>
      </c>
      <c r="L23" s="4">
        <f>$N$7*'Data Filter'!L7</f>
        <v>3.1375206330999998</v>
      </c>
      <c r="M23" s="4">
        <f>$N$7*'Data Filter'!M7</f>
        <v>2.9524829048999996</v>
      </c>
      <c r="N23" s="4">
        <f>$N$7*'Data Filter'!N7</f>
        <v>2.9873194903999996</v>
      </c>
      <c r="O23" s="4">
        <f>$N$7*'Data Filter'!O7</f>
        <v>2.9616312794999997</v>
      </c>
      <c r="P23" s="4">
        <f>$N$7*'Data Filter'!P7</f>
        <v>2.94960807</v>
      </c>
      <c r="Q23" s="4">
        <f>$N$7*'Data Filter'!Q7</f>
        <v>2.9544334429999997</v>
      </c>
      <c r="R23" s="4">
        <f>$N$7*'Data Filter'!R7</f>
        <v>2.9732428274</v>
      </c>
      <c r="S23" s="4">
        <f>$N$7*'Data Filter'!S7</f>
        <v>2.9820825944999996</v>
      </c>
      <c r="T23" s="4">
        <f>$N$7*'Data Filter'!T7</f>
        <v>2.9709754985000001</v>
      </c>
      <c r="U23" s="4">
        <f>$N$7*'Data Filter'!U7</f>
        <v>3.0109916967999997</v>
      </c>
      <c r="V23" s="4">
        <f>$N$7*'Data Filter'!V7</f>
        <v>3.0228308513999997</v>
      </c>
      <c r="W23" s="4">
        <f>$N$7*'Data Filter'!W7</f>
        <v>3.0245444898999998</v>
      </c>
      <c r="X23" s="4">
        <f>$N$7*'Data Filter'!X7</f>
        <v>3.0002663032000001</v>
      </c>
      <c r="Y23" s="4">
        <f>$N$7*'Data Filter'!Y7</f>
        <v>2.9961826978000001</v>
      </c>
      <c r="Z23" s="4">
        <f>$N$7*'Data Filter'!Z7</f>
        <v>2.9933337997999998</v>
      </c>
      <c r="AA23" s="4">
        <f>$N$7*'Data Filter'!AA7</f>
        <v>2.9949814171</v>
      </c>
      <c r="AB23" s="4">
        <f>$N$7*'Data Filter'!AB7</f>
        <v>3.0036319973999994</v>
      </c>
      <c r="AC23" s="4">
        <f>$N$7*'Data Filter'!AC7</f>
        <v>3.0047374363999997</v>
      </c>
      <c r="AD23" s="4">
        <f>$N$7*'Data Filter'!AD7</f>
        <v>3.0444018914999997</v>
      </c>
      <c r="AE23" s="4">
        <f>$N$7*'Data Filter'!AE7</f>
        <v>3.0623184640000001</v>
      </c>
      <c r="AF23" s="4">
        <f>$N$7*'Data Filter'!AF7</f>
        <v>3.0609282738999997</v>
      </c>
      <c r="AG23" s="4">
        <f>$N$7*'Data Filter'!AG7</f>
        <v>3.0965281254999999</v>
      </c>
      <c r="AH23" s="4">
        <f>$N$7*'Data Filter'!AH7</f>
        <v>3.1104989603999997</v>
      </c>
      <c r="AI23" s="4">
        <f>$N$7*'Data Filter'!AI7</f>
        <v>3.1155598459999996</v>
      </c>
      <c r="AJ23" s="4">
        <f>$N$7*'Data Filter'!AJ7</f>
        <v>3.1457065684000001</v>
      </c>
      <c r="AK23" s="4">
        <f>$N$7*'Data Filter'!AK7</f>
        <v>3.1285123454999999</v>
      </c>
      <c r="AL23" s="4">
        <f>$N$7*'Data Filter'!AL7</f>
        <v>3.1354798012999998</v>
      </c>
      <c r="AM23" s="4">
        <f>$N$7*'Data Filter'!AM7</f>
        <v>3.1645783677999999</v>
      </c>
      <c r="AN23" s="4">
        <f>$N$7*'Data Filter'!AN7</f>
        <v>3.1805574399999998</v>
      </c>
    </row>
    <row r="24" spans="1:40" hidden="1" x14ac:dyDescent="0.2">
      <c r="A24" t="s">
        <v>334</v>
      </c>
      <c r="B24" t="s">
        <v>15</v>
      </c>
      <c r="C24" t="s">
        <v>2648</v>
      </c>
      <c r="D24" t="s">
        <v>2672</v>
      </c>
      <c r="E24" t="s">
        <v>2654</v>
      </c>
      <c r="F24" t="s">
        <v>2653</v>
      </c>
      <c r="H24" t="s">
        <v>137</v>
      </c>
      <c r="I24" t="s">
        <v>3254</v>
      </c>
      <c r="K24" s="4">
        <f>$N$7*'Data Filter'!K8</f>
        <v>3.2233197595999998</v>
      </c>
      <c r="L24" s="4">
        <f>$N$7*'Data Filter'!L8</f>
        <v>3.1374579406999996</v>
      </c>
      <c r="M24" s="4">
        <f>$N$7*'Data Filter'!M8</f>
        <v>2.9944320263999997</v>
      </c>
      <c r="N24" s="4">
        <f>$N$7*'Data Filter'!N8</f>
        <v>3.1410115733999997</v>
      </c>
      <c r="O24" s="4">
        <f>$N$7*'Data Filter'!O8</f>
        <v>3.1768889636999997</v>
      </c>
      <c r="P24" s="4">
        <f>$N$7*'Data Filter'!P8</f>
        <v>3.1907904486000001</v>
      </c>
      <c r="Q24" s="4">
        <f>$N$7*'Data Filter'!Q8</f>
        <v>3.2098406161999997</v>
      </c>
      <c r="R24" s="4">
        <f>$N$7*'Data Filter'!R8</f>
        <v>3.2694663591999999</v>
      </c>
      <c r="S24" s="4">
        <f>$N$7*'Data Filter'!S8</f>
        <v>3.3960796250999996</v>
      </c>
      <c r="T24" s="4">
        <f>$N$7*'Data Filter'!T8</f>
        <v>3.4305898495</v>
      </c>
      <c r="U24" s="4">
        <f>$N$7*'Data Filter'!U8</f>
        <v>3.4792073895999995</v>
      </c>
      <c r="V24" s="4">
        <f>$N$7*'Data Filter'!V8</f>
        <v>3.5274908013999995</v>
      </c>
      <c r="W24" s="4">
        <f>$N$7*'Data Filter'!W8</f>
        <v>3.5959108178999997</v>
      </c>
      <c r="X24" s="4">
        <f>$N$7*'Data Filter'!X8</f>
        <v>3.6289964545999998</v>
      </c>
      <c r="Y24" s="4">
        <f>$N$7*'Data Filter'!Y8</f>
        <v>3.6467302204999994</v>
      </c>
      <c r="Z24" s="4">
        <f>$N$7*'Data Filter'!Z8</f>
        <v>3.6725013739999999</v>
      </c>
      <c r="AA24" s="4">
        <f>$N$7*'Data Filter'!AA8</f>
        <v>3.7067813563999996</v>
      </c>
      <c r="AB24" s="4">
        <f>$N$7*'Data Filter'!AB8</f>
        <v>3.7147667314999997</v>
      </c>
      <c r="AC24" s="4">
        <f>$N$7*'Data Filter'!AC8</f>
        <v>3.7337028876999994</v>
      </c>
      <c r="AD24" s="4">
        <f>$N$7*'Data Filter'!AD8</f>
        <v>3.6867500249999994</v>
      </c>
      <c r="AE24" s="4">
        <f>$N$7*'Data Filter'!AE8</f>
        <v>3.6772474105999997</v>
      </c>
      <c r="AF24" s="4">
        <f>$N$7*'Data Filter'!AF8</f>
        <v>3.6877504680999995</v>
      </c>
      <c r="AG24" s="4">
        <f>$N$7*'Data Filter'!AG8</f>
        <v>3.7275812244999997</v>
      </c>
      <c r="AH24" s="4">
        <f>$N$7*'Data Filter'!AH8</f>
        <v>3.7569345828999996</v>
      </c>
      <c r="AI24" s="4">
        <f>$N$7*'Data Filter'!AI8</f>
        <v>3.8051605728999998</v>
      </c>
      <c r="AJ24" s="4">
        <f>$N$7*'Data Filter'!AJ8</f>
        <v>3.8161746011999997</v>
      </c>
      <c r="AK24" s="4">
        <f>$N$7*'Data Filter'!AK8</f>
        <v>3.8240657989999995</v>
      </c>
      <c r="AL24" s="4">
        <f>$N$7*'Data Filter'!AL8</f>
        <v>3.7997260294999999</v>
      </c>
      <c r="AM24" s="4">
        <f>$N$7*'Data Filter'!AM8</f>
        <v>3.7983875745</v>
      </c>
      <c r="AN24" s="4">
        <f>$N$7*'Data Filter'!AN8</f>
        <v>3.8135712021999999</v>
      </c>
    </row>
    <row r="25" spans="1:40" hidden="1" x14ac:dyDescent="0.2">
      <c r="A25" t="s">
        <v>623</v>
      </c>
      <c r="B25" t="s">
        <v>11</v>
      </c>
      <c r="C25" t="s">
        <v>2648</v>
      </c>
      <c r="D25" t="s">
        <v>2672</v>
      </c>
      <c r="E25" t="s">
        <v>2654</v>
      </c>
      <c r="F25" t="s">
        <v>2651</v>
      </c>
      <c r="H25" t="s">
        <v>437</v>
      </c>
      <c r="I25" t="s">
        <v>3254</v>
      </c>
      <c r="K25" s="4">
        <f>$N$7*'Data Filter'!K9</f>
        <v>3.3089882306999998</v>
      </c>
      <c r="L25" s="4">
        <f>$N$7*'Data Filter'!L9</f>
        <v>3.2668192697</v>
      </c>
      <c r="M25" s="4">
        <f>$N$7*'Data Filter'!M9</f>
        <v>3.1794510300999996</v>
      </c>
      <c r="N25" s="4">
        <f>$N$7*'Data Filter'!N9</f>
        <v>3.3208664986999996</v>
      </c>
      <c r="O25" s="4">
        <f>$N$7*'Data Filter'!O9</f>
        <v>3.3449517536999998</v>
      </c>
      <c r="P25" s="4">
        <f>$N$7*'Data Filter'!P9</f>
        <v>3.3715889499999996</v>
      </c>
      <c r="Q25" s="4">
        <f>$N$7*'Data Filter'!Q9</f>
        <v>3.4085909198999995</v>
      </c>
      <c r="R25" s="4">
        <f>$N$7*'Data Filter'!R9</f>
        <v>3.4335603873999996</v>
      </c>
      <c r="S25" s="4">
        <f>$N$7*'Data Filter'!S9</f>
        <v>3.4503281077999999</v>
      </c>
      <c r="T25" s="4">
        <f>$N$7*'Data Filter'!T9</f>
        <v>3.4449246331999999</v>
      </c>
      <c r="U25" s="4">
        <f>$N$7*'Data Filter'!U9</f>
        <v>3.4824790451999998</v>
      </c>
      <c r="V25" s="4">
        <f>$N$7*'Data Filter'!V9</f>
        <v>3.4961821890999998</v>
      </c>
      <c r="W25" s="4">
        <f>$N$7*'Data Filter'!W9</f>
        <v>3.5044921221999998</v>
      </c>
      <c r="X25" s="4">
        <f>$N$7*'Data Filter'!X9</f>
        <v>3.5107935405999999</v>
      </c>
      <c r="Y25" s="4">
        <f>$N$7*'Data Filter'!Y9</f>
        <v>3.5216548602</v>
      </c>
      <c r="Z25" s="4">
        <f>$N$7*'Data Filter'!Z9</f>
        <v>3.5454231856999994</v>
      </c>
      <c r="AA25" s="4">
        <f>$N$7*'Data Filter'!AA9</f>
        <v>3.5758850344999997</v>
      </c>
      <c r="AB25" s="4">
        <f>$N$7*'Data Filter'!AB9</f>
        <v>3.5939161731999993</v>
      </c>
      <c r="AC25" s="4">
        <f>$N$7*'Data Filter'!AC9</f>
        <v>3.6039975826999995</v>
      </c>
      <c r="AD25" s="4">
        <f>$N$7*'Data Filter'!AD9</f>
        <v>3.6360166163999996</v>
      </c>
      <c r="AE25" s="4">
        <f>$N$7*'Data Filter'!AE9</f>
        <v>3.6499717781999999</v>
      </c>
      <c r="AF25" s="4">
        <f>$N$7*'Data Filter'!AF9</f>
        <v>3.6520521394999998</v>
      </c>
      <c r="AG25" s="4">
        <f>$N$7*'Data Filter'!AG9</f>
        <v>3.6841126444999994</v>
      </c>
      <c r="AH25" s="4">
        <f>$N$7*'Data Filter'!AH9</f>
        <v>3.7207410952999997</v>
      </c>
      <c r="AI25" s="4">
        <f>$N$7*'Data Filter'!AI9</f>
        <v>3.7351653405</v>
      </c>
      <c r="AJ25" s="4">
        <f>$N$7*'Data Filter'!AJ9</f>
        <v>3.7642705645999999</v>
      </c>
      <c r="AK25" s="4">
        <f>$N$7*'Data Filter'!AK9</f>
        <v>3.7688845587999995</v>
      </c>
      <c r="AL25" s="4">
        <f>$N$7*'Data Filter'!AL9</f>
        <v>3.7586221457999995</v>
      </c>
      <c r="AM25" s="4">
        <f>$N$7*'Data Filter'!AM9</f>
        <v>3.7572197501</v>
      </c>
      <c r="AN25" s="4">
        <f>$N$7*'Data Filter'!AN9</f>
        <v>3.7510132024999998</v>
      </c>
    </row>
    <row r="26" spans="1:40" hidden="1" x14ac:dyDescent="0.2">
      <c r="A26" t="s">
        <v>623</v>
      </c>
      <c r="B26" t="s">
        <v>13</v>
      </c>
      <c r="C26" t="s">
        <v>2648</v>
      </c>
      <c r="D26" t="s">
        <v>2672</v>
      </c>
      <c r="E26" t="s">
        <v>2654</v>
      </c>
      <c r="F26" t="s">
        <v>2652</v>
      </c>
      <c r="H26" t="s">
        <v>438</v>
      </c>
      <c r="I26" t="s">
        <v>3254</v>
      </c>
      <c r="K26" s="4">
        <f>$N$7*'Data Filter'!K10</f>
        <v>3.3089862888999999</v>
      </c>
      <c r="L26" s="4">
        <f>$N$7*'Data Filter'!L10</f>
        <v>3.2671545075999999</v>
      </c>
      <c r="M26" s="4">
        <f>$N$7*'Data Filter'!M10</f>
        <v>3.1190521733000001</v>
      </c>
      <c r="N26" s="4">
        <f>$N$7*'Data Filter'!N10</f>
        <v>3.1943798658999998</v>
      </c>
      <c r="O26" s="4">
        <f>$N$7*'Data Filter'!O10</f>
        <v>3.2080570729</v>
      </c>
      <c r="P26" s="4">
        <f>$N$7*'Data Filter'!P10</f>
        <v>3.2353519845999998</v>
      </c>
      <c r="Q26" s="4">
        <f>$N$7*'Data Filter'!Q10</f>
        <v>3.2790931100999998</v>
      </c>
      <c r="R26" s="4">
        <f>$N$7*'Data Filter'!R10</f>
        <v>3.2975418744999998</v>
      </c>
      <c r="S26" s="4">
        <f>$N$7*'Data Filter'!S10</f>
        <v>3.3064233902999995</v>
      </c>
      <c r="T26" s="4">
        <f>$N$7*'Data Filter'!T10</f>
        <v>3.2958995277999996</v>
      </c>
      <c r="U26" s="4">
        <f>$N$7*'Data Filter'!U10</f>
        <v>3.2984305253999997</v>
      </c>
      <c r="V26" s="4">
        <f>$N$7*'Data Filter'!V10</f>
        <v>3.3051513725999997</v>
      </c>
      <c r="W26" s="4">
        <f>$N$7*'Data Filter'!W10</f>
        <v>3.3075363190999996</v>
      </c>
      <c r="X26" s="4">
        <f>$N$7*'Data Filter'!X10</f>
        <v>3.2830482792999995</v>
      </c>
      <c r="Y26" s="4">
        <f>$N$7*'Data Filter'!Y10</f>
        <v>3.2789514974</v>
      </c>
      <c r="Z26" s="4">
        <f>$N$7*'Data Filter'!Z10</f>
        <v>3.2763687646999999</v>
      </c>
      <c r="AA26" s="4">
        <f>$N$7*'Data Filter'!AA10</f>
        <v>3.2777283020999994</v>
      </c>
      <c r="AB26" s="4">
        <f>$N$7*'Data Filter'!AB10</f>
        <v>3.2861813735999994</v>
      </c>
      <c r="AC26" s="4">
        <f>$N$7*'Data Filter'!AC10</f>
        <v>3.2874266221999999</v>
      </c>
      <c r="AD26" s="4">
        <f>$N$7*'Data Filter'!AD10</f>
        <v>3.3255963073999997</v>
      </c>
      <c r="AE26" s="4">
        <f>$N$7*'Data Filter'!AE10</f>
        <v>3.3434944328</v>
      </c>
      <c r="AF26" s="4">
        <f>$N$7*'Data Filter'!AF10</f>
        <v>3.3397887848999996</v>
      </c>
      <c r="AG26" s="4">
        <f>$N$7*'Data Filter'!AG10</f>
        <v>3.3783984264999996</v>
      </c>
      <c r="AH26" s="4">
        <f>$N$7*'Data Filter'!AH10</f>
        <v>3.3930518040999997</v>
      </c>
      <c r="AI26" s="4">
        <f>$N$7*'Data Filter'!AI10</f>
        <v>3.3986333694999997</v>
      </c>
      <c r="AJ26" s="4">
        <f>$N$7*'Data Filter'!AJ10</f>
        <v>3.4296755390999998</v>
      </c>
      <c r="AK26" s="4">
        <f>$N$7*'Data Filter'!AK10</f>
        <v>3.4119251292000001</v>
      </c>
      <c r="AL26" s="4">
        <f>$N$7*'Data Filter'!AL10</f>
        <v>3.4191448802999997</v>
      </c>
      <c r="AM26" s="4">
        <f>$N$7*'Data Filter'!AM10</f>
        <v>3.4485524703999997</v>
      </c>
      <c r="AN26" s="4">
        <f>$N$7*'Data Filter'!AN10</f>
        <v>3.4658547405999998</v>
      </c>
    </row>
    <row r="27" spans="1:40" hidden="1" x14ac:dyDescent="0.2">
      <c r="A27" t="s">
        <v>623</v>
      </c>
      <c r="B27" t="s">
        <v>15</v>
      </c>
      <c r="C27" t="s">
        <v>2648</v>
      </c>
      <c r="D27" t="s">
        <v>2672</v>
      </c>
      <c r="E27" t="s">
        <v>2654</v>
      </c>
      <c r="F27" t="s">
        <v>2653</v>
      </c>
      <c r="H27" t="s">
        <v>439</v>
      </c>
      <c r="I27" t="s">
        <v>3254</v>
      </c>
      <c r="K27" s="4">
        <f>$N$7*'Data Filter'!K11</f>
        <v>3.3089857340999997</v>
      </c>
      <c r="L27" s="4">
        <f>$N$7*'Data Filter'!L11</f>
        <v>3.2670264874999999</v>
      </c>
      <c r="M27" s="4">
        <f>$N$7*'Data Filter'!M11</f>
        <v>3.1601369163999995</v>
      </c>
      <c r="N27" s="4">
        <f>$N$7*'Data Filter'!N11</f>
        <v>3.3456992079999996</v>
      </c>
      <c r="O27" s="4">
        <f>$N$7*'Data Filter'!O11</f>
        <v>3.4203026091999997</v>
      </c>
      <c r="P27" s="4">
        <f>$N$7*'Data Filter'!P11</f>
        <v>3.4755666532999996</v>
      </c>
      <c r="Q27" s="4">
        <f>$N$7*'Data Filter'!Q11</f>
        <v>3.5328976047999996</v>
      </c>
      <c r="R27" s="4">
        <f>$N$7*'Data Filter'!R11</f>
        <v>3.5920661925999999</v>
      </c>
      <c r="S27" s="4">
        <f>$N$7*'Data Filter'!S11</f>
        <v>3.7177210414999995</v>
      </c>
      <c r="T27" s="4">
        <f>$N$7*'Data Filter'!T11</f>
        <v>3.7527179641999999</v>
      </c>
      <c r="U27" s="4">
        <f>$N$7*'Data Filter'!U11</f>
        <v>3.8019513322999994</v>
      </c>
      <c r="V27" s="4">
        <f>$N$7*'Data Filter'!V11</f>
        <v>3.8460032844999996</v>
      </c>
      <c r="W27" s="4">
        <f>$N$7*'Data Filter'!W11</f>
        <v>3.8825296520999997</v>
      </c>
      <c r="X27" s="4">
        <f>$N$7*'Data Filter'!X11</f>
        <v>3.9131419903999998</v>
      </c>
      <c r="Y27" s="4">
        <f>$N$7*'Data Filter'!Y11</f>
        <v>3.9263381857999997</v>
      </c>
      <c r="Z27" s="4">
        <f>$N$7*'Data Filter'!Z11</f>
        <v>3.9512201335999997</v>
      </c>
      <c r="AA27" s="4">
        <f>$N$7*'Data Filter'!AA11</f>
        <v>3.9863231617999997</v>
      </c>
      <c r="AB27" s="4">
        <f>$N$7*'Data Filter'!AB11</f>
        <v>3.9961710004999995</v>
      </c>
      <c r="AC27" s="4">
        <f>$N$7*'Data Filter'!AC11</f>
        <v>4.0128262351999995</v>
      </c>
      <c r="AD27" s="4">
        <f>$N$7*'Data Filter'!AD11</f>
        <v>3.9682314111999997</v>
      </c>
      <c r="AE27" s="4">
        <f>$N$7*'Data Filter'!AE11</f>
        <v>3.9549666979999998</v>
      </c>
      <c r="AF27" s="4">
        <f>$N$7*'Data Filter'!AF11</f>
        <v>3.9661597879999997</v>
      </c>
      <c r="AG27" s="4">
        <f>$N$7*'Data Filter'!AG11</f>
        <v>4.0065485344999994</v>
      </c>
      <c r="AH27" s="4">
        <f>$N$7*'Data Filter'!AH11</f>
        <v>4.0359509926999992</v>
      </c>
      <c r="AI27" s="4">
        <f>$N$7*'Data Filter'!AI11</f>
        <v>4.0856960250999999</v>
      </c>
      <c r="AJ27" s="4">
        <f>$N$7*'Data Filter'!AJ11</f>
        <v>4.0983955357999999</v>
      </c>
      <c r="AK27" s="4">
        <f>$N$7*'Data Filter'!AK11</f>
        <v>4.1056079357999993</v>
      </c>
      <c r="AL27" s="4">
        <f>$N$7*'Data Filter'!AL11</f>
        <v>4.0806983867</v>
      </c>
      <c r="AM27" s="4">
        <f>$N$7*'Data Filter'!AM11</f>
        <v>4.0811648347999991</v>
      </c>
      <c r="AN27" s="4">
        <f>$N$7*'Data Filter'!AN11</f>
        <v>4.0977301918999993</v>
      </c>
    </row>
    <row r="28" spans="1:40" hidden="1" x14ac:dyDescent="0.2">
      <c r="A28" t="s">
        <v>912</v>
      </c>
      <c r="B28" t="s">
        <v>11</v>
      </c>
      <c r="C28" t="s">
        <v>2648</v>
      </c>
      <c r="D28" t="s">
        <v>2672</v>
      </c>
      <c r="E28" t="s">
        <v>2654</v>
      </c>
      <c r="F28" t="s">
        <v>2651</v>
      </c>
      <c r="H28" t="s">
        <v>726</v>
      </c>
      <c r="I28" t="s">
        <v>3254</v>
      </c>
      <c r="K28" s="4">
        <f>$N$7*'Data Filter'!K12</f>
        <v>3.1751037559999999</v>
      </c>
      <c r="L28" s="4">
        <f>$N$7*'Data Filter'!L12</f>
        <v>3.1440811431000002</v>
      </c>
      <c r="M28" s="4">
        <f>$N$7*'Data Filter'!M12</f>
        <v>3.0532232115000002</v>
      </c>
      <c r="N28" s="4">
        <f>$N$7*'Data Filter'!N12</f>
        <v>3.1942909591999995</v>
      </c>
      <c r="O28" s="4">
        <f>$N$7*'Data Filter'!O12</f>
        <v>3.2180020015999995</v>
      </c>
      <c r="P28" s="4">
        <f>$N$7*'Data Filter'!P12</f>
        <v>3.2441616537999995</v>
      </c>
      <c r="Q28" s="4">
        <f>$N$7*'Data Filter'!Q12</f>
        <v>3.2810288072999998</v>
      </c>
      <c r="R28" s="4">
        <f>$N$7*'Data Filter'!R12</f>
        <v>3.3055432000999998</v>
      </c>
      <c r="S28" s="4">
        <f>$N$7*'Data Filter'!S12</f>
        <v>3.3219701345999999</v>
      </c>
      <c r="T28" s="4">
        <f>$N$7*'Data Filter'!T12</f>
        <v>3.3165403069999999</v>
      </c>
      <c r="U28" s="4">
        <f>$N$7*'Data Filter'!U12</f>
        <v>3.3532289535999995</v>
      </c>
      <c r="V28" s="4">
        <f>$N$7*'Data Filter'!V12</f>
        <v>3.3665524755999998</v>
      </c>
      <c r="W28" s="4">
        <f>$N$7*'Data Filter'!W12</f>
        <v>3.3747546387999994</v>
      </c>
      <c r="X28" s="4">
        <f>$N$7*'Data Filter'!X12</f>
        <v>3.3808198511000001</v>
      </c>
      <c r="Y28" s="4">
        <f>$N$7*'Data Filter'!Y12</f>
        <v>3.3913528677999998</v>
      </c>
      <c r="Z28" s="4">
        <f>$N$7*'Data Filter'!Z12</f>
        <v>3.4149192460999998</v>
      </c>
      <c r="AA28" s="4">
        <f>$N$7*'Data Filter'!AA12</f>
        <v>3.4449157563999995</v>
      </c>
      <c r="AB28" s="4">
        <f>$N$7*'Data Filter'!AB12</f>
        <v>3.4621005477</v>
      </c>
      <c r="AC28" s="4">
        <f>$N$7*'Data Filter'!AC12</f>
        <v>3.4716489331</v>
      </c>
      <c r="AD28" s="4">
        <f>$N$7*'Data Filter'!AD12</f>
        <v>3.5027274420999999</v>
      </c>
      <c r="AE28" s="4">
        <f>$N$7*'Data Filter'!AE12</f>
        <v>3.5159069934999994</v>
      </c>
      <c r="AF28" s="4">
        <f>$N$7*'Data Filter'!AF12</f>
        <v>3.5170892722999998</v>
      </c>
      <c r="AG28" s="4">
        <f>$N$7*'Data Filter'!AG12</f>
        <v>3.5481629267999999</v>
      </c>
      <c r="AH28" s="4">
        <f>$N$7*'Data Filter'!AH12</f>
        <v>3.5836985602999998</v>
      </c>
      <c r="AI28" s="4">
        <f>$N$7*'Data Filter'!AI12</f>
        <v>3.5971198657999994</v>
      </c>
      <c r="AJ28" s="4">
        <f>$N$7*'Data Filter'!AJ12</f>
        <v>3.6250953783999997</v>
      </c>
      <c r="AK28" s="4">
        <f>$N$7*'Data Filter'!AK12</f>
        <v>3.6288121222999998</v>
      </c>
      <c r="AL28" s="4">
        <f>$N$7*'Data Filter'!AL12</f>
        <v>3.6178825622999997</v>
      </c>
      <c r="AM28" s="4">
        <f>$N$7*'Data Filter'!AM12</f>
        <v>3.6156446377999996</v>
      </c>
      <c r="AN28" s="4">
        <f>$N$7*'Data Filter'!AN12</f>
        <v>3.608553739</v>
      </c>
    </row>
    <row r="29" spans="1:40" hidden="1" x14ac:dyDescent="0.2">
      <c r="A29" t="s">
        <v>912</v>
      </c>
      <c r="B29" t="s">
        <v>13</v>
      </c>
      <c r="C29" t="s">
        <v>2648</v>
      </c>
      <c r="D29" t="s">
        <v>2672</v>
      </c>
      <c r="E29" t="s">
        <v>2654</v>
      </c>
      <c r="F29" t="s">
        <v>2652</v>
      </c>
      <c r="H29" t="s">
        <v>727</v>
      </c>
      <c r="I29" t="s">
        <v>3254</v>
      </c>
      <c r="K29" s="4">
        <f>$N$7*'Data Filter'!K13</f>
        <v>3.1751023689999998</v>
      </c>
      <c r="L29" s="4">
        <f>$N$7*'Data Filter'!L13</f>
        <v>3.1440170636999998</v>
      </c>
      <c r="M29" s="4">
        <f>$N$7*'Data Filter'!M13</f>
        <v>2.9921255840999996</v>
      </c>
      <c r="N29" s="4">
        <f>$N$7*'Data Filter'!N13</f>
        <v>3.0667084576999999</v>
      </c>
      <c r="O29" s="4">
        <f>$N$7*'Data Filter'!O13</f>
        <v>3.0795284986999998</v>
      </c>
      <c r="P29" s="4">
        <f>$N$7*'Data Filter'!P13</f>
        <v>3.1061724912999997</v>
      </c>
      <c r="Q29" s="4">
        <f>$N$7*'Data Filter'!Q13</f>
        <v>3.1491033314000001</v>
      </c>
      <c r="R29" s="4">
        <f>$N$7*'Data Filter'!R13</f>
        <v>3.1670673393</v>
      </c>
      <c r="S29" s="4">
        <f>$N$7*'Data Filter'!S13</f>
        <v>3.1761193173999995</v>
      </c>
      <c r="T29" s="4">
        <f>$N$7*'Data Filter'!T13</f>
        <v>3.1655609185999998</v>
      </c>
      <c r="U29" s="4">
        <f>$N$7*'Data Filter'!U13</f>
        <v>3.1672770536999995</v>
      </c>
      <c r="V29" s="4">
        <f>$N$7*'Data Filter'!V13</f>
        <v>3.1738976207999996</v>
      </c>
      <c r="W29" s="4">
        <f>$N$7*'Data Filter'!W13</f>
        <v>3.1761764617999999</v>
      </c>
      <c r="X29" s="4">
        <f>$N$7*'Data Filter'!X13</f>
        <v>3.1515168500999997</v>
      </c>
      <c r="Y29" s="4">
        <f>$N$7*'Data Filter'!Y13</f>
        <v>3.1470396140999997</v>
      </c>
      <c r="Z29" s="4">
        <f>$N$7*'Data Filter'!Z13</f>
        <v>3.1442036151999999</v>
      </c>
      <c r="AA29" s="4">
        <f>$N$7*'Data Filter'!AA13</f>
        <v>3.1450928208999995</v>
      </c>
      <c r="AB29" s="4">
        <f>$N$7*'Data Filter'!AB13</f>
        <v>3.1525224250999999</v>
      </c>
      <c r="AC29" s="4">
        <f>$N$7*'Data Filter'!AC13</f>
        <v>3.1532395040999996</v>
      </c>
      <c r="AD29" s="4">
        <f>$N$7*'Data Filter'!AD13</f>
        <v>3.1903203942999996</v>
      </c>
      <c r="AE29" s="4">
        <f>$N$7*'Data Filter'!AE13</f>
        <v>3.2072319465999999</v>
      </c>
      <c r="AF29" s="4">
        <f>$N$7*'Data Filter'!AF13</f>
        <v>3.2025628884999997</v>
      </c>
      <c r="AG29" s="4">
        <f>$N$7*'Data Filter'!AG13</f>
        <v>3.2399464221000001</v>
      </c>
      <c r="AH29" s="4">
        <f>$N$7*'Data Filter'!AH13</f>
        <v>3.2533035094999998</v>
      </c>
      <c r="AI29" s="4">
        <f>$N$7*'Data Filter'!AI13</f>
        <v>3.2577066797000001</v>
      </c>
      <c r="AJ29" s="4">
        <f>$N$7*'Data Filter'!AJ13</f>
        <v>3.2874983300999996</v>
      </c>
      <c r="AK29" s="4">
        <f>$N$7*'Data Filter'!AK13</f>
        <v>3.2683542625999999</v>
      </c>
      <c r="AL29" s="4">
        <f>$N$7*'Data Filter'!AL13</f>
        <v>3.2743447155999998</v>
      </c>
      <c r="AM29" s="4">
        <f>$N$7*'Data Filter'!AM13</f>
        <v>3.3026532468999998</v>
      </c>
      <c r="AN29" s="4">
        <f>$N$7*'Data Filter'!AN13</f>
        <v>3.3186016663999998</v>
      </c>
    </row>
    <row r="30" spans="1:40" hidden="1" x14ac:dyDescent="0.2">
      <c r="A30" t="s">
        <v>912</v>
      </c>
      <c r="B30" t="s">
        <v>15</v>
      </c>
      <c r="C30" t="s">
        <v>2648</v>
      </c>
      <c r="D30" t="s">
        <v>2672</v>
      </c>
      <c r="E30" t="s">
        <v>2654</v>
      </c>
      <c r="F30" t="s">
        <v>2653</v>
      </c>
      <c r="H30" t="s">
        <v>728</v>
      </c>
      <c r="I30" t="s">
        <v>3254</v>
      </c>
      <c r="K30" s="4">
        <f>$N$7*'Data Filter'!K14</f>
        <v>3.1751043108000001</v>
      </c>
      <c r="L30" s="4">
        <f>$N$7*'Data Filter'!L14</f>
        <v>3.1440420296999996</v>
      </c>
      <c r="M30" s="4">
        <f>$N$7*'Data Filter'!M14</f>
        <v>3.0345958014999996</v>
      </c>
      <c r="N30" s="4">
        <f>$N$7*'Data Filter'!N14</f>
        <v>3.2202848649</v>
      </c>
      <c r="O30" s="4">
        <f>$N$7*'Data Filter'!O14</f>
        <v>3.2955945264999995</v>
      </c>
      <c r="P30" s="4">
        <f>$N$7*'Data Filter'!P14</f>
        <v>3.3511669006999996</v>
      </c>
      <c r="Q30" s="4">
        <f>$N$7*'Data Filter'!Q14</f>
        <v>3.4092964867999997</v>
      </c>
      <c r="R30" s="4">
        <f>$N$7*'Data Filter'!R14</f>
        <v>3.4681452323999999</v>
      </c>
      <c r="S30" s="4">
        <f>$N$7*'Data Filter'!S14</f>
        <v>3.5935339159999997</v>
      </c>
      <c r="T30" s="4">
        <f>$N$7*'Data Filter'!T14</f>
        <v>3.6286556686999996</v>
      </c>
      <c r="U30" s="4">
        <f>$N$7*'Data Filter'!U14</f>
        <v>3.6762541798999999</v>
      </c>
      <c r="V30" s="4">
        <f>$N$7*'Data Filter'!V14</f>
        <v>3.7198186016000001</v>
      </c>
      <c r="W30" s="4">
        <f>$N$7*'Data Filter'!W14</f>
        <v>3.7562033564999999</v>
      </c>
      <c r="X30" s="4">
        <f>$N$7*'Data Filter'!X14</f>
        <v>3.7864511911999994</v>
      </c>
      <c r="Y30" s="4">
        <f>$N$7*'Data Filter'!Y14</f>
        <v>3.7989143570999997</v>
      </c>
      <c r="Z30" s="4">
        <f>$N$7*'Data Filter'!Z14</f>
        <v>3.8231885214999997</v>
      </c>
      <c r="AA30" s="4">
        <f>$N$7*'Data Filter'!AA14</f>
        <v>3.8572876390999999</v>
      </c>
      <c r="AB30" s="4">
        <f>$N$7*'Data Filter'!AB14</f>
        <v>3.8665132696</v>
      </c>
      <c r="AC30" s="4">
        <f>$N$7*'Data Filter'!AC14</f>
        <v>3.8826653006999998</v>
      </c>
      <c r="AD30" s="4">
        <f>$N$7*'Data Filter'!AD14</f>
        <v>3.8377453638999999</v>
      </c>
      <c r="AE30" s="4">
        <f>$N$7*'Data Filter'!AE14</f>
        <v>3.8239846594999993</v>
      </c>
      <c r="AF30" s="4">
        <f>$N$7*'Data Filter'!AF14</f>
        <v>3.8345226693999996</v>
      </c>
      <c r="AG30" s="4">
        <f>$N$7*'Data Filter'!AG14</f>
        <v>3.8741267899999996</v>
      </c>
      <c r="AH30" s="4">
        <f>$N$7*'Data Filter'!AH14</f>
        <v>3.9027288104999998</v>
      </c>
      <c r="AI30" s="4">
        <f>$N$7*'Data Filter'!AI14</f>
        <v>3.9517460839999998</v>
      </c>
      <c r="AJ30" s="4">
        <f>$N$7*'Data Filter'!AJ14</f>
        <v>3.9635250427999997</v>
      </c>
      <c r="AK30" s="4">
        <f>$N$7*'Data Filter'!AK14</f>
        <v>3.9700499068999999</v>
      </c>
      <c r="AL30" s="4">
        <f>$N$7*'Data Filter'!AL14</f>
        <v>3.9446270290999998</v>
      </c>
      <c r="AM30" s="4">
        <f>$N$7*'Data Filter'!AM14</f>
        <v>3.9443225825999999</v>
      </c>
      <c r="AN30" s="4">
        <f>$N$7*'Data Filter'!AN14</f>
        <v>3.9600959626999996</v>
      </c>
    </row>
    <row r="31" spans="1:40" hidden="1" x14ac:dyDescent="0.2">
      <c r="A31" t="s">
        <v>2963</v>
      </c>
      <c r="B31" t="s">
        <v>11</v>
      </c>
      <c r="C31" t="s">
        <v>2648</v>
      </c>
      <c r="D31" t="s">
        <v>2672</v>
      </c>
      <c r="E31" t="s">
        <v>2654</v>
      </c>
      <c r="F31" t="s">
        <v>2651</v>
      </c>
      <c r="H31" t="s">
        <v>1015</v>
      </c>
      <c r="I31" t="s">
        <v>3254</v>
      </c>
      <c r="K31" s="4">
        <f>$N$7*'Data Filter'!K15</f>
        <v>3.0532992190999999</v>
      </c>
      <c r="L31" s="4">
        <f>$N$7*'Data Filter'!L15</f>
        <v>2.9491582659</v>
      </c>
      <c r="M31" s="4">
        <f>$N$7*'Data Filter'!M15</f>
        <v>2.7876988441999999</v>
      </c>
      <c r="N31" s="4">
        <f>$N$7*'Data Filter'!N15</f>
        <v>2.8591602742999997</v>
      </c>
      <c r="O31" s="4">
        <f>$N$7*'Data Filter'!O15</f>
        <v>2.8125585999999996</v>
      </c>
      <c r="P31" s="4">
        <f>$N$7*'Data Filter'!P15</f>
        <v>2.7682908305999998</v>
      </c>
      <c r="Q31" s="4">
        <f>$N$7*'Data Filter'!Q15</f>
        <v>2.7361889929999998</v>
      </c>
      <c r="R31" s="4">
        <f>$N$7*'Data Filter'!R15</f>
        <v>2.7610257246000001</v>
      </c>
      <c r="S31" s="4">
        <f>$N$7*'Data Filter'!S15</f>
        <v>2.7773221424000001</v>
      </c>
      <c r="T31" s="4">
        <f>$N$7*'Data Filter'!T15</f>
        <v>2.7713436175999999</v>
      </c>
      <c r="U31" s="4">
        <f>$N$7*'Data Filter'!U15</f>
        <v>2.8075025688999999</v>
      </c>
      <c r="V31" s="4">
        <f>$N$7*'Data Filter'!V15</f>
        <v>2.8202897379999996</v>
      </c>
      <c r="W31" s="4">
        <f>$N$7*'Data Filter'!W15</f>
        <v>2.8314227709000002</v>
      </c>
      <c r="X31" s="4">
        <f>$N$7*'Data Filter'!X15</f>
        <v>2.8350442279000001</v>
      </c>
      <c r="Y31" s="4">
        <f>$N$7*'Data Filter'!Y15</f>
        <v>2.8475627350999999</v>
      </c>
      <c r="Z31" s="4">
        <f>$N$7*'Data Filter'!Z15</f>
        <v>2.8704615502999995</v>
      </c>
      <c r="AA31" s="4">
        <f>$N$7*'Data Filter'!AA15</f>
        <v>2.8992193308999998</v>
      </c>
      <c r="AB31" s="4">
        <f>$N$7*'Data Filter'!AB15</f>
        <v>2.9165089793999996</v>
      </c>
      <c r="AC31" s="4">
        <f>$N$7*'Data Filter'!AC15</f>
        <v>2.9256287818</v>
      </c>
      <c r="AD31" s="4">
        <f>$N$7*'Data Filter'!AD15</f>
        <v>2.9540217813999998</v>
      </c>
      <c r="AE31" s="4">
        <f>$N$7*'Data Filter'!AE15</f>
        <v>2.9689529750999997</v>
      </c>
      <c r="AF31" s="4">
        <f>$N$7*'Data Filter'!AF15</f>
        <v>2.9696095808999998</v>
      </c>
      <c r="AG31" s="4">
        <f>$N$7*'Data Filter'!AG15</f>
        <v>3.0054278849999996</v>
      </c>
      <c r="AH31" s="4">
        <f>$N$7*'Data Filter'!AH15</f>
        <v>3.0436863382000001</v>
      </c>
      <c r="AI31" s="4">
        <f>$N$7*'Data Filter'!AI15</f>
        <v>3.0563076220999998</v>
      </c>
      <c r="AJ31" s="4">
        <f>$N$7*'Data Filter'!AJ15</f>
        <v>3.0804808128999999</v>
      </c>
      <c r="AK31" s="4">
        <f>$N$7*'Data Filter'!AK15</f>
        <v>3.0872511759999997</v>
      </c>
      <c r="AL31" s="4">
        <f>$N$7*'Data Filter'!AL15</f>
        <v>3.0803201982999995</v>
      </c>
      <c r="AM31" s="4">
        <f>$N$7*'Data Filter'!AM15</f>
        <v>3.0749466828999998</v>
      </c>
      <c r="AN31" s="4">
        <f>$N$7*'Data Filter'!AN15</f>
        <v>3.0626616078</v>
      </c>
    </row>
    <row r="32" spans="1:40" hidden="1" x14ac:dyDescent="0.2">
      <c r="A32" t="s">
        <v>2963</v>
      </c>
      <c r="B32" t="s">
        <v>13</v>
      </c>
      <c r="C32" t="s">
        <v>2648</v>
      </c>
      <c r="D32" t="s">
        <v>2672</v>
      </c>
      <c r="E32" t="s">
        <v>2654</v>
      </c>
      <c r="F32" t="s">
        <v>2652</v>
      </c>
      <c r="H32" t="s">
        <v>1016</v>
      </c>
      <c r="I32" t="s">
        <v>3254</v>
      </c>
      <c r="K32" s="4">
        <f>$N$7*'Data Filter'!K16</f>
        <v>3.0532994964999998</v>
      </c>
      <c r="L32" s="4">
        <f>$N$7*'Data Filter'!L16</f>
        <v>2.9499311022999999</v>
      </c>
      <c r="M32" s="4">
        <f>$N$7*'Data Filter'!M16</f>
        <v>2.7275330033999996</v>
      </c>
      <c r="N32" s="4">
        <f>$N$7*'Data Filter'!N16</f>
        <v>2.7328305111999995</v>
      </c>
      <c r="O32" s="4">
        <f>$N$7*'Data Filter'!O16</f>
        <v>2.6757304951999998</v>
      </c>
      <c r="P32" s="4">
        <f>$N$7*'Data Filter'!P16</f>
        <v>2.6320870145000002</v>
      </c>
      <c r="Q32" s="4">
        <f>$N$7*'Data Filter'!Q16</f>
        <v>2.6066014442999994</v>
      </c>
      <c r="R32" s="4">
        <f>$N$7*'Data Filter'!R16</f>
        <v>2.6247008233999995</v>
      </c>
      <c r="S32" s="4">
        <f>$N$7*'Data Filter'!S16</f>
        <v>2.6328762174999998</v>
      </c>
      <c r="T32" s="4">
        <f>$N$7*'Data Filter'!T16</f>
        <v>2.6216699509999999</v>
      </c>
      <c r="U32" s="4">
        <f>$N$7*'Data Filter'!U16</f>
        <v>2.6223971550999998</v>
      </c>
      <c r="V32" s="4">
        <f>$N$7*'Data Filter'!V16</f>
        <v>2.6280286524999998</v>
      </c>
      <c r="W32" s="4">
        <f>$N$7*'Data Filter'!W16</f>
        <v>2.6293410318999997</v>
      </c>
      <c r="X32" s="4">
        <f>$N$7*'Data Filter'!X16</f>
        <v>2.6043045722999998</v>
      </c>
      <c r="Y32" s="4">
        <f>$N$7*'Data Filter'!Y16</f>
        <v>2.5996511872999997</v>
      </c>
      <c r="Z32" s="4">
        <f>$N$7*'Data Filter'!Z16</f>
        <v>2.5964918786999998</v>
      </c>
      <c r="AA32" s="4">
        <f>$N$7*'Data Filter'!AA16</f>
        <v>2.5969723354999998</v>
      </c>
      <c r="AB32" s="4">
        <f>$N$7*'Data Filter'!AB16</f>
        <v>2.6053471801999999</v>
      </c>
      <c r="AC32" s="4">
        <f>$N$7*'Data Filter'!AC16</f>
        <v>2.6056136228999995</v>
      </c>
      <c r="AD32" s="4">
        <f>$N$7*'Data Filter'!AD16</f>
        <v>2.6463883714999996</v>
      </c>
      <c r="AE32" s="4">
        <f>$N$7*'Data Filter'!AE16</f>
        <v>2.6637660944999997</v>
      </c>
      <c r="AF32" s="4">
        <f>$N$7*'Data Filter'!AF16</f>
        <v>2.6626162714999997</v>
      </c>
      <c r="AG32" s="4">
        <f>$N$7*'Data Filter'!AG16</f>
        <v>2.6973950191</v>
      </c>
      <c r="AH32" s="4">
        <f>$N$7*'Data Filter'!AH16</f>
        <v>2.7096097732999995</v>
      </c>
      <c r="AI32" s="4">
        <f>$N$7*'Data Filter'!AI16</f>
        <v>2.7149888366999999</v>
      </c>
      <c r="AJ32" s="4">
        <f>$N$7*'Data Filter'!AJ16</f>
        <v>2.7449011561000001</v>
      </c>
      <c r="AK32" s="4">
        <f>$N$7*'Data Filter'!AK16</f>
        <v>2.7273388234000002</v>
      </c>
      <c r="AL32" s="4">
        <f>$N$7*'Data Filter'!AL16</f>
        <v>2.7342488573999995</v>
      </c>
      <c r="AM32" s="4">
        <f>$N$7*'Data Filter'!AM16</f>
        <v>2.7627314571999997</v>
      </c>
      <c r="AN32" s="4">
        <f>$N$7*'Data Filter'!AN16</f>
        <v>2.7795807332</v>
      </c>
    </row>
    <row r="33" spans="1:40" hidden="1" x14ac:dyDescent="0.2">
      <c r="A33" t="s">
        <v>2963</v>
      </c>
      <c r="B33" t="s">
        <v>15</v>
      </c>
      <c r="C33" t="s">
        <v>2648</v>
      </c>
      <c r="D33" t="s">
        <v>2672</v>
      </c>
      <c r="E33" t="s">
        <v>2654</v>
      </c>
      <c r="F33" t="s">
        <v>2653</v>
      </c>
      <c r="H33" t="s">
        <v>1017</v>
      </c>
      <c r="I33" t="s">
        <v>3254</v>
      </c>
      <c r="K33" s="4">
        <f>$N$7*'Data Filter'!K17</f>
        <v>3.0533010221999994</v>
      </c>
      <c r="L33" s="4">
        <f>$N$7*'Data Filter'!L17</f>
        <v>2.9498917114999998</v>
      </c>
      <c r="M33" s="4">
        <f>$N$7*'Data Filter'!M17</f>
        <v>2.7696317821999998</v>
      </c>
      <c r="N33" s="4">
        <f>$N$7*'Data Filter'!N17</f>
        <v>2.8861103777999997</v>
      </c>
      <c r="O33" s="4">
        <f>$N$7*'Data Filter'!O17</f>
        <v>2.8897450113000001</v>
      </c>
      <c r="P33" s="4">
        <f>$N$7*'Data Filter'!P17</f>
        <v>2.8744708124999994</v>
      </c>
      <c r="Q33" s="4">
        <f>$N$7*'Data Filter'!Q17</f>
        <v>2.8631295908999999</v>
      </c>
      <c r="R33" s="4">
        <f>$N$7*'Data Filter'!R17</f>
        <v>2.9215037050999997</v>
      </c>
      <c r="S33" s="4">
        <f>$N$7*'Data Filter'!S17</f>
        <v>3.0483420810999995</v>
      </c>
      <c r="T33" s="4">
        <f>$N$7*'Data Filter'!T17</f>
        <v>3.0812350634999999</v>
      </c>
      <c r="U33" s="4">
        <f>$N$7*'Data Filter'!U17</f>
        <v>3.1303642679000001</v>
      </c>
      <c r="V33" s="4">
        <f>$N$7*'Data Filter'!V17</f>
        <v>3.1728823367999999</v>
      </c>
      <c r="W33" s="4">
        <f>$N$7*'Data Filter'!W17</f>
        <v>3.2132853693999999</v>
      </c>
      <c r="X33" s="4">
        <f>$N$7*'Data Filter'!X17</f>
        <v>3.2464360563999999</v>
      </c>
      <c r="Y33" s="4">
        <f>$N$7*'Data Filter'!Y17</f>
        <v>3.2586100327999996</v>
      </c>
      <c r="Z33" s="4">
        <f>$N$7*'Data Filter'!Z17</f>
        <v>3.2827499356000001</v>
      </c>
      <c r="AA33" s="4">
        <f>$N$7*'Data Filter'!AA17</f>
        <v>3.3168251968</v>
      </c>
      <c r="AB33" s="4">
        <f>$N$7*'Data Filter'!AB17</f>
        <v>3.3255021300999998</v>
      </c>
      <c r="AC33" s="4">
        <f>$N$7*'Data Filter'!AC17</f>
        <v>3.3410576124999998</v>
      </c>
      <c r="AD33" s="4">
        <f>$N$7*'Data Filter'!AD17</f>
        <v>3.2886012724999998</v>
      </c>
      <c r="AE33" s="4">
        <f>$N$7*'Data Filter'!AE17</f>
        <v>3.2828266366999999</v>
      </c>
      <c r="AF33" s="4">
        <f>$N$7*'Data Filter'!AF17</f>
        <v>3.2934159655999995</v>
      </c>
      <c r="AG33" s="4">
        <f>$N$7*'Data Filter'!AG17</f>
        <v>3.3330815302999994</v>
      </c>
      <c r="AH33" s="4">
        <f>$N$7*'Data Filter'!AH17</f>
        <v>3.3611929688999997</v>
      </c>
      <c r="AI33" s="4">
        <f>$N$7*'Data Filter'!AI17</f>
        <v>3.4098666825000001</v>
      </c>
      <c r="AJ33" s="4">
        <f>$N$7*'Data Filter'!AJ17</f>
        <v>3.4219269248999997</v>
      </c>
      <c r="AK33" s="4">
        <f>$N$7*'Data Filter'!AK17</f>
        <v>3.4284996404999997</v>
      </c>
      <c r="AL33" s="4">
        <f>$N$7*'Data Filter'!AL17</f>
        <v>3.4028094877999999</v>
      </c>
      <c r="AM33" s="4">
        <f>$N$7*'Data Filter'!AM17</f>
        <v>3.4024920034999999</v>
      </c>
      <c r="AN33" s="4">
        <f>$N$7*'Data Filter'!AN17</f>
        <v>3.4171604994</v>
      </c>
    </row>
    <row r="34" spans="1:40" hidden="1" x14ac:dyDescent="0.2">
      <c r="A34" t="s">
        <v>1490</v>
      </c>
      <c r="B34" t="s">
        <v>11</v>
      </c>
      <c r="C34" t="s">
        <v>2648</v>
      </c>
      <c r="D34" t="s">
        <v>2672</v>
      </c>
      <c r="E34" t="s">
        <v>2654</v>
      </c>
      <c r="F34" t="s">
        <v>2651</v>
      </c>
      <c r="H34" t="s">
        <v>1304</v>
      </c>
      <c r="I34" t="s">
        <v>3254</v>
      </c>
      <c r="K34" s="4">
        <f>$N$7*'Data Filter'!K18</f>
        <v>3.2105861287000002</v>
      </c>
      <c r="L34" s="4">
        <f>$N$7*'Data Filter'!L18</f>
        <v>3.1234238585999998</v>
      </c>
      <c r="M34" s="4">
        <f>$N$7*'Data Filter'!M18</f>
        <v>2.9943933290999998</v>
      </c>
      <c r="N34" s="4">
        <f>$N$7*'Data Filter'!N18</f>
        <v>3.0992498355999998</v>
      </c>
      <c r="O34" s="4">
        <f>$N$7*'Data Filter'!O18</f>
        <v>3.0861274285999998</v>
      </c>
      <c r="P34" s="4">
        <f>$N$7*'Data Filter'!P18</f>
        <v>3.0761142594999997</v>
      </c>
      <c r="Q34" s="4">
        <f>$N$7*'Data Filter'!Q18</f>
        <v>3.0777462036999998</v>
      </c>
      <c r="R34" s="4">
        <f>$N$7*'Data Filter'!R18</f>
        <v>3.1033285864999995</v>
      </c>
      <c r="S34" s="4">
        <f>$N$7*'Data Filter'!S18</f>
        <v>3.1202558118999999</v>
      </c>
      <c r="T34" s="4">
        <f>$N$7*'Data Filter'!T18</f>
        <v>3.1152470774999999</v>
      </c>
      <c r="U34" s="4">
        <f>$N$7*'Data Filter'!U18</f>
        <v>3.1519233797999999</v>
      </c>
      <c r="V34" s="4">
        <f>$N$7*'Data Filter'!V18</f>
        <v>3.1659329119999997</v>
      </c>
      <c r="W34" s="4">
        <f>$N$7*'Data Filter'!W18</f>
        <v>3.1745284283999999</v>
      </c>
      <c r="X34" s="4">
        <f>$N$7*'Data Filter'!X18</f>
        <v>3.1811304097000002</v>
      </c>
      <c r="Y34" s="4">
        <f>$N$7*'Data Filter'!Y18</f>
        <v>3.1921147561999996</v>
      </c>
      <c r="Z34" s="4">
        <f>$N$7*'Data Filter'!Z18</f>
        <v>3.2159620019999999</v>
      </c>
      <c r="AA34" s="4">
        <f>$N$7*'Data Filter'!AA18</f>
        <v>3.2464214928999997</v>
      </c>
      <c r="AB34" s="4">
        <f>$N$7*'Data Filter'!AB18</f>
        <v>3.2641949270000001</v>
      </c>
      <c r="AC34" s="4">
        <f>$N$7*'Data Filter'!AC18</f>
        <v>3.2741298692999998</v>
      </c>
      <c r="AD34" s="4">
        <f>$N$7*'Data Filter'!AD18</f>
        <v>3.3058699773</v>
      </c>
      <c r="AE34" s="4">
        <f>$N$7*'Data Filter'!AE18</f>
        <v>3.3196029416999999</v>
      </c>
      <c r="AF34" s="4">
        <f>$N$7*'Data Filter'!AF18</f>
        <v>3.3213916168999997</v>
      </c>
      <c r="AG34" s="4">
        <f>$N$7*'Data Filter'!AG18</f>
        <v>3.3531510041999999</v>
      </c>
      <c r="AH34" s="4">
        <f>$N$7*'Data Filter'!AH18</f>
        <v>3.3894651607999999</v>
      </c>
      <c r="AI34" s="4">
        <f>$N$7*'Data Filter'!AI18</f>
        <v>3.4035108937</v>
      </c>
      <c r="AJ34" s="4">
        <f>$N$7*'Data Filter'!AJ18</f>
        <v>3.4322812959999998</v>
      </c>
      <c r="AK34" s="4">
        <f>$N$7*'Data Filter'!AK18</f>
        <v>3.4365067914999994</v>
      </c>
      <c r="AL34" s="4">
        <f>$N$7*'Data Filter'!AL18</f>
        <v>3.4260027630999996</v>
      </c>
      <c r="AM34" s="4">
        <f>$N$7*'Data Filter'!AM18</f>
        <v>3.4242522304</v>
      </c>
      <c r="AN34" s="4">
        <f>$N$7*'Data Filter'!AN18</f>
        <v>3.417709474</v>
      </c>
    </row>
    <row r="35" spans="1:40" hidden="1" x14ac:dyDescent="0.2">
      <c r="A35" t="s">
        <v>1490</v>
      </c>
      <c r="B35" t="s">
        <v>13</v>
      </c>
      <c r="C35" t="s">
        <v>2648</v>
      </c>
      <c r="D35" t="s">
        <v>2672</v>
      </c>
      <c r="E35" t="s">
        <v>2654</v>
      </c>
      <c r="F35" t="s">
        <v>2652</v>
      </c>
      <c r="H35" t="s">
        <v>1305</v>
      </c>
      <c r="I35" t="s">
        <v>3254</v>
      </c>
      <c r="K35" s="4">
        <f>$N$7*'Data Filter'!K19</f>
        <v>3.2105866834999994</v>
      </c>
      <c r="L35" s="4">
        <f>$N$7*'Data Filter'!L19</f>
        <v>3.1232098444999994</v>
      </c>
      <c r="M35" s="4">
        <f>$N$7*'Data Filter'!M19</f>
        <v>2.9335557641999999</v>
      </c>
      <c r="N35" s="4">
        <f>$N$7*'Data Filter'!N19</f>
        <v>2.9717228141000001</v>
      </c>
      <c r="O35" s="4">
        <f>$N$7*'Data Filter'!O19</f>
        <v>2.9482187120999996</v>
      </c>
      <c r="P35" s="4">
        <f>$N$7*'Data Filter'!P19</f>
        <v>2.9391470385999994</v>
      </c>
      <c r="Q35" s="4">
        <f>$N$7*'Data Filter'!Q19</f>
        <v>2.9475543390999999</v>
      </c>
      <c r="R35" s="4">
        <f>$N$7*'Data Filter'!R19</f>
        <v>2.9666513872999998</v>
      </c>
      <c r="S35" s="4">
        <f>$N$7*'Data Filter'!S19</f>
        <v>2.9759184890999997</v>
      </c>
      <c r="T35" s="4">
        <f>$N$7*'Data Filter'!T19</f>
        <v>2.9656738297</v>
      </c>
      <c r="U35" s="4">
        <f>$N$7*'Data Filter'!U19</f>
        <v>2.9674780393</v>
      </c>
      <c r="V35" s="4">
        <f>$N$7*'Data Filter'!V19</f>
        <v>2.9744926530999996</v>
      </c>
      <c r="W35" s="4">
        <f>$N$7*'Data Filter'!W19</f>
        <v>2.9768598459999995</v>
      </c>
      <c r="X35" s="4">
        <f>$N$7*'Data Filter'!X19</f>
        <v>2.9526680693999996</v>
      </c>
      <c r="Y35" s="4">
        <f>$N$7*'Data Filter'!Y19</f>
        <v>2.9487681027999999</v>
      </c>
      <c r="Z35" s="4">
        <f>$N$7*'Data Filter'!Z19</f>
        <v>2.9461088076999995</v>
      </c>
      <c r="AA35" s="4">
        <f>$N$7*'Data Filter'!AA19</f>
        <v>2.9474802732999996</v>
      </c>
      <c r="AB35" s="4">
        <f>$N$7*'Data Filter'!AB19</f>
        <v>2.9559053274</v>
      </c>
      <c r="AC35" s="4">
        <f>$N$7*'Data Filter'!AC19</f>
        <v>2.9570183949</v>
      </c>
      <c r="AD35" s="4">
        <f>$N$7*'Data Filter'!AD19</f>
        <v>2.9950772587999999</v>
      </c>
      <c r="AE35" s="4">
        <f>$N$7*'Data Filter'!AE19</f>
        <v>3.0127588734999997</v>
      </c>
      <c r="AF35" s="4">
        <f>$N$7*'Data Filter'!AF19</f>
        <v>3.0087916373999999</v>
      </c>
      <c r="AG35" s="4">
        <f>$N$7*'Data Filter'!AG19</f>
        <v>3.0470326144</v>
      </c>
      <c r="AH35" s="4">
        <f>$N$7*'Data Filter'!AH19</f>
        <v>3.0613515862999998</v>
      </c>
      <c r="AI35" s="4">
        <f>$N$7*'Data Filter'!AI19</f>
        <v>3.0666406333999996</v>
      </c>
      <c r="AJ35" s="4">
        <f>$N$7*'Data Filter'!AJ19</f>
        <v>3.0973178832999997</v>
      </c>
      <c r="AK35" s="4">
        <f>$N$7*'Data Filter'!AK19</f>
        <v>3.0791191950000001</v>
      </c>
      <c r="AL35" s="4">
        <f>$N$7*'Data Filter'!AL19</f>
        <v>3.0859379643999998</v>
      </c>
      <c r="AM35" s="4">
        <f>$N$7*'Data Filter'!AM19</f>
        <v>3.1149809121999996</v>
      </c>
      <c r="AN35" s="4">
        <f>$N$7*'Data Filter'!AN19</f>
        <v>3.1318293559999995</v>
      </c>
    </row>
    <row r="36" spans="1:40" hidden="1" x14ac:dyDescent="0.2">
      <c r="A36" t="s">
        <v>1490</v>
      </c>
      <c r="B36" t="s">
        <v>15</v>
      </c>
      <c r="C36" t="s">
        <v>2648</v>
      </c>
      <c r="D36" t="s">
        <v>2672</v>
      </c>
      <c r="E36" t="s">
        <v>2654</v>
      </c>
      <c r="F36" t="s">
        <v>2653</v>
      </c>
      <c r="H36" t="s">
        <v>1306</v>
      </c>
      <c r="I36" t="s">
        <v>3254</v>
      </c>
      <c r="K36" s="4">
        <f>$N$7*'Data Filter'!K20</f>
        <v>3.2105861287000002</v>
      </c>
      <c r="L36" s="4">
        <f>$N$7*'Data Filter'!L20</f>
        <v>3.1232069318</v>
      </c>
      <c r="M36" s="4">
        <f>$N$7*'Data Filter'!M20</f>
        <v>2.9754437189999994</v>
      </c>
      <c r="N36" s="4">
        <f>$N$7*'Data Filter'!N20</f>
        <v>3.1244568961999999</v>
      </c>
      <c r="O36" s="4">
        <f>$N$7*'Data Filter'!O20</f>
        <v>3.1618508322999999</v>
      </c>
      <c r="P36" s="4">
        <f>$N$7*'Data Filter'!P20</f>
        <v>3.1805880926999999</v>
      </c>
      <c r="Q36" s="4">
        <f>$N$7*'Data Filter'!Q20</f>
        <v>3.20255526</v>
      </c>
      <c r="R36" s="4">
        <f>$N$7*'Data Filter'!R20</f>
        <v>3.2627550822999996</v>
      </c>
      <c r="S36" s="4">
        <f>$N$7*'Data Filter'!S20</f>
        <v>3.3889928872999997</v>
      </c>
      <c r="T36" s="4">
        <f>$N$7*'Data Filter'!T20</f>
        <v>3.4241491762999998</v>
      </c>
      <c r="U36" s="4">
        <f>$N$7*'Data Filter'!U20</f>
        <v>3.4725618564999996</v>
      </c>
      <c r="V36" s="4">
        <f>$N$7*'Data Filter'!V20</f>
        <v>3.5169048012999999</v>
      </c>
      <c r="W36" s="4">
        <f>$N$7*'Data Filter'!W20</f>
        <v>3.5535498960999998</v>
      </c>
      <c r="X36" s="4">
        <f>$N$7*'Data Filter'!X20</f>
        <v>3.5841755495999998</v>
      </c>
      <c r="Y36" s="4">
        <f>$N$7*'Data Filter'!Y20</f>
        <v>3.5971886609999997</v>
      </c>
      <c r="Z36" s="4">
        <f>$N$7*'Data Filter'!Z20</f>
        <v>3.6219393985999999</v>
      </c>
      <c r="AA36" s="4">
        <f>$N$7*'Data Filter'!AA20</f>
        <v>3.6569558779999993</v>
      </c>
      <c r="AB36" s="4">
        <f>$N$7*'Data Filter'!AB20</f>
        <v>3.6665535018999997</v>
      </c>
      <c r="AC36" s="4">
        <f>$N$7*'Data Filter'!AC20</f>
        <v>3.6829327236</v>
      </c>
      <c r="AD36" s="4">
        <f>$N$7*'Data Filter'!AD20</f>
        <v>3.6380438555999999</v>
      </c>
      <c r="AE36" s="4">
        <f>$N$7*'Data Filter'!AE20</f>
        <v>3.6246244918999997</v>
      </c>
      <c r="AF36" s="4">
        <f>$N$7*'Data Filter'!AF20</f>
        <v>3.6355594611999997</v>
      </c>
      <c r="AG36" s="4">
        <f>$N$7*'Data Filter'!AG20</f>
        <v>3.6756488931</v>
      </c>
      <c r="AH36" s="4">
        <f>$N$7*'Data Filter'!AH20</f>
        <v>3.7047958659</v>
      </c>
      <c r="AI36" s="4">
        <f>$N$7*'Data Filter'!AI20</f>
        <v>3.7541180019999998</v>
      </c>
      <c r="AJ36" s="4">
        <f>$N$7*'Data Filter'!AJ20</f>
        <v>3.7663937841999999</v>
      </c>
      <c r="AK36" s="4">
        <f>$N$7*'Data Filter'!AK20</f>
        <v>3.7732022897999995</v>
      </c>
      <c r="AL36" s="4">
        <f>$N$7*'Data Filter'!AL20</f>
        <v>3.7478873205999998</v>
      </c>
      <c r="AM36" s="4">
        <f>$N$7*'Data Filter'!AM20</f>
        <v>3.7479092351999994</v>
      </c>
      <c r="AN36" s="4">
        <f>$N$7*'Data Filter'!AN20</f>
        <v>3.7640769393999998</v>
      </c>
    </row>
    <row r="37" spans="1:40" hidden="1" x14ac:dyDescent="0.2">
      <c r="A37" t="s">
        <v>1779</v>
      </c>
      <c r="B37" t="s">
        <v>11</v>
      </c>
      <c r="C37" t="s">
        <v>2648</v>
      </c>
      <c r="D37" t="s">
        <v>2672</v>
      </c>
      <c r="E37" t="s">
        <v>2654</v>
      </c>
      <c r="F37" t="s">
        <v>2651</v>
      </c>
      <c r="H37" t="s">
        <v>1593</v>
      </c>
      <c r="I37" t="s">
        <v>3254</v>
      </c>
      <c r="K37" s="4">
        <f>$N$7*'Data Filter'!K21</f>
        <v>3.1587149640000001</v>
      </c>
      <c r="L37" s="4">
        <f>$N$7*'Data Filter'!L21</f>
        <v>3.0498509983999997</v>
      </c>
      <c r="M37" s="4">
        <f>$N$7*'Data Filter'!M21</f>
        <v>2.9126393880999997</v>
      </c>
      <c r="N37" s="4">
        <f>$N$7*'Data Filter'!N21</f>
        <v>3.0076861983999996</v>
      </c>
      <c r="O37" s="4">
        <f>$N$7*'Data Filter'!O21</f>
        <v>2.9841475600999998</v>
      </c>
      <c r="P37" s="4">
        <f>$N$7*'Data Filter'!P21</f>
        <v>2.9629138383999996</v>
      </c>
      <c r="Q37" s="4">
        <f>$N$7*'Data Filter'!Q21</f>
        <v>2.9539517378999998</v>
      </c>
      <c r="R37" s="4">
        <f>$N$7*'Data Filter'!R21</f>
        <v>2.9796606150999998</v>
      </c>
      <c r="S37" s="4">
        <f>$N$7*'Data Filter'!S21</f>
        <v>2.9968094830999998</v>
      </c>
      <c r="T37" s="4">
        <f>$N$7*'Data Filter'!T21</f>
        <v>2.9917377788999997</v>
      </c>
      <c r="U37" s="4">
        <f>$N$7*'Data Filter'!U21</f>
        <v>3.0289149268999997</v>
      </c>
      <c r="V37" s="4">
        <f>$N$7*'Data Filter'!V21</f>
        <v>3.0429953347999996</v>
      </c>
      <c r="W37" s="4">
        <f>$N$7*'Data Filter'!W21</f>
        <v>3.0551462869999999</v>
      </c>
      <c r="X37" s="4">
        <f>$N$7*'Data Filter'!X21</f>
        <v>3.0600288043999995</v>
      </c>
      <c r="Y37" s="4">
        <f>$N$7*'Data Filter'!Y21</f>
        <v>3.0733252798999997</v>
      </c>
      <c r="Z37" s="4">
        <f>$N$7*'Data Filter'!Z21</f>
        <v>3.0970916635999997</v>
      </c>
      <c r="AA37" s="4">
        <f>$N$7*'Data Filter'!AA21</f>
        <v>3.1267182610000002</v>
      </c>
      <c r="AB37" s="4">
        <f>$N$7*'Data Filter'!AB21</f>
        <v>3.1449353964000002</v>
      </c>
      <c r="AC37" s="4">
        <f>$N$7*'Data Filter'!AC21</f>
        <v>3.1549602163000001</v>
      </c>
      <c r="AD37" s="4">
        <f>$N$7*'Data Filter'!AD21</f>
        <v>3.1832278310999995</v>
      </c>
      <c r="AE37" s="4">
        <f>$N$7*'Data Filter'!AE21</f>
        <v>3.1986361527999998</v>
      </c>
      <c r="AF37" s="4">
        <f>$N$7*'Data Filter'!AF21</f>
        <v>3.1996245289999998</v>
      </c>
      <c r="AG37" s="4">
        <f>$N$7*'Data Filter'!AG21</f>
        <v>3.2360640703999999</v>
      </c>
      <c r="AH37" s="4">
        <f>$N$7*'Data Filter'!AH21</f>
        <v>3.2748357135999999</v>
      </c>
      <c r="AI37" s="4">
        <f>$N$7*'Data Filter'!AI21</f>
        <v>3.2877628309999998</v>
      </c>
      <c r="AJ37" s="4">
        <f>$N$7*'Data Filter'!AJ21</f>
        <v>3.3117064732999997</v>
      </c>
      <c r="AK37" s="4">
        <f>$N$7*'Data Filter'!AK21</f>
        <v>3.3192609074999999</v>
      </c>
      <c r="AL37" s="4">
        <f>$N$7*'Data Filter'!AL21</f>
        <v>3.3132698996999999</v>
      </c>
      <c r="AM37" s="4">
        <f>$N$7*'Data Filter'!AM21</f>
        <v>3.3079797429999998</v>
      </c>
      <c r="AN37" s="4">
        <f>$N$7*'Data Filter'!AN21</f>
        <v>3.2960134005000001</v>
      </c>
    </row>
    <row r="38" spans="1:40" hidden="1" x14ac:dyDescent="0.2">
      <c r="A38" t="s">
        <v>1779</v>
      </c>
      <c r="B38" t="s">
        <v>13</v>
      </c>
      <c r="C38" t="s">
        <v>2648</v>
      </c>
      <c r="D38" t="s">
        <v>2672</v>
      </c>
      <c r="E38" t="s">
        <v>2654</v>
      </c>
      <c r="F38" t="s">
        <v>2652</v>
      </c>
      <c r="H38" t="s">
        <v>1594</v>
      </c>
      <c r="I38" t="s">
        <v>3254</v>
      </c>
      <c r="K38" s="4">
        <f>$N$7*'Data Filter'!K22</f>
        <v>3.1587152413999995</v>
      </c>
      <c r="L38" s="4">
        <f>$N$7*'Data Filter'!L22</f>
        <v>3.0496462771999995</v>
      </c>
      <c r="M38" s="4">
        <f>$N$7*'Data Filter'!M22</f>
        <v>2.8513174827999999</v>
      </c>
      <c r="N38" s="4">
        <f>$N$7*'Data Filter'!N22</f>
        <v>2.8802945480999997</v>
      </c>
      <c r="O38" s="4">
        <f>$N$7*'Data Filter'!O22</f>
        <v>2.8463095805999998</v>
      </c>
      <c r="P38" s="4">
        <f>$N$7*'Data Filter'!P22</f>
        <v>2.8264593913999998</v>
      </c>
      <c r="Q38" s="4">
        <f>$N$7*'Data Filter'!Q22</f>
        <v>2.8241225738</v>
      </c>
      <c r="R38" s="4">
        <f>$N$7*'Data Filter'!R22</f>
        <v>2.8429117079999995</v>
      </c>
      <c r="S38" s="4">
        <f>$N$7*'Data Filter'!S22</f>
        <v>2.8526330522999994</v>
      </c>
      <c r="T38" s="4">
        <f>$N$7*'Data Filter'!T22</f>
        <v>2.8422351294000001</v>
      </c>
      <c r="U38" s="4">
        <f>$N$7*'Data Filter'!U22</f>
        <v>2.8441106307999995</v>
      </c>
      <c r="V38" s="4">
        <f>$N$7*'Data Filter'!V22</f>
        <v>2.8511920979999994</v>
      </c>
      <c r="W38" s="4">
        <f>$N$7*'Data Filter'!W22</f>
        <v>2.8535882791999998</v>
      </c>
      <c r="X38" s="4">
        <f>$N$7*'Data Filter'!X22</f>
        <v>2.8295841636999999</v>
      </c>
      <c r="Y38" s="4">
        <f>$N$7*'Data Filter'!Y22</f>
        <v>2.8256405065999997</v>
      </c>
      <c r="Z38" s="4">
        <f>$N$7*'Data Filter'!Z22</f>
        <v>2.8233064629999998</v>
      </c>
      <c r="AA38" s="4">
        <f>$N$7*'Data Filter'!AA22</f>
        <v>2.824891804</v>
      </c>
      <c r="AB38" s="4">
        <f>$N$7*'Data Filter'!AB22</f>
        <v>2.8336598631999999</v>
      </c>
      <c r="AC38" s="4">
        <f>$N$7*'Data Filter'!AC22</f>
        <v>2.8348542088999995</v>
      </c>
      <c r="AD38" s="4">
        <f>$N$7*'Data Filter'!AD22</f>
        <v>2.8756099555999999</v>
      </c>
      <c r="AE38" s="4">
        <f>$N$7*'Data Filter'!AE22</f>
        <v>2.8931783910999997</v>
      </c>
      <c r="AF38" s="4">
        <f>$N$7*'Data Filter'!AF22</f>
        <v>2.8921570042999996</v>
      </c>
      <c r="AG38" s="4">
        <f>$N$7*'Data Filter'!AG22</f>
        <v>2.9268179955999996</v>
      </c>
      <c r="AH38" s="4">
        <f>$N$7*'Data Filter'!AH22</f>
        <v>2.9388593747999998</v>
      </c>
      <c r="AI38" s="4">
        <f>$N$7*'Data Filter'!AI22</f>
        <v>2.9428062219999997</v>
      </c>
      <c r="AJ38" s="4">
        <f>$N$7*'Data Filter'!AJ22</f>
        <v>2.9735762621999995</v>
      </c>
      <c r="AK38" s="4">
        <f>$N$7*'Data Filter'!AK22</f>
        <v>2.9556993578999995</v>
      </c>
      <c r="AL38" s="4">
        <f>$N$7*'Data Filter'!AL22</f>
        <v>2.9626712520999998</v>
      </c>
      <c r="AM38" s="4">
        <f>$N$7*'Data Filter'!AM22</f>
        <v>2.9917967263999996</v>
      </c>
      <c r="AN38" s="4">
        <f>$N$7*'Data Filter'!AN22</f>
        <v>3.0087369896</v>
      </c>
    </row>
    <row r="39" spans="1:40" hidden="1" x14ac:dyDescent="0.2">
      <c r="A39" t="s">
        <v>1779</v>
      </c>
      <c r="B39" t="s">
        <v>15</v>
      </c>
      <c r="C39" t="s">
        <v>2648</v>
      </c>
      <c r="D39" t="s">
        <v>2672</v>
      </c>
      <c r="E39" t="s">
        <v>2654</v>
      </c>
      <c r="F39" t="s">
        <v>2653</v>
      </c>
      <c r="H39" t="s">
        <v>1595</v>
      </c>
      <c r="I39" t="s">
        <v>3254</v>
      </c>
      <c r="K39" s="4">
        <f>$N$7*'Data Filter'!K23</f>
        <v>3.1587138543999997</v>
      </c>
      <c r="L39" s="4">
        <f>$N$7*'Data Filter'!L23</f>
        <v>3.0496369842999997</v>
      </c>
      <c r="M39" s="4">
        <f>$N$7*'Data Filter'!M23</f>
        <v>2.8920482635</v>
      </c>
      <c r="N39" s="4">
        <f>$N$7*'Data Filter'!N23</f>
        <v>3.0300109342999999</v>
      </c>
      <c r="O39" s="4">
        <f>$N$7*'Data Filter'!O23</f>
        <v>3.0589158755999999</v>
      </c>
      <c r="P39" s="4">
        <f>$N$7*'Data Filter'!P23</f>
        <v>3.0670289933999997</v>
      </c>
      <c r="Q39" s="4">
        <f>$N$7*'Data Filter'!Q23</f>
        <v>3.0791803616999998</v>
      </c>
      <c r="R39" s="4">
        <f>$N$7*'Data Filter'!R23</f>
        <v>3.1383539426999998</v>
      </c>
      <c r="S39" s="4">
        <f>$N$7*'Data Filter'!S23</f>
        <v>3.2659160552999995</v>
      </c>
      <c r="T39" s="4">
        <f>$N$7*'Data Filter'!T23</f>
        <v>3.2998913137999999</v>
      </c>
      <c r="U39" s="4">
        <f>$N$7*'Data Filter'!U23</f>
        <v>3.3498866996999999</v>
      </c>
      <c r="V39" s="4">
        <f>$N$7*'Data Filter'!V23</f>
        <v>3.3940121628999997</v>
      </c>
      <c r="W39" s="4">
        <f>$N$7*'Data Filter'!W23</f>
        <v>3.4357048280999996</v>
      </c>
      <c r="X39" s="4">
        <f>$N$7*'Data Filter'!X23</f>
        <v>3.4709963495999996</v>
      </c>
      <c r="Y39" s="4">
        <f>$N$7*'Data Filter'!Y23</f>
        <v>3.4841306847999993</v>
      </c>
      <c r="Z39" s="4">
        <f>$N$7*'Data Filter'!Z23</f>
        <v>3.5089617296999998</v>
      </c>
      <c r="AA39" s="4">
        <f>$N$7*'Data Filter'!AA23</f>
        <v>3.5439017853999997</v>
      </c>
      <c r="AB39" s="4">
        <f>$N$7*'Data Filter'!AB23</f>
        <v>3.5535102278999999</v>
      </c>
      <c r="AC39" s="4">
        <f>$N$7*'Data Filter'!AC23</f>
        <v>3.5702327321</v>
      </c>
      <c r="AD39" s="4">
        <f>$N$7*'Data Filter'!AD23</f>
        <v>3.5175587718000001</v>
      </c>
      <c r="AE39" s="4">
        <f>$N$7*'Data Filter'!AE23</f>
        <v>3.5121268636999998</v>
      </c>
      <c r="AF39" s="4">
        <f>$N$7*'Data Filter'!AF23</f>
        <v>3.5232331274999997</v>
      </c>
      <c r="AG39" s="4">
        <f>$N$7*'Data Filter'!AG23</f>
        <v>3.5633980122</v>
      </c>
      <c r="AH39" s="4">
        <f>$N$7*'Data Filter'!AH23</f>
        <v>3.5923326352999996</v>
      </c>
      <c r="AI39" s="4">
        <f>$N$7*'Data Filter'!AI23</f>
        <v>3.6416924977999998</v>
      </c>
      <c r="AJ39" s="4">
        <f>$N$7*'Data Filter'!AJ23</f>
        <v>3.6538366537</v>
      </c>
      <c r="AK39" s="4">
        <f>$N$7*'Data Filter'!AK23</f>
        <v>3.6609000898999997</v>
      </c>
      <c r="AL39" s="4">
        <f>$N$7*'Data Filter'!AL23</f>
        <v>3.6359557270999998</v>
      </c>
      <c r="AM39" s="4">
        <f>$N$7*'Data Filter'!AM23</f>
        <v>3.6358078729000001</v>
      </c>
      <c r="AN39" s="4">
        <f>$N$7*'Data Filter'!AN23</f>
        <v>3.6516124604999995</v>
      </c>
    </row>
    <row r="40" spans="1:40" hidden="1" x14ac:dyDescent="0.2">
      <c r="A40" t="s">
        <v>2068</v>
      </c>
      <c r="B40" s="2" t="s">
        <v>11</v>
      </c>
      <c r="C40" s="2" t="s">
        <v>2648</v>
      </c>
      <c r="D40" s="2" t="s">
        <v>2672</v>
      </c>
      <c r="E40" s="2" t="s">
        <v>2654</v>
      </c>
      <c r="F40" s="2" t="s">
        <v>2651</v>
      </c>
      <c r="G40" s="2"/>
      <c r="H40" s="2" t="s">
        <v>1882</v>
      </c>
      <c r="I40" t="s">
        <v>3254</v>
      </c>
      <c r="J40" s="2"/>
      <c r="K40" s="4">
        <f>$N$7*'Data Filter'!K24</f>
        <v>3.1263576409999998</v>
      </c>
      <c r="L40" s="4">
        <f>$N$7*'Data Filter'!L24</f>
        <v>3.0144440784999995</v>
      </c>
      <c r="M40" s="4">
        <f>$N$7*'Data Filter'!M24</f>
        <v>2.8682051786999998</v>
      </c>
      <c r="N40" s="4">
        <f>$N$7*'Data Filter'!N24</f>
        <v>2.9543456458999997</v>
      </c>
      <c r="O40" s="4">
        <f>$N$7*'Data Filter'!O24</f>
        <v>2.9216494787999996</v>
      </c>
      <c r="P40" s="4">
        <f>$N$7*'Data Filter'!P24</f>
        <v>2.8915666970999996</v>
      </c>
      <c r="Q40" s="4">
        <f>$N$7*'Data Filter'!Q24</f>
        <v>2.8730091919</v>
      </c>
      <c r="R40" s="4">
        <f>$N$7*'Data Filter'!R24</f>
        <v>2.8985420587999999</v>
      </c>
      <c r="S40" s="4">
        <f>$N$7*'Data Filter'!S24</f>
        <v>2.9154910600999999</v>
      </c>
      <c r="T40" s="4">
        <f>$N$7*'Data Filter'!T24</f>
        <v>2.9104942538999996</v>
      </c>
      <c r="U40" s="4">
        <f>$N$7*'Data Filter'!U24</f>
        <v>2.9476472680999999</v>
      </c>
      <c r="V40" s="4">
        <f>$N$7*'Data Filter'!V24</f>
        <v>2.9618260143000001</v>
      </c>
      <c r="W40" s="4">
        <f>$N$7*'Data Filter'!W24</f>
        <v>2.9740302272999997</v>
      </c>
      <c r="X40" s="4">
        <f>$N$7*'Data Filter'!X24</f>
        <v>2.9787684966999999</v>
      </c>
      <c r="Y40" s="4">
        <f>$N$7*'Data Filter'!Y24</f>
        <v>2.9921425054999999</v>
      </c>
      <c r="Z40" s="4">
        <f>$N$7*'Data Filter'!Z24</f>
        <v>3.0169462264999996</v>
      </c>
      <c r="AA40" s="4">
        <f>$N$7*'Data Filter'!AA24</f>
        <v>3.0491455701999999</v>
      </c>
      <c r="AB40" s="4">
        <f>$N$7*'Data Filter'!AB24</f>
        <v>3.0673864232999999</v>
      </c>
      <c r="AC40" s="4">
        <f>$N$7*'Data Filter'!AC24</f>
        <v>3.0769429919999998</v>
      </c>
      <c r="AD40" s="4">
        <f>$N$7*'Data Filter'!AD24</f>
        <v>3.1027972267999999</v>
      </c>
      <c r="AE40" s="4">
        <f>$N$7*'Data Filter'!AE24</f>
        <v>3.1181072101999998</v>
      </c>
      <c r="AF40" s="4">
        <f>$N$7*'Data Filter'!AF24</f>
        <v>3.1196248655999996</v>
      </c>
      <c r="AG40" s="4">
        <f>$N$7*'Data Filter'!AG24</f>
        <v>3.1556404010999999</v>
      </c>
      <c r="AH40" s="4">
        <f>$N$7*'Data Filter'!AH24</f>
        <v>3.1947393762999998</v>
      </c>
      <c r="AI40" s="4">
        <f>$N$7*'Data Filter'!AI24</f>
        <v>3.2076436081999997</v>
      </c>
      <c r="AJ40" s="4">
        <f>$N$7*'Data Filter'!AJ24</f>
        <v>3.2315543785999994</v>
      </c>
      <c r="AK40" s="4">
        <f>$N$7*'Data Filter'!AK24</f>
        <v>3.2391662345999999</v>
      </c>
      <c r="AL40" s="4">
        <f>$N$7*'Data Filter'!AL24</f>
        <v>3.2332361160999996</v>
      </c>
      <c r="AM40" s="4">
        <f>$N$7*'Data Filter'!AM24</f>
        <v>3.2280051842999997</v>
      </c>
      <c r="AN40" s="4">
        <f>$N$7*'Data Filter'!AN24</f>
        <v>3.2160649173999998</v>
      </c>
    </row>
    <row r="41" spans="1:40" hidden="1" x14ac:dyDescent="0.2">
      <c r="A41" t="s">
        <v>2068</v>
      </c>
      <c r="B41" s="2" t="s">
        <v>13</v>
      </c>
      <c r="C41" s="2" t="s">
        <v>2648</v>
      </c>
      <c r="D41" s="2" t="s">
        <v>2672</v>
      </c>
      <c r="E41" s="2" t="s">
        <v>2654</v>
      </c>
      <c r="F41" s="2" t="s">
        <v>2652</v>
      </c>
      <c r="G41" s="2"/>
      <c r="H41" s="2" t="s">
        <v>1883</v>
      </c>
      <c r="I41" t="s">
        <v>3254</v>
      </c>
      <c r="J41" s="2"/>
      <c r="K41" s="4">
        <f>$N$7*'Data Filter'!K25</f>
        <v>3.1263581958</v>
      </c>
      <c r="L41" s="4">
        <f>$N$7*'Data Filter'!L25</f>
        <v>3.0141308939</v>
      </c>
      <c r="M41" s="4">
        <f>$N$7*'Data Filter'!M25</f>
        <v>2.8068519271999999</v>
      </c>
      <c r="N41" s="4">
        <f>$N$7*'Data Filter'!N25</f>
        <v>2.8268624536</v>
      </c>
      <c r="O41" s="4">
        <f>$N$7*'Data Filter'!O25</f>
        <v>2.7835472757999997</v>
      </c>
      <c r="P41" s="4">
        <f>$N$7*'Data Filter'!P25</f>
        <v>2.7547688288999996</v>
      </c>
      <c r="Q41" s="4">
        <f>$N$7*'Data Filter'!Q25</f>
        <v>2.7432162284999997</v>
      </c>
      <c r="R41" s="4">
        <f>$N$7*'Data Filter'!R25</f>
        <v>2.7620410085999998</v>
      </c>
      <c r="S41" s="4">
        <f>$N$7*'Data Filter'!S25</f>
        <v>2.7715658149999998</v>
      </c>
      <c r="T41" s="4">
        <f>$N$7*'Data Filter'!T25</f>
        <v>2.7613439023999997</v>
      </c>
      <c r="U41" s="4">
        <f>$N$7*'Data Filter'!U25</f>
        <v>2.7633937497000001</v>
      </c>
      <c r="V41" s="4">
        <f>$N$7*'Data Filter'!V25</f>
        <v>2.7705581594999997</v>
      </c>
      <c r="W41" s="4">
        <f>$N$7*'Data Filter'!W25</f>
        <v>2.7731291027</v>
      </c>
      <c r="X41" s="4">
        <f>$N$7*'Data Filter'!X25</f>
        <v>2.7490532793</v>
      </c>
      <c r="Y41" s="4">
        <f>$N$7*'Data Filter'!Y25</f>
        <v>2.7452096248999998</v>
      </c>
      <c r="Z41" s="4">
        <f>$N$7*'Data Filter'!Z25</f>
        <v>2.7428009606999999</v>
      </c>
      <c r="AA41" s="4">
        <f>$N$7*'Data Filter'!AA25</f>
        <v>2.7445882488999995</v>
      </c>
      <c r="AB41" s="4">
        <f>$N$7*'Data Filter'!AB25</f>
        <v>2.7534447986999995</v>
      </c>
      <c r="AC41" s="4">
        <f>$N$7*'Data Filter'!AC25</f>
        <v>2.7547889403999997</v>
      </c>
      <c r="AD41" s="4">
        <f>$N$7*'Data Filter'!AD25</f>
        <v>2.7957258292999998</v>
      </c>
      <c r="AE41" s="4">
        <f>$N$7*'Data Filter'!AE25</f>
        <v>2.8133379553000002</v>
      </c>
      <c r="AF41" s="4">
        <f>$N$7*'Data Filter'!AF25</f>
        <v>2.8123493016999999</v>
      </c>
      <c r="AG41" s="4">
        <f>$N$7*'Data Filter'!AG25</f>
        <v>2.8466720036999997</v>
      </c>
      <c r="AH41" s="4">
        <f>$N$7*'Data Filter'!AH25</f>
        <v>2.8586588737999996</v>
      </c>
      <c r="AI41" s="4">
        <f>$N$7*'Data Filter'!AI25</f>
        <v>2.8626033630999999</v>
      </c>
      <c r="AJ41" s="4">
        <f>$N$7*'Data Filter'!AJ25</f>
        <v>2.8933471889999995</v>
      </c>
      <c r="AK41" s="4">
        <f>$N$7*'Data Filter'!AK25</f>
        <v>2.8753329716999998</v>
      </c>
      <c r="AL41" s="4">
        <f>$N$7*'Data Filter'!AL25</f>
        <v>2.8821628370999997</v>
      </c>
      <c r="AM41" s="4">
        <f>$N$7*'Data Filter'!AM25</f>
        <v>2.9111759643999995</v>
      </c>
      <c r="AN41" s="4">
        <f>$N$7*'Data Filter'!AN25</f>
        <v>2.9281411935999997</v>
      </c>
    </row>
    <row r="42" spans="1:40" hidden="1" x14ac:dyDescent="0.2">
      <c r="A42" t="s">
        <v>2068</v>
      </c>
      <c r="B42" s="2" t="s">
        <v>15</v>
      </c>
      <c r="C42" s="2" t="s">
        <v>2648</v>
      </c>
      <c r="D42" s="2" t="s">
        <v>2672</v>
      </c>
      <c r="E42" s="2" t="s">
        <v>2654</v>
      </c>
      <c r="F42" s="2" t="s">
        <v>2653</v>
      </c>
      <c r="G42" s="2"/>
      <c r="H42" s="2" t="s">
        <v>1884</v>
      </c>
      <c r="I42" t="s">
        <v>3254</v>
      </c>
      <c r="J42" s="2"/>
      <c r="K42" s="4">
        <f>$N$7*'Data Filter'!K26</f>
        <v>3.1263611084999998</v>
      </c>
      <c r="L42" s="4">
        <f>$N$7*'Data Filter'!L26</f>
        <v>3.0141390771999998</v>
      </c>
      <c r="M42" s="4">
        <f>$N$7*'Data Filter'!M26</f>
        <v>2.8475053133000001</v>
      </c>
      <c r="N42" s="4">
        <f>$N$7*'Data Filter'!N26</f>
        <v>2.9764563677</v>
      </c>
      <c r="O42" s="4">
        <f>$N$7*'Data Filter'!O26</f>
        <v>2.9965795184999999</v>
      </c>
      <c r="P42" s="4">
        <f>$N$7*'Data Filter'!P26</f>
        <v>2.9958047402999997</v>
      </c>
      <c r="Q42" s="4">
        <f>$N$7*'Data Filter'!Q26</f>
        <v>2.9986163279999998</v>
      </c>
      <c r="R42" s="4">
        <f>$N$7*'Data Filter'!R26</f>
        <v>3.0577883832999997</v>
      </c>
      <c r="S42" s="4">
        <f>$N$7*'Data Filter'!S26</f>
        <v>3.1851690762999993</v>
      </c>
      <c r="T42" s="4">
        <f>$N$7*'Data Filter'!T26</f>
        <v>3.2193435080000001</v>
      </c>
      <c r="U42" s="4">
        <f>$N$7*'Data Filter'!U26</f>
        <v>3.2693083798999996</v>
      </c>
      <c r="V42" s="4">
        <f>$N$7*'Data Filter'!V26</f>
        <v>3.3135172017999999</v>
      </c>
      <c r="W42" s="4">
        <f>$N$7*'Data Filter'!W26</f>
        <v>3.3554578625999998</v>
      </c>
      <c r="X42" s="4">
        <f>$N$7*'Data Filter'!X26</f>
        <v>3.3924053233999998</v>
      </c>
      <c r="Y42" s="4">
        <f>$N$7*'Data Filter'!Y26</f>
        <v>3.4061565961999998</v>
      </c>
      <c r="Z42" s="4">
        <f>$N$7*'Data Filter'!Z26</f>
        <v>3.4349776239999996</v>
      </c>
      <c r="AA42" s="4">
        <f>$N$7*'Data Filter'!AA26</f>
        <v>3.4700319684999998</v>
      </c>
      <c r="AB42" s="4">
        <f>$N$7*'Data Filter'!AB26</f>
        <v>3.4760888587999998</v>
      </c>
      <c r="AC42" s="4">
        <f>$N$7*'Data Filter'!AC26</f>
        <v>3.4996530178999996</v>
      </c>
      <c r="AD42" s="4">
        <f>$N$7*'Data Filter'!AD26</f>
        <v>3.4548974405999995</v>
      </c>
      <c r="AE42" s="4">
        <f>$N$7*'Data Filter'!AE26</f>
        <v>3.4414106686999997</v>
      </c>
      <c r="AF42" s="4">
        <f>$N$7*'Data Filter'!AF26</f>
        <v>3.4528376068999997</v>
      </c>
      <c r="AG42" s="4">
        <f>$N$7*'Data Filter'!AG26</f>
        <v>3.4931662962999996</v>
      </c>
      <c r="AH42" s="4">
        <f>$N$7*'Data Filter'!AH26</f>
        <v>3.5199936502999996</v>
      </c>
      <c r="AI42" s="4">
        <f>$N$7*'Data Filter'!AI26</f>
        <v>3.5705614510999997</v>
      </c>
      <c r="AJ42" s="4">
        <f>$N$7*'Data Filter'!AJ26</f>
        <v>3.5757926602999999</v>
      </c>
      <c r="AK42" s="4">
        <f>$N$7*'Data Filter'!AK26</f>
        <v>3.5845333955999998</v>
      </c>
      <c r="AL42" s="4">
        <f>$N$7*'Data Filter'!AL26</f>
        <v>3.5608567507999997</v>
      </c>
      <c r="AM42" s="4">
        <f>$N$7*'Data Filter'!AM26</f>
        <v>3.5566816033999999</v>
      </c>
      <c r="AN42" s="4">
        <f>$N$7*'Data Filter'!AN26</f>
        <v>3.5726355708999997</v>
      </c>
    </row>
    <row r="43" spans="1:40" hidden="1" x14ac:dyDescent="0.2">
      <c r="A43" t="s">
        <v>2357</v>
      </c>
      <c r="B43" t="s">
        <v>11</v>
      </c>
      <c r="C43" t="s">
        <v>2648</v>
      </c>
      <c r="D43" t="s">
        <v>2672</v>
      </c>
      <c r="E43" t="s">
        <v>2654</v>
      </c>
      <c r="F43" t="s">
        <v>2651</v>
      </c>
      <c r="H43" t="s">
        <v>2171</v>
      </c>
      <c r="I43" t="s">
        <v>3254</v>
      </c>
      <c r="K43" s="4">
        <f>$N$7*'Data Filter'!K27</f>
        <v>3.2514436811999996</v>
      </c>
      <c r="L43" s="4">
        <f>$N$7*'Data Filter'!L27</f>
        <v>3.1696170613999999</v>
      </c>
      <c r="M43" s="4">
        <f>$N$7*'Data Filter'!M27</f>
        <v>3.0351881891999999</v>
      </c>
      <c r="N43" s="4">
        <f>$N$7*'Data Filter'!N27</f>
        <v>3.1258266973999995</v>
      </c>
      <c r="O43" s="4">
        <f>$N$7*'Data Filter'!O27</f>
        <v>3.1010794272999997</v>
      </c>
      <c r="P43" s="4">
        <f>$N$7*'Data Filter'!P27</f>
        <v>3.0753935743</v>
      </c>
      <c r="Q43" s="4">
        <f>$N$7*'Data Filter'!Q27</f>
        <v>3.0623290052000001</v>
      </c>
      <c r="R43" s="4">
        <f>$N$7*'Data Filter'!R27</f>
        <v>3.0875371754000001</v>
      </c>
      <c r="S43" s="4">
        <f>$N$7*'Data Filter'!S27</f>
        <v>3.1048137860999998</v>
      </c>
      <c r="T43" s="4">
        <f>$N$7*'Data Filter'!T27</f>
        <v>3.0983051498999998</v>
      </c>
      <c r="U43" s="4">
        <f>$N$7*'Data Filter'!U27</f>
        <v>3.1397742306999996</v>
      </c>
      <c r="V43" s="4">
        <f>$N$7*'Data Filter'!V27</f>
        <v>3.1540339776999997</v>
      </c>
      <c r="W43" s="4">
        <f>$N$7*'Data Filter'!W27</f>
        <v>3.1595435577999997</v>
      </c>
      <c r="X43" s="4">
        <f>$N$7*'Data Filter'!X27</f>
        <v>3.1638834808</v>
      </c>
      <c r="Y43" s="4">
        <f>$N$7*'Data Filter'!Y27</f>
        <v>3.1826802434999997</v>
      </c>
      <c r="Z43" s="4">
        <f>$N$7*'Data Filter'!Z27</f>
        <v>3.2111260877999999</v>
      </c>
      <c r="AA43" s="4">
        <f>$N$7*'Data Filter'!AA27</f>
        <v>3.2436764811999996</v>
      </c>
      <c r="AB43" s="4">
        <f>$N$7*'Data Filter'!AB27</f>
        <v>3.2652541788999998</v>
      </c>
      <c r="AC43" s="4">
        <f>$N$7*'Data Filter'!AC27</f>
        <v>3.2788374859999996</v>
      </c>
      <c r="AD43" s="4">
        <f>$N$7*'Data Filter'!AD27</f>
        <v>3.3002480502</v>
      </c>
      <c r="AE43" s="4">
        <f>$N$7*'Data Filter'!AE27</f>
        <v>3.3180074755999995</v>
      </c>
      <c r="AF43" s="4">
        <f>$N$7*'Data Filter'!AF27</f>
        <v>3.3247187524999999</v>
      </c>
      <c r="AG43" s="4">
        <f>$N$7*'Data Filter'!AG27</f>
        <v>3.3682048086999998</v>
      </c>
      <c r="AH43" s="4">
        <f>$N$7*'Data Filter'!AH27</f>
        <v>3.4100854123999995</v>
      </c>
      <c r="AI43" s="4">
        <f>$N$7*'Data Filter'!AI27</f>
        <v>3.4303966403999997</v>
      </c>
      <c r="AJ43" s="4">
        <f>$N$7*'Data Filter'!AJ27</f>
        <v>3.456523282</v>
      </c>
      <c r="AK43" s="4">
        <f>$N$7*'Data Filter'!AK27</f>
        <v>3.4666433887999997</v>
      </c>
      <c r="AL43" s="4">
        <f>$N$7*'Data Filter'!AL27</f>
        <v>3.4626023642999999</v>
      </c>
      <c r="AM43" s="4">
        <f>$N$7*'Data Filter'!AM27</f>
        <v>3.4621090083999997</v>
      </c>
      <c r="AN43" s="4">
        <f>$N$7*'Data Filter'!AN27</f>
        <v>3.4524080530000001</v>
      </c>
    </row>
    <row r="44" spans="1:40" hidden="1" x14ac:dyDescent="0.2">
      <c r="A44" t="s">
        <v>2357</v>
      </c>
      <c r="B44" t="s">
        <v>13</v>
      </c>
      <c r="C44" t="s">
        <v>2648</v>
      </c>
      <c r="D44" t="s">
        <v>2672</v>
      </c>
      <c r="E44" t="s">
        <v>2654</v>
      </c>
      <c r="F44" t="s">
        <v>2652</v>
      </c>
      <c r="H44" t="s">
        <v>2172</v>
      </c>
      <c r="I44" t="s">
        <v>3254</v>
      </c>
      <c r="K44" s="4">
        <f>$N$7*'Data Filter'!K28</f>
        <v>3.2514439585999999</v>
      </c>
      <c r="L44" s="4">
        <f>$N$7*'Data Filter'!L28</f>
        <v>3.1692718370999997</v>
      </c>
      <c r="M44" s="4">
        <f>$N$7*'Data Filter'!M28</f>
        <v>2.9742449348999997</v>
      </c>
      <c r="N44" s="4">
        <f>$N$7*'Data Filter'!N28</f>
        <v>3.0002178968999997</v>
      </c>
      <c r="O44" s="4">
        <f>$N$7*'Data Filter'!O28</f>
        <v>2.9634360438999998</v>
      </c>
      <c r="P44" s="4">
        <f>$N$7*'Data Filter'!P28</f>
        <v>2.9400488659999997</v>
      </c>
      <c r="Q44" s="4">
        <f>$N$7*'Data Filter'!Q28</f>
        <v>2.9348750785999997</v>
      </c>
      <c r="R44" s="4">
        <f>$N$7*'Data Filter'!R28</f>
        <v>2.9553431762999995</v>
      </c>
      <c r="S44" s="4">
        <f>$N$7*'Data Filter'!S28</f>
        <v>2.9629211894999998</v>
      </c>
      <c r="T44" s="4">
        <f>$N$7*'Data Filter'!T28</f>
        <v>2.9512627609999997</v>
      </c>
      <c r="U44" s="4">
        <f>$N$7*'Data Filter'!U28</f>
        <v>2.9654402588999997</v>
      </c>
      <c r="V44" s="4">
        <f>$N$7*'Data Filter'!V28</f>
        <v>2.9724450249999999</v>
      </c>
      <c r="W44" s="4">
        <f>$N$7*'Data Filter'!W28</f>
        <v>2.9749326095000002</v>
      </c>
      <c r="X44" s="4">
        <f>$N$7*'Data Filter'!X28</f>
        <v>2.9509921572999995</v>
      </c>
      <c r="Y44" s="4">
        <f>$N$7*'Data Filter'!Y28</f>
        <v>2.9474615487999998</v>
      </c>
      <c r="Z44" s="4">
        <f>$N$7*'Data Filter'!Z28</f>
        <v>2.9459859195</v>
      </c>
      <c r="AA44" s="4">
        <f>$N$7*'Data Filter'!AA28</f>
        <v>2.9538977836</v>
      </c>
      <c r="AB44" s="4">
        <f>$N$7*'Data Filter'!AB28</f>
        <v>2.9657262582999997</v>
      </c>
      <c r="AC44" s="4">
        <f>$N$7*'Data Filter'!AC28</f>
        <v>2.9691410522999999</v>
      </c>
      <c r="AD44" s="4">
        <f>$N$7*'Data Filter'!AD28</f>
        <v>3.009838545</v>
      </c>
      <c r="AE44" s="4">
        <f>$N$7*'Data Filter'!AE28</f>
        <v>3.0299325688000001</v>
      </c>
      <c r="AF44" s="4">
        <f>$N$7*'Data Filter'!AF28</f>
        <v>3.0334015944999999</v>
      </c>
      <c r="AG44" s="4">
        <f>$N$7*'Data Filter'!AG28</f>
        <v>3.0743361254999999</v>
      </c>
      <c r="AH44" s="4">
        <f>$N$7*'Data Filter'!AH28</f>
        <v>3.091614678</v>
      </c>
      <c r="AI44" s="4">
        <f>$N$7*'Data Filter'!AI28</f>
        <v>3.0989871378</v>
      </c>
      <c r="AJ44" s="4">
        <f>$N$7*'Data Filter'!AJ28</f>
        <v>3.1275783396999994</v>
      </c>
      <c r="AK44" s="4">
        <f>$N$7*'Data Filter'!AK28</f>
        <v>3.1122539314999997</v>
      </c>
      <c r="AL44" s="4">
        <f>$N$7*'Data Filter'!AL28</f>
        <v>3.1204549850999994</v>
      </c>
      <c r="AM44" s="4">
        <f>$N$7*'Data Filter'!AM28</f>
        <v>3.1537106679999996</v>
      </c>
      <c r="AN44" s="4">
        <f>$N$7*'Data Filter'!AN28</f>
        <v>3.1727601421</v>
      </c>
    </row>
    <row r="45" spans="1:40" hidden="1" x14ac:dyDescent="0.2">
      <c r="A45" t="s">
        <v>2357</v>
      </c>
      <c r="B45" t="s">
        <v>15</v>
      </c>
      <c r="C45" t="s">
        <v>2648</v>
      </c>
      <c r="D45" t="s">
        <v>2672</v>
      </c>
      <c r="E45" t="s">
        <v>2654</v>
      </c>
      <c r="F45" t="s">
        <v>2653</v>
      </c>
      <c r="H45" t="s">
        <v>2173</v>
      </c>
      <c r="I45" t="s">
        <v>3254</v>
      </c>
      <c r="K45" s="4">
        <f>$N$7*'Data Filter'!K29</f>
        <v>3.251442849</v>
      </c>
      <c r="L45" s="4">
        <f>$N$7*'Data Filter'!L29</f>
        <v>3.1692381329999995</v>
      </c>
      <c r="M45" s="4">
        <f>$N$7*'Data Filter'!M29</f>
        <v>3.0168914399999998</v>
      </c>
      <c r="N45" s="4">
        <f>$N$7*'Data Filter'!N29</f>
        <v>3.1502416422999997</v>
      </c>
      <c r="O45" s="4">
        <f>$N$7*'Data Filter'!O29</f>
        <v>3.17923979</v>
      </c>
      <c r="P45" s="4">
        <f>$N$7*'Data Filter'!P29</f>
        <v>3.1763889501999998</v>
      </c>
      <c r="Q45" s="4">
        <f>$N$7*'Data Filter'!Q29</f>
        <v>3.1828698463999996</v>
      </c>
      <c r="R45" s="4">
        <f>$N$7*'Data Filter'!R29</f>
        <v>3.2419448116999998</v>
      </c>
      <c r="S45" s="4">
        <f>$N$7*'Data Filter'!S29</f>
        <v>3.3698611641</v>
      </c>
      <c r="T45" s="4">
        <f>$N$7*'Data Filter'!T29</f>
        <v>3.4037264334999997</v>
      </c>
      <c r="U45" s="4">
        <f>$N$7*'Data Filter'!U29</f>
        <v>3.4538420722999996</v>
      </c>
      <c r="V45" s="4">
        <f>$N$7*'Data Filter'!V29</f>
        <v>3.4981599123999998</v>
      </c>
      <c r="W45" s="4">
        <f>$N$7*'Data Filter'!W29</f>
        <v>3.5405213889999998</v>
      </c>
      <c r="X45" s="4">
        <f>$N$7*'Data Filter'!X29</f>
        <v>3.5772460975999998</v>
      </c>
      <c r="Y45" s="4">
        <f>$N$7*'Data Filter'!Y29</f>
        <v>3.5910283004999997</v>
      </c>
      <c r="Z45" s="4">
        <f>$N$7*'Data Filter'!Z29</f>
        <v>3.6198404514999996</v>
      </c>
      <c r="AA45" s="4">
        <f>$N$7*'Data Filter'!AA29</f>
        <v>3.6547420872999998</v>
      </c>
      <c r="AB45" s="4">
        <f>$N$7*'Data Filter'!AB29</f>
        <v>3.6630357924999997</v>
      </c>
      <c r="AC45" s="4">
        <f>$N$7*'Data Filter'!AC29</f>
        <v>3.6868497502999995</v>
      </c>
      <c r="AD45" s="4">
        <f>$N$7*'Data Filter'!AD29</f>
        <v>3.6443384776999999</v>
      </c>
      <c r="AE45" s="4">
        <f>$N$7*'Data Filter'!AE29</f>
        <v>3.6410648802999996</v>
      </c>
      <c r="AF45" s="4">
        <f>$N$7*'Data Filter'!AF29</f>
        <v>3.6522077609000001</v>
      </c>
      <c r="AG45" s="4">
        <f>$N$7*'Data Filter'!AG29</f>
        <v>3.6919658384999998</v>
      </c>
      <c r="AH45" s="4">
        <f>$N$7*'Data Filter'!AH29</f>
        <v>3.7284976153999998</v>
      </c>
      <c r="AI45" s="4">
        <f>$N$7*'Data Filter'!AI29</f>
        <v>3.7726766167999997</v>
      </c>
      <c r="AJ45" s="4">
        <f>$N$7*'Data Filter'!AJ29</f>
        <v>3.7892414190999997</v>
      </c>
      <c r="AK45" s="4">
        <f>$N$7*'Data Filter'!AK29</f>
        <v>3.7986659453999998</v>
      </c>
      <c r="AL45" s="4">
        <f>$N$7*'Data Filter'!AL29</f>
        <v>3.7768646632999996</v>
      </c>
      <c r="AM45" s="4">
        <f>$N$7*'Data Filter'!AM29</f>
        <v>3.7765249869999997</v>
      </c>
      <c r="AN45" s="4">
        <f>$N$7*'Data Filter'!AN29</f>
        <v>3.7935241976999996</v>
      </c>
    </row>
    <row r="46" spans="1:40" hidden="1" x14ac:dyDescent="0.2">
      <c r="A46" t="s">
        <v>2646</v>
      </c>
      <c r="B46" t="s">
        <v>11</v>
      </c>
      <c r="C46" t="s">
        <v>2648</v>
      </c>
      <c r="D46" t="s">
        <v>2672</v>
      </c>
      <c r="E46" t="s">
        <v>2654</v>
      </c>
      <c r="F46" t="s">
        <v>2651</v>
      </c>
      <c r="H46" t="s">
        <v>2460</v>
      </c>
      <c r="I46" t="s">
        <v>3254</v>
      </c>
      <c r="K46" s="4">
        <f>$N$7*'Data Filter'!K30</f>
        <v>3.6459014879999998</v>
      </c>
      <c r="L46" s="4">
        <f>$N$7*'Data Filter'!L30</f>
        <v>3.5935971631999997</v>
      </c>
      <c r="M46" s="4">
        <f>$N$7*'Data Filter'!M30</f>
        <v>3.5197169437999998</v>
      </c>
      <c r="N46" s="4">
        <f>$N$7*'Data Filter'!N30</f>
        <v>3.6407105017999997</v>
      </c>
      <c r="O46" s="4">
        <f>$N$7*'Data Filter'!O30</f>
        <v>3.6485387297999998</v>
      </c>
      <c r="P46" s="4">
        <f>$N$7*'Data Filter'!P30</f>
        <v>3.6519415955999999</v>
      </c>
      <c r="Q46" s="4">
        <f>$N$7*'Data Filter'!Q30</f>
        <v>3.6723166255999997</v>
      </c>
      <c r="R46" s="4">
        <f>$N$7*'Data Filter'!R30</f>
        <v>3.6975493456999997</v>
      </c>
      <c r="S46" s="4">
        <f>$N$7*'Data Filter'!S30</f>
        <v>3.7128784697000001</v>
      </c>
      <c r="T46" s="4">
        <f>$N$7*'Data Filter'!T30</f>
        <v>3.7073315792999999</v>
      </c>
      <c r="U46" s="4">
        <f>$N$7*'Data Filter'!U30</f>
        <v>4.0761997908999996</v>
      </c>
      <c r="V46" s="4">
        <f>$N$7*'Data Filter'!V30</f>
        <v>4.080452749</v>
      </c>
      <c r="W46" s="4">
        <f>$N$7*'Data Filter'!W30</f>
        <v>4.1424907623999996</v>
      </c>
      <c r="X46" s="4">
        <f>$N$7*'Data Filter'!X30</f>
        <v>4.1435468241999995</v>
      </c>
      <c r="Y46" s="4">
        <f>$N$7*'Data Filter'!Y30</f>
        <v>4.1551632266</v>
      </c>
      <c r="Z46" s="4">
        <f>$N$7*'Data Filter'!Z30</f>
        <v>4.1683505452</v>
      </c>
      <c r="AA46" s="4">
        <f>$N$7*'Data Filter'!AA30</f>
        <v>4.1948710947999999</v>
      </c>
      <c r="AB46" s="4">
        <f>$N$7*'Data Filter'!AB30</f>
        <v>4.2114098214999993</v>
      </c>
      <c r="AC46" s="4">
        <f>$N$7*'Data Filter'!AC30</f>
        <v>4.2207608367999994</v>
      </c>
      <c r="AD46" s="4">
        <f>$N$7*'Data Filter'!AD30</f>
        <v>4.2455896624999996</v>
      </c>
      <c r="AE46" s="4">
        <f>$N$7*'Data Filter'!AE30</f>
        <v>4.2617398904999995</v>
      </c>
      <c r="AF46" s="4">
        <f>$N$7*'Data Filter'!AF30</f>
        <v>4.2644223484999992</v>
      </c>
      <c r="AG46" s="4">
        <f>$N$7*'Data Filter'!AG30</f>
        <v>4.3034357457999999</v>
      </c>
      <c r="AH46" s="4">
        <f>$N$7*'Data Filter'!AH30</f>
        <v>4.3440479379999992</v>
      </c>
      <c r="AI46" s="4">
        <f>$N$7*'Data Filter'!AI30</f>
        <v>4.3647992610999999</v>
      </c>
      <c r="AJ46" s="4">
        <f>$N$7*'Data Filter'!AJ30</f>
        <v>4.3856682017999997</v>
      </c>
      <c r="AK46" s="4">
        <f>$N$7*'Data Filter'!AK30</f>
        <v>4.3937392934999995</v>
      </c>
      <c r="AL46" s="4">
        <f>$N$7*'Data Filter'!AL30</f>
        <v>4.3882041925999999</v>
      </c>
      <c r="AM46" s="4">
        <f>$N$7*'Data Filter'!AM30</f>
        <v>4.3873869721999998</v>
      </c>
      <c r="AN46" s="4">
        <f>$N$7*'Data Filter'!AN30</f>
        <v>4.3753417093999998</v>
      </c>
    </row>
    <row r="47" spans="1:40" hidden="1" x14ac:dyDescent="0.2">
      <c r="A47" t="s">
        <v>2646</v>
      </c>
      <c r="B47" t="s">
        <v>13</v>
      </c>
      <c r="C47" t="s">
        <v>2648</v>
      </c>
      <c r="D47" t="s">
        <v>2672</v>
      </c>
      <c r="E47" t="s">
        <v>2654</v>
      </c>
      <c r="F47" t="s">
        <v>2652</v>
      </c>
      <c r="H47" t="s">
        <v>2461</v>
      </c>
      <c r="I47" t="s">
        <v>3254</v>
      </c>
      <c r="K47" s="4">
        <f>$N$7*'Data Filter'!K31</f>
        <v>3.6458992688</v>
      </c>
      <c r="L47" s="4">
        <f>$N$7*'Data Filter'!L31</f>
        <v>3.5946823519999995</v>
      </c>
      <c r="M47" s="4">
        <f>$N$7*'Data Filter'!M31</f>
        <v>3.4627597888000001</v>
      </c>
      <c r="N47" s="4">
        <f>$N$7*'Data Filter'!N31</f>
        <v>3.5137868252999995</v>
      </c>
      <c r="O47" s="4">
        <f>$N$7*'Data Filter'!O31</f>
        <v>3.5121773504999996</v>
      </c>
      <c r="P47" s="4">
        <f>$N$7*'Data Filter'!P31</f>
        <v>3.5228114794999996</v>
      </c>
      <c r="Q47" s="4">
        <f>$N$7*'Data Filter'!Q31</f>
        <v>3.5442594926999997</v>
      </c>
      <c r="R47" s="4">
        <f>$N$7*'Data Filter'!R31</f>
        <v>3.5650901521999998</v>
      </c>
      <c r="S47" s="4">
        <f>$N$7*'Data Filter'!S31</f>
        <v>3.5743808329999998</v>
      </c>
      <c r="T47" s="4">
        <f>$N$7*'Data Filter'!T31</f>
        <v>3.5602115183999996</v>
      </c>
      <c r="U47" s="4">
        <f>$N$7*'Data Filter'!U31</f>
        <v>3.9027210432999997</v>
      </c>
      <c r="V47" s="4">
        <f>$N$7*'Data Filter'!V31</f>
        <v>3.9576290444999995</v>
      </c>
      <c r="W47" s="4">
        <f>$N$7*'Data Filter'!W31</f>
        <v>3.9551608779999996</v>
      </c>
      <c r="X47" s="4">
        <f>$N$7*'Data Filter'!X31</f>
        <v>3.9302632570999996</v>
      </c>
      <c r="Y47" s="4">
        <f>$N$7*'Data Filter'!Y31</f>
        <v>3.9266474867999999</v>
      </c>
      <c r="Z47" s="4">
        <f>$N$7*'Data Filter'!Z31</f>
        <v>3.9224860706999998</v>
      </c>
      <c r="AA47" s="4">
        <f>$N$7*'Data Filter'!AA31</f>
        <v>3.9233995489</v>
      </c>
      <c r="AB47" s="4">
        <f>$N$7*'Data Filter'!AB31</f>
        <v>3.9325493104999998</v>
      </c>
      <c r="AC47" s="4">
        <f>$N$7*'Data Filter'!AC31</f>
        <v>3.9334418449999995</v>
      </c>
      <c r="AD47" s="4">
        <f>$N$7*'Data Filter'!AD31</f>
        <v>3.9729530365999994</v>
      </c>
      <c r="AE47" s="4">
        <f>$N$7*'Data Filter'!AE31</f>
        <v>3.9922559155999995</v>
      </c>
      <c r="AF47" s="4">
        <f>$N$7*'Data Filter'!AF31</f>
        <v>3.9914382790999996</v>
      </c>
      <c r="AG47" s="4">
        <f>$N$7*'Data Filter'!AG31</f>
        <v>4.0238717483999995</v>
      </c>
      <c r="AH47" s="4">
        <f>$N$7*'Data Filter'!AH31</f>
        <v>4.0407454355999999</v>
      </c>
      <c r="AI47" s="4">
        <f>$N$7*'Data Filter'!AI31</f>
        <v>4.0457049314999995</v>
      </c>
      <c r="AJ47" s="4">
        <f>$N$7*'Data Filter'!AJ31</f>
        <v>4.073334665</v>
      </c>
      <c r="AK47" s="4">
        <f>$N$7*'Data Filter'!AK31</f>
        <v>4.0609738596999998</v>
      </c>
      <c r="AL47" s="4">
        <f>$N$7*'Data Filter'!AL31</f>
        <v>4.0689923840999995</v>
      </c>
      <c r="AM47" s="4">
        <f>$N$7*'Data Filter'!AM31</f>
        <v>4.0982010783999998</v>
      </c>
      <c r="AN47" s="4">
        <f>$N$7*'Data Filter'!AN31</f>
        <v>4.1156456547999998</v>
      </c>
    </row>
    <row r="48" spans="1:40" hidden="1" x14ac:dyDescent="0.2">
      <c r="A48" t="s">
        <v>2646</v>
      </c>
      <c r="B48" t="s">
        <v>15</v>
      </c>
      <c r="C48" t="s">
        <v>2648</v>
      </c>
      <c r="D48" t="s">
        <v>2672</v>
      </c>
      <c r="E48" t="s">
        <v>2654</v>
      </c>
      <c r="F48" t="s">
        <v>2653</v>
      </c>
      <c r="H48" t="s">
        <v>2462</v>
      </c>
      <c r="I48" t="s">
        <v>3254</v>
      </c>
      <c r="K48" s="4">
        <f>$N$7*'Data Filter'!K32</f>
        <v>3.6457852574</v>
      </c>
      <c r="L48" s="4">
        <f>$N$7*'Data Filter'!L32</f>
        <v>3.5946716720999996</v>
      </c>
      <c r="M48" s="4">
        <f>$N$7*'Data Filter'!M32</f>
        <v>3.4948125265999996</v>
      </c>
      <c r="N48" s="4">
        <f>$N$7*'Data Filter'!N32</f>
        <v>3.6629521563999998</v>
      </c>
      <c r="O48" s="4">
        <f>$N$7*'Data Filter'!O32</f>
        <v>3.7241121987999999</v>
      </c>
      <c r="P48" s="4">
        <f>$N$7*'Data Filter'!P32</f>
        <v>3.7570573323999996</v>
      </c>
      <c r="Q48" s="4">
        <f>$N$7*'Data Filter'!Q32</f>
        <v>3.7959603244999998</v>
      </c>
      <c r="R48" s="4">
        <f>$N$7*'Data Filter'!R32</f>
        <v>3.8529812814999995</v>
      </c>
      <c r="S48" s="4">
        <f>$N$7*'Data Filter'!S32</f>
        <v>3.9800941447999998</v>
      </c>
      <c r="T48" s="4">
        <f>$N$7*'Data Filter'!T32</f>
        <v>4.0175111050999996</v>
      </c>
      <c r="U48" s="4">
        <f>$N$7*'Data Filter'!U32</f>
        <v>4.0657974295999999</v>
      </c>
      <c r="V48" s="4">
        <f>$N$7*'Data Filter'!V32</f>
        <v>4.1525230721000002</v>
      </c>
      <c r="W48" s="4">
        <f>$N$7*'Data Filter'!W32</f>
        <v>4.4565961917000001</v>
      </c>
      <c r="X48" s="4">
        <f>$N$7*'Data Filter'!X32</f>
        <v>4.4896500661000003</v>
      </c>
      <c r="Y48" s="4">
        <f>$N$7*'Data Filter'!Y32</f>
        <v>4.5457709988000001</v>
      </c>
      <c r="Z48" s="4">
        <f>$N$7*'Data Filter'!Z32</f>
        <v>4.572091543</v>
      </c>
      <c r="AA48" s="4">
        <f>$N$7*'Data Filter'!AA32</f>
        <v>4.6042897771</v>
      </c>
      <c r="AB48" s="4">
        <f>$N$7*'Data Filter'!AB32</f>
        <v>4.6099687099000004</v>
      </c>
      <c r="AC48" s="4">
        <f>$N$7*'Data Filter'!AC32</f>
        <v>4.6319564048000004</v>
      </c>
      <c r="AD48" s="4">
        <f>$N$7*'Data Filter'!AD32</f>
        <v>4.5882449611</v>
      </c>
      <c r="AE48" s="4">
        <f>$N$7*'Data Filter'!AE32</f>
        <v>4.5809550278</v>
      </c>
      <c r="AF48" s="4">
        <f>$N$7*'Data Filter'!AF32</f>
        <v>4.5892089260999995</v>
      </c>
      <c r="AG48" s="4">
        <f>$N$7*'Data Filter'!AG32</f>
        <v>4.6293733946999991</v>
      </c>
      <c r="AH48" s="4">
        <f>$N$7*'Data Filter'!AH32</f>
        <v>4.6608430377000003</v>
      </c>
      <c r="AI48" s="4">
        <f>$N$7*'Data Filter'!AI32</f>
        <v>4.7039831760999995</v>
      </c>
      <c r="AJ48" s="4">
        <f>$N$7*'Data Filter'!AJ32</f>
        <v>4.7141984310999998</v>
      </c>
      <c r="AK48" s="4">
        <f>$N$7*'Data Filter'!AK32</f>
        <v>4.7248867917999995</v>
      </c>
      <c r="AL48" s="4">
        <f>$N$7*'Data Filter'!AL32</f>
        <v>4.7032846828999997</v>
      </c>
      <c r="AM48" s="4">
        <f>$N$7*'Data Filter'!AM32</f>
        <v>4.7007772642999992</v>
      </c>
      <c r="AN48" s="4">
        <f>$N$7*'Data Filter'!AN32</f>
        <v>4.7127094865999997</v>
      </c>
    </row>
    <row r="49" spans="1:40" hidden="1" x14ac:dyDescent="0.2">
      <c r="A49" t="s">
        <v>2962</v>
      </c>
      <c r="B49" t="s">
        <v>11</v>
      </c>
      <c r="C49" t="s">
        <v>2648</v>
      </c>
      <c r="D49" t="s">
        <v>2672</v>
      </c>
      <c r="E49" t="s">
        <v>2654</v>
      </c>
      <c r="F49" t="s">
        <v>2651</v>
      </c>
      <c r="H49" t="s">
        <v>1015</v>
      </c>
      <c r="I49" t="s">
        <v>3254</v>
      </c>
      <c r="K49" s="4">
        <v>3.0532992190999999</v>
      </c>
      <c r="L49" s="4">
        <v>2.9491582659</v>
      </c>
      <c r="M49" s="4">
        <v>2.7876988441999999</v>
      </c>
      <c r="N49" s="4">
        <v>2.8591602742999997</v>
      </c>
      <c r="O49" s="4">
        <v>2.8125585999999996</v>
      </c>
      <c r="P49" s="4">
        <v>2.7682908305999998</v>
      </c>
      <c r="Q49" s="4">
        <v>2.7361889929999998</v>
      </c>
      <c r="R49" s="4">
        <v>2.7610257246000001</v>
      </c>
      <c r="S49" s="4">
        <v>2.7773221424000001</v>
      </c>
      <c r="T49" s="4">
        <v>2.7713436175999999</v>
      </c>
      <c r="U49" s="4">
        <v>2.8075025688999999</v>
      </c>
      <c r="V49" s="4">
        <v>2.8202897379999996</v>
      </c>
      <c r="W49" s="4">
        <v>2.8314227709000002</v>
      </c>
      <c r="X49" s="4">
        <v>2.8350442279000001</v>
      </c>
      <c r="Y49" s="4">
        <v>2.8475627350999999</v>
      </c>
      <c r="Z49" s="4">
        <v>2.8704615502999995</v>
      </c>
      <c r="AA49" s="4">
        <v>2.8992193308999998</v>
      </c>
      <c r="AB49" s="4">
        <v>2.9165089793999996</v>
      </c>
      <c r="AC49" s="4">
        <v>2.9256287818</v>
      </c>
      <c r="AD49" s="4">
        <v>2.9540217813999998</v>
      </c>
      <c r="AE49" s="4">
        <v>2.9689529750999997</v>
      </c>
      <c r="AF49" s="4">
        <v>2.9696095808999998</v>
      </c>
      <c r="AG49" s="4">
        <v>3.0054278849999996</v>
      </c>
      <c r="AH49" s="4">
        <v>3.0436863382000001</v>
      </c>
      <c r="AI49" s="4">
        <v>3.0563076220999998</v>
      </c>
      <c r="AJ49" s="4">
        <v>3.0804808128999999</v>
      </c>
      <c r="AK49" s="4">
        <v>3.0872511759999997</v>
      </c>
      <c r="AL49" s="4">
        <v>3.0803201982999995</v>
      </c>
      <c r="AM49" s="4">
        <v>3.0749466828999998</v>
      </c>
      <c r="AN49" s="4">
        <v>3.0626616078</v>
      </c>
    </row>
    <row r="50" spans="1:40" hidden="1" x14ac:dyDescent="0.2">
      <c r="A50" t="s">
        <v>2962</v>
      </c>
      <c r="B50" t="s">
        <v>13</v>
      </c>
      <c r="C50" t="s">
        <v>2648</v>
      </c>
      <c r="D50" t="s">
        <v>2672</v>
      </c>
      <c r="E50" t="s">
        <v>2654</v>
      </c>
      <c r="F50" t="s">
        <v>2652</v>
      </c>
      <c r="H50" t="s">
        <v>1016</v>
      </c>
      <c r="I50" t="s">
        <v>3254</v>
      </c>
      <c r="K50" s="4">
        <v>3.0532994964999998</v>
      </c>
      <c r="L50" s="4">
        <v>2.9499311022999999</v>
      </c>
      <c r="M50" s="4">
        <v>2.7275330033999996</v>
      </c>
      <c r="N50" s="4">
        <v>2.7328305111999995</v>
      </c>
      <c r="O50" s="4">
        <v>2.6757304951999998</v>
      </c>
      <c r="P50" s="4">
        <v>2.6320870145000002</v>
      </c>
      <c r="Q50" s="4">
        <v>2.6066014442999994</v>
      </c>
      <c r="R50" s="4">
        <v>2.6247008233999995</v>
      </c>
      <c r="S50" s="4">
        <v>2.6328762174999998</v>
      </c>
      <c r="T50" s="4">
        <v>2.6216699509999999</v>
      </c>
      <c r="U50" s="4">
        <v>2.6223971550999998</v>
      </c>
      <c r="V50" s="4">
        <v>2.6280286524999998</v>
      </c>
      <c r="W50" s="4">
        <v>2.6293410318999997</v>
      </c>
      <c r="X50" s="4">
        <v>2.6043045722999998</v>
      </c>
      <c r="Y50" s="4">
        <v>2.5996511872999997</v>
      </c>
      <c r="Z50" s="4">
        <v>2.5964918786999998</v>
      </c>
      <c r="AA50" s="4">
        <v>2.5969723354999998</v>
      </c>
      <c r="AB50" s="4">
        <v>2.6053471801999999</v>
      </c>
      <c r="AC50" s="4">
        <v>2.6056136228999995</v>
      </c>
      <c r="AD50" s="4">
        <v>2.6463883714999996</v>
      </c>
      <c r="AE50" s="4">
        <v>2.6637660944999997</v>
      </c>
      <c r="AF50" s="4">
        <v>2.6626162714999997</v>
      </c>
      <c r="AG50" s="4">
        <v>2.6973950191</v>
      </c>
      <c r="AH50" s="4">
        <v>2.7096097732999995</v>
      </c>
      <c r="AI50" s="4">
        <v>2.7149888366999999</v>
      </c>
      <c r="AJ50" s="4">
        <v>2.7449011561000001</v>
      </c>
      <c r="AK50" s="4">
        <v>2.7273388234000002</v>
      </c>
      <c r="AL50" s="4">
        <v>2.7342488573999995</v>
      </c>
      <c r="AM50" s="4">
        <v>2.7627314571999997</v>
      </c>
      <c r="AN50" s="4">
        <v>2.7795807332</v>
      </c>
    </row>
    <row r="51" spans="1:40" hidden="1" x14ac:dyDescent="0.2">
      <c r="A51" t="s">
        <v>2962</v>
      </c>
      <c r="B51" t="s">
        <v>15</v>
      </c>
      <c r="C51" t="s">
        <v>2648</v>
      </c>
      <c r="D51" t="s">
        <v>2672</v>
      </c>
      <c r="E51" t="s">
        <v>2654</v>
      </c>
      <c r="F51" t="s">
        <v>2653</v>
      </c>
      <c r="H51" t="s">
        <v>1017</v>
      </c>
      <c r="I51" t="s">
        <v>3254</v>
      </c>
      <c r="K51" s="4">
        <v>3.0533010221999994</v>
      </c>
      <c r="L51" s="4">
        <v>2.9498917114999998</v>
      </c>
      <c r="M51" s="4">
        <v>2.7696317821999998</v>
      </c>
      <c r="N51" s="4">
        <v>2.8861103777999997</v>
      </c>
      <c r="O51" s="4">
        <v>2.8897450113000001</v>
      </c>
      <c r="P51" s="4">
        <v>2.8744708124999994</v>
      </c>
      <c r="Q51" s="4">
        <v>2.8631295908999999</v>
      </c>
      <c r="R51" s="4">
        <v>2.9215037050999997</v>
      </c>
      <c r="S51" s="4">
        <v>3.0483420810999995</v>
      </c>
      <c r="T51" s="4">
        <v>3.0812350634999999</v>
      </c>
      <c r="U51" s="4">
        <v>3.1303642679000001</v>
      </c>
      <c r="V51" s="4">
        <v>3.1728823367999999</v>
      </c>
      <c r="W51" s="4">
        <v>3.2132853693999999</v>
      </c>
      <c r="X51" s="4">
        <v>3.2464360563999999</v>
      </c>
      <c r="Y51" s="4">
        <v>3.2586100327999996</v>
      </c>
      <c r="Z51" s="4">
        <v>3.2827499356000001</v>
      </c>
      <c r="AA51" s="4">
        <v>3.3168251968</v>
      </c>
      <c r="AB51" s="4">
        <v>3.3255021300999998</v>
      </c>
      <c r="AC51" s="4">
        <v>3.3410576124999998</v>
      </c>
      <c r="AD51" s="4">
        <v>3.2886012724999998</v>
      </c>
      <c r="AE51" s="4">
        <v>3.2828266366999999</v>
      </c>
      <c r="AF51" s="4">
        <v>3.2934159655999995</v>
      </c>
      <c r="AG51" s="4">
        <v>3.3330815302999994</v>
      </c>
      <c r="AH51" s="4">
        <v>3.3611929688999997</v>
      </c>
      <c r="AI51" s="4">
        <v>3.4098666825000001</v>
      </c>
      <c r="AJ51" s="4">
        <v>3.4219269248999997</v>
      </c>
      <c r="AK51" s="4">
        <v>3.4284996404999997</v>
      </c>
      <c r="AL51" s="4">
        <v>3.4028094877999999</v>
      </c>
      <c r="AM51" s="4">
        <v>3.4024920034999999</v>
      </c>
      <c r="AN51" s="4">
        <v>3.4171604994</v>
      </c>
    </row>
    <row r="52" spans="1:40" hidden="1" x14ac:dyDescent="0.2">
      <c r="A52" t="s">
        <v>3252</v>
      </c>
      <c r="B52" t="str">
        <f>'Data Filter'!B141</f>
        <v>Reference case</v>
      </c>
      <c r="C52" t="str">
        <f>'Data Filter'!C141</f>
        <v>Energy Prices</v>
      </c>
      <c r="D52" t="str">
        <f>'Data Filter'!D141</f>
        <v xml:space="preserve"> Average Price to All Users</v>
      </c>
      <c r="E52" t="str">
        <f>'Data Filter'!E141</f>
        <v xml:space="preserve"> Distillate Fuel Oil</v>
      </c>
      <c r="F52" t="str">
        <f>'Data Filter'!F141</f>
        <v xml:space="preserve"> Reference case</v>
      </c>
      <c r="G52">
        <f>'Data Filter'!G141</f>
        <v>0</v>
      </c>
      <c r="H52" t="str">
        <f>'Data Filter'!H141</f>
        <v>AEO.2022.REF2022.PRCE_REAL_TEN_NA_DFO_NA_ENC_Y13DLRPMMBTU.A</v>
      </c>
      <c r="I52" t="s">
        <v>3254</v>
      </c>
      <c r="J52">
        <f>'Data Filter'!J141</f>
        <v>0</v>
      </c>
      <c r="K52" s="4">
        <f>'Data Filter'!K141*$N$7</f>
        <v>3.1409160090999997</v>
      </c>
      <c r="L52" s="4">
        <f>'Data Filter'!L141*$N$7</f>
        <v>3.0474606425999999</v>
      </c>
      <c r="M52" s="4">
        <f>'Data Filter'!M141*$N$7</f>
        <v>2.9220309038000001</v>
      </c>
      <c r="N52" s="4">
        <f>'Data Filter'!N141*$N$7</f>
        <v>3.0189758235999999</v>
      </c>
      <c r="O52" s="4">
        <f>'Data Filter'!O141*$N$7</f>
        <v>3.0035994028999995</v>
      </c>
      <c r="P52" s="4">
        <f>'Data Filter'!P141*$N$7</f>
        <v>2.9905487038</v>
      </c>
      <c r="Q52" s="4">
        <f>'Data Filter'!Q141*$N$7</f>
        <v>2.988617445</v>
      </c>
      <c r="R52" s="4">
        <f>'Data Filter'!R141*$N$7</f>
        <v>3.0130194907999996</v>
      </c>
      <c r="S52" s="4">
        <f>'Data Filter'!S141*$N$7</f>
        <v>3.0289342061999998</v>
      </c>
      <c r="T52" s="4">
        <f>'Data Filter'!T141*$N$7</f>
        <v>3.0227207235999995</v>
      </c>
      <c r="U52" s="4">
        <f>'Data Filter'!U141*$N$7</f>
        <v>3.0581488645999997</v>
      </c>
      <c r="V52" s="4">
        <f>'Data Filter'!V141*$N$7</f>
        <v>3.0704399038000001</v>
      </c>
      <c r="W52" s="4">
        <f>'Data Filter'!W141*$N$7</f>
        <v>3.0811192489999994</v>
      </c>
      <c r="X52" s="4">
        <f>'Data Filter'!X141*$N$7</f>
        <v>3.0845573445999999</v>
      </c>
      <c r="Y52" s="4">
        <f>'Data Filter'!Y141*$N$7</f>
        <v>3.0963616854999998</v>
      </c>
      <c r="Z52" s="4">
        <f>'Data Filter'!Z141*$N$7</f>
        <v>3.1185449473999998</v>
      </c>
      <c r="AA52" s="4">
        <f>'Data Filter'!AA141*$N$7</f>
        <v>3.1468224099</v>
      </c>
      <c r="AB52" s="4">
        <f>'Data Filter'!AB141*$N$7</f>
        <v>3.1635403369999997</v>
      </c>
      <c r="AC52" s="4">
        <f>'Data Filter'!AC141*$N$7</f>
        <v>3.1720280834999999</v>
      </c>
      <c r="AD52" s="4">
        <f>'Data Filter'!AD141*$N$7</f>
        <v>3.1993533704999995</v>
      </c>
      <c r="AE52" s="4">
        <f>'Data Filter'!AE141*$N$7</f>
        <v>3.2135242107999997</v>
      </c>
      <c r="AF52" s="4">
        <f>'Data Filter'!AF141*$N$7</f>
        <v>3.2136285131999998</v>
      </c>
      <c r="AG52" s="4">
        <f>'Data Filter'!AG141*$N$7</f>
        <v>3.2489986775999999</v>
      </c>
      <c r="AH52" s="4">
        <f>'Data Filter'!AH141*$N$7</f>
        <v>3.2867186973999996</v>
      </c>
      <c r="AI52" s="4">
        <f>'Data Filter'!AI141*$N$7</f>
        <v>3.2987252628999997</v>
      </c>
      <c r="AJ52" s="4">
        <f>'Data Filter'!AJ141*$N$7</f>
        <v>3.3222444832</v>
      </c>
      <c r="AK52" s="4">
        <f>'Data Filter'!AK141*$N$7</f>
        <v>3.3284420152999998</v>
      </c>
      <c r="AL52" s="4">
        <f>'Data Filter'!AL141*$N$7</f>
        <v>3.3208721853999994</v>
      </c>
      <c r="AM52" s="4">
        <f>'Data Filter'!AM141*$N$7</f>
        <v>3.3147545444999995</v>
      </c>
      <c r="AN52" s="4">
        <f>'Data Filter'!AN141*$N$7</f>
        <v>3.3018937256999998</v>
      </c>
    </row>
    <row r="53" spans="1:40" hidden="1" x14ac:dyDescent="0.2">
      <c r="A53" t="s">
        <v>3252</v>
      </c>
      <c r="B53" t="str">
        <f>'Data Filter'!B142</f>
        <v>High oil and gas supply</v>
      </c>
      <c r="C53" t="str">
        <f>'Data Filter'!C142</f>
        <v>Energy Prices</v>
      </c>
      <c r="D53" t="str">
        <f>'Data Filter'!D142</f>
        <v xml:space="preserve"> Average Price to All Users</v>
      </c>
      <c r="E53" t="str">
        <f>'Data Filter'!E142</f>
        <v xml:space="preserve"> Distillate Fuel Oil</v>
      </c>
      <c r="F53" t="str">
        <f>'Data Filter'!F142</f>
        <v xml:space="preserve"> High oil and gas supply</v>
      </c>
      <c r="G53">
        <f>'Data Filter'!G142</f>
        <v>0</v>
      </c>
      <c r="H53" t="str">
        <f>'Data Filter'!H142</f>
        <v>AEO.2022.HIGHOGS.PRCE_REAL_TEN_NA_DFO_NA_ENC_Y13DLRPMMBTU.A</v>
      </c>
      <c r="I53" t="s">
        <v>3254</v>
      </c>
      <c r="J53">
        <f>'Data Filter'!J142</f>
        <v>0</v>
      </c>
      <c r="K53" s="4">
        <f>'Data Filter'!K142*$N$7</f>
        <v>3.1409139285999998</v>
      </c>
      <c r="L53" s="4">
        <f>'Data Filter'!L142*$N$7</f>
        <v>3.0483630247999995</v>
      </c>
      <c r="M53" s="4">
        <f>'Data Filter'!M142*$N$7</f>
        <v>2.8583409733999998</v>
      </c>
      <c r="N53" s="4">
        <f>'Data Filter'!N142*$N$7</f>
        <v>2.8882471899999995</v>
      </c>
      <c r="O53" s="4">
        <f>'Data Filter'!O142*$N$7</f>
        <v>2.8639999333999997</v>
      </c>
      <c r="P53" s="4">
        <f>'Data Filter'!P142*$N$7</f>
        <v>2.8532173953999997</v>
      </c>
      <c r="Q53" s="4">
        <f>'Data Filter'!Q142*$N$7</f>
        <v>2.8598719439999996</v>
      </c>
      <c r="R53" s="4">
        <f>'Data Filter'!R142*$N$7</f>
        <v>2.8776628542999996</v>
      </c>
      <c r="S53" s="4">
        <f>'Data Filter'!S142*$N$7</f>
        <v>2.8852175658999997</v>
      </c>
      <c r="T53" s="4">
        <f>'Data Filter'!T142*$N$7</f>
        <v>2.8733036519999997</v>
      </c>
      <c r="U53" s="4">
        <f>'Data Filter'!U142*$N$7</f>
        <v>2.8735072636000001</v>
      </c>
      <c r="V53" s="4">
        <f>'Data Filter'!V142*$N$7</f>
        <v>2.8784422095999997</v>
      </c>
      <c r="W53" s="4">
        <f>'Data Filter'!W142*$N$7</f>
        <v>2.8792953532999999</v>
      </c>
      <c r="X53" s="4">
        <f>'Data Filter'!X142*$N$7</f>
        <v>2.8539020185999995</v>
      </c>
      <c r="Y53" s="4">
        <f>'Data Filter'!Y142*$N$7</f>
        <v>2.8485110270000003</v>
      </c>
      <c r="Z53" s="4">
        <f>'Data Filter'!Z142*$N$7</f>
        <v>2.8446553056999999</v>
      </c>
      <c r="AA53" s="4">
        <f>'Data Filter'!AA142*$N$7</f>
        <v>2.8447451832999997</v>
      </c>
      <c r="AB53" s="4">
        <f>'Data Filter'!AB142*$N$7</f>
        <v>2.8524108548999996</v>
      </c>
      <c r="AC53" s="4">
        <f>'Data Filter'!AC142*$N$7</f>
        <v>2.8521036343999997</v>
      </c>
      <c r="AD53" s="4">
        <f>'Data Filter'!AD142*$N$7</f>
        <v>2.8920264875999995</v>
      </c>
      <c r="AE53" s="4">
        <f>'Data Filter'!AE142*$N$7</f>
        <v>2.9099738514999998</v>
      </c>
      <c r="AF53" s="4">
        <f>'Data Filter'!AF142*$N$7</f>
        <v>2.9101418172</v>
      </c>
      <c r="AG53" s="4">
        <f>'Data Filter'!AG142*$N$7</f>
        <v>2.9438940461000001</v>
      </c>
      <c r="AH53" s="4">
        <f>'Data Filter'!AH142*$N$7</f>
        <v>2.9594614566999997</v>
      </c>
      <c r="AI53" s="4">
        <f>'Data Filter'!AI142*$N$7</f>
        <v>2.9652283253</v>
      </c>
      <c r="AJ53" s="4">
        <f>'Data Filter'!AJ142*$N$7</f>
        <v>2.9977232386999999</v>
      </c>
      <c r="AK53" s="4">
        <f>'Data Filter'!AK142*$N$7</f>
        <v>2.9791730846000002</v>
      </c>
      <c r="AL53" s="4">
        <f>'Data Filter'!AL142*$N$7</f>
        <v>2.9851528576999997</v>
      </c>
      <c r="AM53" s="4">
        <f>'Data Filter'!AM142*$N$7</f>
        <v>3.0126101870999999</v>
      </c>
      <c r="AN53" s="4">
        <f>'Data Filter'!AN142*$N$7</f>
        <v>3.0216582816000002</v>
      </c>
    </row>
    <row r="54" spans="1:40" hidden="1" x14ac:dyDescent="0.2">
      <c r="A54" t="s">
        <v>3252</v>
      </c>
      <c r="B54" t="str">
        <f>'Data Filter'!B143</f>
        <v>Low oil and gas supply</v>
      </c>
      <c r="C54" t="str">
        <f>'Data Filter'!C143</f>
        <v>Energy Prices</v>
      </c>
      <c r="D54" t="str">
        <f>'Data Filter'!D143</f>
        <v xml:space="preserve"> Average Price to All Users</v>
      </c>
      <c r="E54" t="str">
        <f>'Data Filter'!E143</f>
        <v xml:space="preserve"> Distillate Fuel Oil</v>
      </c>
      <c r="F54" t="str">
        <f>'Data Filter'!F143</f>
        <v xml:space="preserve"> Low oil and gas supply</v>
      </c>
      <c r="G54">
        <f>'Data Filter'!G143</f>
        <v>0</v>
      </c>
      <c r="H54" t="str">
        <f>'Data Filter'!H143</f>
        <v>AEO.2022.LOWOGS.PRCE_REAL_TEN_NA_DFO_NA_ENC_Y13DLRPMMBTU.A</v>
      </c>
      <c r="I54" t="s">
        <v>3254</v>
      </c>
      <c r="J54">
        <f>'Data Filter'!J143</f>
        <v>0</v>
      </c>
      <c r="K54" s="4">
        <f>'Data Filter'!K143*$N$7</f>
        <v>3.1409162865</v>
      </c>
      <c r="L54" s="4">
        <f>'Data Filter'!L143*$N$7</f>
        <v>3.0483222470000002</v>
      </c>
      <c r="M54" s="4">
        <f>'Data Filter'!M143*$N$7</f>
        <v>2.9091666174999999</v>
      </c>
      <c r="N54" s="4">
        <f>'Data Filter'!N143*$N$7</f>
        <v>3.0553996918999995</v>
      </c>
      <c r="O54" s="4">
        <f>'Data Filter'!O143*$N$7</f>
        <v>3.0860038468999997</v>
      </c>
      <c r="P54" s="4">
        <f>'Data Filter'!P143*$N$7</f>
        <v>3.0961318595999998</v>
      </c>
      <c r="Q54" s="4">
        <f>'Data Filter'!Q143*$N$7</f>
        <v>3.1168634872999998</v>
      </c>
      <c r="R54" s="4">
        <f>'Data Filter'!R143*$N$7</f>
        <v>3.1815756366999999</v>
      </c>
      <c r="S54" s="4">
        <f>'Data Filter'!S143*$N$7</f>
        <v>3.3071543392999998</v>
      </c>
      <c r="T54" s="4">
        <f>'Data Filter'!T143*$N$7</f>
        <v>3.3411219692999996</v>
      </c>
      <c r="U54" s="4">
        <f>'Data Filter'!U143*$N$7</f>
        <v>3.3879601270999995</v>
      </c>
      <c r="V54" s="4">
        <f>'Data Filter'!V143*$N$7</f>
        <v>3.4304020497000001</v>
      </c>
      <c r="W54" s="4">
        <f>'Data Filter'!W143*$N$7</f>
        <v>3.4658669461999998</v>
      </c>
      <c r="X54" s="4">
        <f>'Data Filter'!X143*$N$7</f>
        <v>3.4946856160999999</v>
      </c>
      <c r="Y54" s="4">
        <f>'Data Filter'!Y143*$N$7</f>
        <v>3.5062767750999995</v>
      </c>
      <c r="Z54" s="4">
        <f>'Data Filter'!Z143*$N$7</f>
        <v>3.5297474503999999</v>
      </c>
      <c r="AA54" s="4">
        <f>'Data Filter'!AA143*$N$7</f>
        <v>3.5633945446999995</v>
      </c>
      <c r="AB54" s="4">
        <f>'Data Filter'!AB143*$N$7</f>
        <v>3.5716165419999997</v>
      </c>
      <c r="AC54" s="4">
        <f>'Data Filter'!AC143*$N$7</f>
        <v>3.5865212439999996</v>
      </c>
      <c r="AD54" s="4">
        <f>'Data Filter'!AD143*$N$7</f>
        <v>3.5328135525999995</v>
      </c>
      <c r="AE54" s="4">
        <f>'Data Filter'!AE143*$N$7</f>
        <v>3.5261902114999999</v>
      </c>
      <c r="AF54" s="4">
        <f>'Data Filter'!AF143*$N$7</f>
        <v>3.5362117026000002</v>
      </c>
      <c r="AG54" s="4">
        <f>'Data Filter'!AG143*$N$7</f>
        <v>3.5753485429</v>
      </c>
      <c r="AH54" s="4">
        <f>'Data Filter'!AH143*$N$7</f>
        <v>3.6029259864999998</v>
      </c>
      <c r="AI54" s="4">
        <f>'Data Filter'!AI143*$N$7</f>
        <v>3.6508429528999997</v>
      </c>
      <c r="AJ54" s="4">
        <f>'Data Filter'!AJ143*$N$7</f>
        <v>3.6621532443999998</v>
      </c>
      <c r="AK54" s="4">
        <f>'Data Filter'!AK143*$N$7</f>
        <v>3.6680621418000001</v>
      </c>
      <c r="AL54" s="4">
        <f>'Data Filter'!AL143*$N$7</f>
        <v>3.6415895823999995</v>
      </c>
      <c r="AM54" s="4">
        <f>'Data Filter'!AM143*$N$7</f>
        <v>3.6405289434999997</v>
      </c>
      <c r="AN54" s="4">
        <f>'Data Filter'!AN143*$N$7</f>
        <v>3.6550667839999997</v>
      </c>
    </row>
    <row r="55" spans="1:40" hidden="1" x14ac:dyDescent="0.2">
      <c r="A55" t="s">
        <v>3253</v>
      </c>
      <c r="B55" t="s">
        <v>11</v>
      </c>
      <c r="C55" t="s">
        <v>2648</v>
      </c>
      <c r="D55" t="s">
        <v>2672</v>
      </c>
      <c r="E55" t="s">
        <v>2654</v>
      </c>
      <c r="F55" t="s">
        <v>2651</v>
      </c>
      <c r="G55">
        <v>0</v>
      </c>
      <c r="H55" t="s">
        <v>3066</v>
      </c>
      <c r="I55" t="s">
        <v>3254</v>
      </c>
      <c r="J55">
        <v>0</v>
      </c>
      <c r="K55" s="4">
        <v>3.1409160090999997</v>
      </c>
      <c r="L55" s="4">
        <v>3.0474606425999999</v>
      </c>
      <c r="M55" s="4">
        <v>2.9220309038000001</v>
      </c>
      <c r="N55" s="4">
        <v>3.0189758235999999</v>
      </c>
      <c r="O55" s="4">
        <v>3.0035994028999995</v>
      </c>
      <c r="P55" s="4">
        <v>2.9905487038</v>
      </c>
      <c r="Q55" s="4">
        <v>2.988617445</v>
      </c>
      <c r="R55" s="4">
        <v>3.0130194907999996</v>
      </c>
      <c r="S55" s="4">
        <v>3.0289342061999998</v>
      </c>
      <c r="T55" s="4">
        <v>3.0227207235999995</v>
      </c>
      <c r="U55" s="4">
        <v>3.0581488645999997</v>
      </c>
      <c r="V55" s="4">
        <v>3.0704399038000001</v>
      </c>
      <c r="W55" s="4">
        <v>3.0811192489999994</v>
      </c>
      <c r="X55" s="4">
        <v>3.0845573445999999</v>
      </c>
      <c r="Y55" s="4">
        <v>3.0963616854999998</v>
      </c>
      <c r="Z55" s="4">
        <v>3.1185449473999998</v>
      </c>
      <c r="AA55" s="4">
        <v>3.1468224099</v>
      </c>
      <c r="AB55" s="4">
        <v>3.1635403369999997</v>
      </c>
      <c r="AC55" s="4">
        <v>3.1720280834999999</v>
      </c>
      <c r="AD55" s="4">
        <v>3.1993533704999995</v>
      </c>
      <c r="AE55" s="4">
        <v>3.2135242107999997</v>
      </c>
      <c r="AF55" s="4">
        <v>3.2136285131999998</v>
      </c>
      <c r="AG55" s="4">
        <v>3.2489986775999999</v>
      </c>
      <c r="AH55" s="4">
        <v>3.2867186973999996</v>
      </c>
      <c r="AI55" s="4">
        <v>3.2987252628999997</v>
      </c>
      <c r="AJ55" s="4">
        <v>3.3222444832</v>
      </c>
      <c r="AK55" s="4">
        <v>3.3284420152999998</v>
      </c>
      <c r="AL55" s="4">
        <v>3.3208721853999994</v>
      </c>
      <c r="AM55" s="4">
        <v>3.3147545444999995</v>
      </c>
      <c r="AN55" s="4">
        <v>3.3018937256999998</v>
      </c>
    </row>
    <row r="56" spans="1:40" hidden="1" x14ac:dyDescent="0.2">
      <c r="A56" t="s">
        <v>3253</v>
      </c>
      <c r="B56" t="s">
        <v>13</v>
      </c>
      <c r="C56" t="s">
        <v>2648</v>
      </c>
      <c r="D56" t="s">
        <v>2672</v>
      </c>
      <c r="E56" t="s">
        <v>2654</v>
      </c>
      <c r="F56" t="s">
        <v>2652</v>
      </c>
      <c r="G56">
        <v>0</v>
      </c>
      <c r="H56" t="s">
        <v>3067</v>
      </c>
      <c r="I56" t="s">
        <v>3254</v>
      </c>
      <c r="J56">
        <v>0</v>
      </c>
      <c r="K56" s="4">
        <v>3.1409139285999998</v>
      </c>
      <c r="L56" s="4">
        <v>3.0483630247999995</v>
      </c>
      <c r="M56" s="4">
        <v>2.8583409733999998</v>
      </c>
      <c r="N56" s="4">
        <v>2.8882471899999995</v>
      </c>
      <c r="O56" s="4">
        <v>2.8639999333999997</v>
      </c>
      <c r="P56" s="4">
        <v>2.8532173953999997</v>
      </c>
      <c r="Q56" s="4">
        <v>2.8598719439999996</v>
      </c>
      <c r="R56" s="4">
        <v>2.8776628542999996</v>
      </c>
      <c r="S56" s="4">
        <v>2.8852175658999997</v>
      </c>
      <c r="T56" s="4">
        <v>2.8733036519999997</v>
      </c>
      <c r="U56" s="4">
        <v>2.8735072636000001</v>
      </c>
      <c r="V56" s="4">
        <v>2.8784422095999997</v>
      </c>
      <c r="W56" s="4">
        <v>2.8792953532999999</v>
      </c>
      <c r="X56" s="4">
        <v>2.8539020185999995</v>
      </c>
      <c r="Y56" s="4">
        <v>2.8485110270000003</v>
      </c>
      <c r="Z56" s="4">
        <v>2.8446553056999999</v>
      </c>
      <c r="AA56" s="4">
        <v>2.8447451832999997</v>
      </c>
      <c r="AB56" s="4">
        <v>2.8524108548999996</v>
      </c>
      <c r="AC56" s="4">
        <v>2.8521036343999997</v>
      </c>
      <c r="AD56" s="4">
        <v>2.8920264875999995</v>
      </c>
      <c r="AE56" s="4">
        <v>2.9099738514999998</v>
      </c>
      <c r="AF56" s="4">
        <v>2.9101418172</v>
      </c>
      <c r="AG56" s="4">
        <v>2.9438940461000001</v>
      </c>
      <c r="AH56" s="4">
        <v>2.9594614566999997</v>
      </c>
      <c r="AI56" s="4">
        <v>2.9652283253</v>
      </c>
      <c r="AJ56" s="4">
        <v>2.9977232386999999</v>
      </c>
      <c r="AK56" s="4">
        <v>2.9791730846000002</v>
      </c>
      <c r="AL56" s="4">
        <v>2.9851528576999997</v>
      </c>
      <c r="AM56" s="4">
        <v>3.0126101870999999</v>
      </c>
      <c r="AN56" s="4">
        <v>3.0216582816000002</v>
      </c>
    </row>
    <row r="57" spans="1:40" hidden="1" x14ac:dyDescent="0.2">
      <c r="A57" t="s">
        <v>3253</v>
      </c>
      <c r="B57" t="s">
        <v>15</v>
      </c>
      <c r="C57" t="s">
        <v>2648</v>
      </c>
      <c r="D57" t="s">
        <v>2672</v>
      </c>
      <c r="E57" t="s">
        <v>2654</v>
      </c>
      <c r="F57" t="s">
        <v>2653</v>
      </c>
      <c r="G57">
        <v>0</v>
      </c>
      <c r="H57" t="s">
        <v>3068</v>
      </c>
      <c r="I57" t="s">
        <v>3254</v>
      </c>
      <c r="J57">
        <v>0</v>
      </c>
      <c r="K57" s="4">
        <v>3.1409162865</v>
      </c>
      <c r="L57" s="4">
        <v>3.0483222470000002</v>
      </c>
      <c r="M57" s="4">
        <v>2.9091666174999999</v>
      </c>
      <c r="N57" s="4">
        <v>3.0553996918999995</v>
      </c>
      <c r="O57" s="4">
        <v>3.0860038468999997</v>
      </c>
      <c r="P57" s="4">
        <v>3.0961318595999998</v>
      </c>
      <c r="Q57" s="4">
        <v>3.1168634872999998</v>
      </c>
      <c r="R57" s="4">
        <v>3.1815756366999999</v>
      </c>
      <c r="S57" s="4">
        <v>3.3071543392999998</v>
      </c>
      <c r="T57" s="4">
        <v>3.3411219692999996</v>
      </c>
      <c r="U57" s="4">
        <v>3.3879601270999995</v>
      </c>
      <c r="V57" s="4">
        <v>3.4304020497000001</v>
      </c>
      <c r="W57" s="4">
        <v>3.4658669461999998</v>
      </c>
      <c r="X57" s="4">
        <v>3.4946856160999999</v>
      </c>
      <c r="Y57" s="4">
        <v>3.5062767750999995</v>
      </c>
      <c r="Z57" s="4">
        <v>3.5297474503999999</v>
      </c>
      <c r="AA57" s="4">
        <v>3.5633945446999995</v>
      </c>
      <c r="AB57" s="4">
        <v>3.5716165419999997</v>
      </c>
      <c r="AC57" s="4">
        <v>3.5865212439999996</v>
      </c>
      <c r="AD57" s="4">
        <v>3.5328135525999995</v>
      </c>
      <c r="AE57" s="4">
        <v>3.5261902114999999</v>
      </c>
      <c r="AF57" s="4">
        <v>3.5362117026000002</v>
      </c>
      <c r="AG57" s="4">
        <v>3.5753485429</v>
      </c>
      <c r="AH57" s="4">
        <v>3.6029259864999998</v>
      </c>
      <c r="AI57" s="4">
        <v>3.6508429528999997</v>
      </c>
      <c r="AJ57" s="4">
        <v>3.6621532443999998</v>
      </c>
      <c r="AK57" s="4">
        <v>3.6680621418000001</v>
      </c>
      <c r="AL57" s="4">
        <v>3.6415895823999995</v>
      </c>
      <c r="AM57" s="4">
        <v>3.6405289434999997</v>
      </c>
      <c r="AN57" s="4">
        <v>3.6550667839999997</v>
      </c>
    </row>
    <row r="58" spans="1:40" hidden="1" x14ac:dyDescent="0.2">
      <c r="A58" t="s">
        <v>334</v>
      </c>
      <c r="B58" t="s">
        <v>11</v>
      </c>
      <c r="C58" t="s">
        <v>2648</v>
      </c>
      <c r="D58" t="s">
        <v>2672</v>
      </c>
      <c r="E58" t="s">
        <v>2667</v>
      </c>
      <c r="F58" t="s">
        <v>2651</v>
      </c>
      <c r="H58" t="s">
        <v>132</v>
      </c>
      <c r="I58" t="s">
        <v>3254</v>
      </c>
      <c r="K58" s="4">
        <f>$N$8*'Data Filter'!K33</f>
        <v>1.9841309100000002</v>
      </c>
      <c r="L58" s="4">
        <f>$N$8*'Data Filter'!L33</f>
        <v>2.0740869450000003</v>
      </c>
      <c r="M58" s="4">
        <f>$N$8*'Data Filter'!M33</f>
        <v>1.9361254500000002</v>
      </c>
      <c r="N58" s="4">
        <f>$N$8*'Data Filter'!N33</f>
        <v>2.0944101150000001</v>
      </c>
      <c r="O58" s="4">
        <f>$N$8*'Data Filter'!O33</f>
        <v>2.1026675250000002</v>
      </c>
      <c r="P58" s="4">
        <f>$N$8*'Data Filter'!P33</f>
        <v>2.1225273750000002</v>
      </c>
      <c r="Q58" s="4">
        <f>$N$8*'Data Filter'!Q33</f>
        <v>2.1605832</v>
      </c>
      <c r="R58" s="4">
        <f>$N$8*'Data Filter'!R33</f>
        <v>2.1980774250000001</v>
      </c>
      <c r="S58" s="4">
        <f>$N$8*'Data Filter'!S33</f>
        <v>2.2209107850000005</v>
      </c>
      <c r="T58" s="4">
        <f>$N$8*'Data Filter'!T33</f>
        <v>2.2132083599999999</v>
      </c>
      <c r="U58" s="4">
        <f>$N$8*'Data Filter'!U33</f>
        <v>2.2787342550000003</v>
      </c>
      <c r="V58" s="4">
        <f>$N$8*'Data Filter'!V33</f>
        <v>2.3035899149999999</v>
      </c>
      <c r="W58" s="4">
        <f>$N$8*'Data Filter'!W33</f>
        <v>2.3185989450000002</v>
      </c>
      <c r="X58" s="4">
        <f>$N$8*'Data Filter'!X33</f>
        <v>2.3414111100000006</v>
      </c>
      <c r="Y58" s="4">
        <f>$N$8*'Data Filter'!Y33</f>
        <v>2.3565651299999999</v>
      </c>
      <c r="Z58" s="4">
        <f>$N$8*'Data Filter'!Z33</f>
        <v>2.3831632350000005</v>
      </c>
      <c r="AA58" s="4">
        <f>$N$8*'Data Filter'!AA33</f>
        <v>2.4178414950000002</v>
      </c>
      <c r="AB58" s="4">
        <f>$N$8*'Data Filter'!AB33</f>
        <v>2.4420540150000001</v>
      </c>
      <c r="AC58" s="4">
        <f>$N$8*'Data Filter'!AC33</f>
        <v>2.4560867250000005</v>
      </c>
      <c r="AD58" s="4">
        <f>$N$8*'Data Filter'!AD33</f>
        <v>2.4813747900000003</v>
      </c>
      <c r="AE58" s="4">
        <f>$N$8*'Data Filter'!AE33</f>
        <v>2.5005690899999999</v>
      </c>
      <c r="AF58" s="4">
        <f>$N$8*'Data Filter'!AF33</f>
        <v>2.5060976100000003</v>
      </c>
      <c r="AG58" s="4">
        <f>$N$8*'Data Filter'!AG33</f>
        <v>2.545469685</v>
      </c>
      <c r="AH58" s="4">
        <f>$N$8*'Data Filter'!AH33</f>
        <v>2.5874896500000002</v>
      </c>
      <c r="AI58" s="4">
        <f>$N$8*'Data Filter'!AI33</f>
        <v>2.6021795400000003</v>
      </c>
      <c r="AJ58" s="4">
        <f>$N$8*'Data Filter'!AJ33</f>
        <v>2.6304524549999999</v>
      </c>
      <c r="AK58" s="4">
        <f>$N$8*'Data Filter'!AK33</f>
        <v>2.6427960450000003</v>
      </c>
      <c r="AL58" s="4">
        <f>$N$8*'Data Filter'!AL33</f>
        <v>2.6390137500000002</v>
      </c>
      <c r="AM58" s="4">
        <f>$N$8*'Data Filter'!AM33</f>
        <v>2.6446224600000003</v>
      </c>
      <c r="AN58" s="4">
        <f>$N$8*'Data Filter'!AN33</f>
        <v>2.636771805</v>
      </c>
    </row>
    <row r="59" spans="1:40" hidden="1" x14ac:dyDescent="0.2">
      <c r="A59" t="s">
        <v>334</v>
      </c>
      <c r="B59" t="s">
        <v>13</v>
      </c>
      <c r="C59" t="s">
        <v>2648</v>
      </c>
      <c r="D59" t="s">
        <v>2672</v>
      </c>
      <c r="E59" t="s">
        <v>2667</v>
      </c>
      <c r="F59" t="s">
        <v>2652</v>
      </c>
      <c r="H59" t="s">
        <v>133</v>
      </c>
      <c r="I59" t="s">
        <v>3254</v>
      </c>
      <c r="K59" s="4">
        <f>$N$8*'Data Filter'!K34</f>
        <v>1.9841309100000002</v>
      </c>
      <c r="L59" s="4">
        <f>$N$8*'Data Filter'!L34</f>
        <v>2.0740865400000001</v>
      </c>
      <c r="M59" s="4">
        <f>$N$8*'Data Filter'!M34</f>
        <v>1.8767239650000003</v>
      </c>
      <c r="N59" s="4">
        <f>$N$8*'Data Filter'!N34</f>
        <v>1.9598742450000002</v>
      </c>
      <c r="O59" s="4">
        <f>$N$8*'Data Filter'!O34</f>
        <v>1.9645104150000001</v>
      </c>
      <c r="P59" s="4">
        <f>$N$8*'Data Filter'!P34</f>
        <v>1.9904185350000001</v>
      </c>
      <c r="Q59" s="4">
        <f>$N$8*'Data Filter'!Q34</f>
        <v>2.0293140599999999</v>
      </c>
      <c r="R59" s="4">
        <f>$N$8*'Data Filter'!R34</f>
        <v>2.0616708600000004</v>
      </c>
      <c r="S59" s="4">
        <f>$N$8*'Data Filter'!S34</f>
        <v>2.0803945500000003</v>
      </c>
      <c r="T59" s="4">
        <f>$N$8*'Data Filter'!T34</f>
        <v>2.0740166100000001</v>
      </c>
      <c r="U59" s="4">
        <f>$N$8*'Data Filter'!U34</f>
        <v>2.1025458900000005</v>
      </c>
      <c r="V59" s="4">
        <f>$N$8*'Data Filter'!V34</f>
        <v>2.1220969950000002</v>
      </c>
      <c r="W59" s="4">
        <f>$N$8*'Data Filter'!W34</f>
        <v>2.120103045</v>
      </c>
      <c r="X59" s="4">
        <f>$N$8*'Data Filter'!X34</f>
        <v>2.100788595</v>
      </c>
      <c r="Y59" s="4">
        <f>$N$8*'Data Filter'!Y34</f>
        <v>2.1046313700000003</v>
      </c>
      <c r="Z59" s="4">
        <f>$N$8*'Data Filter'!Z34</f>
        <v>2.1018096000000002</v>
      </c>
      <c r="AA59" s="4">
        <f>$N$8*'Data Filter'!AA34</f>
        <v>2.1074535449999998</v>
      </c>
      <c r="AB59" s="4">
        <f>$N$8*'Data Filter'!AB34</f>
        <v>2.1307329450000001</v>
      </c>
      <c r="AC59" s="4">
        <f>$N$8*'Data Filter'!AC34</f>
        <v>2.1320290800000001</v>
      </c>
      <c r="AD59" s="4">
        <f>$N$8*'Data Filter'!AD34</f>
        <v>2.1784500449999999</v>
      </c>
      <c r="AE59" s="4">
        <f>$N$8*'Data Filter'!AE34</f>
        <v>2.199150945</v>
      </c>
      <c r="AF59" s="4">
        <f>$N$8*'Data Filter'!AF34</f>
        <v>2.1997103849999999</v>
      </c>
      <c r="AG59" s="4">
        <f>$N$8*'Data Filter'!AG34</f>
        <v>2.244394845</v>
      </c>
      <c r="AH59" s="4">
        <f>$N$8*'Data Filter'!AH34</f>
        <v>2.2636660950000005</v>
      </c>
      <c r="AI59" s="4">
        <f>$N$8*'Data Filter'!AI34</f>
        <v>2.2736987550000003</v>
      </c>
      <c r="AJ59" s="4">
        <f>$N$8*'Data Filter'!AJ34</f>
        <v>2.3038721999999998</v>
      </c>
      <c r="AK59" s="4">
        <f>$N$8*'Data Filter'!AK34</f>
        <v>2.2903462800000001</v>
      </c>
      <c r="AL59" s="4">
        <f>$N$8*'Data Filter'!AL34</f>
        <v>2.3010394950000004</v>
      </c>
      <c r="AM59" s="4">
        <f>$N$8*'Data Filter'!AM34</f>
        <v>2.336327415</v>
      </c>
      <c r="AN59" s="4">
        <f>$N$8*'Data Filter'!AN34</f>
        <v>2.3570272350000003</v>
      </c>
    </row>
    <row r="60" spans="1:40" hidden="1" x14ac:dyDescent="0.2">
      <c r="A60" t="s">
        <v>334</v>
      </c>
      <c r="B60" t="s">
        <v>15</v>
      </c>
      <c r="C60" t="s">
        <v>2648</v>
      </c>
      <c r="D60" t="s">
        <v>2672</v>
      </c>
      <c r="E60" t="s">
        <v>2667</v>
      </c>
      <c r="F60" t="s">
        <v>2653</v>
      </c>
      <c r="H60" t="s">
        <v>134</v>
      </c>
      <c r="I60" t="s">
        <v>3254</v>
      </c>
      <c r="K60" s="4">
        <f>$N$8*'Data Filter'!K35</f>
        <v>1.9841309100000002</v>
      </c>
      <c r="L60" s="4">
        <f>$N$8*'Data Filter'!L35</f>
        <v>2.0740866750000002</v>
      </c>
      <c r="M60" s="4">
        <f>$N$8*'Data Filter'!M35</f>
        <v>1.9127403450000002</v>
      </c>
      <c r="N60" s="4">
        <f>$N$8*'Data Filter'!N35</f>
        <v>2.1073428450000002</v>
      </c>
      <c r="O60" s="4">
        <f>$N$8*'Data Filter'!O35</f>
        <v>2.169886725</v>
      </c>
      <c r="P60" s="4">
        <f>$N$8*'Data Filter'!P35</f>
        <v>2.2154841900000002</v>
      </c>
      <c r="Q60" s="4">
        <f>$N$8*'Data Filter'!Q35</f>
        <v>2.2681443149999998</v>
      </c>
      <c r="R60" s="4">
        <f>$N$8*'Data Filter'!R35</f>
        <v>2.3465064150000003</v>
      </c>
      <c r="S60" s="4">
        <f>$N$8*'Data Filter'!S35</f>
        <v>2.4829900650000001</v>
      </c>
      <c r="T60" s="4">
        <f>$N$8*'Data Filter'!T35</f>
        <v>2.5233331950000002</v>
      </c>
      <c r="U60" s="4">
        <f>$N$8*'Data Filter'!U35</f>
        <v>2.588062995</v>
      </c>
      <c r="V60" s="4">
        <f>$N$8*'Data Filter'!V35</f>
        <v>2.6406591300000004</v>
      </c>
      <c r="W60" s="4">
        <f>$N$8*'Data Filter'!W35</f>
        <v>2.6900939699999999</v>
      </c>
      <c r="X60" s="4">
        <f>$N$8*'Data Filter'!X35</f>
        <v>2.7269545050000001</v>
      </c>
      <c r="Y60" s="4">
        <f>$N$8*'Data Filter'!Y35</f>
        <v>2.7446563799999999</v>
      </c>
      <c r="Z60" s="4">
        <f>$N$8*'Data Filter'!Z35</f>
        <v>2.7749621250000005</v>
      </c>
      <c r="AA60" s="4">
        <f>$N$8*'Data Filter'!AA35</f>
        <v>2.8114731450000003</v>
      </c>
      <c r="AB60" s="4">
        <f>$N$8*'Data Filter'!AB35</f>
        <v>2.8212466049999998</v>
      </c>
      <c r="AC60" s="4">
        <f>$N$8*'Data Filter'!AC35</f>
        <v>2.8466950500000001</v>
      </c>
      <c r="AD60" s="4">
        <f>$N$8*'Data Filter'!AD35</f>
        <v>2.8111588649999999</v>
      </c>
      <c r="AE60" s="4">
        <f>$N$8*'Data Filter'!AE35</f>
        <v>2.8040291100000005</v>
      </c>
      <c r="AF60" s="4">
        <f>$N$8*'Data Filter'!AF35</f>
        <v>2.8183477500000005</v>
      </c>
      <c r="AG60" s="4">
        <f>$N$8*'Data Filter'!AG35</f>
        <v>2.86064082</v>
      </c>
      <c r="AH60" s="4">
        <f>$N$8*'Data Filter'!AH35</f>
        <v>2.8903180050000006</v>
      </c>
      <c r="AI60" s="4">
        <f>$N$8*'Data Filter'!AI35</f>
        <v>2.9414722050000002</v>
      </c>
      <c r="AJ60" s="4">
        <f>$N$8*'Data Filter'!AJ35</f>
        <v>2.9525060250000004</v>
      </c>
      <c r="AK60" s="4">
        <f>$N$8*'Data Filter'!AK35</f>
        <v>2.9662105500000004</v>
      </c>
      <c r="AL60" s="4">
        <f>$N$8*'Data Filter'!AL35</f>
        <v>2.9473513200000006</v>
      </c>
      <c r="AM60" s="4">
        <f>$N$8*'Data Filter'!AM35</f>
        <v>2.948454135</v>
      </c>
      <c r="AN60" s="4">
        <f>$N$8*'Data Filter'!AN35</f>
        <v>2.9679558300000002</v>
      </c>
    </row>
    <row r="61" spans="1:40" hidden="1" x14ac:dyDescent="0.2">
      <c r="A61" t="s">
        <v>623</v>
      </c>
      <c r="B61" t="s">
        <v>11</v>
      </c>
      <c r="C61" t="s">
        <v>2648</v>
      </c>
      <c r="D61" t="s">
        <v>2672</v>
      </c>
      <c r="E61" t="s">
        <v>2667</v>
      </c>
      <c r="F61" t="s">
        <v>2651</v>
      </c>
      <c r="H61" t="s">
        <v>434</v>
      </c>
      <c r="I61" t="s">
        <v>3254</v>
      </c>
      <c r="K61" s="4">
        <f>$N$8*'Data Filter'!K36</f>
        <v>1.9754361000000003</v>
      </c>
      <c r="L61" s="4">
        <f>$N$8*'Data Filter'!L36</f>
        <v>2.0816122500000001</v>
      </c>
      <c r="M61" s="4">
        <f>$N$8*'Data Filter'!M36</f>
        <v>1.94829381</v>
      </c>
      <c r="N61" s="4">
        <f>$N$8*'Data Filter'!N36</f>
        <v>2.1228115500000002</v>
      </c>
      <c r="O61" s="4">
        <f>$N$8*'Data Filter'!O36</f>
        <v>2.1417243750000003</v>
      </c>
      <c r="P61" s="4">
        <f>$N$8*'Data Filter'!P36</f>
        <v>2.1764439450000004</v>
      </c>
      <c r="Q61" s="4">
        <f>$N$8*'Data Filter'!Q36</f>
        <v>2.2227525900000003</v>
      </c>
      <c r="R61" s="4">
        <f>$N$8*'Data Filter'!R36</f>
        <v>2.26211589</v>
      </c>
      <c r="S61" s="4">
        <f>$N$8*'Data Filter'!S36</f>
        <v>2.2837377600000002</v>
      </c>
      <c r="T61" s="4">
        <f>$N$8*'Data Filter'!T36</f>
        <v>2.2751298900000001</v>
      </c>
      <c r="U61" s="4">
        <f>$N$8*'Data Filter'!U36</f>
        <v>2.33328654</v>
      </c>
      <c r="V61" s="4">
        <f>$N$8*'Data Filter'!V36</f>
        <v>2.3581600200000001</v>
      </c>
      <c r="W61" s="4">
        <f>$N$8*'Data Filter'!W36</f>
        <v>2.3717169899999999</v>
      </c>
      <c r="X61" s="4">
        <f>$N$8*'Data Filter'!X36</f>
        <v>2.3954275800000002</v>
      </c>
      <c r="Y61" s="4">
        <f>$N$8*'Data Filter'!Y36</f>
        <v>2.4104403900000002</v>
      </c>
      <c r="Z61" s="4">
        <f>$N$8*'Data Filter'!Z36</f>
        <v>2.4366553650000005</v>
      </c>
      <c r="AA61" s="4">
        <f>$N$8*'Data Filter'!AA36</f>
        <v>2.4706397249999998</v>
      </c>
      <c r="AB61" s="4">
        <f>$N$8*'Data Filter'!AB36</f>
        <v>2.49464826</v>
      </c>
      <c r="AC61" s="4">
        <f>$N$8*'Data Filter'!AC36</f>
        <v>2.5070854050000002</v>
      </c>
      <c r="AD61" s="4">
        <f>$N$8*'Data Filter'!AD36</f>
        <v>2.5351898400000001</v>
      </c>
      <c r="AE61" s="4">
        <f>$N$8*'Data Filter'!AE36</f>
        <v>2.5530951600000003</v>
      </c>
      <c r="AF61" s="4">
        <f>$N$8*'Data Filter'!AF36</f>
        <v>2.5572580199999999</v>
      </c>
      <c r="AG61" s="4">
        <f>$N$8*'Data Filter'!AG36</f>
        <v>2.5946746200000002</v>
      </c>
      <c r="AH61" s="4">
        <f>$N$8*'Data Filter'!AH36</f>
        <v>2.6363529000000003</v>
      </c>
      <c r="AI61" s="4">
        <f>$N$8*'Data Filter'!AI36</f>
        <v>2.6506732949999998</v>
      </c>
      <c r="AJ61" s="4">
        <f>$N$8*'Data Filter'!AJ36</f>
        <v>2.6778423149999999</v>
      </c>
      <c r="AK61" s="4">
        <f>$N$8*'Data Filter'!AK36</f>
        <v>2.6885915550000004</v>
      </c>
      <c r="AL61" s="4">
        <f>$N$8*'Data Filter'!AL36</f>
        <v>2.6850999149999999</v>
      </c>
      <c r="AM61" s="4">
        <f>$N$8*'Data Filter'!AM36</f>
        <v>2.6917120799999998</v>
      </c>
      <c r="AN61" s="4">
        <f>$N$8*'Data Filter'!AN36</f>
        <v>2.6814088800000002</v>
      </c>
    </row>
    <row r="62" spans="1:40" hidden="1" x14ac:dyDescent="0.2">
      <c r="A62" t="s">
        <v>623</v>
      </c>
      <c r="B62" t="s">
        <v>13</v>
      </c>
      <c r="C62" t="s">
        <v>2648</v>
      </c>
      <c r="D62" t="s">
        <v>2672</v>
      </c>
      <c r="E62" t="s">
        <v>2667</v>
      </c>
      <c r="F62" t="s">
        <v>2652</v>
      </c>
      <c r="H62" t="s">
        <v>435</v>
      </c>
      <c r="I62" t="s">
        <v>3254</v>
      </c>
      <c r="K62" s="4">
        <f>$N$8*'Data Filter'!K37</f>
        <v>1.9754361000000003</v>
      </c>
      <c r="L62" s="4">
        <f>$N$8*'Data Filter'!L37</f>
        <v>2.0816122500000001</v>
      </c>
      <c r="M62" s="4">
        <f>$N$8*'Data Filter'!M37</f>
        <v>1.88802279</v>
      </c>
      <c r="N62" s="4">
        <f>$N$8*'Data Filter'!N37</f>
        <v>1.9890165600000003</v>
      </c>
      <c r="O62" s="4">
        <f>$N$8*'Data Filter'!O37</f>
        <v>2.0006635500000001</v>
      </c>
      <c r="P62" s="4">
        <f>$N$8*'Data Filter'!P37</f>
        <v>2.0397648149999998</v>
      </c>
      <c r="Q62" s="4">
        <f>$N$8*'Data Filter'!Q37</f>
        <v>2.0926917</v>
      </c>
      <c r="R62" s="4">
        <f>$N$8*'Data Filter'!R37</f>
        <v>2.1246788700000003</v>
      </c>
      <c r="S62" s="4">
        <f>$N$8*'Data Filter'!S37</f>
        <v>2.1438670950000001</v>
      </c>
      <c r="T62" s="4">
        <f>$N$8*'Data Filter'!T37</f>
        <v>2.1379184549999999</v>
      </c>
      <c r="U62" s="4">
        <f>$N$8*'Data Filter'!U37</f>
        <v>2.1545894700000003</v>
      </c>
      <c r="V62" s="4">
        <f>$N$8*'Data Filter'!V37</f>
        <v>2.1729755250000005</v>
      </c>
      <c r="W62" s="4">
        <f>$N$8*'Data Filter'!W37</f>
        <v>2.1709782000000004</v>
      </c>
      <c r="X62" s="4">
        <f>$N$8*'Data Filter'!X37</f>
        <v>2.1516954750000004</v>
      </c>
      <c r="Y62" s="4">
        <f>$N$8*'Data Filter'!Y37</f>
        <v>2.1555247500000001</v>
      </c>
      <c r="Z62" s="4">
        <f>$N$8*'Data Filter'!Z37</f>
        <v>2.1526252200000004</v>
      </c>
      <c r="AA62" s="4">
        <f>$N$8*'Data Filter'!AA37</f>
        <v>2.1576728699999999</v>
      </c>
      <c r="AB62" s="4">
        <f>$N$8*'Data Filter'!AB37</f>
        <v>2.1804688350000001</v>
      </c>
      <c r="AC62" s="4">
        <f>$N$8*'Data Filter'!AC37</f>
        <v>2.1810126150000002</v>
      </c>
      <c r="AD62" s="4">
        <f>$N$8*'Data Filter'!AD37</f>
        <v>2.2273596000000002</v>
      </c>
      <c r="AE62" s="4">
        <f>$N$8*'Data Filter'!AE37</f>
        <v>2.2471680150000002</v>
      </c>
      <c r="AF62" s="4">
        <f>$N$8*'Data Filter'!AF37</f>
        <v>2.2462866000000004</v>
      </c>
      <c r="AG62" s="4">
        <f>$N$8*'Data Filter'!AG37</f>
        <v>2.2901575500000004</v>
      </c>
      <c r="AH62" s="4">
        <f>$N$8*'Data Filter'!AH37</f>
        <v>2.3092442549999999</v>
      </c>
      <c r="AI62" s="4">
        <f>$N$8*'Data Filter'!AI37</f>
        <v>2.319186465</v>
      </c>
      <c r="AJ62" s="4">
        <f>$N$8*'Data Filter'!AJ37</f>
        <v>2.3493277800000003</v>
      </c>
      <c r="AK62" s="4">
        <f>$N$8*'Data Filter'!AK37</f>
        <v>2.3357828250000003</v>
      </c>
      <c r="AL62" s="4">
        <f>$N$8*'Data Filter'!AL37</f>
        <v>2.3464629450000003</v>
      </c>
      <c r="AM62" s="4">
        <f>$N$8*'Data Filter'!AM37</f>
        <v>2.3814832950000002</v>
      </c>
      <c r="AN62" s="4">
        <f>$N$8*'Data Filter'!AN37</f>
        <v>2.401737615</v>
      </c>
    </row>
    <row r="63" spans="1:40" hidden="1" x14ac:dyDescent="0.2">
      <c r="A63" t="s">
        <v>623</v>
      </c>
      <c r="B63" t="s">
        <v>15</v>
      </c>
      <c r="C63" t="s">
        <v>2648</v>
      </c>
      <c r="D63" t="s">
        <v>2672</v>
      </c>
      <c r="E63" t="s">
        <v>2667</v>
      </c>
      <c r="F63" t="s">
        <v>2653</v>
      </c>
      <c r="H63" t="s">
        <v>436</v>
      </c>
      <c r="I63" t="s">
        <v>3254</v>
      </c>
      <c r="K63" s="4">
        <f>$N$8*'Data Filter'!K38</f>
        <v>1.9754361000000003</v>
      </c>
      <c r="L63" s="4">
        <f>$N$8*'Data Filter'!L38</f>
        <v>2.0816122500000001</v>
      </c>
      <c r="M63" s="4">
        <f>$N$8*'Data Filter'!M38</f>
        <v>1.9288168200000002</v>
      </c>
      <c r="N63" s="4">
        <f>$N$8*'Data Filter'!N38</f>
        <v>2.1343250250000003</v>
      </c>
      <c r="O63" s="4">
        <f>$N$8*'Data Filter'!O38</f>
        <v>2.2090153950000002</v>
      </c>
      <c r="P63" s="4">
        <f>$N$8*'Data Filter'!P38</f>
        <v>2.2660002450000003</v>
      </c>
      <c r="Q63" s="4">
        <f>$N$8*'Data Filter'!Q38</f>
        <v>2.3300204850000004</v>
      </c>
      <c r="R63" s="4">
        <f>$N$8*'Data Filter'!R38</f>
        <v>2.4087797550000003</v>
      </c>
      <c r="S63" s="4">
        <f>$N$8*'Data Filter'!S38</f>
        <v>2.5458549750000001</v>
      </c>
      <c r="T63" s="4">
        <f>$N$8*'Data Filter'!T38</f>
        <v>2.5847488799999998</v>
      </c>
      <c r="U63" s="4">
        <f>$N$8*'Data Filter'!U38</f>
        <v>2.6495302500000002</v>
      </c>
      <c r="V63" s="4">
        <f>$N$8*'Data Filter'!V38</f>
        <v>2.7009498600000001</v>
      </c>
      <c r="W63" s="4">
        <f>$N$8*'Data Filter'!W38</f>
        <v>2.743689915</v>
      </c>
      <c r="X63" s="4">
        <f>$N$8*'Data Filter'!X38</f>
        <v>2.7815417550000001</v>
      </c>
      <c r="Y63" s="4">
        <f>$N$8*'Data Filter'!Y38</f>
        <v>2.798429445</v>
      </c>
      <c r="Z63" s="4">
        <f>$N$8*'Data Filter'!Z38</f>
        <v>2.829004785</v>
      </c>
      <c r="AA63" s="4">
        <f>$N$8*'Data Filter'!AA38</f>
        <v>2.8641694499999999</v>
      </c>
      <c r="AB63" s="4">
        <f>$N$8*'Data Filter'!AB38</f>
        <v>2.8735717950000006</v>
      </c>
      <c r="AC63" s="4">
        <f>$N$8*'Data Filter'!AC38</f>
        <v>2.8986600600000001</v>
      </c>
      <c r="AD63" s="4">
        <f>$N$8*'Data Filter'!AD38</f>
        <v>2.8617668550000004</v>
      </c>
      <c r="AE63" s="4">
        <f>$N$8*'Data Filter'!AE38</f>
        <v>2.8534627350000004</v>
      </c>
      <c r="AF63" s="4">
        <f>$N$8*'Data Filter'!AF38</f>
        <v>2.86792596</v>
      </c>
      <c r="AG63" s="4">
        <f>$N$8*'Data Filter'!AG38</f>
        <v>2.9097947250000002</v>
      </c>
      <c r="AH63" s="4">
        <f>$N$8*'Data Filter'!AH38</f>
        <v>2.9387487150000005</v>
      </c>
      <c r="AI63" s="4">
        <f>$N$8*'Data Filter'!AI38</f>
        <v>2.9903789250000004</v>
      </c>
      <c r="AJ63" s="4">
        <f>$N$8*'Data Filter'!AJ38</f>
        <v>2.9998917</v>
      </c>
      <c r="AK63" s="4">
        <f>$N$8*'Data Filter'!AK38</f>
        <v>3.0135009150000003</v>
      </c>
      <c r="AL63" s="4">
        <f>$N$8*'Data Filter'!AL38</f>
        <v>2.9949430050000001</v>
      </c>
      <c r="AM63" s="4">
        <f>$N$8*'Data Filter'!AM38</f>
        <v>2.9956192200000005</v>
      </c>
      <c r="AN63" s="4">
        <f>$N$8*'Data Filter'!AN38</f>
        <v>3.0156698249999998</v>
      </c>
    </row>
    <row r="64" spans="1:40" hidden="1" x14ac:dyDescent="0.2">
      <c r="A64" t="s">
        <v>912</v>
      </c>
      <c r="B64" t="s">
        <v>11</v>
      </c>
      <c r="C64" t="s">
        <v>2648</v>
      </c>
      <c r="D64" t="s">
        <v>2672</v>
      </c>
      <c r="E64" t="s">
        <v>2667</v>
      </c>
      <c r="F64" t="s">
        <v>2651</v>
      </c>
      <c r="H64" t="s">
        <v>723</v>
      </c>
      <c r="I64" t="s">
        <v>3254</v>
      </c>
      <c r="K64" s="4">
        <f>$N$8*'Data Filter'!K39</f>
        <v>2.0005830900000001</v>
      </c>
      <c r="L64" s="4">
        <f>$N$8*'Data Filter'!L39</f>
        <v>2.0760239250000003</v>
      </c>
      <c r="M64" s="4">
        <f>$N$8*'Data Filter'!M39</f>
        <v>1.9242130500000001</v>
      </c>
      <c r="N64" s="4">
        <f>$N$8*'Data Filter'!N39</f>
        <v>2.0802383550000001</v>
      </c>
      <c r="O64" s="4">
        <f>$N$8*'Data Filter'!O39</f>
        <v>2.080658745</v>
      </c>
      <c r="P64" s="4">
        <f>$N$8*'Data Filter'!P39</f>
        <v>2.09688534</v>
      </c>
      <c r="Q64" s="4">
        <f>$N$8*'Data Filter'!Q39</f>
        <v>2.12470128</v>
      </c>
      <c r="R64" s="4">
        <f>$N$8*'Data Filter'!R39</f>
        <v>2.1640644450000002</v>
      </c>
      <c r="S64" s="4">
        <f>$N$8*'Data Filter'!S39</f>
        <v>2.1856861800000003</v>
      </c>
      <c r="T64" s="4">
        <f>$N$8*'Data Filter'!T39</f>
        <v>2.177077905</v>
      </c>
      <c r="U64" s="4">
        <f>$N$8*'Data Filter'!U39</f>
        <v>2.2352345550000003</v>
      </c>
      <c r="V64" s="4">
        <f>$N$8*'Data Filter'!V39</f>
        <v>2.2601077649999999</v>
      </c>
      <c r="W64" s="4">
        <f>$N$8*'Data Filter'!W39</f>
        <v>2.273664465</v>
      </c>
      <c r="X64" s="4">
        <f>$N$8*'Data Filter'!X39</f>
        <v>2.2973746500000001</v>
      </c>
      <c r="Y64" s="4">
        <f>$N$8*'Data Filter'!Y39</f>
        <v>2.3123874600000005</v>
      </c>
      <c r="Z64" s="4">
        <f>$N$8*'Data Filter'!Z39</f>
        <v>2.3386021650000002</v>
      </c>
      <c r="AA64" s="4">
        <f>$N$8*'Data Filter'!AA39</f>
        <v>2.3725859850000002</v>
      </c>
      <c r="AB64" s="4">
        <f>$N$8*'Data Filter'!AB39</f>
        <v>2.39659479</v>
      </c>
      <c r="AC64" s="4">
        <f>$N$8*'Data Filter'!AC39</f>
        <v>2.4090313950000004</v>
      </c>
      <c r="AD64" s="4">
        <f>$N$8*'Data Filter'!AD39</f>
        <v>2.4371355599999998</v>
      </c>
      <c r="AE64" s="4">
        <f>$N$8*'Data Filter'!AE39</f>
        <v>2.4550406100000002</v>
      </c>
      <c r="AF64" s="4">
        <f>$N$8*'Data Filter'!AF39</f>
        <v>2.4592034700000003</v>
      </c>
      <c r="AG64" s="4">
        <f>$N$8*'Data Filter'!AG39</f>
        <v>2.4966202050000001</v>
      </c>
      <c r="AH64" s="4">
        <f>$N$8*'Data Filter'!AH39</f>
        <v>2.5382978100000004</v>
      </c>
      <c r="AI64" s="4">
        <f>$N$8*'Data Filter'!AI39</f>
        <v>2.5526182050000004</v>
      </c>
      <c r="AJ64" s="4">
        <f>$N$8*'Data Filter'!AJ39</f>
        <v>2.5797872250000005</v>
      </c>
      <c r="AK64" s="4">
        <f>$N$8*'Data Filter'!AK39</f>
        <v>2.5905361950000003</v>
      </c>
      <c r="AL64" s="4">
        <f>$N$8*'Data Filter'!AL39</f>
        <v>2.5870446900000004</v>
      </c>
      <c r="AM64" s="4">
        <f>$N$8*'Data Filter'!AM39</f>
        <v>2.5936565850000002</v>
      </c>
      <c r="AN64" s="4">
        <f>$N$8*'Data Filter'!AN39</f>
        <v>2.5833529799999999</v>
      </c>
    </row>
    <row r="65" spans="1:40" hidden="1" x14ac:dyDescent="0.2">
      <c r="A65" t="s">
        <v>912</v>
      </c>
      <c r="B65" t="s">
        <v>13</v>
      </c>
      <c r="C65" t="s">
        <v>2648</v>
      </c>
      <c r="D65" t="s">
        <v>2672</v>
      </c>
      <c r="E65" t="s">
        <v>2667</v>
      </c>
      <c r="F65" t="s">
        <v>2652</v>
      </c>
      <c r="H65" t="s">
        <v>724</v>
      </c>
      <c r="I65" t="s">
        <v>3254</v>
      </c>
      <c r="K65" s="4">
        <f>$N$8*'Data Filter'!K40</f>
        <v>2.0005830900000001</v>
      </c>
      <c r="L65" s="4">
        <f>$N$8*'Data Filter'!L40</f>
        <v>2.0760239250000003</v>
      </c>
      <c r="M65" s="4">
        <f>$N$8*'Data Filter'!M40</f>
        <v>1.8639421650000001</v>
      </c>
      <c r="N65" s="4">
        <f>$N$8*'Data Filter'!N40</f>
        <v>1.9464432300000003</v>
      </c>
      <c r="O65" s="4">
        <f>$N$8*'Data Filter'!O40</f>
        <v>1.939597515</v>
      </c>
      <c r="P65" s="4">
        <f>$N$8*'Data Filter'!P40</f>
        <v>1.960206345</v>
      </c>
      <c r="Q65" s="4">
        <f>$N$8*'Data Filter'!Q40</f>
        <v>1.9946405250000001</v>
      </c>
      <c r="R65" s="4">
        <f>$N$8*'Data Filter'!R40</f>
        <v>2.026627425</v>
      </c>
      <c r="S65" s="4">
        <f>$N$8*'Data Filter'!S40</f>
        <v>2.0458153800000001</v>
      </c>
      <c r="T65" s="4">
        <f>$N$8*'Data Filter'!T40</f>
        <v>2.0398666050000003</v>
      </c>
      <c r="U65" s="4">
        <f>$N$8*'Data Filter'!U40</f>
        <v>2.0565373500000002</v>
      </c>
      <c r="V65" s="4">
        <f>$N$8*'Data Filter'!V40</f>
        <v>2.0749232700000002</v>
      </c>
      <c r="W65" s="4">
        <f>$N$8*'Data Filter'!W40</f>
        <v>2.0729254050000003</v>
      </c>
      <c r="X65" s="4">
        <f>$N$8*'Data Filter'!X40</f>
        <v>2.0536428149999999</v>
      </c>
      <c r="Y65" s="4">
        <f>$N$8*'Data Filter'!Y40</f>
        <v>2.05747182</v>
      </c>
      <c r="Z65" s="4">
        <f>$N$8*'Data Filter'!Z40</f>
        <v>2.0545718850000001</v>
      </c>
      <c r="AA65" s="4">
        <f>$N$8*'Data Filter'!AA40</f>
        <v>2.0596193999999999</v>
      </c>
      <c r="AB65" s="4">
        <f>$N$8*'Data Filter'!AB40</f>
        <v>2.0824152300000001</v>
      </c>
      <c r="AC65" s="4">
        <f>$N$8*'Data Filter'!AC40</f>
        <v>2.082958605</v>
      </c>
      <c r="AD65" s="4">
        <f>$N$8*'Data Filter'!AD40</f>
        <v>2.12930559</v>
      </c>
      <c r="AE65" s="4">
        <f>$N$8*'Data Filter'!AE40</f>
        <v>2.1491134650000001</v>
      </c>
      <c r="AF65" s="4">
        <f>$N$8*'Data Filter'!AF40</f>
        <v>2.1482319150000002</v>
      </c>
      <c r="AG65" s="4">
        <f>$N$8*'Data Filter'!AG40</f>
        <v>2.1921031350000004</v>
      </c>
      <c r="AH65" s="4">
        <f>$N$8*'Data Filter'!AH40</f>
        <v>2.2111891650000004</v>
      </c>
      <c r="AI65" s="4">
        <f>$N$8*'Data Filter'!AI40</f>
        <v>2.2211316449999998</v>
      </c>
      <c r="AJ65" s="4">
        <f>$N$8*'Data Filter'!AJ40</f>
        <v>2.2512724200000003</v>
      </c>
      <c r="AK65" s="4">
        <f>$N$8*'Data Filter'!AK40</f>
        <v>2.2377275999999999</v>
      </c>
      <c r="AL65" s="4">
        <f>$N$8*'Data Filter'!AL40</f>
        <v>2.2484075850000003</v>
      </c>
      <c r="AM65" s="4">
        <f>$N$8*'Data Filter'!AM40</f>
        <v>2.2834278000000006</v>
      </c>
      <c r="AN65" s="4">
        <f>$N$8*'Data Filter'!AN40</f>
        <v>2.3036815800000001</v>
      </c>
    </row>
    <row r="66" spans="1:40" hidden="1" x14ac:dyDescent="0.2">
      <c r="A66" t="s">
        <v>912</v>
      </c>
      <c r="B66" t="s">
        <v>15</v>
      </c>
      <c r="C66" t="s">
        <v>2648</v>
      </c>
      <c r="D66" t="s">
        <v>2672</v>
      </c>
      <c r="E66" t="s">
        <v>2667</v>
      </c>
      <c r="F66" t="s">
        <v>2653</v>
      </c>
      <c r="H66" t="s">
        <v>725</v>
      </c>
      <c r="I66" t="s">
        <v>3254</v>
      </c>
      <c r="K66" s="4">
        <f>$N$8*'Data Filter'!K41</f>
        <v>2.0005830900000001</v>
      </c>
      <c r="L66" s="4">
        <f>$N$8*'Data Filter'!L41</f>
        <v>2.0760239250000003</v>
      </c>
      <c r="M66" s="4">
        <f>$N$8*'Data Filter'!M41</f>
        <v>1.9047361950000001</v>
      </c>
      <c r="N66" s="4">
        <f>$N$8*'Data Filter'!N41</f>
        <v>2.0917518300000002</v>
      </c>
      <c r="O66" s="4">
        <f>$N$8*'Data Filter'!O41</f>
        <v>2.1479494950000002</v>
      </c>
      <c r="P66" s="4">
        <f>$N$8*'Data Filter'!P41</f>
        <v>2.18644164</v>
      </c>
      <c r="Q66" s="4">
        <f>$N$8*'Data Filter'!Q41</f>
        <v>2.2319690400000005</v>
      </c>
      <c r="R66" s="4">
        <f>$N$8*'Data Filter'!R41</f>
        <v>2.3107284450000001</v>
      </c>
      <c r="S66" s="4">
        <f>$N$8*'Data Filter'!S41</f>
        <v>2.4478032600000001</v>
      </c>
      <c r="T66" s="4">
        <f>$N$8*'Data Filter'!T41</f>
        <v>2.4866968950000001</v>
      </c>
      <c r="U66" s="4">
        <f>$N$8*'Data Filter'!U41</f>
        <v>2.5514782650000001</v>
      </c>
      <c r="V66" s="4">
        <f>$N$8*'Data Filter'!V41</f>
        <v>2.6028974700000003</v>
      </c>
      <c r="W66" s="4">
        <f>$N$8*'Data Filter'!W41</f>
        <v>2.6456375250000002</v>
      </c>
      <c r="X66" s="4">
        <f>$N$8*'Data Filter'!X41</f>
        <v>2.6834890950000005</v>
      </c>
      <c r="Y66" s="4">
        <f>$N$8*'Data Filter'!Y41</f>
        <v>2.7003765150000003</v>
      </c>
      <c r="Z66" s="4">
        <f>$N$8*'Data Filter'!Z41</f>
        <v>2.7309515850000001</v>
      </c>
      <c r="AA66" s="4">
        <f>$N$8*'Data Filter'!AA41</f>
        <v>2.7661159799999999</v>
      </c>
      <c r="AB66" s="4">
        <f>$N$8*'Data Filter'!AB41</f>
        <v>2.775518055</v>
      </c>
      <c r="AC66" s="4">
        <f>$N$8*'Data Filter'!AC41</f>
        <v>2.8006057800000002</v>
      </c>
      <c r="AD66" s="4">
        <f>$N$8*'Data Filter'!AD41</f>
        <v>2.7637123050000003</v>
      </c>
      <c r="AE66" s="4">
        <f>$N$8*'Data Filter'!AE41</f>
        <v>2.7554084550000004</v>
      </c>
      <c r="AF66" s="4">
        <f>$N$8*'Data Filter'!AF41</f>
        <v>2.769871545</v>
      </c>
      <c r="AG66" s="4">
        <f>$N$8*'Data Filter'!AG41</f>
        <v>2.811739905</v>
      </c>
      <c r="AH66" s="4">
        <f>$N$8*'Data Filter'!AH41</f>
        <v>2.8406938950000002</v>
      </c>
      <c r="AI66" s="4">
        <f>$N$8*'Data Filter'!AI41</f>
        <v>2.8923241050000001</v>
      </c>
      <c r="AJ66" s="4">
        <f>$N$8*'Data Filter'!AJ41</f>
        <v>2.9018364750000001</v>
      </c>
      <c r="AK66" s="4">
        <f>$N$8*'Data Filter'!AK41</f>
        <v>2.9154454200000002</v>
      </c>
      <c r="AL66" s="4">
        <f>$N$8*'Data Filter'!AL41</f>
        <v>2.89688751</v>
      </c>
      <c r="AM66" s="4">
        <f>$N$8*'Data Filter'!AM41</f>
        <v>2.8975635900000003</v>
      </c>
      <c r="AN66" s="4">
        <f>$N$8*'Data Filter'!AN41</f>
        <v>2.9176143300000006</v>
      </c>
    </row>
    <row r="67" spans="1:40" hidden="1" x14ac:dyDescent="0.2">
      <c r="A67" t="s">
        <v>2963</v>
      </c>
      <c r="B67" t="s">
        <v>11</v>
      </c>
      <c r="C67" t="s">
        <v>2648</v>
      </c>
      <c r="D67" t="s">
        <v>2672</v>
      </c>
      <c r="E67" t="s">
        <v>2667</v>
      </c>
      <c r="F67" t="s">
        <v>2651</v>
      </c>
      <c r="H67" t="s">
        <v>1012</v>
      </c>
      <c r="I67" t="s">
        <v>3254</v>
      </c>
      <c r="K67" s="4">
        <f>$N$8*'Data Filter'!K42</f>
        <v>1.9726420050000002</v>
      </c>
      <c r="L67" s="4">
        <f>$N$8*'Data Filter'!L42</f>
        <v>2.0648475450000001</v>
      </c>
      <c r="M67" s="4">
        <f>$N$8*'Data Filter'!M42</f>
        <v>1.9215608400000002</v>
      </c>
      <c r="N67" s="4">
        <f>$N$8*'Data Filter'!N42</f>
        <v>2.0861099100000002</v>
      </c>
      <c r="O67" s="4">
        <f>$N$8*'Data Filter'!O42</f>
        <v>2.0950523100000003</v>
      </c>
      <c r="P67" s="4">
        <f>$N$8*'Data Filter'!P42</f>
        <v>2.1198009150000003</v>
      </c>
      <c r="Q67" s="4">
        <f>$N$8*'Data Filter'!Q42</f>
        <v>2.156139</v>
      </c>
      <c r="R67" s="4">
        <f>$N$8*'Data Filter'!R42</f>
        <v>2.1954998700000004</v>
      </c>
      <c r="S67" s="4">
        <f>$N$8*'Data Filter'!S42</f>
        <v>2.2171189050000004</v>
      </c>
      <c r="T67" s="4">
        <f>$N$8*'Data Filter'!T42</f>
        <v>2.2085087400000001</v>
      </c>
      <c r="U67" s="4">
        <f>$N$8*'Data Filter'!U42</f>
        <v>2.2666629600000001</v>
      </c>
      <c r="V67" s="4">
        <f>$N$8*'Data Filter'!V42</f>
        <v>2.2915338750000003</v>
      </c>
      <c r="W67" s="4">
        <f>$N$8*'Data Filter'!W42</f>
        <v>2.30508801</v>
      </c>
      <c r="X67" s="4">
        <f>$N$8*'Data Filter'!X42</f>
        <v>2.3287965750000001</v>
      </c>
      <c r="Y67" s="4">
        <f>$N$8*'Data Filter'!Y42</f>
        <v>2.34380655</v>
      </c>
      <c r="Z67" s="4">
        <f>$N$8*'Data Filter'!Z42</f>
        <v>2.37002004</v>
      </c>
      <c r="AA67" s="4">
        <f>$N$8*'Data Filter'!AA42</f>
        <v>2.4040025100000002</v>
      </c>
      <c r="AB67" s="4">
        <f>$N$8*'Data Filter'!AB42</f>
        <v>2.4280090200000002</v>
      </c>
      <c r="AC67" s="4">
        <f>$N$8*'Data Filter'!AC42</f>
        <v>2.4404444100000005</v>
      </c>
      <c r="AD67" s="4">
        <f>$N$8*'Data Filter'!AD42</f>
        <v>2.4685473600000001</v>
      </c>
      <c r="AE67" s="4">
        <f>$N$8*'Data Filter'!AE42</f>
        <v>2.4864507900000001</v>
      </c>
      <c r="AF67" s="4">
        <f>$N$8*'Data Filter'!AF42</f>
        <v>2.4906118950000002</v>
      </c>
      <c r="AG67" s="4">
        <f>$N$8*'Data Filter'!AG42</f>
        <v>2.5280270100000002</v>
      </c>
      <c r="AH67" s="4">
        <f>$N$8*'Data Filter'!AH42</f>
        <v>2.5697036700000004</v>
      </c>
      <c r="AI67" s="4">
        <f>$N$8*'Data Filter'!AI42</f>
        <v>2.5840221750000003</v>
      </c>
      <c r="AJ67" s="4">
        <f>$N$8*'Data Filter'!AJ42</f>
        <v>2.6111894400000004</v>
      </c>
      <c r="AK67" s="4">
        <f>$N$8*'Data Filter'!AK42</f>
        <v>2.6219371950000001</v>
      </c>
      <c r="AL67" s="4">
        <f>$N$8*'Data Filter'!AL42</f>
        <v>2.6184440700000002</v>
      </c>
      <c r="AM67" s="4">
        <f>$N$8*'Data Filter'!AM42</f>
        <v>2.6250546150000003</v>
      </c>
      <c r="AN67" s="4">
        <f>$N$8*'Data Filter'!AN42</f>
        <v>2.614749255</v>
      </c>
    </row>
    <row r="68" spans="1:40" hidden="1" x14ac:dyDescent="0.2">
      <c r="A68" t="s">
        <v>2963</v>
      </c>
      <c r="B68" t="s">
        <v>13</v>
      </c>
      <c r="C68" t="s">
        <v>2648</v>
      </c>
      <c r="D68" t="s">
        <v>2672</v>
      </c>
      <c r="E68" t="s">
        <v>2667</v>
      </c>
      <c r="F68" t="s">
        <v>2652</v>
      </c>
      <c r="H68" t="s">
        <v>1013</v>
      </c>
      <c r="I68" t="s">
        <v>3254</v>
      </c>
      <c r="K68" s="4">
        <f>$N$8*'Data Filter'!K43</f>
        <v>1.9726420050000002</v>
      </c>
      <c r="L68" s="4">
        <f>$N$8*'Data Filter'!L43</f>
        <v>2.0648475450000001</v>
      </c>
      <c r="M68" s="4">
        <f>$N$8*'Data Filter'!M43</f>
        <v>1.86194916</v>
      </c>
      <c r="N68" s="4">
        <f>$N$8*'Data Filter'!N43</f>
        <v>1.9528095600000002</v>
      </c>
      <c r="O68" s="4">
        <f>$N$8*'Data Filter'!O43</f>
        <v>1.9543211550000001</v>
      </c>
      <c r="P68" s="4">
        <f>$N$8*'Data Filter'!P43</f>
        <v>1.98328689</v>
      </c>
      <c r="Q68" s="4">
        <f>$N$8*'Data Filter'!Q43</f>
        <v>2.0259238050000001</v>
      </c>
      <c r="R68" s="4">
        <f>$N$8*'Data Filter'!R43</f>
        <v>2.057856975</v>
      </c>
      <c r="S68" s="4">
        <f>$N$8*'Data Filter'!S43</f>
        <v>2.0770425000000001</v>
      </c>
      <c r="T68" s="4">
        <f>$N$8*'Data Filter'!T43</f>
        <v>2.071091295</v>
      </c>
      <c r="U68" s="4">
        <f>$N$8*'Data Filter'!U43</f>
        <v>2.0877598800000001</v>
      </c>
      <c r="V68" s="4">
        <f>$N$8*'Data Filter'!V43</f>
        <v>2.1062465100000001</v>
      </c>
      <c r="W68" s="4">
        <f>$N$8*'Data Filter'!W43</f>
        <v>2.1041432100000002</v>
      </c>
      <c r="X68" s="4">
        <f>$N$8*'Data Filter'!X43</f>
        <v>2.0844459000000004</v>
      </c>
      <c r="Y68" s="4">
        <f>$N$8*'Data Filter'!Y43</f>
        <v>2.0880666000000003</v>
      </c>
      <c r="Z68" s="4">
        <f>$N$8*'Data Filter'!Z43</f>
        <v>2.0851653150000002</v>
      </c>
      <c r="AA68" s="4">
        <f>$N$8*'Data Filter'!AA43</f>
        <v>2.0902112100000001</v>
      </c>
      <c r="AB68" s="4">
        <f>$N$8*'Data Filter'!AB43</f>
        <v>2.113005555</v>
      </c>
      <c r="AC68" s="4">
        <f>$N$8*'Data Filter'!AC43</f>
        <v>2.113547445</v>
      </c>
      <c r="AD68" s="4">
        <f>$N$8*'Data Filter'!AD43</f>
        <v>2.1598928100000001</v>
      </c>
      <c r="AE68" s="4">
        <f>$N$8*'Data Filter'!AE43</f>
        <v>2.1796994700000001</v>
      </c>
      <c r="AF68" s="4">
        <f>$N$8*'Data Filter'!AF43</f>
        <v>2.1788162999999998</v>
      </c>
      <c r="AG68" s="4">
        <f>$N$8*'Data Filter'!AG43</f>
        <v>2.2226853600000003</v>
      </c>
      <c r="AH68" s="4">
        <f>$N$8*'Data Filter'!AH43</f>
        <v>2.2417704449999998</v>
      </c>
      <c r="AI68" s="4">
        <f>$N$8*'Data Filter'!AI43</f>
        <v>2.2517111700000001</v>
      </c>
      <c r="AJ68" s="4">
        <f>$N$8*'Data Filter'!AJ43</f>
        <v>2.2818505950000003</v>
      </c>
      <c r="AK68" s="4">
        <f>$N$8*'Data Filter'!AK43</f>
        <v>2.2683042900000001</v>
      </c>
      <c r="AL68" s="4">
        <f>$N$8*'Data Filter'!AL43</f>
        <v>2.2789826550000001</v>
      </c>
      <c r="AM68" s="4">
        <f>$N$8*'Data Filter'!AM43</f>
        <v>2.3140011149999999</v>
      </c>
      <c r="AN68" s="4">
        <f>$N$8*'Data Filter'!AN43</f>
        <v>2.3342536800000002</v>
      </c>
    </row>
    <row r="69" spans="1:40" hidden="1" x14ac:dyDescent="0.2">
      <c r="A69" t="s">
        <v>2963</v>
      </c>
      <c r="B69" t="s">
        <v>15</v>
      </c>
      <c r="C69" t="s">
        <v>2648</v>
      </c>
      <c r="D69" t="s">
        <v>2672</v>
      </c>
      <c r="E69" t="s">
        <v>2667</v>
      </c>
      <c r="F69" t="s">
        <v>2653</v>
      </c>
      <c r="H69" t="s">
        <v>1014</v>
      </c>
      <c r="I69" t="s">
        <v>3254</v>
      </c>
      <c r="K69" s="4">
        <f>$N$8*'Data Filter'!K44</f>
        <v>1.9726420050000002</v>
      </c>
      <c r="L69" s="4">
        <f>$N$8*'Data Filter'!L44</f>
        <v>2.0648475450000001</v>
      </c>
      <c r="M69" s="4">
        <f>$N$8*'Data Filter'!M44</f>
        <v>1.9027433250000001</v>
      </c>
      <c r="N69" s="4">
        <f>$N$8*'Data Filter'!N44</f>
        <v>2.0981180250000002</v>
      </c>
      <c r="O69" s="4">
        <f>$N$8*'Data Filter'!O44</f>
        <v>2.1626730000000003</v>
      </c>
      <c r="P69" s="4">
        <f>$N$8*'Data Filter'!P44</f>
        <v>2.2095224550000001</v>
      </c>
      <c r="Q69" s="4">
        <f>$N$8*'Data Filter'!Q44</f>
        <v>2.2634067600000001</v>
      </c>
      <c r="R69" s="4">
        <f>$N$8*'Data Filter'!R44</f>
        <v>2.3421636000000001</v>
      </c>
      <c r="S69" s="4">
        <f>$N$8*'Data Filter'!S44</f>
        <v>2.4792363900000001</v>
      </c>
      <c r="T69" s="4">
        <f>$N$8*'Data Filter'!T44</f>
        <v>2.5181277300000002</v>
      </c>
      <c r="U69" s="4">
        <f>$N$8*'Data Filter'!U44</f>
        <v>2.5829065350000002</v>
      </c>
      <c r="V69" s="4">
        <f>$N$8*'Data Filter'!V44</f>
        <v>2.6343235800000002</v>
      </c>
      <c r="W69" s="4">
        <f>$N$8*'Data Filter'!W44</f>
        <v>2.6770616100000004</v>
      </c>
      <c r="X69" s="4">
        <f>$N$8*'Data Filter'!X44</f>
        <v>2.714910615</v>
      </c>
      <c r="Y69" s="4">
        <f>$N$8*'Data Filter'!Y44</f>
        <v>2.7317956050000003</v>
      </c>
      <c r="Z69" s="4">
        <f>$N$8*'Data Filter'!Z44</f>
        <v>2.7623691900000003</v>
      </c>
      <c r="AA69" s="4">
        <f>$N$8*'Data Filter'!AA44</f>
        <v>2.7975321000000002</v>
      </c>
      <c r="AB69" s="4">
        <f>$N$8*'Data Filter'!AB44</f>
        <v>2.8069328250000001</v>
      </c>
      <c r="AC69" s="4">
        <f>$N$8*'Data Filter'!AC44</f>
        <v>2.8320190650000003</v>
      </c>
      <c r="AD69" s="4">
        <f>$N$8*'Data Filter'!AD44</f>
        <v>2.7951239700000001</v>
      </c>
      <c r="AE69" s="4">
        <f>$N$8*'Data Filter'!AE44</f>
        <v>2.7868186350000004</v>
      </c>
      <c r="AF69" s="4">
        <f>$N$8*'Data Filter'!AF44</f>
        <v>2.8012806449999998</v>
      </c>
      <c r="AG69" s="4">
        <f>$N$8*'Data Filter'!AG44</f>
        <v>2.8431471149999998</v>
      </c>
      <c r="AH69" s="4">
        <f>$N$8*'Data Filter'!AH44</f>
        <v>2.8720994850000001</v>
      </c>
      <c r="AI69" s="4">
        <f>$N$8*'Data Filter'!AI44</f>
        <v>2.9237282100000002</v>
      </c>
      <c r="AJ69" s="4">
        <f>$N$8*'Data Filter'!AJ44</f>
        <v>2.9332390950000002</v>
      </c>
      <c r="AK69" s="4">
        <f>$N$8*'Data Filter'!AK44</f>
        <v>2.9468462850000003</v>
      </c>
      <c r="AL69" s="4">
        <f>$N$8*'Data Filter'!AL44</f>
        <v>2.9282867550000002</v>
      </c>
      <c r="AM69" s="4">
        <f>$N$8*'Data Filter'!AM44</f>
        <v>2.9289614849999999</v>
      </c>
      <c r="AN69" s="4">
        <f>$N$8*'Data Filter'!AN44</f>
        <v>2.9490104700000002</v>
      </c>
    </row>
    <row r="70" spans="1:40" hidden="1" x14ac:dyDescent="0.2">
      <c r="A70" t="s">
        <v>1490</v>
      </c>
      <c r="B70" t="s">
        <v>11</v>
      </c>
      <c r="C70" t="s">
        <v>2648</v>
      </c>
      <c r="D70" t="s">
        <v>2672</v>
      </c>
      <c r="E70" t="s">
        <v>2667</v>
      </c>
      <c r="F70" t="s">
        <v>2651</v>
      </c>
      <c r="H70" t="s">
        <v>1301</v>
      </c>
      <c r="I70" t="s">
        <v>3254</v>
      </c>
      <c r="K70" s="4">
        <f>$N$8*'Data Filter'!K45</f>
        <v>1.992200805</v>
      </c>
      <c r="L70" s="4">
        <f>$N$8*'Data Filter'!L45</f>
        <v>2.0816122500000001</v>
      </c>
      <c r="M70" s="4">
        <f>$N$8*'Data Filter'!M45</f>
        <v>1.9386561600000003</v>
      </c>
      <c r="N70" s="4">
        <f>$N$8*'Data Filter'!N45</f>
        <v>2.1035363850000004</v>
      </c>
      <c r="O70" s="4">
        <f>$N$8*'Data Filter'!O45</f>
        <v>2.1128112900000002</v>
      </c>
      <c r="P70" s="4">
        <f>$N$8*'Data Filter'!P45</f>
        <v>2.1378929400000004</v>
      </c>
      <c r="Q70" s="4">
        <f>$N$8*'Data Filter'!Q45</f>
        <v>2.1745638000000005</v>
      </c>
      <c r="R70" s="4">
        <f>$N$8*'Data Filter'!R45</f>
        <v>2.2139271000000003</v>
      </c>
      <c r="S70" s="4">
        <f>$N$8*'Data Filter'!S45</f>
        <v>2.23554816</v>
      </c>
      <c r="T70" s="4">
        <f>$N$8*'Data Filter'!T45</f>
        <v>2.2269401550000003</v>
      </c>
      <c r="U70" s="4">
        <f>$N$8*'Data Filter'!U45</f>
        <v>2.2850968049999998</v>
      </c>
      <c r="V70" s="4">
        <f>$N$8*'Data Filter'!V45</f>
        <v>2.3099700150000002</v>
      </c>
      <c r="W70" s="4">
        <f>$N$8*'Data Filter'!W45</f>
        <v>2.3235263100000001</v>
      </c>
      <c r="X70" s="4">
        <f>$N$8*'Data Filter'!X45</f>
        <v>2.3472371700000005</v>
      </c>
      <c r="Y70" s="4">
        <f>$N$8*'Data Filter'!Y45</f>
        <v>2.3622491700000006</v>
      </c>
      <c r="Z70" s="4">
        <f>$N$8*'Data Filter'!Z45</f>
        <v>2.3884644150000001</v>
      </c>
      <c r="AA70" s="4">
        <f>$N$8*'Data Filter'!AA45</f>
        <v>2.422449045</v>
      </c>
      <c r="AB70" s="4">
        <f>$N$8*'Data Filter'!AB45</f>
        <v>2.4464575800000001</v>
      </c>
      <c r="AC70" s="4">
        <f>$N$8*'Data Filter'!AC45</f>
        <v>2.4588941850000001</v>
      </c>
      <c r="AD70" s="4">
        <f>$N$8*'Data Filter'!AD45</f>
        <v>2.4869990250000003</v>
      </c>
      <c r="AE70" s="4">
        <f>$N$8*'Data Filter'!AE45</f>
        <v>2.5049042100000003</v>
      </c>
      <c r="AF70" s="4">
        <f>$N$8*'Data Filter'!AF45</f>
        <v>2.5090668000000003</v>
      </c>
      <c r="AG70" s="4">
        <f>$N$8*'Data Filter'!AG45</f>
        <v>2.5464835350000001</v>
      </c>
      <c r="AH70" s="4">
        <f>$N$8*'Data Filter'!AH45</f>
        <v>2.58816114</v>
      </c>
      <c r="AI70" s="4">
        <f>$N$8*'Data Filter'!AI45</f>
        <v>2.6024815349999999</v>
      </c>
      <c r="AJ70" s="4">
        <f>$N$8*'Data Filter'!AJ45</f>
        <v>2.629650555</v>
      </c>
      <c r="AK70" s="4">
        <f>$N$8*'Data Filter'!AK45</f>
        <v>2.6403996600000004</v>
      </c>
      <c r="AL70" s="4">
        <f>$N$8*'Data Filter'!AL45</f>
        <v>2.6369082900000005</v>
      </c>
      <c r="AM70" s="4">
        <f>$N$8*'Data Filter'!AM45</f>
        <v>2.6435196450000005</v>
      </c>
      <c r="AN70" s="4">
        <f>$N$8*'Data Filter'!AN45</f>
        <v>2.63321658</v>
      </c>
    </row>
    <row r="71" spans="1:40" hidden="1" x14ac:dyDescent="0.2">
      <c r="A71" t="s">
        <v>1490</v>
      </c>
      <c r="B71" t="s">
        <v>13</v>
      </c>
      <c r="C71" t="s">
        <v>2648</v>
      </c>
      <c r="D71" t="s">
        <v>2672</v>
      </c>
      <c r="E71" t="s">
        <v>2667</v>
      </c>
      <c r="F71" t="s">
        <v>2652</v>
      </c>
      <c r="H71" t="s">
        <v>1302</v>
      </c>
      <c r="I71" t="s">
        <v>3254</v>
      </c>
      <c r="K71" s="4">
        <f>$N$8*'Data Filter'!K46</f>
        <v>1.992200805</v>
      </c>
      <c r="L71" s="4">
        <f>$N$8*'Data Filter'!L46</f>
        <v>2.0816122500000001</v>
      </c>
      <c r="M71" s="4">
        <f>$N$8*'Data Filter'!M46</f>
        <v>1.8783851400000002</v>
      </c>
      <c r="N71" s="4">
        <f>$N$8*'Data Filter'!N46</f>
        <v>1.9697411250000001</v>
      </c>
      <c r="O71" s="4">
        <f>$N$8*'Data Filter'!O46</f>
        <v>1.9717503300000001</v>
      </c>
      <c r="P71" s="4">
        <f>$N$8*'Data Filter'!P46</f>
        <v>2.00121408</v>
      </c>
      <c r="Q71" s="4">
        <f>$N$8*'Data Filter'!Q46</f>
        <v>2.0445029100000003</v>
      </c>
      <c r="R71" s="4">
        <f>$N$8*'Data Filter'!R46</f>
        <v>2.0764899450000001</v>
      </c>
      <c r="S71" s="4">
        <f>$N$8*'Data Filter'!S46</f>
        <v>2.0956779000000001</v>
      </c>
      <c r="T71" s="4">
        <f>$N$8*'Data Filter'!T46</f>
        <v>2.0897288550000002</v>
      </c>
      <c r="U71" s="4">
        <f>$N$8*'Data Filter'!U46</f>
        <v>2.1063996</v>
      </c>
      <c r="V71" s="4">
        <f>$N$8*'Data Filter'!V46</f>
        <v>2.1247855200000001</v>
      </c>
      <c r="W71" s="4">
        <f>$N$8*'Data Filter'!W46</f>
        <v>2.1227876550000002</v>
      </c>
      <c r="X71" s="4">
        <f>$N$8*'Data Filter'!X46</f>
        <v>2.1035049300000002</v>
      </c>
      <c r="Y71" s="4">
        <f>$N$8*'Data Filter'!Y46</f>
        <v>2.1073338000000001</v>
      </c>
      <c r="Z71" s="4">
        <f>$N$8*'Data Filter'!Z46</f>
        <v>2.1044344050000001</v>
      </c>
      <c r="AA71" s="4">
        <f>$N$8*'Data Filter'!AA46</f>
        <v>2.109482055</v>
      </c>
      <c r="AB71" s="4">
        <f>$N$8*'Data Filter'!AB46</f>
        <v>2.1322782899999999</v>
      </c>
      <c r="AC71" s="4">
        <f>$N$8*'Data Filter'!AC46</f>
        <v>2.1328217999999999</v>
      </c>
      <c r="AD71" s="4">
        <f>$N$8*'Data Filter'!AD46</f>
        <v>2.179169055</v>
      </c>
      <c r="AE71" s="4">
        <f>$N$8*'Data Filter'!AE46</f>
        <v>2.1989770650000002</v>
      </c>
      <c r="AF71" s="4">
        <f>$N$8*'Data Filter'!AF46</f>
        <v>2.1980953800000003</v>
      </c>
      <c r="AG71" s="4">
        <f>$N$8*'Data Filter'!AG46</f>
        <v>2.2419667350000005</v>
      </c>
      <c r="AH71" s="4">
        <f>$N$8*'Data Filter'!AH46</f>
        <v>2.2610524949999999</v>
      </c>
      <c r="AI71" s="4">
        <f>$N$8*'Data Filter'!AI46</f>
        <v>2.2709951099999999</v>
      </c>
      <c r="AJ71" s="4">
        <f>$N$8*'Data Filter'!AJ46</f>
        <v>2.3011357499999998</v>
      </c>
      <c r="AK71" s="4">
        <f>$N$8*'Data Filter'!AK46</f>
        <v>2.2875912</v>
      </c>
      <c r="AL71" s="4">
        <f>$N$8*'Data Filter'!AL46</f>
        <v>2.2982709149999998</v>
      </c>
      <c r="AM71" s="4">
        <f>$N$8*'Data Filter'!AM46</f>
        <v>2.3332911300000001</v>
      </c>
      <c r="AN71" s="4">
        <f>$N$8*'Data Filter'!AN46</f>
        <v>2.3535449100000001</v>
      </c>
    </row>
    <row r="72" spans="1:40" hidden="1" x14ac:dyDescent="0.2">
      <c r="A72" t="s">
        <v>1490</v>
      </c>
      <c r="B72" t="s">
        <v>15</v>
      </c>
      <c r="C72" t="s">
        <v>2648</v>
      </c>
      <c r="D72" t="s">
        <v>2672</v>
      </c>
      <c r="E72" t="s">
        <v>2667</v>
      </c>
      <c r="F72" t="s">
        <v>2653</v>
      </c>
      <c r="H72" t="s">
        <v>1303</v>
      </c>
      <c r="I72" t="s">
        <v>3254</v>
      </c>
      <c r="K72" s="4">
        <f>$N$8*'Data Filter'!K47</f>
        <v>1.992200805</v>
      </c>
      <c r="L72" s="4">
        <f>$N$8*'Data Filter'!L47</f>
        <v>2.0816122500000001</v>
      </c>
      <c r="M72" s="4">
        <f>$N$8*'Data Filter'!M47</f>
        <v>1.9191793050000001</v>
      </c>
      <c r="N72" s="4">
        <f>$N$8*'Data Filter'!N47</f>
        <v>2.1150495899999999</v>
      </c>
      <c r="O72" s="4">
        <f>$N$8*'Data Filter'!O47</f>
        <v>2.180102175</v>
      </c>
      <c r="P72" s="4">
        <f>$N$8*'Data Filter'!P47</f>
        <v>2.2274492400000003</v>
      </c>
      <c r="Q72" s="4">
        <f>$N$8*'Data Filter'!Q47</f>
        <v>2.2818315600000001</v>
      </c>
      <c r="R72" s="4">
        <f>$N$8*'Data Filter'!R47</f>
        <v>2.3605901550000001</v>
      </c>
      <c r="S72" s="4">
        <f>$N$8*'Data Filter'!S47</f>
        <v>2.4976657800000002</v>
      </c>
      <c r="T72" s="4">
        <f>$N$8*'Data Filter'!T47</f>
        <v>2.5365592800000005</v>
      </c>
      <c r="U72" s="4">
        <f>$N$8*'Data Filter'!U47</f>
        <v>2.6013403800000003</v>
      </c>
      <c r="V72" s="4">
        <f>$N$8*'Data Filter'!V47</f>
        <v>2.6527597200000006</v>
      </c>
      <c r="W72" s="4">
        <f>$N$8*'Data Filter'!W47</f>
        <v>2.695499775</v>
      </c>
      <c r="X72" s="4">
        <f>$N$8*'Data Filter'!X47</f>
        <v>2.7333512100000004</v>
      </c>
      <c r="Y72" s="4">
        <f>$N$8*'Data Filter'!Y47</f>
        <v>2.7502382250000004</v>
      </c>
      <c r="Z72" s="4">
        <f>$N$8*'Data Filter'!Z47</f>
        <v>2.7808138350000005</v>
      </c>
      <c r="AA72" s="4">
        <f>$N$8*'Data Filter'!AA47</f>
        <v>2.8159785000000004</v>
      </c>
      <c r="AB72" s="4">
        <f>$N$8*'Data Filter'!AB47</f>
        <v>2.8253808450000002</v>
      </c>
      <c r="AC72" s="4">
        <f>$N$8*'Data Filter'!AC47</f>
        <v>2.8504688400000004</v>
      </c>
      <c r="AD72" s="4">
        <f>$N$8*'Data Filter'!AD47</f>
        <v>2.813575905</v>
      </c>
      <c r="AE72" s="4">
        <f>$N$8*'Data Filter'!AE47</f>
        <v>2.8052720550000005</v>
      </c>
      <c r="AF72" s="4">
        <f>$N$8*'Data Filter'!AF47</f>
        <v>2.8197351450000001</v>
      </c>
      <c r="AG72" s="4">
        <f>$N$8*'Data Filter'!AG47</f>
        <v>2.8616033700000001</v>
      </c>
      <c r="AH72" s="4">
        <f>$N$8*'Data Filter'!AH47</f>
        <v>2.8905572250000002</v>
      </c>
      <c r="AI72" s="4">
        <f>$N$8*'Data Filter'!AI47</f>
        <v>2.9421875700000002</v>
      </c>
      <c r="AJ72" s="4">
        <f>$N$8*'Data Filter'!AJ47</f>
        <v>2.9517000750000002</v>
      </c>
      <c r="AK72" s="4">
        <f>$N$8*'Data Filter'!AK47</f>
        <v>2.9653087500000002</v>
      </c>
      <c r="AL72" s="4">
        <f>$N$8*'Data Filter'!AL47</f>
        <v>2.9467508400000004</v>
      </c>
      <c r="AM72" s="4">
        <f>$N$8*'Data Filter'!AM47</f>
        <v>2.94742719</v>
      </c>
      <c r="AN72" s="4">
        <f>$N$8*'Data Filter'!AN47</f>
        <v>2.9674776600000001</v>
      </c>
    </row>
    <row r="73" spans="1:40" hidden="1" x14ac:dyDescent="0.2">
      <c r="A73" t="s">
        <v>1779</v>
      </c>
      <c r="B73" t="s">
        <v>11</v>
      </c>
      <c r="C73" t="s">
        <v>2648</v>
      </c>
      <c r="D73" t="s">
        <v>2672</v>
      </c>
      <c r="E73" t="s">
        <v>2667</v>
      </c>
      <c r="F73" t="s">
        <v>2651</v>
      </c>
      <c r="H73" t="s">
        <v>1590</v>
      </c>
      <c r="I73" t="s">
        <v>3254</v>
      </c>
      <c r="K73" s="4">
        <f>$N$8*'Data Filter'!K48</f>
        <v>1.9363185000000001</v>
      </c>
      <c r="L73" s="4">
        <f>$N$8*'Data Filter'!L48</f>
        <v>2.0145537</v>
      </c>
      <c r="M73" s="4">
        <f>$N$8*'Data Filter'!M48</f>
        <v>1.861723035</v>
      </c>
      <c r="N73" s="4">
        <f>$N$8*'Data Filter'!N48</f>
        <v>2.0167282800000002</v>
      </c>
      <c r="O73" s="4">
        <f>$N$8*'Data Filter'!O48</f>
        <v>2.016126855</v>
      </c>
      <c r="P73" s="4">
        <f>$N$8*'Data Filter'!P48</f>
        <v>2.03133177</v>
      </c>
      <c r="Q73" s="4">
        <f>$N$8*'Data Filter'!Q48</f>
        <v>2.0581260300000004</v>
      </c>
      <c r="R73" s="4">
        <f>$N$8*'Data Filter'!R48</f>
        <v>2.0974870350000003</v>
      </c>
      <c r="S73" s="4">
        <f>$N$8*'Data Filter'!S48</f>
        <v>2.119106205</v>
      </c>
      <c r="T73" s="4">
        <f>$N$8*'Data Filter'!T48</f>
        <v>2.1104960400000001</v>
      </c>
      <c r="U73" s="4">
        <f>$N$8*'Data Filter'!U48</f>
        <v>2.1686503950000002</v>
      </c>
      <c r="V73" s="4">
        <f>$N$8*'Data Filter'!V48</f>
        <v>2.1935215800000005</v>
      </c>
      <c r="W73" s="4">
        <f>$N$8*'Data Filter'!W48</f>
        <v>2.2070757150000002</v>
      </c>
      <c r="X73" s="4">
        <f>$N$8*'Data Filter'!X48</f>
        <v>2.2307840099999998</v>
      </c>
      <c r="Y73" s="4">
        <f>$N$8*'Data Filter'!Y48</f>
        <v>2.2457942550000003</v>
      </c>
      <c r="Z73" s="4">
        <f>$N$8*'Data Filter'!Z48</f>
        <v>2.2720077450000002</v>
      </c>
      <c r="AA73" s="4">
        <f>$N$8*'Data Filter'!AA48</f>
        <v>2.3059904850000001</v>
      </c>
      <c r="AB73" s="4">
        <f>$N$8*'Data Filter'!AB48</f>
        <v>2.3299978050000005</v>
      </c>
      <c r="AC73" s="4">
        <f>$N$8*'Data Filter'!AC48</f>
        <v>2.3424326550000001</v>
      </c>
      <c r="AD73" s="4">
        <f>$N$8*'Data Filter'!AD48</f>
        <v>2.3705358750000003</v>
      </c>
      <c r="AE73" s="4">
        <f>$N$8*'Data Filter'!AE48</f>
        <v>2.3884391700000003</v>
      </c>
      <c r="AF73" s="4">
        <f>$N$8*'Data Filter'!AF48</f>
        <v>2.3926002749999999</v>
      </c>
      <c r="AG73" s="4">
        <f>$N$8*'Data Filter'!AG48</f>
        <v>2.4300159300000002</v>
      </c>
      <c r="AH73" s="4">
        <f>$N$8*'Data Filter'!AH48</f>
        <v>2.4716920500000001</v>
      </c>
      <c r="AI73" s="4">
        <f>$N$8*'Data Filter'!AI48</f>
        <v>2.4860109600000002</v>
      </c>
      <c r="AJ73" s="4">
        <f>$N$8*'Data Filter'!AJ48</f>
        <v>2.513178495</v>
      </c>
      <c r="AK73" s="4">
        <f>$N$8*'Data Filter'!AK48</f>
        <v>2.5239263850000002</v>
      </c>
      <c r="AL73" s="4">
        <f>$N$8*'Data Filter'!AL48</f>
        <v>2.5204332599999999</v>
      </c>
      <c r="AM73" s="4">
        <f>$N$8*'Data Filter'!AM48</f>
        <v>2.5270438049999999</v>
      </c>
      <c r="AN73" s="4">
        <f>$N$8*'Data Filter'!AN48</f>
        <v>2.5167385800000002</v>
      </c>
    </row>
    <row r="74" spans="1:40" hidden="1" x14ac:dyDescent="0.2">
      <c r="A74" t="s">
        <v>1779</v>
      </c>
      <c r="B74" t="s">
        <v>13</v>
      </c>
      <c r="C74" t="s">
        <v>2648</v>
      </c>
      <c r="D74" t="s">
        <v>2672</v>
      </c>
      <c r="E74" t="s">
        <v>2667</v>
      </c>
      <c r="F74" t="s">
        <v>2652</v>
      </c>
      <c r="H74" t="s">
        <v>1591</v>
      </c>
      <c r="I74" t="s">
        <v>3254</v>
      </c>
      <c r="K74" s="4">
        <f>$N$8*'Data Filter'!K49</f>
        <v>1.9363185000000001</v>
      </c>
      <c r="L74" s="4">
        <f>$N$8*'Data Filter'!L49</f>
        <v>2.0145537</v>
      </c>
      <c r="M74" s="4">
        <f>$N$8*'Data Filter'!M49</f>
        <v>1.8014518800000001</v>
      </c>
      <c r="N74" s="4">
        <f>$N$8*'Data Filter'!N49</f>
        <v>1.8829332900000002</v>
      </c>
      <c r="O74" s="4">
        <f>$N$8*'Data Filter'!O49</f>
        <v>1.8750658950000001</v>
      </c>
      <c r="P74" s="4">
        <f>$N$8*'Data Filter'!P49</f>
        <v>1.8946527750000002</v>
      </c>
      <c r="Q74" s="4">
        <f>$N$8*'Data Filter'!Q49</f>
        <v>1.928065275</v>
      </c>
      <c r="R74" s="4">
        <f>$N$8*'Data Filter'!R49</f>
        <v>1.9600500150000002</v>
      </c>
      <c r="S74" s="4">
        <f>$N$8*'Data Filter'!S49</f>
        <v>1.9792358100000003</v>
      </c>
      <c r="T74" s="4">
        <f>$N$8*'Data Filter'!T49</f>
        <v>1.9732846050000001</v>
      </c>
      <c r="U74" s="4">
        <f>$N$8*'Data Filter'!U49</f>
        <v>1.9899534600000002</v>
      </c>
      <c r="V74" s="4">
        <f>$N$8*'Data Filter'!V49</f>
        <v>2.0083369499999999</v>
      </c>
      <c r="W74" s="4">
        <f>$N$8*'Data Filter'!W49</f>
        <v>2.0063369250000003</v>
      </c>
      <c r="X74" s="4">
        <f>$N$8*'Data Filter'!X49</f>
        <v>1.9870520400000002</v>
      </c>
      <c r="Y74" s="4">
        <f>$N$8*'Data Filter'!Y49</f>
        <v>1.9908788850000001</v>
      </c>
      <c r="Z74" s="4">
        <f>$N$8*'Data Filter'!Z49</f>
        <v>1.9879776</v>
      </c>
      <c r="AA74" s="4">
        <f>$N$8*'Data Filter'!AA49</f>
        <v>1.9930236300000002</v>
      </c>
      <c r="AB74" s="4">
        <f>$N$8*'Data Filter'!AB49</f>
        <v>2.0158183800000002</v>
      </c>
      <c r="AC74" s="4">
        <f>$N$8*'Data Filter'!AC49</f>
        <v>2.0163601350000002</v>
      </c>
      <c r="AD74" s="4">
        <f>$N$8*'Data Filter'!AD49</f>
        <v>2.06270577</v>
      </c>
      <c r="AE74" s="4">
        <f>$N$8*'Data Filter'!AE49</f>
        <v>2.0825122949999999</v>
      </c>
      <c r="AF74" s="4">
        <f>$N$8*'Data Filter'!AF49</f>
        <v>2.0816293950000002</v>
      </c>
      <c r="AG74" s="4">
        <f>$N$8*'Data Filter'!AG49</f>
        <v>2.1254987249999999</v>
      </c>
      <c r="AH74" s="4">
        <f>$N$8*'Data Filter'!AH49</f>
        <v>2.1445835400000002</v>
      </c>
      <c r="AI74" s="4">
        <f>$N$8*'Data Filter'!AI49</f>
        <v>2.1545244000000001</v>
      </c>
      <c r="AJ74" s="4">
        <f>$N$8*'Data Filter'!AJ49</f>
        <v>2.1846638249999999</v>
      </c>
      <c r="AK74" s="4">
        <f>$N$8*'Data Filter'!AK49</f>
        <v>2.1711177899999998</v>
      </c>
      <c r="AL74" s="4">
        <f>$N$8*'Data Filter'!AL49</f>
        <v>2.1817961550000002</v>
      </c>
      <c r="AM74" s="4">
        <f>$N$8*'Data Filter'!AM49</f>
        <v>2.2168148849999998</v>
      </c>
      <c r="AN74" s="4">
        <f>$N$8*'Data Filter'!AN49</f>
        <v>2.237067315</v>
      </c>
    </row>
    <row r="75" spans="1:40" hidden="1" x14ac:dyDescent="0.2">
      <c r="A75" t="s">
        <v>1779</v>
      </c>
      <c r="B75" t="s">
        <v>15</v>
      </c>
      <c r="C75" t="s">
        <v>2648</v>
      </c>
      <c r="D75" t="s">
        <v>2672</v>
      </c>
      <c r="E75" t="s">
        <v>2667</v>
      </c>
      <c r="F75" t="s">
        <v>2653</v>
      </c>
      <c r="H75" t="s">
        <v>1592</v>
      </c>
      <c r="I75" t="s">
        <v>3254</v>
      </c>
      <c r="K75" s="4">
        <f>$N$8*'Data Filter'!K50</f>
        <v>1.9363185000000001</v>
      </c>
      <c r="L75" s="4">
        <f>$N$8*'Data Filter'!L50</f>
        <v>2.0145537</v>
      </c>
      <c r="M75" s="4">
        <f>$N$8*'Data Filter'!M50</f>
        <v>1.8422460450000002</v>
      </c>
      <c r="N75" s="4">
        <f>$N$8*'Data Filter'!N50</f>
        <v>2.0282416200000002</v>
      </c>
      <c r="O75" s="4">
        <f>$N$8*'Data Filter'!O50</f>
        <v>2.0834178749999999</v>
      </c>
      <c r="P75" s="4">
        <f>$N$8*'Data Filter'!P50</f>
        <v>2.1208879350000003</v>
      </c>
      <c r="Q75" s="4">
        <f>$N$8*'Data Filter'!Q50</f>
        <v>2.1653936550000004</v>
      </c>
      <c r="R75" s="4">
        <f>$N$8*'Data Filter'!R50</f>
        <v>2.244150495</v>
      </c>
      <c r="S75" s="4">
        <f>$N$8*'Data Filter'!S50</f>
        <v>2.3812238249999997</v>
      </c>
      <c r="T75" s="4">
        <f>$N$8*'Data Filter'!T50</f>
        <v>2.420115435</v>
      </c>
      <c r="U75" s="4">
        <f>$N$8*'Data Filter'!U50</f>
        <v>2.4848939699999999</v>
      </c>
      <c r="V75" s="4">
        <f>$N$8*'Data Filter'!V50</f>
        <v>2.5363110150000003</v>
      </c>
      <c r="W75" s="4">
        <f>$N$8*'Data Filter'!W50</f>
        <v>2.5790490450000001</v>
      </c>
      <c r="X75" s="4">
        <f>$N$8*'Data Filter'!X50</f>
        <v>2.6168980500000001</v>
      </c>
      <c r="Y75" s="4">
        <f>$N$8*'Data Filter'!Y50</f>
        <v>2.6337833100000001</v>
      </c>
      <c r="Z75" s="4">
        <f>$N$8*'Data Filter'!Z50</f>
        <v>2.6643571650000002</v>
      </c>
      <c r="AA75" s="4">
        <f>$N$8*'Data Filter'!AA50</f>
        <v>2.6995203450000003</v>
      </c>
      <c r="AB75" s="4">
        <f>$N$8*'Data Filter'!AB50</f>
        <v>2.7089208</v>
      </c>
      <c r="AC75" s="4">
        <f>$N$8*'Data Filter'!AC50</f>
        <v>2.7340071750000003</v>
      </c>
      <c r="AD75" s="4">
        <f>$N$8*'Data Filter'!AD50</f>
        <v>2.697112755</v>
      </c>
      <c r="AE75" s="4">
        <f>$N$8*'Data Filter'!AE50</f>
        <v>2.6888070150000001</v>
      </c>
      <c r="AF75" s="4">
        <f>$N$8*'Data Filter'!AF50</f>
        <v>2.7032691600000001</v>
      </c>
      <c r="AG75" s="4">
        <f>$N$8*'Data Filter'!AG50</f>
        <v>2.7451357650000001</v>
      </c>
      <c r="AH75" s="4">
        <f>$N$8*'Data Filter'!AH50</f>
        <v>2.7740881350000004</v>
      </c>
      <c r="AI75" s="4">
        <f>$N$8*'Data Filter'!AI50</f>
        <v>2.82571686</v>
      </c>
      <c r="AJ75" s="4">
        <f>$N$8*'Data Filter'!AJ50</f>
        <v>2.8352278800000006</v>
      </c>
      <c r="AK75" s="4">
        <f>$N$8*'Data Filter'!AK50</f>
        <v>2.8488353400000004</v>
      </c>
      <c r="AL75" s="4">
        <f>$N$8*'Data Filter'!AL50</f>
        <v>2.8302758099999998</v>
      </c>
      <c r="AM75" s="4">
        <f>$N$8*'Data Filter'!AM50</f>
        <v>2.8309506750000004</v>
      </c>
      <c r="AN75" s="4">
        <f>$N$8*'Data Filter'!AN50</f>
        <v>2.851000065</v>
      </c>
    </row>
    <row r="76" spans="1:40" hidden="1" x14ac:dyDescent="0.2">
      <c r="A76" t="s">
        <v>2068</v>
      </c>
      <c r="B76" s="2" t="s">
        <v>11</v>
      </c>
      <c r="C76" s="2" t="s">
        <v>2648</v>
      </c>
      <c r="D76" s="2" t="s">
        <v>2672</v>
      </c>
      <c r="E76" s="2" t="s">
        <v>2667</v>
      </c>
      <c r="F76" s="2" t="s">
        <v>2651</v>
      </c>
      <c r="G76" s="2"/>
      <c r="H76" s="2" t="s">
        <v>1879</v>
      </c>
      <c r="I76" t="s">
        <v>3254</v>
      </c>
      <c r="J76" s="2"/>
      <c r="K76" s="4">
        <f>$N$8*'Data Filter'!K51</f>
        <v>1.9726420050000002</v>
      </c>
      <c r="L76" s="4">
        <f>$N$8*'Data Filter'!L51</f>
        <v>2.078818155</v>
      </c>
      <c r="M76" s="4">
        <f>$N$8*'Data Filter'!M51</f>
        <v>1.9440108000000003</v>
      </c>
      <c r="N76" s="4">
        <f>$N$8*'Data Filter'!N51</f>
        <v>2.1170392200000001</v>
      </c>
      <c r="O76" s="4">
        <f>$N$8*'Data Filter'!O51</f>
        <v>2.1344624550000004</v>
      </c>
      <c r="P76" s="4">
        <f>$N$8*'Data Filter'!P51</f>
        <v>2.1676920300000004</v>
      </c>
      <c r="Q76" s="4">
        <f>$N$8*'Data Filter'!Q51</f>
        <v>2.2125113550000002</v>
      </c>
      <c r="R76" s="4">
        <f>$N$8*'Data Filter'!R51</f>
        <v>2.2518737099999999</v>
      </c>
      <c r="S76" s="4">
        <f>$N$8*'Data Filter'!S51</f>
        <v>2.2734947700000001</v>
      </c>
      <c r="T76" s="4">
        <f>$N$8*'Data Filter'!T51</f>
        <v>2.2648860900000001</v>
      </c>
      <c r="U76" s="4">
        <f>$N$8*'Data Filter'!U51</f>
        <v>2.3230421999999997</v>
      </c>
      <c r="V76" s="4">
        <f>$N$8*'Data Filter'!V51</f>
        <v>2.3479148699999999</v>
      </c>
      <c r="W76" s="4">
        <f>$N$8*'Data Filter'!W51</f>
        <v>2.36147076</v>
      </c>
      <c r="X76" s="4">
        <f>$N$8*'Data Filter'!X51</f>
        <v>2.3851809450000001</v>
      </c>
      <c r="Y76" s="4">
        <f>$N$8*'Data Filter'!Y51</f>
        <v>2.4001926750000004</v>
      </c>
      <c r="Z76" s="4">
        <f>$N$8*'Data Filter'!Z51</f>
        <v>2.4264075150000002</v>
      </c>
      <c r="AA76" s="4">
        <f>$N$8*'Data Filter'!AA51</f>
        <v>2.4603913350000002</v>
      </c>
      <c r="AB76" s="4">
        <f>$N$8*'Data Filter'!AB51</f>
        <v>2.4843993300000005</v>
      </c>
      <c r="AC76" s="4">
        <f>$N$8*'Data Filter'!AC51</f>
        <v>2.496835935</v>
      </c>
      <c r="AD76" s="4">
        <f>$N$8*'Data Filter'!AD51</f>
        <v>2.5249401000000002</v>
      </c>
      <c r="AE76" s="4">
        <f>$N$8*'Data Filter'!AE51</f>
        <v>2.5428446099999999</v>
      </c>
      <c r="AF76" s="4">
        <f>$N$8*'Data Filter'!AF51</f>
        <v>2.5470074700000001</v>
      </c>
      <c r="AG76" s="4">
        <f>$N$8*'Data Filter'!AG51</f>
        <v>2.5844236650000001</v>
      </c>
      <c r="AH76" s="4">
        <f>$N$8*'Data Filter'!AH51</f>
        <v>2.6261012699999999</v>
      </c>
      <c r="AI76" s="4">
        <f>$N$8*'Data Filter'!AI51</f>
        <v>2.64042099</v>
      </c>
      <c r="AJ76" s="4">
        <f>$N$8*'Data Filter'!AJ51</f>
        <v>2.6675897400000004</v>
      </c>
      <c r="AK76" s="4">
        <f>$N$8*'Data Filter'!AK51</f>
        <v>2.6783384400000001</v>
      </c>
      <c r="AL76" s="4">
        <f>$N$8*'Data Filter'!AL51</f>
        <v>2.6748463949999999</v>
      </c>
      <c r="AM76" s="4">
        <f>$N$8*'Data Filter'!AM51</f>
        <v>2.6814577499999999</v>
      </c>
      <c r="AN76" s="4">
        <f>$N$8*'Data Filter'!AN51</f>
        <v>2.6711538750000003</v>
      </c>
    </row>
    <row r="77" spans="1:40" hidden="1" x14ac:dyDescent="0.2">
      <c r="A77" t="s">
        <v>2068</v>
      </c>
      <c r="B77" s="2" t="s">
        <v>13</v>
      </c>
      <c r="C77" s="2" t="s">
        <v>2648</v>
      </c>
      <c r="D77" s="2" t="s">
        <v>2672</v>
      </c>
      <c r="E77" s="2" t="s">
        <v>2667</v>
      </c>
      <c r="F77" s="2" t="s">
        <v>2652</v>
      </c>
      <c r="G77" s="2"/>
      <c r="H77" s="2" t="s">
        <v>1880</v>
      </c>
      <c r="I77" t="s">
        <v>3254</v>
      </c>
      <c r="J77" s="2"/>
      <c r="K77" s="4">
        <f>$N$8*'Data Filter'!K52</f>
        <v>1.9726420050000002</v>
      </c>
      <c r="L77" s="4">
        <f>$N$8*'Data Filter'!L52</f>
        <v>2.078818155</v>
      </c>
      <c r="M77" s="4">
        <f>$N$8*'Data Filter'!M52</f>
        <v>1.883739915</v>
      </c>
      <c r="N77" s="4">
        <f>$N$8*'Data Filter'!N52</f>
        <v>1.9832443650000002</v>
      </c>
      <c r="O77" s="4">
        <f>$N$8*'Data Filter'!O52</f>
        <v>1.9934014950000001</v>
      </c>
      <c r="P77" s="4">
        <f>$N$8*'Data Filter'!P52</f>
        <v>2.0310133050000001</v>
      </c>
      <c r="Q77" s="4">
        <f>$N$8*'Data Filter'!Q52</f>
        <v>2.0824501950000003</v>
      </c>
      <c r="R77" s="4">
        <f>$N$8*'Data Filter'!R52</f>
        <v>2.1144369600000004</v>
      </c>
      <c r="S77" s="4">
        <f>$N$8*'Data Filter'!S52</f>
        <v>2.1336242400000001</v>
      </c>
      <c r="T77" s="4">
        <f>$N$8*'Data Filter'!T52</f>
        <v>2.1276747900000004</v>
      </c>
      <c r="U77" s="4">
        <f>$N$8*'Data Filter'!U52</f>
        <v>2.144344995</v>
      </c>
      <c r="V77" s="4">
        <f>$N$8*'Data Filter'!V52</f>
        <v>2.1627305100000003</v>
      </c>
      <c r="W77" s="4">
        <f>$N$8*'Data Filter'!W52</f>
        <v>2.1607321050000001</v>
      </c>
      <c r="X77" s="4">
        <f>$N$8*'Data Filter'!X52</f>
        <v>2.1414487050000002</v>
      </c>
      <c r="Y77" s="4">
        <f>$N$8*'Data Filter'!Y52</f>
        <v>2.145277305</v>
      </c>
      <c r="Z77" s="4">
        <f>$N$8*'Data Filter'!Z52</f>
        <v>2.1423772350000001</v>
      </c>
      <c r="AA77" s="4">
        <f>$N$8*'Data Filter'!AA52</f>
        <v>2.1474246150000003</v>
      </c>
      <c r="AB77" s="4">
        <f>$N$8*'Data Filter'!AB52</f>
        <v>2.1702203100000004</v>
      </c>
      <c r="AC77" s="4">
        <f>$N$8*'Data Filter'!AC52</f>
        <v>2.1707634150000001</v>
      </c>
      <c r="AD77" s="4">
        <f>$N$8*'Data Filter'!AD52</f>
        <v>2.2171099950000004</v>
      </c>
      <c r="AE77" s="4">
        <f>$N$8*'Data Filter'!AE52</f>
        <v>2.236917735</v>
      </c>
      <c r="AF77" s="4">
        <f>$N$8*'Data Filter'!AF52</f>
        <v>2.2360361850000001</v>
      </c>
      <c r="AG77" s="4">
        <f>$N$8*'Data Filter'!AG52</f>
        <v>2.2799063250000002</v>
      </c>
      <c r="AH77" s="4">
        <f>$N$8*'Data Filter'!AH52</f>
        <v>2.2989923550000002</v>
      </c>
      <c r="AI77" s="4">
        <f>$N$8*'Data Filter'!AI52</f>
        <v>2.3089344299999999</v>
      </c>
      <c r="AJ77" s="4">
        <f>$N$8*'Data Filter'!AJ52</f>
        <v>2.3390749350000002</v>
      </c>
      <c r="AK77" s="4">
        <f>$N$8*'Data Filter'!AK52</f>
        <v>2.3255298450000002</v>
      </c>
      <c r="AL77" s="4">
        <f>$N$8*'Data Filter'!AL52</f>
        <v>2.3362092900000002</v>
      </c>
      <c r="AM77" s="4">
        <f>$N$8*'Data Filter'!AM52</f>
        <v>2.3712292350000004</v>
      </c>
      <c r="AN77" s="4">
        <f>$N$8*'Data Filter'!AN52</f>
        <v>2.3914827450000002</v>
      </c>
    </row>
    <row r="78" spans="1:40" hidden="1" x14ac:dyDescent="0.2">
      <c r="A78" t="s">
        <v>2068</v>
      </c>
      <c r="B78" s="2" t="s">
        <v>15</v>
      </c>
      <c r="C78" s="2" t="s">
        <v>2648</v>
      </c>
      <c r="D78" s="2" t="s">
        <v>2672</v>
      </c>
      <c r="E78" s="2" t="s">
        <v>2667</v>
      </c>
      <c r="F78" s="2" t="s">
        <v>2653</v>
      </c>
      <c r="G78" s="2"/>
      <c r="H78" s="2" t="s">
        <v>1881</v>
      </c>
      <c r="I78" t="s">
        <v>3254</v>
      </c>
      <c r="J78" s="2"/>
      <c r="K78" s="4">
        <f>$N$8*'Data Filter'!K53</f>
        <v>1.9726420050000002</v>
      </c>
      <c r="L78" s="4">
        <f>$N$8*'Data Filter'!L53</f>
        <v>2.078818155</v>
      </c>
      <c r="M78" s="4">
        <f>$N$8*'Data Filter'!M53</f>
        <v>1.9245335400000001</v>
      </c>
      <c r="N78" s="4">
        <f>$N$8*'Data Filter'!N53</f>
        <v>2.1285528300000003</v>
      </c>
      <c r="O78" s="4">
        <f>$N$8*'Data Filter'!O53</f>
        <v>2.2017533400000002</v>
      </c>
      <c r="P78" s="4">
        <f>$N$8*'Data Filter'!P53</f>
        <v>2.2572486</v>
      </c>
      <c r="Q78" s="4">
        <f>$N$8*'Data Filter'!Q53</f>
        <v>2.3197789799999997</v>
      </c>
      <c r="R78" s="4">
        <f>$N$8*'Data Filter'!R53</f>
        <v>2.3985373050000005</v>
      </c>
      <c r="S78" s="4">
        <f>$N$8*'Data Filter'!S53</f>
        <v>2.5356121200000001</v>
      </c>
      <c r="T78" s="4">
        <f>$N$8*'Data Filter'!T53</f>
        <v>2.5745053499999999</v>
      </c>
      <c r="U78" s="4">
        <f>$N$8*'Data Filter'!U53</f>
        <v>2.6392856399999998</v>
      </c>
      <c r="V78" s="4">
        <f>$N$8*'Data Filter'!V53</f>
        <v>2.690704845</v>
      </c>
      <c r="W78" s="4">
        <f>$N$8*'Data Filter'!W53</f>
        <v>2.7334440900000003</v>
      </c>
      <c r="X78" s="4">
        <f>$N$8*'Data Filter'!X53</f>
        <v>2.7712949849999999</v>
      </c>
      <c r="Y78" s="4">
        <f>$N$8*'Data Filter'!Y53</f>
        <v>2.7881814600000006</v>
      </c>
      <c r="Z78" s="4">
        <f>$N$8*'Data Filter'!Z53</f>
        <v>2.8187569350000006</v>
      </c>
      <c r="AA78" s="4">
        <f>$N$8*'Data Filter'!AA53</f>
        <v>2.8539210600000002</v>
      </c>
      <c r="AB78" s="4">
        <f>$N$8*'Data Filter'!AB53</f>
        <v>2.8633228650000002</v>
      </c>
      <c r="AC78" s="4">
        <f>$N$8*'Data Filter'!AC53</f>
        <v>2.8884105900000003</v>
      </c>
      <c r="AD78" s="4">
        <f>$N$8*'Data Filter'!AD53</f>
        <v>2.851517115</v>
      </c>
      <c r="AE78" s="4">
        <f>$N$8*'Data Filter'!AE53</f>
        <v>2.8432127250000003</v>
      </c>
      <c r="AF78" s="4">
        <f>$N$8*'Data Filter'!AF53</f>
        <v>2.8576758149999999</v>
      </c>
      <c r="AG78" s="4">
        <f>$N$8*'Data Filter'!AG53</f>
        <v>2.8995435000000005</v>
      </c>
      <c r="AH78" s="4">
        <f>$N$8*'Data Filter'!AH53</f>
        <v>2.9284972200000001</v>
      </c>
      <c r="AI78" s="4">
        <f>$N$8*'Data Filter'!AI53</f>
        <v>2.9801268900000002</v>
      </c>
      <c r="AJ78" s="4">
        <f>$N$8*'Data Filter'!AJ53</f>
        <v>2.9896388549999999</v>
      </c>
      <c r="AK78" s="4">
        <f>$N$8*'Data Filter'!AK53</f>
        <v>3.0032476650000004</v>
      </c>
      <c r="AL78" s="4">
        <f>$N$8*'Data Filter'!AL53</f>
        <v>2.9846892150000004</v>
      </c>
      <c r="AM78" s="4">
        <f>$N$8*'Data Filter'!AM53</f>
        <v>2.9853650250000001</v>
      </c>
      <c r="AN78" s="4">
        <f>$N$8*'Data Filter'!AN53</f>
        <v>3.0054152250000001</v>
      </c>
    </row>
    <row r="79" spans="1:40" hidden="1" x14ac:dyDescent="0.2">
      <c r="A79" t="s">
        <v>2357</v>
      </c>
      <c r="B79" t="s">
        <v>11</v>
      </c>
      <c r="C79" t="s">
        <v>2648</v>
      </c>
      <c r="D79" t="s">
        <v>2672</v>
      </c>
      <c r="E79" t="s">
        <v>2667</v>
      </c>
      <c r="F79" t="s">
        <v>2651</v>
      </c>
      <c r="H79" t="s">
        <v>2168</v>
      </c>
      <c r="I79" t="s">
        <v>3254</v>
      </c>
      <c r="K79" s="4">
        <f>$N$8*'Data Filter'!K54</f>
        <v>1.96425972</v>
      </c>
      <c r="L79" s="4">
        <f>$N$8*'Data Filter'!L54</f>
        <v>2.0508770700000003</v>
      </c>
      <c r="M79" s="4">
        <f>$N$8*'Data Filter'!M54</f>
        <v>1.90039311</v>
      </c>
      <c r="N79" s="4">
        <f>$N$8*'Data Filter'!N54</f>
        <v>2.0577450600000002</v>
      </c>
      <c r="O79" s="4">
        <f>$N$8*'Data Filter'!O54</f>
        <v>2.0594941200000001</v>
      </c>
      <c r="P79" s="4">
        <f>$N$8*'Data Filter'!P54</f>
        <v>2.0770497900000002</v>
      </c>
      <c r="Q79" s="4">
        <f>$N$8*'Data Filter'!Q54</f>
        <v>2.1061945350000002</v>
      </c>
      <c r="R79" s="4">
        <f>$N$8*'Data Filter'!R54</f>
        <v>2.1455603999999999</v>
      </c>
      <c r="S79" s="4">
        <f>$N$8*'Data Filter'!S54</f>
        <v>2.1671837549999999</v>
      </c>
      <c r="T79" s="4">
        <f>$N$8*'Data Filter'!T54</f>
        <v>2.1585784500000003</v>
      </c>
      <c r="U79" s="4">
        <f>$N$8*'Data Filter'!U54</f>
        <v>2.216737395</v>
      </c>
      <c r="V79" s="4">
        <f>$N$8*'Data Filter'!V54</f>
        <v>2.2416129000000002</v>
      </c>
      <c r="W79" s="4">
        <f>$N$8*'Data Filter'!W54</f>
        <v>2.2551718950000001</v>
      </c>
      <c r="X79" s="4">
        <f>$N$8*'Data Filter'!X54</f>
        <v>2.2788849149999999</v>
      </c>
      <c r="Y79" s="4">
        <f>$N$8*'Data Filter'!Y54</f>
        <v>2.29389975</v>
      </c>
      <c r="Z79" s="4">
        <f>$N$8*'Data Filter'!Z54</f>
        <v>2.3226554249999998</v>
      </c>
      <c r="AA79" s="4">
        <f>$N$8*'Data Filter'!AA54</f>
        <v>2.3643758250000002</v>
      </c>
      <c r="AB79" s="4">
        <f>$N$8*'Data Filter'!AB54</f>
        <v>2.3926132350000002</v>
      </c>
      <c r="AC79" s="4">
        <f>$N$8*'Data Filter'!AC54</f>
        <v>2.4230889449999999</v>
      </c>
      <c r="AD79" s="4">
        <f>$N$8*'Data Filter'!AD54</f>
        <v>2.42689149</v>
      </c>
      <c r="AE79" s="4">
        <f>$N$8*'Data Filter'!AE54</f>
        <v>2.4588013049999997</v>
      </c>
      <c r="AF79" s="4">
        <f>$N$8*'Data Filter'!AF54</f>
        <v>2.4777081900000004</v>
      </c>
      <c r="AG79" s="4">
        <f>$N$8*'Data Filter'!AG54</f>
        <v>2.53624122</v>
      </c>
      <c r="AH79" s="4">
        <f>$N$8*'Data Filter'!AH54</f>
        <v>2.5812552150000001</v>
      </c>
      <c r="AI79" s="4">
        <f>$N$8*'Data Filter'!AI54</f>
        <v>2.5991501399999999</v>
      </c>
      <c r="AJ79" s="4">
        <f>$N$8*'Data Filter'!AJ54</f>
        <v>2.6291731949999999</v>
      </c>
      <c r="AK79" s="4">
        <f>$N$8*'Data Filter'!AK54</f>
        <v>2.6399237850000001</v>
      </c>
      <c r="AL79" s="4">
        <f>$N$8*'Data Filter'!AL54</f>
        <v>2.6364339000000006</v>
      </c>
      <c r="AM79" s="4">
        <f>$N$8*'Data Filter'!AM54</f>
        <v>2.6437137750000002</v>
      </c>
      <c r="AN79" s="4">
        <f>$N$8*'Data Filter'!AN54</f>
        <v>2.6399374199999999</v>
      </c>
    </row>
    <row r="80" spans="1:40" hidden="1" x14ac:dyDescent="0.2">
      <c r="A80" t="s">
        <v>2357</v>
      </c>
      <c r="B80" t="s">
        <v>13</v>
      </c>
      <c r="C80" t="s">
        <v>2648</v>
      </c>
      <c r="D80" t="s">
        <v>2672</v>
      </c>
      <c r="E80" t="s">
        <v>2667</v>
      </c>
      <c r="F80" t="s">
        <v>2652</v>
      </c>
      <c r="H80" t="s">
        <v>2169</v>
      </c>
      <c r="I80" t="s">
        <v>3254</v>
      </c>
      <c r="K80" s="4">
        <f>$N$8*'Data Filter'!K55</f>
        <v>1.96425972</v>
      </c>
      <c r="L80" s="4">
        <f>$N$8*'Data Filter'!L55</f>
        <v>2.0508770700000003</v>
      </c>
      <c r="M80" s="4">
        <f>$N$8*'Data Filter'!M55</f>
        <v>1.8401219550000001</v>
      </c>
      <c r="N80" s="4">
        <f>$N$8*'Data Filter'!N55</f>
        <v>1.9239500700000001</v>
      </c>
      <c r="O80" s="4">
        <f>$N$8*'Data Filter'!O55</f>
        <v>1.9189738350000001</v>
      </c>
      <c r="P80" s="4">
        <f>$N$8*'Data Filter'!P55</f>
        <v>1.9406623950000002</v>
      </c>
      <c r="Q80" s="4">
        <f>$N$8*'Data Filter'!Q55</f>
        <v>1.97741115</v>
      </c>
      <c r="R80" s="4">
        <f>$N$8*'Data Filter'!R55</f>
        <v>2.0105062650000001</v>
      </c>
      <c r="S80" s="4">
        <f>$N$8*'Data Filter'!S55</f>
        <v>2.0283111450000004</v>
      </c>
      <c r="T80" s="4">
        <f>$N$8*'Data Filter'!T55</f>
        <v>2.0213668800000004</v>
      </c>
      <c r="U80" s="4">
        <f>$N$8*'Data Filter'!U55</f>
        <v>2.049179445</v>
      </c>
      <c r="V80" s="4">
        <f>$N$8*'Data Filter'!V55</f>
        <v>2.0675676599999999</v>
      </c>
      <c r="W80" s="4">
        <f>$N$8*'Data Filter'!W55</f>
        <v>2.0655722249999999</v>
      </c>
      <c r="X80" s="4">
        <f>$N$8*'Data Filter'!X55</f>
        <v>2.0462917950000001</v>
      </c>
      <c r="Y80" s="4">
        <f>$N$8*'Data Filter'!Y55</f>
        <v>2.0503476000000003</v>
      </c>
      <c r="Z80" s="4">
        <f>$N$8*'Data Filter'!Z55</f>
        <v>2.048107275</v>
      </c>
      <c r="AA80" s="4">
        <f>$N$8*'Data Filter'!AA55</f>
        <v>2.059631955</v>
      </c>
      <c r="AB80" s="4">
        <f>$N$8*'Data Filter'!AB55</f>
        <v>2.0875997700000002</v>
      </c>
      <c r="AC80" s="4">
        <f>$N$8*'Data Filter'!AC55</f>
        <v>2.096262045</v>
      </c>
      <c r="AD80" s="4">
        <f>$N$8*'Data Filter'!AD55</f>
        <v>2.14309503</v>
      </c>
      <c r="AE80" s="4">
        <f>$N$8*'Data Filter'!AE55</f>
        <v>2.1724198650000002</v>
      </c>
      <c r="AF80" s="4">
        <f>$N$8*'Data Filter'!AF55</f>
        <v>2.1870166050000002</v>
      </c>
      <c r="AG80" s="4">
        <f>$N$8*'Data Filter'!AG55</f>
        <v>2.2394030850000002</v>
      </c>
      <c r="AH80" s="4">
        <f>$N$8*'Data Filter'!AH55</f>
        <v>2.26007172</v>
      </c>
      <c r="AI80" s="4">
        <f>$N$8*'Data Filter'!AI55</f>
        <v>2.2705158600000002</v>
      </c>
      <c r="AJ80" s="4">
        <f>$N$8*'Data Filter'!AJ55</f>
        <v>2.3006583900000002</v>
      </c>
      <c r="AK80" s="4">
        <f>$N$8*'Data Filter'!AK55</f>
        <v>2.2871150550000001</v>
      </c>
      <c r="AL80" s="4">
        <f>$N$8*'Data Filter'!AL55</f>
        <v>2.2977963900000002</v>
      </c>
      <c r="AM80" s="4">
        <f>$N$8*'Data Filter'!AM55</f>
        <v>2.3355701999999998</v>
      </c>
      <c r="AN80" s="4">
        <f>$N$8*'Data Filter'!AN55</f>
        <v>2.3605013250000004</v>
      </c>
    </row>
    <row r="81" spans="1:40" hidden="1" x14ac:dyDescent="0.2">
      <c r="A81" t="s">
        <v>2357</v>
      </c>
      <c r="B81" t="s">
        <v>15</v>
      </c>
      <c r="C81" t="s">
        <v>2648</v>
      </c>
      <c r="D81" t="s">
        <v>2672</v>
      </c>
      <c r="E81" t="s">
        <v>2667</v>
      </c>
      <c r="F81" t="s">
        <v>2653</v>
      </c>
      <c r="H81" t="s">
        <v>2170</v>
      </c>
      <c r="I81" t="s">
        <v>3254</v>
      </c>
      <c r="K81" s="4">
        <f>$N$8*'Data Filter'!K56</f>
        <v>1.96425972</v>
      </c>
      <c r="L81" s="4">
        <f>$N$8*'Data Filter'!L56</f>
        <v>2.0508770700000003</v>
      </c>
      <c r="M81" s="4">
        <f>$N$8*'Data Filter'!M56</f>
        <v>1.8809161200000002</v>
      </c>
      <c r="N81" s="4">
        <f>$N$8*'Data Filter'!N56</f>
        <v>2.0692585349999999</v>
      </c>
      <c r="O81" s="4">
        <f>$N$8*'Data Filter'!O56</f>
        <v>2.1267850050000003</v>
      </c>
      <c r="P81" s="4">
        <f>$N$8*'Data Filter'!P56</f>
        <v>2.1666059550000005</v>
      </c>
      <c r="Q81" s="4">
        <f>$N$8*'Data Filter'!Q56</f>
        <v>2.2134622950000002</v>
      </c>
      <c r="R81" s="4">
        <f>$N$8*'Data Filter'!R56</f>
        <v>2.2922239950000001</v>
      </c>
      <c r="S81" s="4">
        <f>$N$8*'Data Filter'!S56</f>
        <v>2.4293013750000001</v>
      </c>
      <c r="T81" s="4">
        <f>$N$8*'Data Filter'!T56</f>
        <v>2.4681974400000004</v>
      </c>
      <c r="U81" s="4">
        <f>$N$8*'Data Filter'!U56</f>
        <v>2.532980835</v>
      </c>
      <c r="V81" s="4">
        <f>$N$8*'Data Filter'!V56</f>
        <v>2.5844026050000002</v>
      </c>
      <c r="W81" s="4">
        <f>$N$8*'Data Filter'!W56</f>
        <v>2.6271454950000002</v>
      </c>
      <c r="X81" s="4">
        <f>$N$8*'Data Filter'!X56</f>
        <v>2.6649990900000002</v>
      </c>
      <c r="Y81" s="4">
        <f>$N$8*'Data Filter'!Y56</f>
        <v>2.6818882650000004</v>
      </c>
      <c r="Z81" s="4">
        <f>$N$8*'Data Filter'!Z56</f>
        <v>2.7124659000000002</v>
      </c>
      <c r="AA81" s="4">
        <f>$N$8*'Data Filter'!AA56</f>
        <v>2.757832515</v>
      </c>
      <c r="AB81" s="4">
        <f>$N$8*'Data Filter'!AB56</f>
        <v>2.768147055</v>
      </c>
      <c r="AC81" s="4">
        <f>$N$8*'Data Filter'!AC56</f>
        <v>2.8038694050000004</v>
      </c>
      <c r="AD81" s="4">
        <f>$N$8*'Data Filter'!AD56</f>
        <v>2.7843168150000004</v>
      </c>
      <c r="AE81" s="4">
        <f>$N$8*'Data Filter'!AE56</f>
        <v>2.7811676699999999</v>
      </c>
      <c r="AF81" s="4">
        <f>$N$8*'Data Filter'!AF56</f>
        <v>2.7942784650000001</v>
      </c>
      <c r="AG81" s="4">
        <f>$N$8*'Data Filter'!AG56</f>
        <v>2.8411604549999998</v>
      </c>
      <c r="AH81" s="4">
        <f>$N$8*'Data Filter'!AH56</f>
        <v>2.8790383500000001</v>
      </c>
      <c r="AI81" s="4">
        <f>$N$8*'Data Filter'!AI56</f>
        <v>2.9256503400000002</v>
      </c>
      <c r="AJ81" s="4">
        <f>$N$8*'Data Filter'!AJ56</f>
        <v>2.9458501200000002</v>
      </c>
      <c r="AK81" s="4">
        <f>$N$8*'Data Filter'!AK56</f>
        <v>2.961931995</v>
      </c>
      <c r="AL81" s="4">
        <f>$N$8*'Data Filter'!AL56</f>
        <v>2.9433400650000001</v>
      </c>
      <c r="AM81" s="4">
        <f>$N$8*'Data Filter'!AM56</f>
        <v>2.9440520550000002</v>
      </c>
      <c r="AN81" s="4">
        <f>$N$8*'Data Filter'!AN56</f>
        <v>2.9651040900000001</v>
      </c>
    </row>
    <row r="82" spans="1:40" hidden="1" x14ac:dyDescent="0.2">
      <c r="A82" t="s">
        <v>2646</v>
      </c>
      <c r="B82" t="s">
        <v>11</v>
      </c>
      <c r="C82" t="s">
        <v>2648</v>
      </c>
      <c r="D82" t="s">
        <v>2672</v>
      </c>
      <c r="E82" t="s">
        <v>2667</v>
      </c>
      <c r="F82" t="s">
        <v>2651</v>
      </c>
      <c r="H82" t="s">
        <v>2457</v>
      </c>
      <c r="I82" t="s">
        <v>3254</v>
      </c>
      <c r="K82" s="4">
        <f>$N$8*'Data Filter'!K57</f>
        <v>2.0067251850000001</v>
      </c>
      <c r="L82" s="4">
        <f>$N$8*'Data Filter'!L57</f>
        <v>2.0933429400000003</v>
      </c>
      <c r="M82" s="4">
        <f>$N$8*'Data Filter'!M57</f>
        <v>1.9669751100000001</v>
      </c>
      <c r="N82" s="4">
        <f>$N$8*'Data Filter'!N57</f>
        <v>2.1079862550000001</v>
      </c>
      <c r="O82" s="4">
        <f>$N$8*'Data Filter'!O57</f>
        <v>2.1129337349999999</v>
      </c>
      <c r="P82" s="4">
        <f>$N$8*'Data Filter'!P57</f>
        <v>2.1170508300000002</v>
      </c>
      <c r="Q82" s="4">
        <f>$N$8*'Data Filter'!Q57</f>
        <v>2.1580699050000001</v>
      </c>
      <c r="R82" s="4">
        <f>$N$8*'Data Filter'!R57</f>
        <v>2.19085938</v>
      </c>
      <c r="S82" s="4">
        <f>$N$8*'Data Filter'!S57</f>
        <v>2.2174165800000001</v>
      </c>
      <c r="T82" s="4">
        <f>$N$8*'Data Filter'!T57</f>
        <v>2.210595165</v>
      </c>
      <c r="U82" s="4">
        <f>$N$8*'Data Filter'!U57</f>
        <v>2.3007338550000003</v>
      </c>
      <c r="V82" s="4">
        <f>$N$8*'Data Filter'!V57</f>
        <v>2.3256022050000005</v>
      </c>
      <c r="W82" s="4">
        <f>$N$8*'Data Filter'!W57</f>
        <v>2.3437007099999998</v>
      </c>
      <c r="X82" s="4">
        <f>$N$8*'Data Filter'!X57</f>
        <v>2.3674060350000001</v>
      </c>
      <c r="Y82" s="4">
        <f>$N$8*'Data Filter'!Y57</f>
        <v>2.3824131749999999</v>
      </c>
      <c r="Z82" s="4">
        <f>$N$8*'Data Filter'!Z57</f>
        <v>2.408624235</v>
      </c>
      <c r="AA82" s="4">
        <f>$N$8*'Data Filter'!AA57</f>
        <v>2.4426048150000002</v>
      </c>
      <c r="AB82" s="4">
        <f>$N$8*'Data Filter'!AB57</f>
        <v>2.4666094350000001</v>
      </c>
      <c r="AC82" s="4">
        <f>$N$8*'Data Filter'!AC57</f>
        <v>2.4790422599999999</v>
      </c>
      <c r="AD82" s="4">
        <f>$N$8*'Data Filter'!AD57</f>
        <v>2.5071427800000001</v>
      </c>
      <c r="AE82" s="4">
        <f>$N$8*'Data Filter'!AE57</f>
        <v>2.5250447250000003</v>
      </c>
      <c r="AF82" s="4">
        <f>$N$8*'Data Filter'!AF57</f>
        <v>2.5292034000000001</v>
      </c>
      <c r="AG82" s="4">
        <f>$N$8*'Data Filter'!AG57</f>
        <v>2.5666170300000002</v>
      </c>
      <c r="AH82" s="4">
        <f>$N$8*'Data Filter'!AH57</f>
        <v>2.6082913950000002</v>
      </c>
      <c r="AI82" s="4">
        <f>$N$8*'Data Filter'!AI57</f>
        <v>2.6226084150000002</v>
      </c>
      <c r="AJ82" s="4">
        <f>$N$8*'Data Filter'!AJ57</f>
        <v>2.6529853050000001</v>
      </c>
      <c r="AK82" s="4">
        <f>$N$8*'Data Filter'!AK57</f>
        <v>2.6699751900000002</v>
      </c>
      <c r="AL82" s="4">
        <f>$N$8*'Data Filter'!AL57</f>
        <v>2.6652740850000005</v>
      </c>
      <c r="AM82" s="4">
        <f>$N$8*'Data Filter'!AM57</f>
        <v>2.6676183600000001</v>
      </c>
      <c r="AN82" s="4">
        <f>$N$8*'Data Filter'!AN57</f>
        <v>2.6645731650000002</v>
      </c>
    </row>
    <row r="83" spans="1:40" hidden="1" x14ac:dyDescent="0.2">
      <c r="A83" t="s">
        <v>2646</v>
      </c>
      <c r="B83" t="s">
        <v>13</v>
      </c>
      <c r="C83" t="s">
        <v>2648</v>
      </c>
      <c r="D83" t="s">
        <v>2672</v>
      </c>
      <c r="E83" t="s">
        <v>2667</v>
      </c>
      <c r="F83" t="s">
        <v>2652</v>
      </c>
      <c r="H83" t="s">
        <v>2458</v>
      </c>
      <c r="I83" t="s">
        <v>3254</v>
      </c>
      <c r="K83" s="4">
        <f>$N$8*'Data Filter'!K58</f>
        <v>2.0067251850000001</v>
      </c>
      <c r="L83" s="4">
        <f>$N$8*'Data Filter'!L58</f>
        <v>2.0933429400000003</v>
      </c>
      <c r="M83" s="4">
        <f>$N$8*'Data Filter'!M58</f>
        <v>1.9089271350000001</v>
      </c>
      <c r="N83" s="4">
        <f>$N$8*'Data Filter'!N58</f>
        <v>1.9736703000000002</v>
      </c>
      <c r="O83" s="4">
        <f>$N$8*'Data Filter'!O58</f>
        <v>1.9869344550000001</v>
      </c>
      <c r="P83" s="4">
        <f>$N$8*'Data Filter'!P58</f>
        <v>2.0031929100000001</v>
      </c>
      <c r="Q83" s="4">
        <f>$N$8*'Data Filter'!Q58</f>
        <v>2.0295589500000002</v>
      </c>
      <c r="R83" s="4">
        <f>$N$8*'Data Filter'!R58</f>
        <v>2.062646505</v>
      </c>
      <c r="S83" s="4">
        <f>$N$8*'Data Filter'!S58</f>
        <v>2.0804439600000002</v>
      </c>
      <c r="T83" s="4">
        <f>$N$8*'Data Filter'!T58</f>
        <v>2.0731218300000003</v>
      </c>
      <c r="U83" s="4">
        <f>$N$8*'Data Filter'!U58</f>
        <v>2.133284175</v>
      </c>
      <c r="V83" s="4">
        <f>$N$8*'Data Filter'!V58</f>
        <v>2.1562123049999999</v>
      </c>
      <c r="W83" s="4">
        <f>$N$8*'Data Filter'!W58</f>
        <v>2.1542093100000002</v>
      </c>
      <c r="X83" s="4">
        <f>$N$8*'Data Filter'!X58</f>
        <v>2.1349214550000002</v>
      </c>
      <c r="Y83" s="4">
        <f>$N$8*'Data Filter'!Y58</f>
        <v>2.1387451950000003</v>
      </c>
      <c r="Z83" s="4">
        <f>$N$8*'Data Filter'!Z58</f>
        <v>2.1358416150000004</v>
      </c>
      <c r="AA83" s="4">
        <f>$N$8*'Data Filter'!AA58</f>
        <v>2.14088535</v>
      </c>
      <c r="AB83" s="4">
        <f>$N$8*'Data Filter'!AB58</f>
        <v>2.1636772650000005</v>
      </c>
      <c r="AC83" s="4">
        <f>$N$8*'Data Filter'!AC58</f>
        <v>2.1642169950000003</v>
      </c>
      <c r="AD83" s="4">
        <f>$N$8*'Data Filter'!AD58</f>
        <v>2.2105603350000003</v>
      </c>
      <c r="AE83" s="4">
        <f>$N$8*'Data Filter'!AE58</f>
        <v>2.230364835</v>
      </c>
      <c r="AF83" s="4">
        <f>$N$8*'Data Filter'!AF58</f>
        <v>2.2294799099999998</v>
      </c>
      <c r="AG83" s="4">
        <f>$N$8*'Data Filter'!AG58</f>
        <v>2.2733472150000003</v>
      </c>
      <c r="AH83" s="4">
        <f>$N$8*'Data Filter'!AH58</f>
        <v>2.2924297350000002</v>
      </c>
      <c r="AI83" s="4">
        <f>$N$8*'Data Filter'!AI58</f>
        <v>2.3023691100000003</v>
      </c>
      <c r="AJ83" s="4">
        <f>$N$8*'Data Filter'!AJ58</f>
        <v>2.3325065100000004</v>
      </c>
      <c r="AK83" s="4">
        <f>$N$8*'Data Filter'!AK58</f>
        <v>2.3189585850000003</v>
      </c>
      <c r="AL83" s="4">
        <f>$N$8*'Data Filter'!AL58</f>
        <v>2.3296345199999999</v>
      </c>
      <c r="AM83" s="4">
        <f>$N$8*'Data Filter'!AM58</f>
        <v>2.3646519000000001</v>
      </c>
      <c r="AN83" s="4">
        <f>$N$8*'Data Filter'!AN58</f>
        <v>2.3849017650000004</v>
      </c>
    </row>
    <row r="84" spans="1:40" hidden="1" x14ac:dyDescent="0.2">
      <c r="A84" t="s">
        <v>2646</v>
      </c>
      <c r="B84" t="s">
        <v>15</v>
      </c>
      <c r="C84" t="s">
        <v>2648</v>
      </c>
      <c r="D84" t="s">
        <v>2672</v>
      </c>
      <c r="E84" t="s">
        <v>2667</v>
      </c>
      <c r="F84" t="s">
        <v>2653</v>
      </c>
      <c r="H84" t="s">
        <v>2459</v>
      </c>
      <c r="I84" t="s">
        <v>3254</v>
      </c>
      <c r="K84" s="4">
        <f>$N$8*'Data Filter'!K59</f>
        <v>2.0067251850000001</v>
      </c>
      <c r="L84" s="4">
        <f>$N$8*'Data Filter'!L59</f>
        <v>2.0933429400000003</v>
      </c>
      <c r="M84" s="4">
        <f>$N$8*'Data Filter'!M59</f>
        <v>1.9282915350000001</v>
      </c>
      <c r="N84" s="4">
        <f>$N$8*'Data Filter'!N59</f>
        <v>2.117855295</v>
      </c>
      <c r="O84" s="4">
        <f>$N$8*'Data Filter'!O59</f>
        <v>2.1739122900000001</v>
      </c>
      <c r="P84" s="4">
        <f>$N$8*'Data Filter'!P59</f>
        <v>2.2152946500000001</v>
      </c>
      <c r="Q84" s="4">
        <f>$N$8*'Data Filter'!Q59</f>
        <v>2.26366164</v>
      </c>
      <c r="R84" s="4">
        <f>$N$8*'Data Filter'!R59</f>
        <v>2.3405764050000002</v>
      </c>
      <c r="S84" s="4">
        <f>$N$8*'Data Filter'!S59</f>
        <v>2.4754141349999998</v>
      </c>
      <c r="T84" s="4">
        <f>$N$8*'Data Filter'!T59</f>
        <v>2.5202141550000001</v>
      </c>
      <c r="U84" s="4">
        <f>$N$8*'Data Filter'!U59</f>
        <v>2.584990125</v>
      </c>
      <c r="V84" s="4">
        <f>$N$8*'Data Filter'!V59</f>
        <v>2.6410500900000002</v>
      </c>
      <c r="W84" s="4">
        <f>$N$8*'Data Filter'!W59</f>
        <v>2.7111266999999999</v>
      </c>
      <c r="X84" s="4">
        <f>$N$8*'Data Filter'!X59</f>
        <v>2.7489728700000002</v>
      </c>
      <c r="Y84" s="4">
        <f>$N$8*'Data Filter'!Y59</f>
        <v>2.7704025000000003</v>
      </c>
      <c r="Z84" s="4">
        <f>$N$8*'Data Filter'!Z59</f>
        <v>2.8009735200000003</v>
      </c>
      <c r="AA84" s="4">
        <f>$N$8*'Data Filter'!AA59</f>
        <v>2.8361345400000002</v>
      </c>
      <c r="AB84" s="4">
        <f>$N$8*'Data Filter'!AB59</f>
        <v>2.8455327000000001</v>
      </c>
      <c r="AC84" s="4">
        <f>$N$8*'Data Filter'!AC59</f>
        <v>2.8706165100000005</v>
      </c>
      <c r="AD84" s="4">
        <f>$N$8*'Data Filter'!AD59</f>
        <v>2.8337197950000004</v>
      </c>
      <c r="AE84" s="4">
        <f>$N$8*'Data Filter'!AE59</f>
        <v>2.8254123</v>
      </c>
      <c r="AF84" s="4">
        <f>$N$8*'Data Filter'!AF59</f>
        <v>2.8398722850000002</v>
      </c>
      <c r="AG84" s="4">
        <f>$N$8*'Data Filter'!AG59</f>
        <v>2.8817368650000001</v>
      </c>
      <c r="AH84" s="4">
        <f>$N$8*'Data Filter'!AH59</f>
        <v>2.9106877500000001</v>
      </c>
      <c r="AI84" s="4">
        <f>$N$8*'Data Filter'!AI59</f>
        <v>2.9623141800000004</v>
      </c>
      <c r="AJ84" s="4">
        <f>$N$8*'Data Filter'!AJ59</f>
        <v>2.9718230400000003</v>
      </c>
      <c r="AK84" s="4">
        <f>$N$8*'Data Filter'!AK59</f>
        <v>2.98542861</v>
      </c>
      <c r="AL84" s="4">
        <f>$N$8*'Data Filter'!AL59</f>
        <v>2.9668667850000001</v>
      </c>
      <c r="AM84" s="4">
        <f>$N$8*'Data Filter'!AM59</f>
        <v>2.9675396250000001</v>
      </c>
      <c r="AN84" s="4">
        <f>$N$8*'Data Filter'!AN59</f>
        <v>2.988145485</v>
      </c>
    </row>
    <row r="85" spans="1:40" hidden="1" x14ac:dyDescent="0.2">
      <c r="A85" t="s">
        <v>2962</v>
      </c>
      <c r="B85" t="s">
        <v>11</v>
      </c>
      <c r="C85" t="s">
        <v>2648</v>
      </c>
      <c r="D85" t="s">
        <v>2672</v>
      </c>
      <c r="E85" t="s">
        <v>2667</v>
      </c>
      <c r="F85" t="s">
        <v>2651</v>
      </c>
      <c r="H85" t="s">
        <v>1012</v>
      </c>
      <c r="I85" t="s">
        <v>3254</v>
      </c>
      <c r="K85" s="4">
        <v>1.9726420050000002</v>
      </c>
      <c r="L85" s="4">
        <v>2.0648475450000001</v>
      </c>
      <c r="M85" s="4">
        <v>1.9215608400000002</v>
      </c>
      <c r="N85" s="4">
        <v>2.0861099100000002</v>
      </c>
      <c r="O85" s="4">
        <v>2.0950523100000003</v>
      </c>
      <c r="P85" s="4">
        <v>2.1198009150000003</v>
      </c>
      <c r="Q85" s="4">
        <v>2.156139</v>
      </c>
      <c r="R85" s="4">
        <v>2.1954998700000004</v>
      </c>
      <c r="S85" s="4">
        <v>2.2171189050000004</v>
      </c>
      <c r="T85" s="4">
        <v>2.2085087400000001</v>
      </c>
      <c r="U85" s="4">
        <v>2.2666629600000001</v>
      </c>
      <c r="V85" s="4">
        <v>2.2915338750000003</v>
      </c>
      <c r="W85" s="4">
        <v>2.30508801</v>
      </c>
      <c r="X85" s="4">
        <v>2.3287965750000001</v>
      </c>
      <c r="Y85" s="4">
        <v>2.34380655</v>
      </c>
      <c r="Z85" s="4">
        <v>2.37002004</v>
      </c>
      <c r="AA85" s="4">
        <v>2.4040025100000002</v>
      </c>
      <c r="AB85" s="4">
        <v>2.4280090200000002</v>
      </c>
      <c r="AC85" s="4">
        <v>2.4404444100000005</v>
      </c>
      <c r="AD85" s="4">
        <v>2.4685473600000001</v>
      </c>
      <c r="AE85" s="4">
        <v>2.4864507900000001</v>
      </c>
      <c r="AF85" s="4">
        <v>2.4906118950000002</v>
      </c>
      <c r="AG85" s="4">
        <v>2.5280270100000002</v>
      </c>
      <c r="AH85" s="4">
        <v>2.5697036700000004</v>
      </c>
      <c r="AI85" s="4">
        <v>2.5840221750000003</v>
      </c>
      <c r="AJ85" s="4">
        <v>2.6111894400000004</v>
      </c>
      <c r="AK85" s="4">
        <v>2.6219371950000001</v>
      </c>
      <c r="AL85" s="4">
        <v>2.6184440700000002</v>
      </c>
      <c r="AM85" s="4">
        <v>2.6250546150000003</v>
      </c>
      <c r="AN85" s="4">
        <v>2.614749255</v>
      </c>
    </row>
    <row r="86" spans="1:40" hidden="1" x14ac:dyDescent="0.2">
      <c r="A86" t="s">
        <v>2962</v>
      </c>
      <c r="B86" t="s">
        <v>13</v>
      </c>
      <c r="C86" t="s">
        <v>2648</v>
      </c>
      <c r="D86" t="s">
        <v>2672</v>
      </c>
      <c r="E86" t="s">
        <v>2667</v>
      </c>
      <c r="F86" t="s">
        <v>2652</v>
      </c>
      <c r="H86" t="s">
        <v>1013</v>
      </c>
      <c r="I86" t="s">
        <v>3254</v>
      </c>
      <c r="K86" s="4">
        <v>1.9726420050000002</v>
      </c>
      <c r="L86" s="4">
        <v>2.0648475450000001</v>
      </c>
      <c r="M86" s="4">
        <v>1.86194916</v>
      </c>
      <c r="N86" s="4">
        <v>1.9528095600000002</v>
      </c>
      <c r="O86" s="4">
        <v>1.9543211550000001</v>
      </c>
      <c r="P86" s="4">
        <v>1.98328689</v>
      </c>
      <c r="Q86" s="4">
        <v>2.0259238050000001</v>
      </c>
      <c r="R86" s="4">
        <v>2.057856975</v>
      </c>
      <c r="S86" s="4">
        <v>2.0770425000000001</v>
      </c>
      <c r="T86" s="4">
        <v>2.071091295</v>
      </c>
      <c r="U86" s="4">
        <v>2.0877598800000001</v>
      </c>
      <c r="V86" s="4">
        <v>2.1062465100000001</v>
      </c>
      <c r="W86" s="4">
        <v>2.1041432100000002</v>
      </c>
      <c r="X86" s="4">
        <v>2.0844459000000004</v>
      </c>
      <c r="Y86" s="4">
        <v>2.0880666000000003</v>
      </c>
      <c r="Z86" s="4">
        <v>2.0851653150000002</v>
      </c>
      <c r="AA86" s="4">
        <v>2.0902112100000001</v>
      </c>
      <c r="AB86" s="4">
        <v>2.113005555</v>
      </c>
      <c r="AC86" s="4">
        <v>2.113547445</v>
      </c>
      <c r="AD86" s="4">
        <v>2.1598928100000001</v>
      </c>
      <c r="AE86" s="4">
        <v>2.1796994700000001</v>
      </c>
      <c r="AF86" s="4">
        <v>2.1788162999999998</v>
      </c>
      <c r="AG86" s="4">
        <v>2.2226853600000003</v>
      </c>
      <c r="AH86" s="4">
        <v>2.2417704449999998</v>
      </c>
      <c r="AI86" s="4">
        <v>2.2517111700000001</v>
      </c>
      <c r="AJ86" s="4">
        <v>2.2818505950000003</v>
      </c>
      <c r="AK86" s="4">
        <v>2.2683042900000001</v>
      </c>
      <c r="AL86" s="4">
        <v>2.2789826550000001</v>
      </c>
      <c r="AM86" s="4">
        <v>2.3140011149999999</v>
      </c>
      <c r="AN86" s="4">
        <v>2.3342536800000002</v>
      </c>
    </row>
    <row r="87" spans="1:40" hidden="1" x14ac:dyDescent="0.2">
      <c r="A87" t="s">
        <v>2962</v>
      </c>
      <c r="B87" t="s">
        <v>15</v>
      </c>
      <c r="C87" t="s">
        <v>2648</v>
      </c>
      <c r="D87" t="s">
        <v>2672</v>
      </c>
      <c r="E87" t="s">
        <v>2667</v>
      </c>
      <c r="F87" t="s">
        <v>2653</v>
      </c>
      <c r="H87" t="s">
        <v>1014</v>
      </c>
      <c r="I87" t="s">
        <v>3254</v>
      </c>
      <c r="K87" s="4">
        <v>1.9726420050000002</v>
      </c>
      <c r="L87" s="4">
        <v>2.0648475450000001</v>
      </c>
      <c r="M87" s="4">
        <v>1.9027433250000001</v>
      </c>
      <c r="N87" s="4">
        <v>2.0981180250000002</v>
      </c>
      <c r="O87" s="4">
        <v>2.1626730000000003</v>
      </c>
      <c r="P87" s="4">
        <v>2.2095224550000001</v>
      </c>
      <c r="Q87" s="4">
        <v>2.2634067600000001</v>
      </c>
      <c r="R87" s="4">
        <v>2.3421636000000001</v>
      </c>
      <c r="S87" s="4">
        <v>2.4792363900000001</v>
      </c>
      <c r="T87" s="4">
        <v>2.5181277300000002</v>
      </c>
      <c r="U87" s="4">
        <v>2.5829065350000002</v>
      </c>
      <c r="V87" s="4">
        <v>2.6343235800000002</v>
      </c>
      <c r="W87" s="4">
        <v>2.6770616100000004</v>
      </c>
      <c r="X87" s="4">
        <v>2.714910615</v>
      </c>
      <c r="Y87" s="4">
        <v>2.7317956050000003</v>
      </c>
      <c r="Z87" s="4">
        <v>2.7623691900000003</v>
      </c>
      <c r="AA87" s="4">
        <v>2.7975321000000002</v>
      </c>
      <c r="AB87" s="4">
        <v>2.8069328250000001</v>
      </c>
      <c r="AC87" s="4">
        <v>2.8320190650000003</v>
      </c>
      <c r="AD87" s="4">
        <v>2.7951239700000001</v>
      </c>
      <c r="AE87" s="4">
        <v>2.7868186350000004</v>
      </c>
      <c r="AF87" s="4">
        <v>2.8012806449999998</v>
      </c>
      <c r="AG87" s="4">
        <v>2.8431471149999998</v>
      </c>
      <c r="AH87" s="4">
        <v>2.8720994850000001</v>
      </c>
      <c r="AI87" s="4">
        <v>2.9237282100000002</v>
      </c>
      <c r="AJ87" s="4">
        <v>2.9332390950000002</v>
      </c>
      <c r="AK87" s="4">
        <v>2.9468462850000003</v>
      </c>
      <c r="AL87" s="4">
        <v>2.9282867550000002</v>
      </c>
      <c r="AM87" s="4">
        <v>2.9289614849999999</v>
      </c>
      <c r="AN87" s="4">
        <v>2.9490104700000002</v>
      </c>
    </row>
    <row r="88" spans="1:40" hidden="1" x14ac:dyDescent="0.2">
      <c r="A88" t="s">
        <v>3252</v>
      </c>
      <c r="B88" t="str">
        <f>'Data Filter'!B138</f>
        <v>Reference case</v>
      </c>
      <c r="C88" t="str">
        <f>'Data Filter'!C138</f>
        <v>Energy Prices</v>
      </c>
      <c r="D88" t="str">
        <f>'Data Filter'!D138</f>
        <v xml:space="preserve"> Average Price to All Users</v>
      </c>
      <c r="E88" t="str">
        <f>'Data Filter'!E138</f>
        <v xml:space="preserve"> Jet Fuel</v>
      </c>
      <c r="F88" t="str">
        <f>'Data Filter'!F138</f>
        <v xml:space="preserve"> Reference case</v>
      </c>
      <c r="G88">
        <f>'Data Filter'!G138</f>
        <v>0</v>
      </c>
      <c r="H88" t="str">
        <f>'Data Filter'!H138</f>
        <v>AEO.2022.REF2022.PRCE_REAL_TEN_NA_JFL_NA_ENC_Y13DLRPMMBTU.A</v>
      </c>
      <c r="I88" t="s">
        <v>3254</v>
      </c>
      <c r="J88">
        <f>'Data Filter'!J138</f>
        <v>0</v>
      </c>
      <c r="K88" s="4">
        <f>'Data Filter'!K138*$N$8</f>
        <v>1.9726420050000002</v>
      </c>
      <c r="L88" s="4">
        <f>'Data Filter'!L138*$N$8</f>
        <v>2.0424947850000001</v>
      </c>
      <c r="M88" s="4">
        <f>'Data Filter'!M138*$N$8</f>
        <v>1.8996333300000001</v>
      </c>
      <c r="N88" s="4">
        <f>'Data Filter'!N138*$N$8</f>
        <v>2.047187385</v>
      </c>
      <c r="O88" s="4">
        <f>'Data Filter'!O138*$N$8</f>
        <v>2.047202505</v>
      </c>
      <c r="P88" s="4">
        <f>'Data Filter'!P138*$N$8</f>
        <v>2.0625691500000003</v>
      </c>
      <c r="Q88" s="4">
        <f>'Data Filter'!Q138*$N$8</f>
        <v>2.09274732</v>
      </c>
      <c r="R88" s="4">
        <f>'Data Filter'!R138*$N$8</f>
        <v>2.1295080900000003</v>
      </c>
      <c r="S88" s="4">
        <f>'Data Filter'!S138*$N$8</f>
        <v>2.1509038349999998</v>
      </c>
      <c r="T88" s="4">
        <f>'Data Filter'!T138*$N$8</f>
        <v>2.1477467250000002</v>
      </c>
      <c r="U88" s="4">
        <f>'Data Filter'!U138*$N$8</f>
        <v>2.1984245100000002</v>
      </c>
      <c r="V88" s="4">
        <f>'Data Filter'!V138*$N$8</f>
        <v>2.2230420300000002</v>
      </c>
      <c r="W88" s="4">
        <f>'Data Filter'!W138*$N$8</f>
        <v>2.240264925</v>
      </c>
      <c r="X88" s="4">
        <f>'Data Filter'!X138*$N$8</f>
        <v>2.2531891500000003</v>
      </c>
      <c r="Y88" s="4">
        <f>'Data Filter'!Y138*$N$8</f>
        <v>2.2697979300000002</v>
      </c>
      <c r="Z88" s="4">
        <f>'Data Filter'!Z138*$N$8</f>
        <v>2.2977947700000003</v>
      </c>
      <c r="AA88" s="4">
        <f>'Data Filter'!AA138*$N$8</f>
        <v>2.3317191900000003</v>
      </c>
      <c r="AB88" s="4">
        <f>'Data Filter'!AB138*$N$8</f>
        <v>2.3534551350000004</v>
      </c>
      <c r="AC88" s="4">
        <f>'Data Filter'!AC138*$N$8</f>
        <v>2.3653977749999999</v>
      </c>
      <c r="AD88" s="4">
        <f>'Data Filter'!AD138*$N$8</f>
        <v>2.3855436900000004</v>
      </c>
      <c r="AE88" s="4">
        <f>'Data Filter'!AE138*$N$8</f>
        <v>2.4034476599999999</v>
      </c>
      <c r="AF88" s="4">
        <f>'Data Filter'!AF138*$N$8</f>
        <v>2.4076090350000001</v>
      </c>
      <c r="AG88" s="4">
        <f>'Data Filter'!AG138*$N$8</f>
        <v>2.4450241500000001</v>
      </c>
      <c r="AH88" s="4">
        <f>'Data Filter'!AH138*$N$8</f>
        <v>2.4867005400000002</v>
      </c>
      <c r="AI88" s="4">
        <f>'Data Filter'!AI138*$N$8</f>
        <v>2.5010197199999999</v>
      </c>
      <c r="AJ88" s="4">
        <f>'Data Filter'!AJ138*$N$8</f>
        <v>2.5281873900000003</v>
      </c>
      <c r="AK88" s="4">
        <f>'Data Filter'!AK138*$N$8</f>
        <v>2.5389351450000004</v>
      </c>
      <c r="AL88" s="4">
        <f>'Data Filter'!AL138*$N$8</f>
        <v>2.5354422900000002</v>
      </c>
      <c r="AM88" s="4">
        <f>'Data Filter'!AM138*$N$8</f>
        <v>2.5420528349999998</v>
      </c>
      <c r="AN88" s="4">
        <f>'Data Filter'!AN138*$N$8</f>
        <v>2.5317480150000002</v>
      </c>
    </row>
    <row r="89" spans="1:40" hidden="1" x14ac:dyDescent="0.2">
      <c r="A89" t="s">
        <v>3252</v>
      </c>
      <c r="B89" t="str">
        <f>'Data Filter'!B139</f>
        <v>High oil and gas supply</v>
      </c>
      <c r="C89" t="str">
        <f>'Data Filter'!C139</f>
        <v>Energy Prices</v>
      </c>
      <c r="D89" t="str">
        <f>'Data Filter'!D139</f>
        <v xml:space="preserve"> Average Price to All Users</v>
      </c>
      <c r="E89" t="str">
        <f>'Data Filter'!E139</f>
        <v xml:space="preserve"> Jet Fuel</v>
      </c>
      <c r="F89" t="str">
        <f>'Data Filter'!F139</f>
        <v xml:space="preserve"> High oil and gas supply</v>
      </c>
      <c r="G89">
        <f>'Data Filter'!G139</f>
        <v>0</v>
      </c>
      <c r="H89" t="str">
        <f>'Data Filter'!H139</f>
        <v>AEO.2022.HIGHOGS.PRCE_REAL_TEN_NA_JFL_NA_ENC_Y13DLRPMMBTU.A</v>
      </c>
      <c r="I89" t="s">
        <v>3254</v>
      </c>
      <c r="J89">
        <f>'Data Filter'!J139</f>
        <v>0</v>
      </c>
      <c r="K89" s="4">
        <f>'Data Filter'!K139*$N$8</f>
        <v>1.9726420050000002</v>
      </c>
      <c r="L89" s="4">
        <f>'Data Filter'!L139*$N$8</f>
        <v>2.0424947850000001</v>
      </c>
      <c r="M89" s="4">
        <f>'Data Filter'!M139*$N$8</f>
        <v>1.8427294800000003</v>
      </c>
      <c r="N89" s="4">
        <f>'Data Filter'!N139*$N$8</f>
        <v>1.90619487</v>
      </c>
      <c r="O89" s="4">
        <f>'Data Filter'!O139*$N$8</f>
        <v>1.8955759050000001</v>
      </c>
      <c r="P89" s="4">
        <f>'Data Filter'!P139*$N$8</f>
        <v>1.9124109450000002</v>
      </c>
      <c r="Q89" s="4">
        <f>'Data Filter'!Q139*$N$8</f>
        <v>1.9429171650000001</v>
      </c>
      <c r="R89" s="4">
        <f>'Data Filter'!R139*$N$8</f>
        <v>1.9748506050000001</v>
      </c>
      <c r="S89" s="4">
        <f>'Data Filter'!S139*$N$8</f>
        <v>1.9940362650000001</v>
      </c>
      <c r="T89" s="4">
        <f>'Data Filter'!T139*$N$8</f>
        <v>1.9880854650000002</v>
      </c>
      <c r="U89" s="4">
        <f>'Data Filter'!U139*$N$8</f>
        <v>2.0047543200000004</v>
      </c>
      <c r="V89" s="4">
        <f>'Data Filter'!V139*$N$8</f>
        <v>2.0232413550000001</v>
      </c>
      <c r="W89" s="4">
        <f>'Data Filter'!W139*$N$8</f>
        <v>2.0211383249999999</v>
      </c>
      <c r="X89" s="4">
        <f>'Data Filter'!X139*$N$8</f>
        <v>2.0014411500000002</v>
      </c>
      <c r="Y89" s="4">
        <f>'Data Filter'!Y139*$N$8</f>
        <v>2.0050621200000003</v>
      </c>
      <c r="Z89" s="4">
        <f>'Data Filter'!Z139*$N$8</f>
        <v>2.0021611050000003</v>
      </c>
      <c r="AA89" s="4">
        <f>'Data Filter'!AA139*$N$8</f>
        <v>2.0072071349999998</v>
      </c>
      <c r="AB89" s="4">
        <f>'Data Filter'!AB139*$N$8</f>
        <v>2.0300016150000002</v>
      </c>
      <c r="AC89" s="4">
        <f>'Data Filter'!AC139*$N$8</f>
        <v>2.0305437749999999</v>
      </c>
      <c r="AD89" s="4">
        <f>'Data Filter'!AD139*$N$8</f>
        <v>2.0768894100000002</v>
      </c>
      <c r="AE89" s="4">
        <f>'Data Filter'!AE139*$N$8</f>
        <v>2.0966959350000001</v>
      </c>
      <c r="AF89" s="4">
        <f>'Data Filter'!AF139*$N$8</f>
        <v>2.0958130349999999</v>
      </c>
      <c r="AG89" s="4">
        <f>'Data Filter'!AG139*$N$8</f>
        <v>2.1396827699999998</v>
      </c>
      <c r="AH89" s="4">
        <f>'Data Filter'!AH139*$N$8</f>
        <v>2.1587677200000002</v>
      </c>
      <c r="AI89" s="4">
        <f>'Data Filter'!AI139*$N$8</f>
        <v>2.1687085800000001</v>
      </c>
      <c r="AJ89" s="4">
        <f>'Data Filter'!AJ139*$N$8</f>
        <v>2.19884814</v>
      </c>
      <c r="AK89" s="4">
        <f>'Data Filter'!AK139*$N$8</f>
        <v>2.18530224</v>
      </c>
      <c r="AL89" s="4">
        <f>'Data Filter'!AL139*$N$8</f>
        <v>2.1959803350000002</v>
      </c>
      <c r="AM89" s="4">
        <f>'Data Filter'!AM139*$N$8</f>
        <v>2.2309996050000001</v>
      </c>
      <c r="AN89" s="4">
        <f>'Data Filter'!AN139*$N$8</f>
        <v>2.2512519000000002</v>
      </c>
    </row>
    <row r="90" spans="1:40" hidden="1" x14ac:dyDescent="0.2">
      <c r="A90" t="s">
        <v>3252</v>
      </c>
      <c r="B90" t="str">
        <f>'Data Filter'!B140</f>
        <v>Low oil and gas supply</v>
      </c>
      <c r="C90" t="str">
        <f>'Data Filter'!C140</f>
        <v>Energy Prices</v>
      </c>
      <c r="D90" t="str">
        <f>'Data Filter'!D140</f>
        <v xml:space="preserve"> Average Price to All Users</v>
      </c>
      <c r="E90" t="str">
        <f>'Data Filter'!E140</f>
        <v xml:space="preserve"> Jet Fuel</v>
      </c>
      <c r="F90" t="str">
        <f>'Data Filter'!F140</f>
        <v xml:space="preserve"> Low oil and gas supply</v>
      </c>
      <c r="G90">
        <f>'Data Filter'!G140</f>
        <v>0</v>
      </c>
      <c r="H90" t="str">
        <f>'Data Filter'!H140</f>
        <v>AEO.2022.LOWOGS.PRCE_REAL_TEN_NA_JFL_NA_ENC_Y13DLRPMMBTU.A</v>
      </c>
      <c r="I90" t="s">
        <v>3254</v>
      </c>
      <c r="J90">
        <f>'Data Filter'!J140</f>
        <v>0</v>
      </c>
      <c r="K90" s="4">
        <f>'Data Filter'!K140*$N$8</f>
        <v>1.9726420050000002</v>
      </c>
      <c r="L90" s="4">
        <f>'Data Filter'!L140*$N$8</f>
        <v>2.0424947850000001</v>
      </c>
      <c r="M90" s="4">
        <f>'Data Filter'!M140*$N$8</f>
        <v>1.8900922050000002</v>
      </c>
      <c r="N90" s="4">
        <f>'Data Filter'!N140*$N$8</f>
        <v>2.0795755050000002</v>
      </c>
      <c r="O90" s="4">
        <f>'Data Filter'!O140*$N$8</f>
        <v>2.131764075</v>
      </c>
      <c r="P90" s="4">
        <f>'Data Filter'!P140*$N$8</f>
        <v>2.1663209700000001</v>
      </c>
      <c r="Q90" s="4">
        <f>'Data Filter'!Q140*$N$8</f>
        <v>2.2083294600000003</v>
      </c>
      <c r="R90" s="4">
        <f>'Data Filter'!R140*$N$8</f>
        <v>2.2878996750000002</v>
      </c>
      <c r="S90" s="4">
        <f>'Data Filter'!S140*$N$8</f>
        <v>2.4246846450000001</v>
      </c>
      <c r="T90" s="4">
        <f>'Data Filter'!T140*$N$8</f>
        <v>2.4633483750000003</v>
      </c>
      <c r="U90" s="4">
        <f>'Data Filter'!U140*$N$8</f>
        <v>2.5276183650000004</v>
      </c>
      <c r="V90" s="4">
        <f>'Data Filter'!V140*$N$8</f>
        <v>2.5792179300000004</v>
      </c>
      <c r="W90" s="4">
        <f>'Data Filter'!W140*$N$8</f>
        <v>2.6201391300000001</v>
      </c>
      <c r="X90" s="4">
        <f>'Data Filter'!X140*$N$8</f>
        <v>2.646127575</v>
      </c>
      <c r="Y90" s="4">
        <f>'Data Filter'!Y140*$N$8</f>
        <v>2.6590231800000002</v>
      </c>
      <c r="Z90" s="4">
        <f>'Data Filter'!Z140*$N$8</f>
        <v>2.6862210900000001</v>
      </c>
      <c r="AA90" s="4">
        <f>'Data Filter'!AA140*$N$8</f>
        <v>2.7265648950000001</v>
      </c>
      <c r="AB90" s="4">
        <f>'Data Filter'!AB140*$N$8</f>
        <v>2.7393512850000001</v>
      </c>
      <c r="AC90" s="4">
        <f>'Data Filter'!AC140*$N$8</f>
        <v>2.75701806</v>
      </c>
      <c r="AD90" s="4">
        <f>'Data Filter'!AD140*$N$8</f>
        <v>2.7173080800000005</v>
      </c>
      <c r="AE90" s="4">
        <f>'Data Filter'!AE140*$N$8</f>
        <v>2.7173716650000004</v>
      </c>
      <c r="AF90" s="4">
        <f>'Data Filter'!AF140*$N$8</f>
        <v>2.7312232050000005</v>
      </c>
      <c r="AG90" s="4">
        <f>'Data Filter'!AG140*$N$8</f>
        <v>2.7723784950000003</v>
      </c>
      <c r="AH90" s="4">
        <f>'Data Filter'!AH140*$N$8</f>
        <v>2.7997825500000002</v>
      </c>
      <c r="AI90" s="4">
        <f>'Data Filter'!AI140*$N$8</f>
        <v>2.8508161950000002</v>
      </c>
      <c r="AJ90" s="4">
        <f>'Data Filter'!AJ140*$N$8</f>
        <v>2.8667671200000004</v>
      </c>
      <c r="AK90" s="4">
        <f>'Data Filter'!AK140*$N$8</f>
        <v>2.8785048300000002</v>
      </c>
      <c r="AL90" s="4">
        <f>'Data Filter'!AL140*$N$8</f>
        <v>2.8560375900000001</v>
      </c>
      <c r="AM90" s="4">
        <f>'Data Filter'!AM140*$N$8</f>
        <v>2.8620013499999999</v>
      </c>
      <c r="AN90" s="4">
        <f>'Data Filter'!AN140*$N$8</f>
        <v>2.8719624600000002</v>
      </c>
    </row>
    <row r="91" spans="1:40" hidden="1" x14ac:dyDescent="0.2">
      <c r="A91" t="s">
        <v>3253</v>
      </c>
      <c r="B91" t="s">
        <v>11</v>
      </c>
      <c r="C91" t="s">
        <v>2648</v>
      </c>
      <c r="D91" t="s">
        <v>2672</v>
      </c>
      <c r="E91" t="s">
        <v>2667</v>
      </c>
      <c r="F91" t="s">
        <v>2651</v>
      </c>
      <c r="G91">
        <v>0</v>
      </c>
      <c r="H91" t="s">
        <v>3063</v>
      </c>
      <c r="I91" t="s">
        <v>3254</v>
      </c>
      <c r="J91">
        <v>0</v>
      </c>
      <c r="K91" s="4">
        <v>1.9726420050000002</v>
      </c>
      <c r="L91" s="4">
        <v>2.0424947850000001</v>
      </c>
      <c r="M91" s="4">
        <v>1.8996333300000001</v>
      </c>
      <c r="N91" s="4">
        <v>2.047187385</v>
      </c>
      <c r="O91" s="4">
        <v>2.047202505</v>
      </c>
      <c r="P91" s="4">
        <v>2.0625691500000003</v>
      </c>
      <c r="Q91" s="4">
        <v>2.09274732</v>
      </c>
      <c r="R91" s="4">
        <v>2.1295080900000003</v>
      </c>
      <c r="S91" s="4">
        <v>2.1509038349999998</v>
      </c>
      <c r="T91" s="4">
        <v>2.1477467250000002</v>
      </c>
      <c r="U91" s="4">
        <v>2.1984245100000002</v>
      </c>
      <c r="V91" s="4">
        <v>2.2230420300000002</v>
      </c>
      <c r="W91" s="4">
        <v>2.240264925</v>
      </c>
      <c r="X91" s="4">
        <v>2.2531891500000003</v>
      </c>
      <c r="Y91" s="4">
        <v>2.2697979300000002</v>
      </c>
      <c r="Z91" s="4">
        <v>2.2977947700000003</v>
      </c>
      <c r="AA91" s="4">
        <v>2.3317191900000003</v>
      </c>
      <c r="AB91" s="4">
        <v>2.3534551350000004</v>
      </c>
      <c r="AC91" s="4">
        <v>2.3653977749999999</v>
      </c>
      <c r="AD91" s="4">
        <v>2.3855436900000004</v>
      </c>
      <c r="AE91" s="4">
        <v>2.4034476599999999</v>
      </c>
      <c r="AF91" s="4">
        <v>2.4076090350000001</v>
      </c>
      <c r="AG91" s="4">
        <v>2.4450241500000001</v>
      </c>
      <c r="AH91" s="4">
        <v>2.4867005400000002</v>
      </c>
      <c r="AI91" s="4">
        <v>2.5010197199999999</v>
      </c>
      <c r="AJ91" s="4">
        <v>2.5281873900000003</v>
      </c>
      <c r="AK91" s="4">
        <v>2.5389351450000004</v>
      </c>
      <c r="AL91" s="4">
        <v>2.5354422900000002</v>
      </c>
      <c r="AM91" s="4">
        <v>2.5420528349999998</v>
      </c>
      <c r="AN91" s="4">
        <v>2.5317480150000002</v>
      </c>
    </row>
    <row r="92" spans="1:40" hidden="1" x14ac:dyDescent="0.2">
      <c r="A92" t="s">
        <v>3253</v>
      </c>
      <c r="B92" t="s">
        <v>13</v>
      </c>
      <c r="C92" t="s">
        <v>2648</v>
      </c>
      <c r="D92" t="s">
        <v>2672</v>
      </c>
      <c r="E92" t="s">
        <v>2667</v>
      </c>
      <c r="F92" t="s">
        <v>2652</v>
      </c>
      <c r="G92">
        <v>0</v>
      </c>
      <c r="H92" t="s">
        <v>3064</v>
      </c>
      <c r="I92" t="s">
        <v>3254</v>
      </c>
      <c r="J92">
        <v>0</v>
      </c>
      <c r="K92" s="4">
        <v>1.9726420050000002</v>
      </c>
      <c r="L92" s="4">
        <v>2.0424947850000001</v>
      </c>
      <c r="M92" s="4">
        <v>1.8427294800000003</v>
      </c>
      <c r="N92" s="4">
        <v>1.90619487</v>
      </c>
      <c r="O92" s="4">
        <v>1.8955759050000001</v>
      </c>
      <c r="P92" s="4">
        <v>1.9124109450000002</v>
      </c>
      <c r="Q92" s="4">
        <v>1.9429171650000001</v>
      </c>
      <c r="R92" s="4">
        <v>1.9748506050000001</v>
      </c>
      <c r="S92" s="4">
        <v>1.9940362650000001</v>
      </c>
      <c r="T92" s="4">
        <v>1.9880854650000002</v>
      </c>
      <c r="U92" s="4">
        <v>2.0047543200000004</v>
      </c>
      <c r="V92" s="4">
        <v>2.0232413550000001</v>
      </c>
      <c r="W92" s="4">
        <v>2.0211383249999999</v>
      </c>
      <c r="X92" s="4">
        <v>2.0014411500000002</v>
      </c>
      <c r="Y92" s="4">
        <v>2.0050621200000003</v>
      </c>
      <c r="Z92" s="4">
        <v>2.0021611050000003</v>
      </c>
      <c r="AA92" s="4">
        <v>2.0072071349999998</v>
      </c>
      <c r="AB92" s="4">
        <v>2.0300016150000002</v>
      </c>
      <c r="AC92" s="4">
        <v>2.0305437749999999</v>
      </c>
      <c r="AD92" s="4">
        <v>2.0768894100000002</v>
      </c>
      <c r="AE92" s="4">
        <v>2.0966959350000001</v>
      </c>
      <c r="AF92" s="4">
        <v>2.0958130349999999</v>
      </c>
      <c r="AG92" s="4">
        <v>2.1396827699999998</v>
      </c>
      <c r="AH92" s="4">
        <v>2.1587677200000002</v>
      </c>
      <c r="AI92" s="4">
        <v>2.1687085800000001</v>
      </c>
      <c r="AJ92" s="4">
        <v>2.19884814</v>
      </c>
      <c r="AK92" s="4">
        <v>2.18530224</v>
      </c>
      <c r="AL92" s="4">
        <v>2.1959803350000002</v>
      </c>
      <c r="AM92" s="4">
        <v>2.2309996050000001</v>
      </c>
      <c r="AN92" s="4">
        <v>2.2512519000000002</v>
      </c>
    </row>
    <row r="93" spans="1:40" hidden="1" x14ac:dyDescent="0.2">
      <c r="A93" t="s">
        <v>3253</v>
      </c>
      <c r="B93" t="s">
        <v>15</v>
      </c>
      <c r="C93" t="s">
        <v>2648</v>
      </c>
      <c r="D93" t="s">
        <v>2672</v>
      </c>
      <c r="E93" t="s">
        <v>2667</v>
      </c>
      <c r="F93" t="s">
        <v>2653</v>
      </c>
      <c r="G93">
        <v>0</v>
      </c>
      <c r="H93" t="s">
        <v>3065</v>
      </c>
      <c r="I93" t="s">
        <v>3254</v>
      </c>
      <c r="J93">
        <v>0</v>
      </c>
      <c r="K93" s="4">
        <v>1.9726420050000002</v>
      </c>
      <c r="L93" s="4">
        <v>2.0424947850000001</v>
      </c>
      <c r="M93" s="4">
        <v>1.8900922050000002</v>
      </c>
      <c r="N93" s="4">
        <v>2.0795755050000002</v>
      </c>
      <c r="O93" s="4">
        <v>2.131764075</v>
      </c>
      <c r="P93" s="4">
        <v>2.1663209700000001</v>
      </c>
      <c r="Q93" s="4">
        <v>2.2083294600000003</v>
      </c>
      <c r="R93" s="4">
        <v>2.2878996750000002</v>
      </c>
      <c r="S93" s="4">
        <v>2.4246846450000001</v>
      </c>
      <c r="T93" s="4">
        <v>2.4633483750000003</v>
      </c>
      <c r="U93" s="4">
        <v>2.5276183650000004</v>
      </c>
      <c r="V93" s="4">
        <v>2.5792179300000004</v>
      </c>
      <c r="W93" s="4">
        <v>2.6201391300000001</v>
      </c>
      <c r="X93" s="4">
        <v>2.646127575</v>
      </c>
      <c r="Y93" s="4">
        <v>2.6590231800000002</v>
      </c>
      <c r="Z93" s="4">
        <v>2.6862210900000001</v>
      </c>
      <c r="AA93" s="4">
        <v>2.7265648950000001</v>
      </c>
      <c r="AB93" s="4">
        <v>2.7393512850000001</v>
      </c>
      <c r="AC93" s="4">
        <v>2.75701806</v>
      </c>
      <c r="AD93" s="4">
        <v>2.7173080800000005</v>
      </c>
      <c r="AE93" s="4">
        <v>2.7173716650000004</v>
      </c>
      <c r="AF93" s="4">
        <v>2.7312232050000005</v>
      </c>
      <c r="AG93" s="4">
        <v>2.7723784950000003</v>
      </c>
      <c r="AH93" s="4">
        <v>2.7997825500000002</v>
      </c>
      <c r="AI93" s="4">
        <v>2.8508161950000002</v>
      </c>
      <c r="AJ93" s="4">
        <v>2.8667671200000004</v>
      </c>
      <c r="AK93" s="4">
        <v>2.8785048300000002</v>
      </c>
      <c r="AL93" s="4">
        <v>2.8560375900000001</v>
      </c>
      <c r="AM93" s="4">
        <v>2.8620013499999999</v>
      </c>
      <c r="AN93" s="4">
        <v>2.8719624600000002</v>
      </c>
    </row>
    <row r="94" spans="1:40" hidden="1" x14ac:dyDescent="0.2">
      <c r="A94" t="s">
        <v>334</v>
      </c>
      <c r="B94" t="s">
        <v>11</v>
      </c>
      <c r="C94" t="s">
        <v>2648</v>
      </c>
      <c r="D94" t="s">
        <v>2672</v>
      </c>
      <c r="E94" t="s">
        <v>2666</v>
      </c>
      <c r="F94" t="s">
        <v>2651</v>
      </c>
      <c r="H94" t="s">
        <v>129</v>
      </c>
      <c r="I94" t="s">
        <v>3254</v>
      </c>
      <c r="K94" s="4">
        <f>$N$9*'Data Filter'!K60</f>
        <v>3.1063031597979998</v>
      </c>
      <c r="L94" s="4">
        <f>$N$9*'Data Filter'!L60</f>
        <v>2.9790822177099998</v>
      </c>
      <c r="M94" s="4">
        <f>$N$9*'Data Filter'!M60</f>
        <v>2.6692754238159999</v>
      </c>
      <c r="N94" s="4">
        <f>$N$9*'Data Filter'!N60</f>
        <v>2.6530389652480002</v>
      </c>
      <c r="O94" s="4">
        <f>$N$9*'Data Filter'!O60</f>
        <v>2.6260307449739999</v>
      </c>
      <c r="P94" s="4">
        <f>$N$9*'Data Filter'!P60</f>
        <v>2.6524546085680001</v>
      </c>
      <c r="Q94" s="4">
        <f>$N$9*'Data Filter'!Q60</f>
        <v>2.6823564765499999</v>
      </c>
      <c r="R94" s="4">
        <f>$N$9*'Data Filter'!R60</f>
        <v>2.7113564392940002</v>
      </c>
      <c r="S94" s="4">
        <f>$N$9*'Data Filter'!S60</f>
        <v>2.7317100874579996</v>
      </c>
      <c r="T94" s="4">
        <f>$N$9*'Data Filter'!T60</f>
        <v>2.799185007822</v>
      </c>
      <c r="U94" s="4">
        <f>$N$9*'Data Filter'!U60</f>
        <v>2.8885094573079999</v>
      </c>
      <c r="V94" s="4">
        <f>$N$9*'Data Filter'!V60</f>
        <v>2.917821076948</v>
      </c>
      <c r="W94" s="4">
        <f>$N$9*'Data Filter'!W60</f>
        <v>2.941955248308</v>
      </c>
      <c r="X94" s="4">
        <f>$N$9*'Data Filter'!X60</f>
        <v>2.9647559802479999</v>
      </c>
      <c r="Y94" s="4">
        <f>$N$9*'Data Filter'!Y60</f>
        <v>2.9759281344939996</v>
      </c>
      <c r="Z94" s="4">
        <f>$N$9*'Data Filter'!Z60</f>
        <v>2.997082687976</v>
      </c>
      <c r="AA94" s="4">
        <f>$N$9*'Data Filter'!AA60</f>
        <v>3.0158710778560001</v>
      </c>
      <c r="AB94" s="4">
        <f>$N$9*'Data Filter'!AB60</f>
        <v>3.0489552849839998</v>
      </c>
      <c r="AC94" s="4">
        <f>$N$9*'Data Filter'!AC60</f>
        <v>3.0505858325020001</v>
      </c>
      <c r="AD94" s="4">
        <f>$N$9*'Data Filter'!AD60</f>
        <v>3.0745516706619997</v>
      </c>
      <c r="AE94" s="4">
        <f>$N$9*'Data Filter'!AE60</f>
        <v>3.094044054032</v>
      </c>
      <c r="AF94" s="4">
        <f>$N$9*'Data Filter'!AF60</f>
        <v>3.098991246542</v>
      </c>
      <c r="AG94" s="4">
        <f>$N$9*'Data Filter'!AG60</f>
        <v>3.1297576257439998</v>
      </c>
      <c r="AH94" s="4">
        <f>$N$9*'Data Filter'!AH60</f>
        <v>3.1593538487299999</v>
      </c>
      <c r="AI94" s="4">
        <f>$N$9*'Data Filter'!AI60</f>
        <v>3.1695001323600001</v>
      </c>
      <c r="AJ94" s="4">
        <f>$N$9*'Data Filter'!AJ60</f>
        <v>3.1948836967780001</v>
      </c>
      <c r="AK94" s="4">
        <f>$N$9*'Data Filter'!AK60</f>
        <v>3.2047368401640002</v>
      </c>
      <c r="AL94" s="4">
        <f>$N$9*'Data Filter'!AL60</f>
        <v>3.1961398231640001</v>
      </c>
      <c r="AM94" s="4">
        <f>$N$9*'Data Filter'!AM60</f>
        <v>3.1980403049919999</v>
      </c>
      <c r="AN94" s="4">
        <f>$N$9*'Data Filter'!AN60</f>
        <v>3.197436710232</v>
      </c>
    </row>
    <row r="95" spans="1:40" hidden="1" x14ac:dyDescent="0.2">
      <c r="A95" t="s">
        <v>334</v>
      </c>
      <c r="B95" t="s">
        <v>13</v>
      </c>
      <c r="C95" t="s">
        <v>2648</v>
      </c>
      <c r="D95" t="s">
        <v>2672</v>
      </c>
      <c r="E95" t="s">
        <v>2666</v>
      </c>
      <c r="F95" t="s">
        <v>2652</v>
      </c>
      <c r="H95" t="s">
        <v>130</v>
      </c>
      <c r="I95" t="s">
        <v>3254</v>
      </c>
      <c r="K95" s="4">
        <f>$N$9*'Data Filter'!K61</f>
        <v>3.1063002740859997</v>
      </c>
      <c r="L95" s="4">
        <f>$N$9*'Data Filter'!L61</f>
        <v>2.9790656248659997</v>
      </c>
      <c r="M95" s="4">
        <f>$N$9*'Data Filter'!M61</f>
        <v>2.6260446925819996</v>
      </c>
      <c r="N95" s="4">
        <f>$N$9*'Data Filter'!N61</f>
        <v>2.5544377933479998</v>
      </c>
      <c r="O95" s="4">
        <f>$N$9*'Data Filter'!O61</f>
        <v>2.5172422882859999</v>
      </c>
      <c r="P95" s="4">
        <f>$N$9*'Data Filter'!P61</f>
        <v>2.5265329583080001</v>
      </c>
      <c r="Q95" s="4">
        <f>$N$9*'Data Filter'!Q61</f>
        <v>2.55440761361</v>
      </c>
      <c r="R95" s="4">
        <f>$N$9*'Data Filter'!R61</f>
        <v>2.5634784885680002</v>
      </c>
      <c r="S95" s="4">
        <f>$N$9*'Data Filter'!S61</f>
        <v>2.576655611464</v>
      </c>
      <c r="T95" s="4">
        <f>$N$9*'Data Filter'!T61</f>
        <v>2.6082457412039997</v>
      </c>
      <c r="U95" s="4">
        <f>$N$9*'Data Filter'!U61</f>
        <v>2.6785992795260003</v>
      </c>
      <c r="V95" s="4">
        <f>$N$9*'Data Filter'!V61</f>
        <v>2.7072777258579999</v>
      </c>
      <c r="W95" s="4">
        <f>$N$9*'Data Filter'!W61</f>
        <v>2.7090454649339999</v>
      </c>
      <c r="X95" s="4">
        <f>$N$9*'Data Filter'!X61</f>
        <v>2.7077799599840002</v>
      </c>
      <c r="Y95" s="4">
        <f>$N$9*'Data Filter'!Y61</f>
        <v>2.7080409966819996</v>
      </c>
      <c r="Z95" s="4">
        <f>$N$9*'Data Filter'!Z61</f>
        <v>2.7088023436979998</v>
      </c>
      <c r="AA95" s="4">
        <f>$N$9*'Data Filter'!AA61</f>
        <v>2.7012386520700002</v>
      </c>
      <c r="AB95" s="4">
        <f>$N$9*'Data Filter'!AB61</f>
        <v>2.7194508614539998</v>
      </c>
      <c r="AC95" s="4">
        <f>$N$9*'Data Filter'!AC61</f>
        <v>2.7247343596499998</v>
      </c>
      <c r="AD95" s="4">
        <f>$N$9*'Data Filter'!AD61</f>
        <v>2.7714059417299999</v>
      </c>
      <c r="AE95" s="4">
        <f>$N$9*'Data Filter'!AE61</f>
        <v>2.7868792497119999</v>
      </c>
      <c r="AF95" s="4">
        <f>$N$9*'Data Filter'!AF61</f>
        <v>2.7919875611419998</v>
      </c>
      <c r="AG95" s="4">
        <f>$N$9*'Data Filter'!AG61</f>
        <v>2.8142378435179998</v>
      </c>
      <c r="AH95" s="4">
        <f>$N$9*'Data Filter'!AH61</f>
        <v>2.8291958114319997</v>
      </c>
      <c r="AI95" s="4">
        <f>$N$9*'Data Filter'!AI61</f>
        <v>2.8334738794719998</v>
      </c>
      <c r="AJ95" s="4">
        <f>$N$9*'Data Filter'!AJ61</f>
        <v>2.8516319817559999</v>
      </c>
      <c r="AK95" s="4">
        <f>$N$9*'Data Filter'!AK61</f>
        <v>2.8332484332220003</v>
      </c>
      <c r="AL95" s="4">
        <f>$N$9*'Data Filter'!AL61</f>
        <v>2.8445758147259999</v>
      </c>
      <c r="AM95" s="4">
        <f>$N$9*'Data Filter'!AM61</f>
        <v>2.8761500730499998</v>
      </c>
      <c r="AN95" s="4">
        <f>$N$9*'Data Filter'!AN61</f>
        <v>2.902748401982</v>
      </c>
    </row>
    <row r="96" spans="1:40" hidden="1" x14ac:dyDescent="0.2">
      <c r="A96" t="s">
        <v>334</v>
      </c>
      <c r="B96" t="s">
        <v>15</v>
      </c>
      <c r="C96" t="s">
        <v>2648</v>
      </c>
      <c r="D96" t="s">
        <v>2672</v>
      </c>
      <c r="E96" t="s">
        <v>2666</v>
      </c>
      <c r="F96" t="s">
        <v>2653</v>
      </c>
      <c r="H96" t="s">
        <v>131</v>
      </c>
      <c r="I96" t="s">
        <v>3254</v>
      </c>
      <c r="K96" s="4">
        <f>$N$9*'Data Filter'!K62</f>
        <v>3.1063002740859997</v>
      </c>
      <c r="L96" s="4">
        <f>$N$9*'Data Filter'!L62</f>
        <v>2.9791199724420001</v>
      </c>
      <c r="M96" s="4">
        <f>$N$9*'Data Filter'!M62</f>
        <v>2.6495275346959999</v>
      </c>
      <c r="N96" s="4">
        <f>$N$9*'Data Filter'!N62</f>
        <v>2.740755231484</v>
      </c>
      <c r="O96" s="4">
        <f>$N$9*'Data Filter'!O62</f>
        <v>2.7732704723959998</v>
      </c>
      <c r="P96" s="4">
        <f>$N$9*'Data Filter'!P62</f>
        <v>2.809993802832</v>
      </c>
      <c r="Q96" s="4">
        <f>$N$9*'Data Filter'!Q62</f>
        <v>2.8559300093039997</v>
      </c>
      <c r="R96" s="4">
        <f>$N$9*'Data Filter'!R62</f>
        <v>2.9068847094199999</v>
      </c>
      <c r="S96" s="4">
        <f>$N$9*'Data Filter'!S62</f>
        <v>3.0177174525839998</v>
      </c>
      <c r="T96" s="4">
        <f>$N$9*'Data Filter'!T62</f>
        <v>3.0795156964920003</v>
      </c>
      <c r="U96" s="4">
        <f>$N$9*'Data Filter'!U62</f>
        <v>3.1262145725979997</v>
      </c>
      <c r="V96" s="4">
        <f>$N$9*'Data Filter'!V62</f>
        <v>3.1913104638940002</v>
      </c>
      <c r="W96" s="4">
        <f>$N$9*'Data Filter'!W62</f>
        <v>3.2793593084379999</v>
      </c>
      <c r="X96" s="4">
        <f>$N$9*'Data Filter'!X62</f>
        <v>3.3161901316460001</v>
      </c>
      <c r="Y96" s="4">
        <f>$N$9*'Data Filter'!Y62</f>
        <v>3.3393312573639999</v>
      </c>
      <c r="Z96" s="4">
        <f>$N$9*'Data Filter'!Z62</f>
        <v>3.3635507977040002</v>
      </c>
      <c r="AA96" s="4">
        <f>$N$9*'Data Filter'!AA62</f>
        <v>3.3898583911519999</v>
      </c>
      <c r="AB96" s="4">
        <f>$N$9*'Data Filter'!AB62</f>
        <v>3.3995005168479997</v>
      </c>
      <c r="AC96" s="4">
        <f>$N$9*'Data Filter'!AC62</f>
        <v>3.4218213789299998</v>
      </c>
      <c r="AD96" s="4">
        <f>$N$9*'Data Filter'!AD62</f>
        <v>3.3861084084079995</v>
      </c>
      <c r="AE96" s="4">
        <f>$N$9*'Data Filter'!AE62</f>
        <v>3.3751001385559998</v>
      </c>
      <c r="AF96" s="4">
        <f>$N$9*'Data Filter'!AF62</f>
        <v>3.4111755064099998</v>
      </c>
      <c r="AG96" s="4">
        <f>$N$9*'Data Filter'!AG62</f>
        <v>3.4450651879</v>
      </c>
      <c r="AH96" s="4">
        <f>$N$9*'Data Filter'!AH62</f>
        <v>3.4628031786119999</v>
      </c>
      <c r="AI96" s="4">
        <f>$N$9*'Data Filter'!AI62</f>
        <v>3.5066904093260001</v>
      </c>
      <c r="AJ96" s="4">
        <f>$N$9*'Data Filter'!AJ62</f>
        <v>3.497810833026</v>
      </c>
      <c r="AK96" s="4">
        <f>$N$9*'Data Filter'!AK62</f>
        <v>3.4958309941180001</v>
      </c>
      <c r="AL96" s="4">
        <f>$N$9*'Data Filter'!AL62</f>
        <v>3.4734155047299997</v>
      </c>
      <c r="AM96" s="4">
        <f>$N$9*'Data Filter'!AM62</f>
        <v>3.4964733055139998</v>
      </c>
      <c r="AN96" s="4">
        <f>$N$9*'Data Filter'!AN62</f>
        <v>3.5143409127899998</v>
      </c>
    </row>
    <row r="97" spans="1:40" hidden="1" x14ac:dyDescent="0.2">
      <c r="A97" t="s">
        <v>623</v>
      </c>
      <c r="B97" t="s">
        <v>11</v>
      </c>
      <c r="C97" t="s">
        <v>2648</v>
      </c>
      <c r="D97" t="s">
        <v>2672</v>
      </c>
      <c r="E97" t="s">
        <v>2666</v>
      </c>
      <c r="F97" t="s">
        <v>2651</v>
      </c>
      <c r="H97" t="s">
        <v>431</v>
      </c>
      <c r="I97" t="s">
        <v>3254</v>
      </c>
      <c r="K97" s="4">
        <f>$N$9*'Data Filter'!K63</f>
        <v>3.22559957602</v>
      </c>
      <c r="L97" s="4">
        <f>$N$9*'Data Filter'!L63</f>
        <v>3.0986714134620001</v>
      </c>
      <c r="M97" s="4">
        <f>$N$9*'Data Filter'!M63</f>
        <v>2.8131678455559999</v>
      </c>
      <c r="N97" s="4">
        <f>$N$9*'Data Filter'!N63</f>
        <v>2.8136865522879999</v>
      </c>
      <c r="O97" s="4">
        <f>$N$9*'Data Filter'!O63</f>
        <v>2.7941148118379999</v>
      </c>
      <c r="P97" s="4">
        <f>$N$9*'Data Filter'!P63</f>
        <v>2.823600295626</v>
      </c>
      <c r="Q97" s="4">
        <f>$N$9*'Data Filter'!Q63</f>
        <v>2.8532531507100001</v>
      </c>
      <c r="R97" s="4">
        <f>$N$9*'Data Filter'!R63</f>
        <v>2.8834306041879998</v>
      </c>
      <c r="S97" s="4">
        <f>$N$9*'Data Filter'!S63</f>
        <v>2.905130797714</v>
      </c>
      <c r="T97" s="4">
        <f>$N$9*'Data Filter'!T63</f>
        <v>2.9742298929819997</v>
      </c>
      <c r="U97" s="4">
        <f>$N$9*'Data Filter'!U63</f>
        <v>3.01040421671</v>
      </c>
      <c r="V97" s="4">
        <f>$N$9*'Data Filter'!V63</f>
        <v>3.0420726213880003</v>
      </c>
      <c r="W97" s="4">
        <f>$N$9*'Data Filter'!W63</f>
        <v>3.0582733692700002</v>
      </c>
      <c r="X97" s="4">
        <f>$N$9*'Data Filter'!X63</f>
        <v>3.0833694446300002</v>
      </c>
      <c r="Y97" s="4">
        <f>$N$9*'Data Filter'!Y63</f>
        <v>3.0953934851059999</v>
      </c>
      <c r="Z97" s="4">
        <f>$N$9*'Data Filter'!Z63</f>
        <v>3.1188799343599998</v>
      </c>
      <c r="AA97" s="4">
        <f>$N$9*'Data Filter'!AA63</f>
        <v>3.1401749258259999</v>
      </c>
      <c r="AB97" s="4">
        <f>$N$9*'Data Filter'!AB63</f>
        <v>3.1718575185880002</v>
      </c>
      <c r="AC97" s="4">
        <f>$N$9*'Data Filter'!AC63</f>
        <v>3.1735584053360002</v>
      </c>
      <c r="AD97" s="4">
        <f>$N$9*'Data Filter'!AD63</f>
        <v>3.1986631378319998</v>
      </c>
      <c r="AE97" s="4">
        <f>$N$9*'Data Filter'!AE63</f>
        <v>3.2172046790979998</v>
      </c>
      <c r="AF97" s="4">
        <f>$N$9*'Data Filter'!AF63</f>
        <v>3.2206546680320001</v>
      </c>
      <c r="AG97" s="4">
        <f>$N$9*'Data Filter'!AG63</f>
        <v>3.2501841589279996</v>
      </c>
      <c r="AH97" s="4">
        <f>$N$9*'Data Filter'!AH63</f>
        <v>3.2806821669140001</v>
      </c>
      <c r="AI97" s="4">
        <f>$N$9*'Data Filter'!AI63</f>
        <v>3.291378058442</v>
      </c>
      <c r="AJ97" s="4">
        <f>$N$9*'Data Filter'!AJ63</f>
        <v>3.3169882714900001</v>
      </c>
      <c r="AK97" s="4">
        <f>$N$9*'Data Filter'!AK63</f>
        <v>3.3272913454719997</v>
      </c>
      <c r="AL97" s="4">
        <f>$N$9*'Data Filter'!AL63</f>
        <v>3.3195676170659998</v>
      </c>
      <c r="AM97" s="4">
        <f>$N$9*'Data Filter'!AM63</f>
        <v>3.3215555119199998</v>
      </c>
      <c r="AN97" s="4">
        <f>$N$9*'Data Filter'!AN63</f>
        <v>3.3193811279280001</v>
      </c>
    </row>
    <row r="98" spans="1:40" hidden="1" x14ac:dyDescent="0.2">
      <c r="A98" t="s">
        <v>623</v>
      </c>
      <c r="B98" t="s">
        <v>13</v>
      </c>
      <c r="C98" t="s">
        <v>2648</v>
      </c>
      <c r="D98" t="s">
        <v>2672</v>
      </c>
      <c r="E98" t="s">
        <v>2666</v>
      </c>
      <c r="F98" t="s">
        <v>2652</v>
      </c>
      <c r="H98" t="s">
        <v>432</v>
      </c>
      <c r="I98" t="s">
        <v>3254</v>
      </c>
      <c r="K98" s="4">
        <f>$N$9*'Data Filter'!K64</f>
        <v>3.22559957602</v>
      </c>
      <c r="L98" s="4">
        <f>$N$9*'Data Filter'!L64</f>
        <v>3.0986699706059997</v>
      </c>
      <c r="M98" s="4">
        <f>$N$9*'Data Filter'!M64</f>
        <v>2.7690445876480001</v>
      </c>
      <c r="N98" s="4">
        <f>$N$9*'Data Filter'!N64</f>
        <v>2.7119149448040001</v>
      </c>
      <c r="O98" s="4">
        <f>$N$9*'Data Filter'!O64</f>
        <v>2.6843187607100001</v>
      </c>
      <c r="P98" s="4">
        <f>$N$9*'Data Filter'!P64</f>
        <v>2.6946283275440002</v>
      </c>
      <c r="Q98" s="4">
        <f>$N$9*'Data Filter'!Q64</f>
        <v>2.7228415730540001</v>
      </c>
      <c r="R98" s="4">
        <f>$N$9*'Data Filter'!R64</f>
        <v>2.732497405882</v>
      </c>
      <c r="S98" s="4">
        <f>$N$9*'Data Filter'!S64</f>
        <v>2.7460570058560001</v>
      </c>
      <c r="T98" s="4">
        <f>$N$9*'Data Filter'!T64</f>
        <v>2.778540143222</v>
      </c>
      <c r="U98" s="4">
        <f>$N$9*'Data Filter'!U64</f>
        <v>2.7966122753359999</v>
      </c>
      <c r="V98" s="4">
        <f>$N$9*'Data Filter'!V64</f>
        <v>2.818758551842</v>
      </c>
      <c r="W98" s="4">
        <f>$N$9*'Data Filter'!W64</f>
        <v>2.8205710194539999</v>
      </c>
      <c r="X98" s="4">
        <f>$N$9*'Data Filter'!X64</f>
        <v>2.8201456174100001</v>
      </c>
      <c r="Y98" s="4">
        <f>$N$9*'Data Filter'!Y64</f>
        <v>2.8205581539879998</v>
      </c>
      <c r="Z98" s="4">
        <f>$N$9*'Data Filter'!Z64</f>
        <v>2.8221853348419996</v>
      </c>
      <c r="AA98" s="4">
        <f>$N$9*'Data Filter'!AA64</f>
        <v>2.8151876034800001</v>
      </c>
      <c r="AB98" s="4">
        <f>$N$9*'Data Filter'!AB64</f>
        <v>2.8333546033759998</v>
      </c>
      <c r="AC98" s="4">
        <f>$N$9*'Data Filter'!AC64</f>
        <v>2.838677058684</v>
      </c>
      <c r="AD98" s="4">
        <f>$N$9*'Data Filter'!AD64</f>
        <v>2.8866337445079999</v>
      </c>
      <c r="AE98" s="4">
        <f>$N$9*'Data Filter'!AE64</f>
        <v>2.9019395609559999</v>
      </c>
      <c r="AF98" s="4">
        <f>$N$9*'Data Filter'!AF64</f>
        <v>2.9065366204099998</v>
      </c>
      <c r="AG98" s="4">
        <f>$N$9*'Data Filter'!AG64</f>
        <v>2.9304115586420001</v>
      </c>
      <c r="AH98" s="4">
        <f>$N$9*'Data Filter'!AH64</f>
        <v>2.9453159004080001</v>
      </c>
      <c r="AI98" s="4">
        <f>$N$9*'Data Filter'!AI64</f>
        <v>2.950483128458</v>
      </c>
      <c r="AJ98" s="4">
        <f>$N$9*'Data Filter'!AJ64</f>
        <v>2.9688978186339998</v>
      </c>
      <c r="AK98" s="4">
        <f>$N$9*'Data Filter'!AK64</f>
        <v>2.9514196622399997</v>
      </c>
      <c r="AL98" s="4">
        <f>$N$9*'Data Filter'!AL64</f>
        <v>2.9637313120119999</v>
      </c>
      <c r="AM98" s="4">
        <f>$N$9*'Data Filter'!AM64</f>
        <v>2.9959060389080001</v>
      </c>
      <c r="AN98" s="4">
        <f>$N$9*'Data Filter'!AN64</f>
        <v>3.022752539072</v>
      </c>
    </row>
    <row r="99" spans="1:40" hidden="1" x14ac:dyDescent="0.2">
      <c r="A99" t="s">
        <v>623</v>
      </c>
      <c r="B99" t="s">
        <v>15</v>
      </c>
      <c r="C99" t="s">
        <v>2648</v>
      </c>
      <c r="D99" t="s">
        <v>2672</v>
      </c>
      <c r="E99" t="s">
        <v>2666</v>
      </c>
      <c r="F99" t="s">
        <v>2653</v>
      </c>
      <c r="H99" t="s">
        <v>433</v>
      </c>
      <c r="I99" t="s">
        <v>3254</v>
      </c>
      <c r="K99" s="4">
        <f>$N$9*'Data Filter'!K65</f>
        <v>3.22559957602</v>
      </c>
      <c r="L99" s="4">
        <f>$N$9*'Data Filter'!L65</f>
        <v>3.0986688884640001</v>
      </c>
      <c r="M99" s="4">
        <f>$N$9*'Data Filter'!M65</f>
        <v>2.7898980651779999</v>
      </c>
      <c r="N99" s="4">
        <f>$N$9*'Data Filter'!N65</f>
        <v>2.9035497882520001</v>
      </c>
      <c r="O99" s="4">
        <f>$N$9*'Data Filter'!O65</f>
        <v>2.9468013206600001</v>
      </c>
      <c r="P99" s="4">
        <f>$N$9*'Data Filter'!P65</f>
        <v>2.9872565981399997</v>
      </c>
      <c r="Q99" s="4">
        <f>$N$9*'Data Filter'!Q65</f>
        <v>3.0338227314939998</v>
      </c>
      <c r="R99" s="4">
        <f>$N$9*'Data Filter'!R65</f>
        <v>3.085850796236</v>
      </c>
      <c r="S99" s="4">
        <f>$N$9*'Data Filter'!S65</f>
        <v>3.196630754918</v>
      </c>
      <c r="T99" s="4">
        <f>$N$9*'Data Filter'!T65</f>
        <v>3.2609204504239999</v>
      </c>
      <c r="U99" s="4">
        <f>$N$9*'Data Filter'!U65</f>
        <v>3.3078659346679999</v>
      </c>
      <c r="V99" s="4">
        <f>$N$9*'Data Filter'!V65</f>
        <v>3.3674095958380001</v>
      </c>
      <c r="W99" s="4">
        <f>$N$9*'Data Filter'!W65</f>
        <v>3.4081471921420001</v>
      </c>
      <c r="X99" s="4">
        <f>$N$9*'Data Filter'!X65</f>
        <v>3.4475734728179996</v>
      </c>
      <c r="Y99" s="4">
        <f>$N$9*'Data Filter'!Y65</f>
        <v>3.463668050546</v>
      </c>
      <c r="Z99" s="4">
        <f>$N$9*'Data Filter'!Z65</f>
        <v>3.4890047221440001</v>
      </c>
      <c r="AA99" s="4">
        <f>$N$9*'Data Filter'!AA65</f>
        <v>3.5167355727979999</v>
      </c>
      <c r="AB99" s="4">
        <f>$N$9*'Data Filter'!AB65</f>
        <v>3.5260480058980002</v>
      </c>
      <c r="AC99" s="4">
        <f>$N$9*'Data Filter'!AC65</f>
        <v>3.5497853918580002</v>
      </c>
      <c r="AD99" s="4">
        <f>$N$9*'Data Filter'!AD65</f>
        <v>3.5109217047839998</v>
      </c>
      <c r="AE99" s="4">
        <f>$N$9*'Data Filter'!AE65</f>
        <v>3.4971661168699999</v>
      </c>
      <c r="AF99" s="4">
        <f>$N$9*'Data Filter'!AF65</f>
        <v>3.5360269182319999</v>
      </c>
      <c r="AG99" s="4">
        <f>$N$9*'Data Filter'!AG65</f>
        <v>3.568586166252</v>
      </c>
      <c r="AH99" s="4">
        <f>$N$9*'Data Filter'!AH65</f>
        <v>3.5875394024299996</v>
      </c>
      <c r="AI99" s="4">
        <f>$N$9*'Data Filter'!AI65</f>
        <v>3.634598872298</v>
      </c>
      <c r="AJ99" s="4">
        <f>$N$9*'Data Filter'!AJ65</f>
        <v>3.621339987562</v>
      </c>
      <c r="AK99" s="4">
        <f>$N$9*'Data Filter'!AK65</f>
        <v>3.6208960688660001</v>
      </c>
      <c r="AL99" s="4">
        <f>$N$9*'Data Filter'!AL65</f>
        <v>3.5964902798640002</v>
      </c>
      <c r="AM99" s="4">
        <f>$N$9*'Data Filter'!AM65</f>
        <v>3.6197774947519998</v>
      </c>
      <c r="AN99" s="4">
        <f>$N$9*'Data Filter'!AN65</f>
        <v>3.6419909843</v>
      </c>
    </row>
    <row r="100" spans="1:40" hidden="1" x14ac:dyDescent="0.2">
      <c r="A100" t="s">
        <v>912</v>
      </c>
      <c r="B100" t="s">
        <v>11</v>
      </c>
      <c r="C100" t="s">
        <v>2648</v>
      </c>
      <c r="D100" t="s">
        <v>2672</v>
      </c>
      <c r="E100" t="s">
        <v>2666</v>
      </c>
      <c r="F100" t="s">
        <v>2651</v>
      </c>
      <c r="H100" t="s">
        <v>720</v>
      </c>
      <c r="I100" t="s">
        <v>3254</v>
      </c>
      <c r="K100" s="4">
        <f>$N$9*'Data Filter'!K66</f>
        <v>3.1927916758159998</v>
      </c>
      <c r="L100" s="4">
        <f>$N$9*'Data Filter'!L66</f>
        <v>3.0310360956059998</v>
      </c>
      <c r="M100" s="4">
        <f>$N$9*'Data Filter'!M66</f>
        <v>2.6857456250560001</v>
      </c>
      <c r="N100" s="4">
        <f>$N$9*'Data Filter'!N66</f>
        <v>2.6542521666679999</v>
      </c>
      <c r="O100" s="4">
        <f>$N$9*'Data Filter'!O66</f>
        <v>2.616772178498</v>
      </c>
      <c r="P100" s="4">
        <f>$N$9*'Data Filter'!P66</f>
        <v>2.6385382624480003</v>
      </c>
      <c r="Q100" s="4">
        <f>$N$9*'Data Filter'!Q66</f>
        <v>2.6656625123919997</v>
      </c>
      <c r="R100" s="4">
        <f>$N$9*'Data Filter'!R66</f>
        <v>2.6965045212959997</v>
      </c>
      <c r="S100" s="4">
        <f>$N$9*'Data Filter'!S66</f>
        <v>2.7187792119859999</v>
      </c>
      <c r="T100" s="4">
        <f>$N$9*'Data Filter'!T66</f>
        <v>2.787238400618</v>
      </c>
      <c r="U100" s="4">
        <f>$N$9*'Data Filter'!U66</f>
        <v>2.8238312728239996</v>
      </c>
      <c r="V100" s="4">
        <f>$N$9*'Data Filter'!V66</f>
        <v>2.8558347808079998</v>
      </c>
      <c r="W100" s="4">
        <f>$N$9*'Data Filter'!W66</f>
        <v>2.8720002989559998</v>
      </c>
      <c r="X100" s="4">
        <f>$N$9*'Data Filter'!X66</f>
        <v>2.8972368122999996</v>
      </c>
      <c r="Y100" s="4">
        <f>$N$9*'Data Filter'!Y66</f>
        <v>2.9094258193119997</v>
      </c>
      <c r="Z100" s="4">
        <f>$N$9*'Data Filter'!Z66</f>
        <v>2.9335542192479998</v>
      </c>
      <c r="AA100" s="4">
        <f>$N$9*'Data Filter'!AA66</f>
        <v>2.9556188541519997</v>
      </c>
      <c r="AB100" s="4">
        <f>$N$9*'Data Filter'!AB66</f>
        <v>2.9867697544779999</v>
      </c>
      <c r="AC100" s="4">
        <f>$N$9*'Data Filter'!AC66</f>
        <v>2.989115357382</v>
      </c>
      <c r="AD100" s="4">
        <f>$N$9*'Data Filter'!AD66</f>
        <v>3.0140141221839998</v>
      </c>
      <c r="AE100" s="4">
        <f>$N$9*'Data Filter'!AE66</f>
        <v>3.0324909754060001</v>
      </c>
      <c r="AF100" s="4">
        <f>$N$9*'Data Filter'!AF66</f>
        <v>3.035723093084</v>
      </c>
      <c r="AG100" s="4">
        <f>$N$9*'Data Filter'!AG66</f>
        <v>3.0657156205179996</v>
      </c>
      <c r="AH100" s="4">
        <f>$N$9*'Data Filter'!AH66</f>
        <v>3.0964030033539998</v>
      </c>
      <c r="AI100" s="4">
        <f>$N$9*'Data Filter'!AI66</f>
        <v>3.107808780034</v>
      </c>
      <c r="AJ100" s="4">
        <f>$N$9*'Data Filter'!AJ66</f>
        <v>3.1332077349160001</v>
      </c>
      <c r="AK100" s="4">
        <f>$N$9*'Data Filter'!AK66</f>
        <v>3.1435377422099999</v>
      </c>
      <c r="AL100" s="4">
        <f>$N$9*'Data Filter'!AL66</f>
        <v>3.1359425482259997</v>
      </c>
      <c r="AM100" s="4">
        <f>$N$9*'Data Filter'!AM66</f>
        <v>3.1377921693799999</v>
      </c>
      <c r="AN100" s="4">
        <f>$N$9*'Data Filter'!AN66</f>
        <v>3.1355662032859999</v>
      </c>
    </row>
    <row r="101" spans="1:40" hidden="1" x14ac:dyDescent="0.2">
      <c r="A101" t="s">
        <v>912</v>
      </c>
      <c r="B101" t="s">
        <v>13</v>
      </c>
      <c r="C101" t="s">
        <v>2648</v>
      </c>
      <c r="D101" t="s">
        <v>2672</v>
      </c>
      <c r="E101" t="s">
        <v>2666</v>
      </c>
      <c r="F101" t="s">
        <v>2652</v>
      </c>
      <c r="H101" t="s">
        <v>721</v>
      </c>
      <c r="I101" t="s">
        <v>3254</v>
      </c>
      <c r="K101" s="4">
        <f>$N$9*'Data Filter'!K67</f>
        <v>3.1927916758159998</v>
      </c>
      <c r="L101" s="4">
        <f>$N$9*'Data Filter'!L67</f>
        <v>3.0310363360820003</v>
      </c>
      <c r="M101" s="4">
        <f>$N$9*'Data Filter'!M67</f>
        <v>2.6414671398899996</v>
      </c>
      <c r="N101" s="4">
        <f>$N$9*'Data Filter'!N67</f>
        <v>2.550310263284</v>
      </c>
      <c r="O101" s="4">
        <f>$N$9*'Data Filter'!O67</f>
        <v>2.5062591481759999</v>
      </c>
      <c r="P101" s="4">
        <f>$N$9*'Data Filter'!P67</f>
        <v>2.5079917777559997</v>
      </c>
      <c r="Q101" s="4">
        <f>$N$9*'Data Filter'!Q67</f>
        <v>2.5340748868579999</v>
      </c>
      <c r="R101" s="4">
        <f>$N$9*'Data Filter'!R67</f>
        <v>2.5442550776039998</v>
      </c>
      <c r="S101" s="4">
        <f>$N$9*'Data Filter'!S67</f>
        <v>2.5578948763240001</v>
      </c>
      <c r="T101" s="4">
        <f>$N$9*'Data Filter'!T67</f>
        <v>2.5903249887319997</v>
      </c>
      <c r="U101" s="4">
        <f>$N$9*'Data Filter'!U67</f>
        <v>2.6087236872539998</v>
      </c>
      <c r="V101" s="4">
        <f>$N$9*'Data Filter'!V67</f>
        <v>2.6310880754919999</v>
      </c>
      <c r="W101" s="4">
        <f>$N$9*'Data Filter'!W67</f>
        <v>2.6327810265319997</v>
      </c>
      <c r="X101" s="4">
        <f>$N$9*'Data Filter'!X67</f>
        <v>2.6324833172439996</v>
      </c>
      <c r="Y101" s="4">
        <f>$N$9*'Data Filter'!Y67</f>
        <v>2.6327495241759999</v>
      </c>
      <c r="Z101" s="4">
        <f>$N$9*'Data Filter'!Z67</f>
        <v>2.6346700857499998</v>
      </c>
      <c r="AA101" s="4">
        <f>$N$9*'Data Filter'!AA67</f>
        <v>2.6278493447239999</v>
      </c>
      <c r="AB101" s="4">
        <f>$N$9*'Data Filter'!AB67</f>
        <v>2.6462025932820001</v>
      </c>
      <c r="AC101" s="4">
        <f>$N$9*'Data Filter'!AC67</f>
        <v>2.6515060509860002</v>
      </c>
      <c r="AD101" s="4">
        <f>$N$9*'Data Filter'!AD67</f>
        <v>2.6998851329039999</v>
      </c>
      <c r="AE101" s="4">
        <f>$N$9*'Data Filter'!AE67</f>
        <v>2.7152879814179998</v>
      </c>
      <c r="AF101" s="4">
        <f>$N$9*'Data Filter'!AF67</f>
        <v>2.719988926504</v>
      </c>
      <c r="AG101" s="4">
        <f>$N$9*'Data Filter'!AG67</f>
        <v>2.7448686937019997</v>
      </c>
      <c r="AH101" s="4">
        <f>$N$9*'Data Filter'!AH67</f>
        <v>2.759700892668</v>
      </c>
      <c r="AI101" s="4">
        <f>$N$9*'Data Filter'!AI67</f>
        <v>2.765043788436</v>
      </c>
      <c r="AJ101" s="4">
        <f>$N$9*'Data Filter'!AJ67</f>
        <v>2.7834046119879998</v>
      </c>
      <c r="AK101" s="4">
        <f>$N$9*'Data Filter'!AK67</f>
        <v>2.7659946305399998</v>
      </c>
      <c r="AL101" s="4">
        <f>$N$9*'Data Filter'!AL67</f>
        <v>2.778538580128</v>
      </c>
      <c r="AM101" s="4">
        <f>$N$9*'Data Filter'!AM67</f>
        <v>2.8108678128540001</v>
      </c>
      <c r="AN101" s="4">
        <f>$N$9*'Data Filter'!AN67</f>
        <v>2.8378025677100003</v>
      </c>
    </row>
    <row r="102" spans="1:40" hidden="1" x14ac:dyDescent="0.2">
      <c r="A102" t="s">
        <v>912</v>
      </c>
      <c r="B102" t="s">
        <v>15</v>
      </c>
      <c r="C102" t="s">
        <v>2648</v>
      </c>
      <c r="D102" t="s">
        <v>2672</v>
      </c>
      <c r="E102" t="s">
        <v>2666</v>
      </c>
      <c r="F102" t="s">
        <v>2653</v>
      </c>
      <c r="H102" t="s">
        <v>722</v>
      </c>
      <c r="I102" t="s">
        <v>3254</v>
      </c>
      <c r="K102" s="4">
        <f>$N$9*'Data Filter'!K68</f>
        <v>3.1927914353400002</v>
      </c>
      <c r="L102" s="4">
        <f>$N$9*'Data Filter'!L68</f>
        <v>3.0310360956059998</v>
      </c>
      <c r="M102" s="4">
        <f>$N$9*'Data Filter'!M68</f>
        <v>2.6632664095280001</v>
      </c>
      <c r="N102" s="4">
        <f>$N$9*'Data Filter'!N68</f>
        <v>2.74593231905</v>
      </c>
      <c r="O102" s="4">
        <f>$N$9*'Data Filter'!O68</f>
        <v>2.7708048719680001</v>
      </c>
      <c r="P102" s="4">
        <f>$N$9*'Data Filter'!P68</f>
        <v>2.8039221445459996</v>
      </c>
      <c r="Q102" s="4">
        <f>$N$9*'Data Filter'!Q68</f>
        <v>2.848235378494</v>
      </c>
      <c r="R102" s="4">
        <f>$N$9*'Data Filter'!R68</f>
        <v>2.9002645253779997</v>
      </c>
      <c r="S102" s="4">
        <f>$N$9*'Data Filter'!S68</f>
        <v>3.0111119375779998</v>
      </c>
      <c r="T102" s="4">
        <f>$N$9*'Data Filter'!T68</f>
        <v>3.0753644795419999</v>
      </c>
      <c r="U102" s="4">
        <f>$N$9*'Data Filter'!U68</f>
        <v>3.1226511992299999</v>
      </c>
      <c r="V102" s="4">
        <f>$N$9*'Data Filter'!V68</f>
        <v>3.182527077994</v>
      </c>
      <c r="W102" s="4">
        <f>$N$9*'Data Filter'!W68</f>
        <v>3.2232417088399998</v>
      </c>
      <c r="X102" s="4">
        <f>$N$9*'Data Filter'!X68</f>
        <v>3.2629649773759999</v>
      </c>
      <c r="Y102" s="4">
        <f>$N$9*'Data Filter'!Y68</f>
        <v>3.2790974300740001</v>
      </c>
      <c r="Z102" s="4">
        <f>$N$9*'Data Filter'!Z68</f>
        <v>3.304510332564</v>
      </c>
      <c r="AA102" s="4">
        <f>$N$9*'Data Filter'!AA68</f>
        <v>3.3332499800379995</v>
      </c>
      <c r="AB102" s="4">
        <f>$N$9*'Data Filter'!AB68</f>
        <v>3.3421385741880001</v>
      </c>
      <c r="AC102" s="4">
        <f>$N$9*'Data Filter'!AC68</f>
        <v>3.3662656515060001</v>
      </c>
      <c r="AD102" s="4">
        <f>$N$9*'Data Filter'!AD68</f>
        <v>3.32710329324</v>
      </c>
      <c r="AE102" s="4">
        <f>$N$9*'Data Filter'!AE68</f>
        <v>3.3131838209319997</v>
      </c>
      <c r="AF102" s="4">
        <f>$N$9*'Data Filter'!AF68</f>
        <v>3.3522782447279997</v>
      </c>
      <c r="AG102" s="4">
        <f>$N$9*'Data Filter'!AG68</f>
        <v>3.3850513961499997</v>
      </c>
      <c r="AH102" s="4">
        <f>$N$9*'Data Filter'!AH68</f>
        <v>3.4039037526459999</v>
      </c>
      <c r="AI102" s="4">
        <f>$N$9*'Data Filter'!AI68</f>
        <v>3.4513264615120001</v>
      </c>
      <c r="AJ102" s="4">
        <f>$N$9*'Data Filter'!AJ68</f>
        <v>3.4378711078839999</v>
      </c>
      <c r="AK102" s="4">
        <f>$N$9*'Data Filter'!AK68</f>
        <v>3.4385254430800001</v>
      </c>
      <c r="AL102" s="4">
        <f>$N$9*'Data Filter'!AL68</f>
        <v>3.4140365696199999</v>
      </c>
      <c r="AM102" s="4">
        <f>$N$9*'Data Filter'!AM68</f>
        <v>3.4365969457979997</v>
      </c>
      <c r="AN102" s="4">
        <f>$N$9*'Data Filter'!AN68</f>
        <v>3.4609439384179996</v>
      </c>
    </row>
    <row r="103" spans="1:40" hidden="1" x14ac:dyDescent="0.2">
      <c r="A103" t="s">
        <v>2963</v>
      </c>
      <c r="B103" t="s">
        <v>11</v>
      </c>
      <c r="C103" t="s">
        <v>2648</v>
      </c>
      <c r="D103" t="s">
        <v>2672</v>
      </c>
      <c r="E103" t="s">
        <v>2666</v>
      </c>
      <c r="F103" t="s">
        <v>2651</v>
      </c>
      <c r="H103" t="s">
        <v>1009</v>
      </c>
      <c r="I103" t="s">
        <v>3254</v>
      </c>
      <c r="K103" s="4">
        <f>$N$9*'Data Filter'!K69</f>
        <v>2.9642411211319999</v>
      </c>
      <c r="L103" s="4">
        <f>$N$9*'Data Filter'!L69</f>
        <v>2.8173119684640002</v>
      </c>
      <c r="M103" s="4">
        <f>$N$9*'Data Filter'!M69</f>
        <v>2.4701683898579998</v>
      </c>
      <c r="N103" s="4">
        <f>$N$9*'Data Filter'!N69</f>
        <v>2.4341375100639997</v>
      </c>
      <c r="O103" s="4">
        <f>$N$9*'Data Filter'!O69</f>
        <v>2.4000095168580002</v>
      </c>
      <c r="P103" s="4">
        <f>$N$9*'Data Filter'!P69</f>
        <v>2.4240830882659998</v>
      </c>
      <c r="Q103" s="4">
        <f>$N$9*'Data Filter'!Q69</f>
        <v>2.4525926002079999</v>
      </c>
      <c r="R103" s="4">
        <f>$N$9*'Data Filter'!R69</f>
        <v>2.4811386645019997</v>
      </c>
      <c r="S103" s="4">
        <f>$N$9*'Data Filter'!S69</f>
        <v>2.5013885472719997</v>
      </c>
      <c r="T103" s="4">
        <f>$N$9*'Data Filter'!T69</f>
        <v>2.5720726198559998</v>
      </c>
      <c r="U103" s="4">
        <f>$N$9*'Data Filter'!U69</f>
        <v>2.607376300226</v>
      </c>
      <c r="V103" s="4">
        <f>$N$9*'Data Filter'!V69</f>
        <v>2.6383512923580001</v>
      </c>
      <c r="W103" s="4">
        <f>$N$9*'Data Filter'!W69</f>
        <v>2.6546234616120001</v>
      </c>
      <c r="X103" s="4">
        <f>$N$9*'Data Filter'!X69</f>
        <v>2.679182554064</v>
      </c>
      <c r="Y103" s="4">
        <f>$N$9*'Data Filter'!Y69</f>
        <v>2.69095890426</v>
      </c>
      <c r="Z103" s="4">
        <f>$N$9*'Data Filter'!Z69</f>
        <v>2.7125375371680001</v>
      </c>
      <c r="AA103" s="4">
        <f>$N$9*'Data Filter'!AA69</f>
        <v>2.7320093598399997</v>
      </c>
      <c r="AB103" s="4">
        <f>$N$9*'Data Filter'!AB69</f>
        <v>2.764995813474</v>
      </c>
      <c r="AC103" s="4">
        <f>$N$9*'Data Filter'!AC69</f>
        <v>2.7650657919899997</v>
      </c>
      <c r="AD103" s="4">
        <f>$N$9*'Data Filter'!AD69</f>
        <v>2.7906633800480001</v>
      </c>
      <c r="AE103" s="4">
        <f>$N$9*'Data Filter'!AE69</f>
        <v>2.8093881640260001</v>
      </c>
      <c r="AF103" s="4">
        <f>$N$9*'Data Filter'!AF69</f>
        <v>2.8133442347019999</v>
      </c>
      <c r="AG103" s="4">
        <f>$N$9*'Data Filter'!AG69</f>
        <v>2.8417421657799999</v>
      </c>
      <c r="AH103" s="4">
        <f>$N$9*'Data Filter'!AH69</f>
        <v>2.8718406228919999</v>
      </c>
      <c r="AI103" s="4">
        <f>$N$9*'Data Filter'!AI69</f>
        <v>2.8806589980499999</v>
      </c>
      <c r="AJ103" s="4">
        <f>$N$9*'Data Filter'!AJ69</f>
        <v>2.9067464357199997</v>
      </c>
      <c r="AK103" s="4">
        <f>$N$9*'Data Filter'!AK69</f>
        <v>2.9169482693059998</v>
      </c>
      <c r="AL103" s="4">
        <f>$N$9*'Data Filter'!AL69</f>
        <v>2.9088591376179997</v>
      </c>
      <c r="AM103" s="4">
        <f>$N$9*'Data Filter'!AM69</f>
        <v>2.9113444570779996</v>
      </c>
      <c r="AN103" s="4">
        <f>$N$9*'Data Filter'!AN69</f>
        <v>2.9092512337360001</v>
      </c>
    </row>
    <row r="104" spans="1:40" hidden="1" x14ac:dyDescent="0.2">
      <c r="A104" t="s">
        <v>2963</v>
      </c>
      <c r="B104" t="s">
        <v>13</v>
      </c>
      <c r="C104" t="s">
        <v>2648</v>
      </c>
      <c r="D104" t="s">
        <v>2672</v>
      </c>
      <c r="E104" t="s">
        <v>2666</v>
      </c>
      <c r="F104" t="s">
        <v>2652</v>
      </c>
      <c r="H104" t="s">
        <v>1010</v>
      </c>
      <c r="I104" t="s">
        <v>3254</v>
      </c>
      <c r="K104" s="4">
        <f>$N$9*'Data Filter'!K70</f>
        <v>2.9642411211319999</v>
      </c>
      <c r="L104" s="4">
        <f>$N$9*'Data Filter'!L70</f>
        <v>2.8173105256079998</v>
      </c>
      <c r="M104" s="4">
        <f>$N$9*'Data Filter'!M70</f>
        <v>2.4257340762439998</v>
      </c>
      <c r="N104" s="4">
        <f>$N$9*'Data Filter'!N70</f>
        <v>2.3374311688059999</v>
      </c>
      <c r="O104" s="4">
        <f>$N$9*'Data Filter'!O70</f>
        <v>2.2918374001579997</v>
      </c>
      <c r="P104" s="4">
        <f>$N$9*'Data Filter'!P70</f>
        <v>2.2988912826659997</v>
      </c>
      <c r="Q104" s="4">
        <f>$N$9*'Data Filter'!Q70</f>
        <v>2.3249396429860001</v>
      </c>
      <c r="R104" s="4">
        <f>$N$9*'Data Filter'!R70</f>
        <v>2.3332286102299999</v>
      </c>
      <c r="S104" s="4">
        <f>$N$9*'Data Filter'!S70</f>
        <v>2.3465687758540001</v>
      </c>
      <c r="T104" s="4">
        <f>$N$9*'Data Filter'!T70</f>
        <v>2.3793897820000001</v>
      </c>
      <c r="U104" s="4">
        <f>$N$9*'Data Filter'!U70</f>
        <v>2.3966350373880001</v>
      </c>
      <c r="V104" s="4">
        <f>$N$9*'Data Filter'!V70</f>
        <v>2.4182694607279998</v>
      </c>
      <c r="W104" s="4">
        <f>$N$9*'Data Filter'!W70</f>
        <v>2.4204965089639998</v>
      </c>
      <c r="X104" s="4">
        <f>$N$9*'Data Filter'!X70</f>
        <v>2.4196406548800002</v>
      </c>
      <c r="Y104" s="4">
        <f>$N$9*'Data Filter'!Y70</f>
        <v>2.4205907755559997</v>
      </c>
      <c r="Z104" s="4">
        <f>$N$9*'Data Filter'!Z70</f>
        <v>2.421540295042</v>
      </c>
      <c r="AA104" s="4">
        <f>$N$9*'Data Filter'!AA70</f>
        <v>2.4137708761960002</v>
      </c>
      <c r="AB104" s="4">
        <f>$N$9*'Data Filter'!AB70</f>
        <v>2.4319328260960003</v>
      </c>
      <c r="AC104" s="4">
        <f>$N$9*'Data Filter'!AC70</f>
        <v>2.437242415938</v>
      </c>
      <c r="AD104" s="4">
        <f>$N$9*'Data Filter'!AD70</f>
        <v>2.4837088719899998</v>
      </c>
      <c r="AE104" s="4">
        <f>$N$9*'Data Filter'!AE70</f>
        <v>2.498753771978</v>
      </c>
      <c r="AF104" s="4">
        <f>$N$9*'Data Filter'!AF70</f>
        <v>2.5035028122640002</v>
      </c>
      <c r="AG104" s="4">
        <f>$N$9*'Data Filter'!AG70</f>
        <v>2.524415687366</v>
      </c>
      <c r="AH104" s="4">
        <f>$N$9*'Data Filter'!AH70</f>
        <v>2.5395945324860003</v>
      </c>
      <c r="AI104" s="4">
        <f>$N$9*'Data Filter'!AI70</f>
        <v>2.5443172406500003</v>
      </c>
      <c r="AJ104" s="4">
        <f>$N$9*'Data Filter'!AJ70</f>
        <v>2.5629282794800003</v>
      </c>
      <c r="AK104" s="4">
        <f>$N$9*'Data Filter'!AK70</f>
        <v>2.545239345872</v>
      </c>
      <c r="AL104" s="4">
        <f>$N$9*'Data Filter'!AL70</f>
        <v>2.5569316497059997</v>
      </c>
      <c r="AM104" s="4">
        <f>$N$9*'Data Filter'!AM70</f>
        <v>2.5887318352319997</v>
      </c>
      <c r="AN104" s="4">
        <f>$N$9*'Data Filter'!AN70</f>
        <v>2.6153362963019999</v>
      </c>
    </row>
    <row r="105" spans="1:40" hidden="1" x14ac:dyDescent="0.2">
      <c r="A105" t="s">
        <v>2963</v>
      </c>
      <c r="B105" t="s">
        <v>15</v>
      </c>
      <c r="C105" t="s">
        <v>2648</v>
      </c>
      <c r="D105" t="s">
        <v>2672</v>
      </c>
      <c r="E105" t="s">
        <v>2666</v>
      </c>
      <c r="F105" t="s">
        <v>2653</v>
      </c>
      <c r="H105" t="s">
        <v>1011</v>
      </c>
      <c r="I105" t="s">
        <v>3254</v>
      </c>
      <c r="K105" s="4">
        <f>$N$9*'Data Filter'!K71</f>
        <v>2.9642411211319999</v>
      </c>
      <c r="L105" s="4">
        <f>$N$9*'Data Filter'!L71</f>
        <v>2.8173095637039998</v>
      </c>
      <c r="M105" s="4">
        <f>$N$9*'Data Filter'!M71</f>
        <v>2.4509922324279998</v>
      </c>
      <c r="N105" s="4">
        <f>$N$9*'Data Filter'!N71</f>
        <v>2.5226188506939997</v>
      </c>
      <c r="O105" s="4">
        <f>$N$9*'Data Filter'!O71</f>
        <v>2.5509181866119999</v>
      </c>
      <c r="P105" s="4">
        <f>$N$9*'Data Filter'!P71</f>
        <v>2.5840338960959999</v>
      </c>
      <c r="Q105" s="4">
        <f>$N$9*'Data Filter'!Q71</f>
        <v>2.6281371944959999</v>
      </c>
      <c r="R105" s="4">
        <f>$N$9*'Data Filter'!R71</f>
        <v>2.6801137973739997</v>
      </c>
      <c r="S105" s="4">
        <f>$N$9*'Data Filter'!S71</f>
        <v>2.7907183288139996</v>
      </c>
      <c r="T105" s="4">
        <f>$N$9*'Data Filter'!T71</f>
        <v>2.8551360777900001</v>
      </c>
      <c r="U105" s="4">
        <f>$N$9*'Data Filter'!U71</f>
        <v>2.9012790936220001</v>
      </c>
      <c r="V105" s="4">
        <f>$N$9*'Data Filter'!V71</f>
        <v>2.959931670974</v>
      </c>
      <c r="W105" s="4">
        <f>$N$9*'Data Filter'!W71</f>
        <v>3.000784455282</v>
      </c>
      <c r="X105" s="4">
        <f>$N$9*'Data Filter'!X71</f>
        <v>3.0394970031900002</v>
      </c>
      <c r="Y105" s="4">
        <f>$N$9*'Data Filter'!Y71</f>
        <v>3.0554935869479998</v>
      </c>
      <c r="Z105" s="4">
        <f>$N$9*'Data Filter'!Z71</f>
        <v>3.0806614443939999</v>
      </c>
      <c r="AA105" s="4">
        <f>$N$9*'Data Filter'!AA71</f>
        <v>3.106339952626</v>
      </c>
      <c r="AB105" s="4">
        <f>$N$9*'Data Filter'!AB71</f>
        <v>3.1164680803179996</v>
      </c>
      <c r="AC105" s="4">
        <f>$N$9*'Data Filter'!AC71</f>
        <v>3.1390971123939999</v>
      </c>
      <c r="AD105" s="4">
        <f>$N$9*'Data Filter'!AD71</f>
        <v>3.1010895198799999</v>
      </c>
      <c r="AE105" s="4">
        <f>$N$9*'Data Filter'!AE71</f>
        <v>3.0875790972480002</v>
      </c>
      <c r="AF105" s="4">
        <f>$N$9*'Data Filter'!AF71</f>
        <v>3.126020388228</v>
      </c>
      <c r="AG105" s="4">
        <f>$N$9*'Data Filter'!AG71</f>
        <v>3.1580801675960002</v>
      </c>
      <c r="AH105" s="4">
        <f>$N$9*'Data Filter'!AH71</f>
        <v>3.177234201234</v>
      </c>
      <c r="AI105" s="4">
        <f>$N$9*'Data Filter'!AI71</f>
        <v>3.2233846718219996</v>
      </c>
      <c r="AJ105" s="4">
        <f>$N$9*'Data Filter'!AJ71</f>
        <v>3.2106001259959998</v>
      </c>
      <c r="AK105" s="4">
        <f>$N$9*'Data Filter'!AK71</f>
        <v>3.2074150213759998</v>
      </c>
      <c r="AL105" s="4">
        <f>$N$9*'Data Filter'!AL71</f>
        <v>3.1832731547840001</v>
      </c>
      <c r="AM105" s="4">
        <f>$N$9*'Data Filter'!AM71</f>
        <v>3.2083700718100001</v>
      </c>
      <c r="AN105" s="4">
        <f>$N$9*'Data Filter'!AN71</f>
        <v>3.2251722501680002</v>
      </c>
    </row>
    <row r="106" spans="1:40" hidden="1" x14ac:dyDescent="0.2">
      <c r="A106" t="s">
        <v>1490</v>
      </c>
      <c r="B106" t="s">
        <v>11</v>
      </c>
      <c r="C106" t="s">
        <v>2648</v>
      </c>
      <c r="D106" t="s">
        <v>2672</v>
      </c>
      <c r="E106" t="s">
        <v>2666</v>
      </c>
      <c r="F106" t="s">
        <v>2651</v>
      </c>
      <c r="H106" t="s">
        <v>1298</v>
      </c>
      <c r="I106" t="s">
        <v>3254</v>
      </c>
      <c r="K106" s="4">
        <f>$N$9*'Data Filter'!K72</f>
        <v>3.0463895263019998</v>
      </c>
      <c r="L106" s="4">
        <f>$N$9*'Data Filter'!L72</f>
        <v>2.9241725290600002</v>
      </c>
      <c r="M106" s="4">
        <f>$N$9*'Data Filter'!M72</f>
        <v>2.615123715518</v>
      </c>
      <c r="N106" s="4">
        <f>$N$9*'Data Filter'!N72</f>
        <v>2.5950204028699999</v>
      </c>
      <c r="O106" s="4">
        <f>$N$9*'Data Filter'!O72</f>
        <v>2.569027231792</v>
      </c>
      <c r="P106" s="4">
        <f>$N$9*'Data Filter'!P72</f>
        <v>2.596512195736</v>
      </c>
      <c r="Q106" s="4">
        <f>$N$9*'Data Filter'!Q72</f>
        <v>2.626157956778</v>
      </c>
      <c r="R106" s="4">
        <f>$N$9*'Data Filter'!R72</f>
        <v>2.6547584888859999</v>
      </c>
      <c r="S106" s="4">
        <f>$N$9*'Data Filter'!S72</f>
        <v>2.675091576352</v>
      </c>
      <c r="T106" s="4">
        <f>$N$9*'Data Filter'!T72</f>
        <v>2.745709157322</v>
      </c>
      <c r="U106" s="4">
        <f>$N$9*'Data Filter'!U72</f>
        <v>2.7808883913619997</v>
      </c>
      <c r="V106" s="4">
        <f>$N$9*'Data Filter'!V72</f>
        <v>2.811761541908</v>
      </c>
      <c r="W106" s="4">
        <f>$N$9*'Data Filter'!W72</f>
        <v>2.8280447730580001</v>
      </c>
      <c r="X106" s="4">
        <f>$N$9*'Data Filter'!X72</f>
        <v>2.8528071879680001</v>
      </c>
      <c r="Y106" s="4">
        <f>$N$9*'Data Filter'!Y72</f>
        <v>2.8644379299460003</v>
      </c>
      <c r="Z106" s="4">
        <f>$N$9*'Data Filter'!Z72</f>
        <v>2.8863979577899999</v>
      </c>
      <c r="AA106" s="4">
        <f>$N$9*'Data Filter'!AA72</f>
        <v>2.9058630471339999</v>
      </c>
      <c r="AB106" s="4">
        <f>$N$9*'Data Filter'!AB72</f>
        <v>2.9388097019899999</v>
      </c>
      <c r="AC106" s="4">
        <f>$N$9*'Data Filter'!AC72</f>
        <v>2.9389768328099999</v>
      </c>
      <c r="AD106" s="4">
        <f>$N$9*'Data Filter'!AD72</f>
        <v>2.9645711744419998</v>
      </c>
      <c r="AE106" s="4">
        <f>$N$9*'Data Filter'!AE72</f>
        <v>2.983266139396</v>
      </c>
      <c r="AF106" s="4">
        <f>$N$9*'Data Filter'!AF72</f>
        <v>2.9872325505399999</v>
      </c>
      <c r="AG106" s="4">
        <f>$N$9*'Data Filter'!AG72</f>
        <v>3.0156621042120002</v>
      </c>
      <c r="AH106" s="4">
        <f>$N$9*'Data Filter'!AH72</f>
        <v>3.0457087387459998</v>
      </c>
      <c r="AI106" s="4">
        <f>$N$9*'Data Filter'!AI72</f>
        <v>3.0547170899439999</v>
      </c>
      <c r="AJ106" s="4">
        <f>$N$9*'Data Filter'!AJ72</f>
        <v>3.0808301383079999</v>
      </c>
      <c r="AK106" s="4">
        <f>$N$9*'Data Filter'!AK72</f>
        <v>3.0910691254359999</v>
      </c>
      <c r="AL106" s="4">
        <f>$N$9*'Data Filter'!AL72</f>
        <v>3.0830386698920003</v>
      </c>
      <c r="AM106" s="4">
        <f>$N$9*'Data Filter'!AM72</f>
        <v>3.0853548144859997</v>
      </c>
      <c r="AN106" s="4">
        <f>$N$9*'Data Filter'!AN72</f>
        <v>3.0833001875419996</v>
      </c>
    </row>
    <row r="107" spans="1:40" hidden="1" x14ac:dyDescent="0.2">
      <c r="A107" t="s">
        <v>1490</v>
      </c>
      <c r="B107" t="s">
        <v>13</v>
      </c>
      <c r="C107" t="s">
        <v>2648</v>
      </c>
      <c r="D107" t="s">
        <v>2672</v>
      </c>
      <c r="E107" t="s">
        <v>2666</v>
      </c>
      <c r="F107" t="s">
        <v>2652</v>
      </c>
      <c r="H107" t="s">
        <v>1299</v>
      </c>
      <c r="I107" t="s">
        <v>3254</v>
      </c>
      <c r="K107" s="4">
        <f>$N$9*'Data Filter'!K73</f>
        <v>3.0463895263019998</v>
      </c>
      <c r="L107" s="4">
        <f>$N$9*'Data Filter'!L73</f>
        <v>2.9241718076319998</v>
      </c>
      <c r="M107" s="4">
        <f>$N$9*'Data Filter'!M73</f>
        <v>2.5717301820319998</v>
      </c>
      <c r="N107" s="4">
        <f>$N$9*'Data Filter'!N73</f>
        <v>2.4985000697979998</v>
      </c>
      <c r="O107" s="4">
        <f>$N$9*'Data Filter'!O73</f>
        <v>2.4609107852859999</v>
      </c>
      <c r="P107" s="4">
        <f>$N$9*'Data Filter'!P73</f>
        <v>2.4712428366260002</v>
      </c>
      <c r="Q107" s="4">
        <f>$N$9*'Data Filter'!Q73</f>
        <v>2.4985427542880001</v>
      </c>
      <c r="R107" s="4">
        <f>$N$9*'Data Filter'!R73</f>
        <v>2.50695087739</v>
      </c>
      <c r="S107" s="4">
        <f>$N$9*'Data Filter'!S73</f>
        <v>2.520320260848</v>
      </c>
      <c r="T107" s="4">
        <f>$N$9*'Data Filter'!T73</f>
        <v>2.552929768352</v>
      </c>
      <c r="U107" s="4">
        <f>$N$9*'Data Filter'!U73</f>
        <v>2.570224682034</v>
      </c>
      <c r="V107" s="4">
        <f>$N$9*'Data Filter'!V73</f>
        <v>2.591851169666</v>
      </c>
      <c r="W107" s="4">
        <f>$N$9*'Data Filter'!W73</f>
        <v>2.593947759672</v>
      </c>
      <c r="X107" s="4">
        <f>$N$9*'Data Filter'!X73</f>
        <v>2.5932177947740001</v>
      </c>
      <c r="Y107" s="4">
        <f>$N$9*'Data Filter'!Y73</f>
        <v>2.5939760156019998</v>
      </c>
      <c r="Z107" s="4">
        <f>$N$9*'Data Filter'!Z73</f>
        <v>2.5949076196259999</v>
      </c>
      <c r="AA107" s="4">
        <f>$N$9*'Data Filter'!AA73</f>
        <v>2.5874880933599997</v>
      </c>
      <c r="AB107" s="4">
        <f>$N$9*'Data Filter'!AB73</f>
        <v>2.605210934084</v>
      </c>
      <c r="AC107" s="4">
        <f>$N$9*'Data Filter'!AC73</f>
        <v>2.6105776369760001</v>
      </c>
      <c r="AD107" s="4">
        <f>$N$9*'Data Filter'!AD73</f>
        <v>2.6575309366899997</v>
      </c>
      <c r="AE107" s="4">
        <f>$N$9*'Data Filter'!AE73</f>
        <v>2.6726067378439997</v>
      </c>
      <c r="AF107" s="4">
        <f>$N$9*'Data Filter'!AF73</f>
        <v>2.6769570689219999</v>
      </c>
      <c r="AG107" s="4">
        <f>$N$9*'Data Filter'!AG73</f>
        <v>2.6984416757139997</v>
      </c>
      <c r="AH107" s="4">
        <f>$N$9*'Data Filter'!AH73</f>
        <v>2.7135177173440002</v>
      </c>
      <c r="AI107" s="4">
        <f>$N$9*'Data Filter'!AI73</f>
        <v>2.7182663969159999</v>
      </c>
      <c r="AJ107" s="4">
        <f>$N$9*'Data Filter'!AJ73</f>
        <v>2.7368099822279999</v>
      </c>
      <c r="AK107" s="4">
        <f>$N$9*'Data Filter'!AK73</f>
        <v>2.7191687831059999</v>
      </c>
      <c r="AL107" s="4">
        <f>$N$9*'Data Filter'!AL73</f>
        <v>2.7309278190300001</v>
      </c>
      <c r="AM107" s="4">
        <f>$N$9*'Data Filter'!AM73</f>
        <v>2.7627352188360002</v>
      </c>
      <c r="AN107" s="4">
        <f>$N$9*'Data Filter'!AN73</f>
        <v>2.7893719036899998</v>
      </c>
    </row>
    <row r="108" spans="1:40" hidden="1" x14ac:dyDescent="0.2">
      <c r="A108" t="s">
        <v>1490</v>
      </c>
      <c r="B108" t="s">
        <v>15</v>
      </c>
      <c r="C108" t="s">
        <v>2648</v>
      </c>
      <c r="D108" t="s">
        <v>2672</v>
      </c>
      <c r="E108" t="s">
        <v>2666</v>
      </c>
      <c r="F108" t="s">
        <v>2653</v>
      </c>
      <c r="H108" t="s">
        <v>1300</v>
      </c>
      <c r="I108" t="s">
        <v>3254</v>
      </c>
      <c r="K108" s="4">
        <f>$N$9*'Data Filter'!K74</f>
        <v>3.0463896465399998</v>
      </c>
      <c r="L108" s="4">
        <f>$N$9*'Data Filter'!L74</f>
        <v>2.9241722885839998</v>
      </c>
      <c r="M108" s="4">
        <f>$N$9*'Data Filter'!M74</f>
        <v>2.590824938336</v>
      </c>
      <c r="N108" s="4">
        <f>$N$9*'Data Filter'!N74</f>
        <v>2.681294895248</v>
      </c>
      <c r="O108" s="4">
        <f>$N$9*'Data Filter'!O74</f>
        <v>2.7190532343879998</v>
      </c>
      <c r="P108" s="4">
        <f>$N$9*'Data Filter'!P74</f>
        <v>2.7563564726980001</v>
      </c>
      <c r="Q108" s="4">
        <f>$N$9*'Data Filter'!Q74</f>
        <v>2.8019679163319999</v>
      </c>
      <c r="R108" s="4">
        <f>$N$9*'Data Filter'!R74</f>
        <v>2.8539921334580001</v>
      </c>
      <c r="S108" s="4">
        <f>$N$9*'Data Filter'!S74</f>
        <v>2.9646126565519997</v>
      </c>
      <c r="T108" s="4">
        <f>$N$9*'Data Filter'!T74</f>
        <v>3.0289900055599999</v>
      </c>
      <c r="U108" s="4">
        <f>$N$9*'Data Filter'!U74</f>
        <v>3.0751261678260002</v>
      </c>
      <c r="V108" s="4">
        <f>$N$9*'Data Filter'!V74</f>
        <v>3.133878542718</v>
      </c>
      <c r="W108" s="4">
        <f>$N$9*'Data Filter'!W74</f>
        <v>3.174668202076</v>
      </c>
      <c r="X108" s="4">
        <f>$N$9*'Data Filter'!X74</f>
        <v>3.2133876035499997</v>
      </c>
      <c r="Y108" s="4">
        <f>$N$9*'Data Filter'!Y74</f>
        <v>3.2293944075379999</v>
      </c>
      <c r="Z108" s="4">
        <f>$N$9*'Data Filter'!Z74</f>
        <v>3.2545469947579999</v>
      </c>
      <c r="AA108" s="4">
        <f>$N$9*'Data Filter'!AA74</f>
        <v>3.279879938978</v>
      </c>
      <c r="AB108" s="4">
        <f>$N$9*'Data Filter'!AB74</f>
        <v>3.2901991248519997</v>
      </c>
      <c r="AC108" s="4">
        <f>$N$9*'Data Filter'!AC74</f>
        <v>3.3130088746419997</v>
      </c>
      <c r="AD108" s="4">
        <f>$N$9*'Data Filter'!AD74</f>
        <v>3.2748560346239999</v>
      </c>
      <c r="AE108" s="4">
        <f>$N$9*'Data Filter'!AE74</f>
        <v>3.2614896571159999</v>
      </c>
      <c r="AF108" s="4">
        <f>$N$9*'Data Filter'!AF74</f>
        <v>3.2997937565379996</v>
      </c>
      <c r="AG108" s="4">
        <f>$N$9*'Data Filter'!AG74</f>
        <v>3.3318446382939997</v>
      </c>
      <c r="AH108" s="4">
        <f>$N$9*'Data Filter'!AH74</f>
        <v>3.3510359457120003</v>
      </c>
      <c r="AI108" s="4">
        <f>$N$9*'Data Filter'!AI74</f>
        <v>3.3972310245980002</v>
      </c>
      <c r="AJ108" s="4">
        <f>$N$9*'Data Filter'!AJ74</f>
        <v>3.3844407073480003</v>
      </c>
      <c r="AK108" s="4">
        <f>$N$9*'Data Filter'!AK74</f>
        <v>3.381386421672</v>
      </c>
      <c r="AL108" s="4">
        <f>$N$9*'Data Filter'!AL74</f>
        <v>3.3571766206100002</v>
      </c>
      <c r="AM108" s="4">
        <f>$N$9*'Data Filter'!AM74</f>
        <v>3.3821946615080001</v>
      </c>
      <c r="AN108" s="4">
        <f>$N$9*'Data Filter'!AN74</f>
        <v>3.3993347086459997</v>
      </c>
    </row>
    <row r="109" spans="1:40" hidden="1" x14ac:dyDescent="0.2">
      <c r="A109" t="s">
        <v>1779</v>
      </c>
      <c r="B109" t="s">
        <v>11</v>
      </c>
      <c r="C109" t="s">
        <v>2648</v>
      </c>
      <c r="D109" t="s">
        <v>2672</v>
      </c>
      <c r="E109" t="s">
        <v>2666</v>
      </c>
      <c r="F109" t="s">
        <v>2651</v>
      </c>
      <c r="H109" t="s">
        <v>1587</v>
      </c>
      <c r="I109" t="s">
        <v>3254</v>
      </c>
      <c r="K109" s="4">
        <f>$N$9*'Data Filter'!K75</f>
        <v>2.8938004102599999</v>
      </c>
      <c r="L109" s="4">
        <f>$N$9*'Data Filter'!L75</f>
        <v>2.7466193589819996</v>
      </c>
      <c r="M109" s="4">
        <f>$N$9*'Data Filter'!M75</f>
        <v>2.4072306504240002</v>
      </c>
      <c r="N109" s="4">
        <f>$N$9*'Data Filter'!N75</f>
        <v>2.3685459977319998</v>
      </c>
      <c r="O109" s="4">
        <f>$N$9*'Data Filter'!O75</f>
        <v>2.334830901818</v>
      </c>
      <c r="P109" s="4">
        <f>$N$9*'Data Filter'!P75</f>
        <v>2.3601881341139999</v>
      </c>
      <c r="Q109" s="4">
        <f>$N$9*'Data Filter'!Q75</f>
        <v>2.3903826613880002</v>
      </c>
      <c r="R109" s="4">
        <f>$N$9*'Data Filter'!R75</f>
        <v>2.4186045640339997</v>
      </c>
      <c r="S109" s="4">
        <f>$N$9*'Data Filter'!S75</f>
        <v>2.4385746529779997</v>
      </c>
      <c r="T109" s="4">
        <f>$N$9*'Data Filter'!T75</f>
        <v>2.5095412848619998</v>
      </c>
      <c r="U109" s="4">
        <f>$N$9*'Data Filter'!U75</f>
        <v>2.5444398834099999</v>
      </c>
      <c r="V109" s="4">
        <f>$N$9*'Data Filter'!V75</f>
        <v>2.5750867460399998</v>
      </c>
      <c r="W109" s="4">
        <f>$N$9*'Data Filter'!W75</f>
        <v>2.5913706986179998</v>
      </c>
      <c r="X109" s="4">
        <f>$N$9*'Data Filter'!X75</f>
        <v>2.6161167611599998</v>
      </c>
      <c r="Y109" s="4">
        <f>$N$9*'Data Filter'!Y75</f>
        <v>2.6276104318180002</v>
      </c>
      <c r="Z109" s="4">
        <f>$N$9*'Data Filter'!Z75</f>
        <v>2.6507505956320001</v>
      </c>
      <c r="AA109" s="4">
        <f>$N$9*'Data Filter'!AA75</f>
        <v>2.6687885801539997</v>
      </c>
      <c r="AB109" s="4">
        <f>$N$9*'Data Filter'!AB75</f>
        <v>2.7017826087820001</v>
      </c>
      <c r="AC109" s="4">
        <f>$N$9*'Data Filter'!AC75</f>
        <v>2.7017676992699999</v>
      </c>
      <c r="AD109" s="4">
        <f>$N$9*'Data Filter'!AD75</f>
        <v>2.7269967578580001</v>
      </c>
      <c r="AE109" s="4">
        <f>$N$9*'Data Filter'!AE75</f>
        <v>2.7456907609079999</v>
      </c>
      <c r="AF109" s="4">
        <f>$N$9*'Data Filter'!AF75</f>
        <v>2.749740016034</v>
      </c>
      <c r="AG109" s="4">
        <f>$N$9*'Data Filter'!AG75</f>
        <v>2.7779221199020001</v>
      </c>
      <c r="AH109" s="4">
        <f>$N$9*'Data Filter'!AH75</f>
        <v>2.8079080342460001</v>
      </c>
      <c r="AI109" s="4">
        <f>$N$9*'Data Filter'!AI75</f>
        <v>2.816368701354</v>
      </c>
      <c r="AJ109" s="4">
        <f>$N$9*'Data Filter'!AJ75</f>
        <v>2.8425573794199996</v>
      </c>
      <c r="AK109" s="4">
        <f>$N$9*'Data Filter'!AK75</f>
        <v>2.8527360070719996</v>
      </c>
      <c r="AL109" s="4">
        <f>$N$9*'Data Filter'!AL75</f>
        <v>2.8445793016279999</v>
      </c>
      <c r="AM109" s="4">
        <f>$N$9*'Data Filter'!AM75</f>
        <v>2.847093237732</v>
      </c>
      <c r="AN109" s="4">
        <f>$N$9*'Data Filter'!AN75</f>
        <v>2.8449101966040002</v>
      </c>
    </row>
    <row r="110" spans="1:40" hidden="1" x14ac:dyDescent="0.2">
      <c r="A110" t="s">
        <v>1779</v>
      </c>
      <c r="B110" t="s">
        <v>13</v>
      </c>
      <c r="C110" t="s">
        <v>2648</v>
      </c>
      <c r="D110" t="s">
        <v>2672</v>
      </c>
      <c r="E110" t="s">
        <v>2666</v>
      </c>
      <c r="F110" t="s">
        <v>2652</v>
      </c>
      <c r="H110" t="s">
        <v>1588</v>
      </c>
      <c r="I110" t="s">
        <v>3254</v>
      </c>
      <c r="K110" s="4">
        <f>$N$9*'Data Filter'!K76</f>
        <v>2.8938001697839999</v>
      </c>
      <c r="L110" s="4">
        <f>$N$9*'Data Filter'!L76</f>
        <v>2.7466388375379998</v>
      </c>
      <c r="M110" s="4">
        <f>$N$9*'Data Filter'!M76</f>
        <v>2.364079516746</v>
      </c>
      <c r="N110" s="4">
        <f>$N$9*'Data Filter'!N76</f>
        <v>2.2733444350439997</v>
      </c>
      <c r="O110" s="4">
        <f>$N$9*'Data Filter'!O76</f>
        <v>2.2270504002839999</v>
      </c>
      <c r="P110" s="4">
        <f>$N$9*'Data Filter'!P76</f>
        <v>2.2357438481599998</v>
      </c>
      <c r="Q110" s="4">
        <f>$N$9*'Data Filter'!Q76</f>
        <v>2.2633745405600001</v>
      </c>
      <c r="R110" s="4">
        <f>$N$9*'Data Filter'!R76</f>
        <v>2.2714687222440002</v>
      </c>
      <c r="S110" s="4">
        <f>$N$9*'Data Filter'!S76</f>
        <v>2.284763437904</v>
      </c>
      <c r="T110" s="4">
        <f>$N$9*'Data Filter'!T76</f>
        <v>2.3173810013539997</v>
      </c>
      <c r="U110" s="4">
        <f>$N$9*'Data Filter'!U76</f>
        <v>2.3344573223519998</v>
      </c>
      <c r="V110" s="4">
        <f>$N$9*'Data Filter'!V76</f>
        <v>2.355876158958</v>
      </c>
      <c r="W110" s="4">
        <f>$N$9*'Data Filter'!W76</f>
        <v>2.3581039286219996</v>
      </c>
      <c r="X110" s="4">
        <f>$N$9*'Data Filter'!X76</f>
        <v>2.3572610602420001</v>
      </c>
      <c r="Y110" s="4">
        <f>$N$9*'Data Filter'!Y76</f>
        <v>2.3580596810380001</v>
      </c>
      <c r="Z110" s="4">
        <f>$N$9*'Data Filter'!Z76</f>
        <v>2.3590524862039999</v>
      </c>
      <c r="AA110" s="4">
        <f>$N$9*'Data Filter'!AA76</f>
        <v>2.3512818649780001</v>
      </c>
      <c r="AB110" s="4">
        <f>$N$9*'Data Filter'!AB76</f>
        <v>2.369251073364</v>
      </c>
      <c r="AC110" s="4">
        <f>$N$9*'Data Filter'!AC76</f>
        <v>2.3746885964380002</v>
      </c>
      <c r="AD110" s="4">
        <f>$N$9*'Data Filter'!AD76</f>
        <v>2.420923113388</v>
      </c>
      <c r="AE110" s="4">
        <f>$N$9*'Data Filter'!AE76</f>
        <v>2.4359523824360001</v>
      </c>
      <c r="AF110" s="4">
        <f>$N$9*'Data Filter'!AF76</f>
        <v>2.4406379370579998</v>
      </c>
      <c r="AG110" s="4">
        <f>$N$9*'Data Filter'!AG76</f>
        <v>2.4611034065620001</v>
      </c>
      <c r="AH110" s="4">
        <f>$N$9*'Data Filter'!AH76</f>
        <v>2.4763221706979999</v>
      </c>
      <c r="AI110" s="4">
        <f>$N$9*'Data Filter'!AI76</f>
        <v>2.4809620348799997</v>
      </c>
      <c r="AJ110" s="4">
        <f>$N$9*'Data Filter'!AJ76</f>
        <v>2.4995618915760001</v>
      </c>
      <c r="AK110" s="4">
        <f>$N$9*'Data Filter'!AK76</f>
        <v>2.481853960364</v>
      </c>
      <c r="AL110" s="4">
        <f>$N$9*'Data Filter'!AL76</f>
        <v>2.493414603588</v>
      </c>
      <c r="AM110" s="4">
        <f>$N$9*'Data Filter'!AM76</f>
        <v>2.5251179975239997</v>
      </c>
      <c r="AN110" s="4">
        <f>$N$9*'Data Filter'!AN76</f>
        <v>2.5517009359919998</v>
      </c>
    </row>
    <row r="111" spans="1:40" hidden="1" x14ac:dyDescent="0.2">
      <c r="A111" t="s">
        <v>1779</v>
      </c>
      <c r="B111" t="s">
        <v>15</v>
      </c>
      <c r="C111" t="s">
        <v>2648</v>
      </c>
      <c r="D111" t="s">
        <v>2672</v>
      </c>
      <c r="E111" t="s">
        <v>2666</v>
      </c>
      <c r="F111" t="s">
        <v>2653</v>
      </c>
      <c r="H111" t="s">
        <v>1589</v>
      </c>
      <c r="I111" t="s">
        <v>3254</v>
      </c>
      <c r="K111" s="4">
        <f>$N$9*'Data Filter'!K77</f>
        <v>2.8938001697839999</v>
      </c>
      <c r="L111" s="4">
        <f>$N$9*'Data Filter'!L77</f>
        <v>2.7466397994419998</v>
      </c>
      <c r="M111" s="4">
        <f>$N$9*'Data Filter'!M77</f>
        <v>2.3831174004759998</v>
      </c>
      <c r="N111" s="4">
        <f>$N$9*'Data Filter'!N77</f>
        <v>2.4543320833539997</v>
      </c>
      <c r="O111" s="4">
        <f>$N$9*'Data Filter'!O77</f>
        <v>2.4844072142939999</v>
      </c>
      <c r="P111" s="4">
        <f>$N$9*'Data Filter'!P77</f>
        <v>2.5191476998719997</v>
      </c>
      <c r="Q111" s="4">
        <f>$N$9*'Data Filter'!Q77</f>
        <v>2.5650083968800002</v>
      </c>
      <c r="R111" s="4">
        <f>$N$9*'Data Filter'!R77</f>
        <v>2.6170084461680001</v>
      </c>
      <c r="S111" s="4">
        <f>$N$9*'Data Filter'!S77</f>
        <v>2.7275874871519998</v>
      </c>
      <c r="T111" s="4">
        <f>$N$9*'Data Filter'!T77</f>
        <v>2.7919757778179997</v>
      </c>
      <c r="U111" s="4">
        <f>$N$9*'Data Filter'!U77</f>
        <v>2.8379216033299999</v>
      </c>
      <c r="V111" s="4">
        <f>$N$9*'Data Filter'!V77</f>
        <v>2.8964176308059999</v>
      </c>
      <c r="W111" s="4">
        <f>$N$9*'Data Filter'!W77</f>
        <v>2.9372015187399998</v>
      </c>
      <c r="X111" s="4">
        <f>$N$9*'Data Filter'!X77</f>
        <v>2.9757808429439998</v>
      </c>
      <c r="Y111" s="4">
        <f>$N$9*'Data Filter'!Y77</f>
        <v>2.991735583878</v>
      </c>
      <c r="Z111" s="4">
        <f>$N$9*'Data Filter'!Z77</f>
        <v>3.0168647246880003</v>
      </c>
      <c r="AA111" s="4">
        <f>$N$9*'Data Filter'!AA77</f>
        <v>3.0418596798899999</v>
      </c>
      <c r="AB111" s="4">
        <f>$N$9*'Data Filter'!AB77</f>
        <v>3.0523694429939998</v>
      </c>
      <c r="AC111" s="4">
        <f>$N$9*'Data Filter'!AC77</f>
        <v>3.074808258554</v>
      </c>
      <c r="AD111" s="4">
        <f>$N$9*'Data Filter'!AD77</f>
        <v>3.0369442302120002</v>
      </c>
      <c r="AE111" s="4">
        <f>$N$9*'Data Filter'!AE77</f>
        <v>3.023491642058</v>
      </c>
      <c r="AF111" s="4">
        <f>$N$9*'Data Filter'!AF77</f>
        <v>3.0618077652799998</v>
      </c>
      <c r="AG111" s="4">
        <f>$N$9*'Data Filter'!AG77</f>
        <v>3.0937321566600002</v>
      </c>
      <c r="AH111" s="4">
        <f>$N$9*'Data Filter'!AH77</f>
        <v>3.1128986950500002</v>
      </c>
      <c r="AI111" s="4">
        <f>$N$9*'Data Filter'!AI77</f>
        <v>3.158905721704</v>
      </c>
      <c r="AJ111" s="4">
        <f>$N$9*'Data Filter'!AJ77</f>
        <v>3.1462459829219998</v>
      </c>
      <c r="AK111" s="4">
        <f>$N$9*'Data Filter'!AK77</f>
        <v>3.142583413204</v>
      </c>
      <c r="AL111" s="4">
        <f>$N$9*'Data Filter'!AL77</f>
        <v>3.1183920085559995</v>
      </c>
      <c r="AM111" s="4">
        <f>$N$9*'Data Filter'!AM77</f>
        <v>3.1437498420420003</v>
      </c>
      <c r="AN111" s="4">
        <f>$N$9*'Data Filter'!AN77</f>
        <v>3.1595194164559999</v>
      </c>
    </row>
    <row r="112" spans="1:40" hidden="1" x14ac:dyDescent="0.2">
      <c r="A112" t="s">
        <v>2068</v>
      </c>
      <c r="B112" s="2" t="s">
        <v>11</v>
      </c>
      <c r="C112" s="2" t="s">
        <v>2648</v>
      </c>
      <c r="D112" s="2" t="s">
        <v>2672</v>
      </c>
      <c r="E112" s="2" t="s">
        <v>2666</v>
      </c>
      <c r="F112" s="2" t="s">
        <v>2651</v>
      </c>
      <c r="G112" s="2"/>
      <c r="H112" s="2" t="s">
        <v>1876</v>
      </c>
      <c r="I112" t="s">
        <v>3254</v>
      </c>
      <c r="J112" s="2"/>
      <c r="K112" s="4">
        <f>$N$9*'Data Filter'!K78</f>
        <v>2.8778017824559998</v>
      </c>
      <c r="L112" s="4">
        <f>$N$9*'Data Filter'!L78</f>
        <v>2.731133065296</v>
      </c>
      <c r="M112" s="4">
        <f>$N$9*'Data Filter'!M78</f>
        <v>2.3871589603700003</v>
      </c>
      <c r="N112" s="4">
        <f>$N$9*'Data Filter'!N78</f>
        <v>2.3494825033079998</v>
      </c>
      <c r="O112" s="4">
        <f>$N$9*'Data Filter'!O78</f>
        <v>2.314177861034</v>
      </c>
      <c r="P112" s="4">
        <f>$N$9*'Data Filter'!P78</f>
        <v>2.3385954333599996</v>
      </c>
      <c r="Q112" s="4">
        <f>$N$9*'Data Filter'!Q78</f>
        <v>2.3683022753060001</v>
      </c>
      <c r="R112" s="4">
        <f>$N$9*'Data Filter'!R78</f>
        <v>2.3973714951380001</v>
      </c>
      <c r="S112" s="4">
        <f>$N$9*'Data Filter'!S78</f>
        <v>2.418076118024</v>
      </c>
      <c r="T112" s="4">
        <f>$N$9*'Data Filter'!T78</f>
        <v>2.488231143408</v>
      </c>
      <c r="U112" s="4">
        <f>$N$9*'Data Filter'!U78</f>
        <v>2.5236652820079999</v>
      </c>
      <c r="V112" s="4">
        <f>$N$9*'Data Filter'!V78</f>
        <v>2.554740552632</v>
      </c>
      <c r="W112" s="4">
        <f>$N$9*'Data Filter'!W78</f>
        <v>2.5709823016719997</v>
      </c>
      <c r="X112" s="4">
        <f>$N$9*'Data Filter'!X78</f>
        <v>2.5959098033560002</v>
      </c>
      <c r="Y112" s="4">
        <f>$N$9*'Data Filter'!Y78</f>
        <v>2.6076159345600001</v>
      </c>
      <c r="Z112" s="4">
        <f>$N$9*'Data Filter'!Z78</f>
        <v>2.6311368921199998</v>
      </c>
      <c r="AA112" s="4">
        <f>$N$9*'Data Filter'!AA78</f>
        <v>2.650448557776</v>
      </c>
      <c r="AB112" s="4">
        <f>$N$9*'Data Filter'!AB78</f>
        <v>2.68283382141</v>
      </c>
      <c r="AC112" s="4">
        <f>$N$9*'Data Filter'!AC78</f>
        <v>2.6835835053400001</v>
      </c>
      <c r="AD112" s="4">
        <f>$N$9*'Data Filter'!AD78</f>
        <v>2.7086778973680001</v>
      </c>
      <c r="AE112" s="4">
        <f>$N$9*'Data Filter'!AE78</f>
        <v>2.7273069718979999</v>
      </c>
      <c r="AF112" s="4">
        <f>$N$9*'Data Filter'!AF78</f>
        <v>2.731081002242</v>
      </c>
      <c r="AG112" s="4">
        <f>$N$9*'Data Filter'!AG78</f>
        <v>2.7598543163559999</v>
      </c>
      <c r="AH112" s="4">
        <f>$N$9*'Data Filter'!AH78</f>
        <v>2.790083832888</v>
      </c>
      <c r="AI112" s="4">
        <f>$N$9*'Data Filter'!AI78</f>
        <v>2.7994491707079998</v>
      </c>
      <c r="AJ112" s="4">
        <f>$N$9*'Data Filter'!AJ78</f>
        <v>2.8253700787479996</v>
      </c>
      <c r="AK112" s="4">
        <f>$N$9*'Data Filter'!AK78</f>
        <v>2.8355848980379998</v>
      </c>
      <c r="AL112" s="4">
        <f>$N$9*'Data Filter'!AL78</f>
        <v>2.8275940007960001</v>
      </c>
      <c r="AM112" s="4">
        <f>$N$9*'Data Filter'!AM78</f>
        <v>2.8299333513239997</v>
      </c>
      <c r="AN112" s="4">
        <f>$N$9*'Data Filter'!AN78</f>
        <v>2.8276868245319999</v>
      </c>
    </row>
    <row r="113" spans="1:40" hidden="1" x14ac:dyDescent="0.2">
      <c r="A113" t="s">
        <v>2068</v>
      </c>
      <c r="B113" s="2" t="s">
        <v>13</v>
      </c>
      <c r="C113" s="2" t="s">
        <v>2648</v>
      </c>
      <c r="D113" s="2" t="s">
        <v>2672</v>
      </c>
      <c r="E113" s="2" t="s">
        <v>2666</v>
      </c>
      <c r="F113" s="2" t="s">
        <v>2652</v>
      </c>
      <c r="G113" s="2"/>
      <c r="H113" s="2" t="s">
        <v>1877</v>
      </c>
      <c r="I113" t="s">
        <v>3254</v>
      </c>
      <c r="J113" s="2"/>
      <c r="K113" s="4">
        <f>$N$9*'Data Filter'!K79</f>
        <v>2.8778015419799998</v>
      </c>
      <c r="L113" s="4">
        <f>$N$9*'Data Filter'!L79</f>
        <v>2.7311543474220001</v>
      </c>
      <c r="M113" s="4">
        <f>$N$9*'Data Filter'!M79</f>
        <v>2.343649998404</v>
      </c>
      <c r="N113" s="4">
        <f>$N$9*'Data Filter'!N79</f>
        <v>2.251464846422</v>
      </c>
      <c r="O113" s="4">
        <f>$N$9*'Data Filter'!O79</f>
        <v>2.2054803042739999</v>
      </c>
      <c r="P113" s="4">
        <f>$N$9*'Data Filter'!P79</f>
        <v>2.212154595416</v>
      </c>
      <c r="Q113" s="4">
        <f>$N$9*'Data Filter'!Q79</f>
        <v>2.2397962294739999</v>
      </c>
      <c r="R113" s="4">
        <f>$N$9*'Data Filter'!R79</f>
        <v>2.2485607380079999</v>
      </c>
      <c r="S113" s="4">
        <f>$N$9*'Data Filter'!S79</f>
        <v>2.2619599404900002</v>
      </c>
      <c r="T113" s="4">
        <f>$N$9*'Data Filter'!T79</f>
        <v>2.2945125754199998</v>
      </c>
      <c r="U113" s="4">
        <f>$N$9*'Data Filter'!U79</f>
        <v>2.312006482992</v>
      </c>
      <c r="V113" s="4">
        <f>$N$9*'Data Filter'!V79</f>
        <v>2.3337066765180001</v>
      </c>
      <c r="W113" s="4">
        <f>$N$9*'Data Filter'!W79</f>
        <v>2.3357845093960004</v>
      </c>
      <c r="X113" s="4">
        <f>$N$9*'Data Filter'!X79</f>
        <v>2.335107088504</v>
      </c>
      <c r="Y113" s="4">
        <f>$N$9*'Data Filter'!Y79</f>
        <v>2.3357221058740003</v>
      </c>
      <c r="Z113" s="4">
        <f>$N$9*'Data Filter'!Z79</f>
        <v>2.3370896928859999</v>
      </c>
      <c r="AA113" s="4">
        <f>$N$9*'Data Filter'!AA79</f>
        <v>2.3295480048120001</v>
      </c>
      <c r="AB113" s="4">
        <f>$N$9*'Data Filter'!AB79</f>
        <v>2.3477564868180001</v>
      </c>
      <c r="AC113" s="4">
        <f>$N$9*'Data Filter'!AC79</f>
        <v>2.3531729682419997</v>
      </c>
      <c r="AD113" s="4">
        <f>$N$9*'Data Filter'!AD79</f>
        <v>2.3999471133360002</v>
      </c>
      <c r="AE113" s="4">
        <f>$N$9*'Data Filter'!AE79</f>
        <v>2.4151011894279999</v>
      </c>
      <c r="AF113" s="4">
        <f>$N$9*'Data Filter'!AF79</f>
        <v>2.4199202082299998</v>
      </c>
      <c r="AG113" s="4">
        <f>$N$9*'Data Filter'!AG79</f>
        <v>2.4416676552899998</v>
      </c>
      <c r="AH113" s="4">
        <f>$N$9*'Data Filter'!AH79</f>
        <v>2.4567962409260002</v>
      </c>
      <c r="AI113" s="4">
        <f>$N$9*'Data Filter'!AI79</f>
        <v>2.46166143112</v>
      </c>
      <c r="AJ113" s="4">
        <f>$N$9*'Data Filter'!AJ79</f>
        <v>2.4801940747739999</v>
      </c>
      <c r="AK113" s="4">
        <f>$N$9*'Data Filter'!AK79</f>
        <v>2.4625757208720001</v>
      </c>
      <c r="AL113" s="4">
        <f>$N$9*'Data Filter'!AL79</f>
        <v>2.4744328710039998</v>
      </c>
      <c r="AM113" s="4">
        <f>$N$9*'Data Filter'!AM79</f>
        <v>2.5063344171640001</v>
      </c>
      <c r="AN113" s="4">
        <f>$N$9*'Data Filter'!AN79</f>
        <v>2.5330315817320002</v>
      </c>
    </row>
    <row r="114" spans="1:40" hidden="1" x14ac:dyDescent="0.2">
      <c r="A114" t="s">
        <v>2068</v>
      </c>
      <c r="B114" s="2" t="s">
        <v>15</v>
      </c>
      <c r="C114" s="2" t="s">
        <v>2648</v>
      </c>
      <c r="D114" s="2" t="s">
        <v>2672</v>
      </c>
      <c r="E114" s="2" t="s">
        <v>2666</v>
      </c>
      <c r="F114" s="2" t="s">
        <v>2653</v>
      </c>
      <c r="G114" s="2"/>
      <c r="H114" s="2" t="s">
        <v>1878</v>
      </c>
      <c r="I114" t="s">
        <v>3254</v>
      </c>
      <c r="J114" s="2"/>
      <c r="K114" s="4">
        <f>$N$9*'Data Filter'!K80</f>
        <v>2.8778017824559998</v>
      </c>
      <c r="L114" s="4">
        <f>$N$9*'Data Filter'!L80</f>
        <v>2.7311555498020001</v>
      </c>
      <c r="M114" s="4">
        <f>$N$9*'Data Filter'!M80</f>
        <v>2.3636953563360001</v>
      </c>
      <c r="N114" s="4">
        <f>$N$9*'Data Filter'!N80</f>
        <v>2.4372858218559998</v>
      </c>
      <c r="O114" s="4">
        <f>$N$9*'Data Filter'!O80</f>
        <v>2.4652578699379997</v>
      </c>
      <c r="P114" s="4">
        <f>$N$9*'Data Filter'!P80</f>
        <v>2.4996435331780003</v>
      </c>
      <c r="Q114" s="4">
        <f>$N$9*'Data Filter'!Q80</f>
        <v>2.545477657588</v>
      </c>
      <c r="R114" s="4">
        <f>$N$9*'Data Filter'!R80</f>
        <v>2.597482516396</v>
      </c>
      <c r="S114" s="4">
        <f>$N$9*'Data Filter'!S80</f>
        <v>2.708149210882</v>
      </c>
      <c r="T114" s="4">
        <f>$N$9*'Data Filter'!T80</f>
        <v>2.7724927730119999</v>
      </c>
      <c r="U114" s="4">
        <f>$N$9*'Data Filter'!U80</f>
        <v>2.818874341036</v>
      </c>
      <c r="V114" s="4">
        <f>$N$9*'Data Filter'!V80</f>
        <v>2.8777969729359998</v>
      </c>
      <c r="W114" s="4">
        <f>$N$9*'Data Filter'!W80</f>
        <v>2.9185553704139999</v>
      </c>
      <c r="X114" s="4">
        <f>$N$9*'Data Filter'!X80</f>
        <v>2.9575147669359998</v>
      </c>
      <c r="Y114" s="4">
        <f>$N$9*'Data Filter'!Y80</f>
        <v>2.9735189256879999</v>
      </c>
      <c r="Z114" s="4">
        <f>$N$9*'Data Filter'!Z80</f>
        <v>2.9987488259420001</v>
      </c>
      <c r="AA114" s="4">
        <f>$N$9*'Data Filter'!AA80</f>
        <v>3.025030688458</v>
      </c>
      <c r="AB114" s="4">
        <f>$N$9*'Data Filter'!AB80</f>
        <v>3.0350032281780002</v>
      </c>
      <c r="AC114" s="4">
        <f>$N$9*'Data Filter'!AC80</f>
        <v>3.0579415123899998</v>
      </c>
      <c r="AD114" s="4">
        <f>$N$9*'Data Filter'!AD80</f>
        <v>3.0196988545859997</v>
      </c>
      <c r="AE114" s="4">
        <f>$N$9*'Data Filter'!AE80</f>
        <v>3.0060392165959997</v>
      </c>
      <c r="AF114" s="4">
        <f>$N$9*'Data Filter'!AF80</f>
        <v>3.044655453866</v>
      </c>
      <c r="AG114" s="4">
        <f>$N$9*'Data Filter'!AG80</f>
        <v>3.0768530259819999</v>
      </c>
      <c r="AH114" s="4">
        <f>$N$9*'Data Filter'!AH80</f>
        <v>3.0958934347100002</v>
      </c>
      <c r="AI114" s="4">
        <f>$N$9*'Data Filter'!AI80</f>
        <v>3.1423653014720001</v>
      </c>
      <c r="AJ114" s="4">
        <f>$N$9*'Data Filter'!AJ80</f>
        <v>3.1294560688400002</v>
      </c>
      <c r="AK114" s="4">
        <f>$N$9*'Data Filter'!AK80</f>
        <v>3.1271936706319998</v>
      </c>
      <c r="AL114" s="4">
        <f>$N$9*'Data Filter'!AL80</f>
        <v>3.1028977791619998</v>
      </c>
      <c r="AM114" s="4">
        <f>$N$9*'Data Filter'!AM80</f>
        <v>3.127330501476</v>
      </c>
      <c r="AN114" s="4">
        <f>$N$9*'Data Filter'!AN80</f>
        <v>3.145819138022</v>
      </c>
    </row>
    <row r="115" spans="1:40" hidden="1" x14ac:dyDescent="0.2">
      <c r="A115" t="s">
        <v>2357</v>
      </c>
      <c r="B115" t="s">
        <v>11</v>
      </c>
      <c r="C115" t="s">
        <v>2648</v>
      </c>
      <c r="D115" t="s">
        <v>2672</v>
      </c>
      <c r="E115" t="s">
        <v>2666</v>
      </c>
      <c r="F115" t="s">
        <v>2651</v>
      </c>
      <c r="H115" t="s">
        <v>2165</v>
      </c>
      <c r="I115" t="s">
        <v>3254</v>
      </c>
      <c r="K115" s="4">
        <f>$N$9*'Data Filter'!K81</f>
        <v>3.037995951998</v>
      </c>
      <c r="L115" s="4">
        <f>$N$9*'Data Filter'!L81</f>
        <v>2.8913483967259999</v>
      </c>
      <c r="M115" s="4">
        <f>$N$9*'Data Filter'!M81</f>
        <v>2.557929023916</v>
      </c>
      <c r="N115" s="4">
        <f>$N$9*'Data Filter'!N81</f>
        <v>2.5212036494340002</v>
      </c>
      <c r="O115" s="4">
        <f>$N$9*'Data Filter'!O81</f>
        <v>2.4876871866960002</v>
      </c>
      <c r="P115" s="4">
        <f>$N$9*'Data Filter'!P81</f>
        <v>2.512018067424</v>
      </c>
      <c r="Q115" s="4">
        <f>$N$9*'Data Filter'!Q81</f>
        <v>2.5402022153379997</v>
      </c>
      <c r="R115" s="4">
        <f>$N$9*'Data Filter'!R81</f>
        <v>2.568857335498</v>
      </c>
      <c r="S115" s="4">
        <f>$N$9*'Data Filter'!S81</f>
        <v>2.5892028074780002</v>
      </c>
      <c r="T115" s="4">
        <f>$N$9*'Data Filter'!T81</f>
        <v>2.6597642373019998</v>
      </c>
      <c r="U115" s="4">
        <f>$N$9*'Data Filter'!U81</f>
        <v>2.6949383011079999</v>
      </c>
      <c r="V115" s="4">
        <f>$N$9*'Data Filter'!V81</f>
        <v>2.7256658434359999</v>
      </c>
      <c r="W115" s="4">
        <f>$N$9*'Data Filter'!W81</f>
        <v>2.7420727994879996</v>
      </c>
      <c r="X115" s="4">
        <f>$N$9*'Data Filter'!X81</f>
        <v>2.7668926881619997</v>
      </c>
      <c r="Y115" s="4">
        <f>$N$9*'Data Filter'!Y81</f>
        <v>2.7784010278559998</v>
      </c>
      <c r="Z115" s="4">
        <f>$N$9*'Data Filter'!Z81</f>
        <v>2.8043973251219998</v>
      </c>
      <c r="AA115" s="4">
        <f>$N$9*'Data Filter'!AA81</f>
        <v>2.8303197962559996</v>
      </c>
      <c r="AB115" s="4">
        <f>$N$9*'Data Filter'!AB81</f>
        <v>2.8675392286799997</v>
      </c>
      <c r="AC115" s="4">
        <f>$N$9*'Data Filter'!AC81</f>
        <v>2.88618333296</v>
      </c>
      <c r="AD115" s="4">
        <f>$N$9*'Data Filter'!AD81</f>
        <v>2.8870697274960002</v>
      </c>
      <c r="AE115" s="4">
        <f>$N$9*'Data Filter'!AE81</f>
        <v>2.9194879363420001</v>
      </c>
      <c r="AF115" s="4">
        <f>$N$9*'Data Filter'!AF81</f>
        <v>2.9382923178759999</v>
      </c>
      <c r="AG115" s="4">
        <f>$N$9*'Data Filter'!AG81</f>
        <v>2.987982715422</v>
      </c>
      <c r="AH115" s="4">
        <f>$N$9*'Data Filter'!AH81</f>
        <v>3.0220468622499999</v>
      </c>
      <c r="AI115" s="4">
        <f>$N$9*'Data Filter'!AI81</f>
        <v>3.0347917295359998</v>
      </c>
      <c r="AJ115" s="4">
        <f>$N$9*'Data Filter'!AJ81</f>
        <v>3.0635649234120002</v>
      </c>
      <c r="AK115" s="4">
        <f>$N$9*'Data Filter'!AK81</f>
        <v>3.0730609599379997</v>
      </c>
      <c r="AL115" s="4">
        <f>$N$9*'Data Filter'!AL81</f>
        <v>3.0653999957679998</v>
      </c>
      <c r="AM115" s="4">
        <f>$N$9*'Data Filter'!AM81</f>
        <v>3.0689723869859997</v>
      </c>
      <c r="AN115" s="4">
        <f>$N$9*'Data Filter'!AN81</f>
        <v>3.0729204017159999</v>
      </c>
    </row>
    <row r="116" spans="1:40" hidden="1" x14ac:dyDescent="0.2">
      <c r="A116" t="s">
        <v>2357</v>
      </c>
      <c r="B116" t="s">
        <v>13</v>
      </c>
      <c r="C116" t="s">
        <v>2648</v>
      </c>
      <c r="D116" t="s">
        <v>2672</v>
      </c>
      <c r="E116" t="s">
        <v>2666</v>
      </c>
      <c r="F116" t="s">
        <v>2652</v>
      </c>
      <c r="H116" t="s">
        <v>2166</v>
      </c>
      <c r="I116" t="s">
        <v>3254</v>
      </c>
      <c r="K116" s="4">
        <f>$N$9*'Data Filter'!K82</f>
        <v>3.037995951998</v>
      </c>
      <c r="L116" s="4">
        <f>$N$9*'Data Filter'!L82</f>
        <v>2.8913483967259999</v>
      </c>
      <c r="M116" s="4">
        <f>$N$9*'Data Filter'!M82</f>
        <v>2.514803380694</v>
      </c>
      <c r="N116" s="4">
        <f>$N$9*'Data Filter'!N82</f>
        <v>2.4257848166799998</v>
      </c>
      <c r="O116" s="4">
        <f>$N$9*'Data Filter'!O82</f>
        <v>2.3795766318520002</v>
      </c>
      <c r="P116" s="4">
        <f>$N$9*'Data Filter'!P82</f>
        <v>2.3866252238880001</v>
      </c>
      <c r="Q116" s="4">
        <f>$N$9*'Data Filter'!Q82</f>
        <v>2.4136650667560002</v>
      </c>
      <c r="R116" s="4">
        <f>$N$9*'Data Filter'!R82</f>
        <v>2.4231222664080003</v>
      </c>
      <c r="S116" s="4">
        <f>$N$9*'Data Filter'!S82</f>
        <v>2.4348089190559996</v>
      </c>
      <c r="T116" s="4">
        <f>$N$9*'Data Filter'!T82</f>
        <v>2.4667428092380002</v>
      </c>
      <c r="U116" s="4">
        <f>$N$9*'Data Filter'!U82</f>
        <v>2.4952013402679998</v>
      </c>
      <c r="V116" s="4">
        <f>$N$9*'Data Filter'!V82</f>
        <v>2.5160277642479998</v>
      </c>
      <c r="W116" s="4">
        <f>$N$9*'Data Filter'!W82</f>
        <v>2.5181330113899998</v>
      </c>
      <c r="X116" s="4">
        <f>$N$9*'Data Filter'!X82</f>
        <v>2.518217057752</v>
      </c>
      <c r="Y116" s="4">
        <f>$N$9*'Data Filter'!Y82</f>
        <v>2.5191969974520001</v>
      </c>
      <c r="Z116" s="4">
        <f>$N$9*'Data Filter'!Z82</f>
        <v>2.5210937519019998</v>
      </c>
      <c r="AA116" s="4">
        <f>$N$9*'Data Filter'!AA82</f>
        <v>2.5199140968839999</v>
      </c>
      <c r="AB116" s="4">
        <f>$N$9*'Data Filter'!AB82</f>
        <v>2.54342627707</v>
      </c>
      <c r="AC116" s="4">
        <f>$N$9*'Data Filter'!AC82</f>
        <v>2.5570914460079996</v>
      </c>
      <c r="AD116" s="4">
        <f>$N$9*'Data Filter'!AD82</f>
        <v>2.604073482604</v>
      </c>
      <c r="AE116" s="4">
        <f>$N$9*'Data Filter'!AE82</f>
        <v>2.6288239939519999</v>
      </c>
      <c r="AF116" s="4">
        <f>$N$9*'Data Filter'!AF82</f>
        <v>2.649261087288</v>
      </c>
      <c r="AG116" s="4">
        <f>$N$9*'Data Filter'!AG82</f>
        <v>2.6789770673220001</v>
      </c>
      <c r="AH116" s="4">
        <f>$N$9*'Data Filter'!AH82</f>
        <v>2.6957895861479999</v>
      </c>
      <c r="AI116" s="4">
        <f>$N$9*'Data Filter'!AI82</f>
        <v>2.7010751283899999</v>
      </c>
      <c r="AJ116" s="4">
        <f>$N$9*'Data Filter'!AJ82</f>
        <v>2.7196552660539997</v>
      </c>
      <c r="AK116" s="4">
        <f>$N$9*'Data Filter'!AK82</f>
        <v>2.702007213366</v>
      </c>
      <c r="AL116" s="4">
        <f>$N$9*'Data Filter'!AL82</f>
        <v>2.7137317409840001</v>
      </c>
      <c r="AM116" s="4">
        <f>$N$9*'Data Filter'!AM82</f>
        <v>2.7483311873880001</v>
      </c>
      <c r="AN116" s="4">
        <f>$N$9*'Data Filter'!AN82</f>
        <v>2.7796545090060003</v>
      </c>
    </row>
    <row r="117" spans="1:40" hidden="1" x14ac:dyDescent="0.2">
      <c r="A117" t="s">
        <v>2357</v>
      </c>
      <c r="B117" t="s">
        <v>15</v>
      </c>
      <c r="C117" t="s">
        <v>2648</v>
      </c>
      <c r="D117" t="s">
        <v>2672</v>
      </c>
      <c r="E117" t="s">
        <v>2666</v>
      </c>
      <c r="F117" t="s">
        <v>2653</v>
      </c>
      <c r="H117" t="s">
        <v>2167</v>
      </c>
      <c r="I117" t="s">
        <v>3254</v>
      </c>
      <c r="K117" s="4">
        <f>$N$9*'Data Filter'!K83</f>
        <v>3.037995951998</v>
      </c>
      <c r="L117" s="4">
        <f>$N$9*'Data Filter'!L83</f>
        <v>2.8913483967259999</v>
      </c>
      <c r="M117" s="4">
        <f>$N$9*'Data Filter'!M83</f>
        <v>2.5337437514059999</v>
      </c>
      <c r="N117" s="4">
        <f>$N$9*'Data Filter'!N83</f>
        <v>2.6071167063839997</v>
      </c>
      <c r="O117" s="4">
        <f>$N$9*'Data Filter'!O83</f>
        <v>2.6372892301039998</v>
      </c>
      <c r="P117" s="4">
        <f>$N$9*'Data Filter'!P83</f>
        <v>2.6714635149399997</v>
      </c>
      <c r="Q117" s="4">
        <f>$N$9*'Data Filter'!Q83</f>
        <v>2.7156486954179999</v>
      </c>
      <c r="R117" s="4">
        <f>$N$9*'Data Filter'!R83</f>
        <v>2.767953788512</v>
      </c>
      <c r="S117" s="4">
        <f>$N$9*'Data Filter'!S83</f>
        <v>2.8786402020300002</v>
      </c>
      <c r="T117" s="4">
        <f>$N$9*'Data Filter'!T83</f>
        <v>2.9430819986059999</v>
      </c>
      <c r="U117" s="4">
        <f>$N$9*'Data Filter'!U83</f>
        <v>2.989293069146</v>
      </c>
      <c r="V117" s="4">
        <f>$N$9*'Data Filter'!V83</f>
        <v>3.048009973828</v>
      </c>
      <c r="W117" s="4">
        <f>$N$9*'Data Filter'!W83</f>
        <v>3.0887854451020003</v>
      </c>
      <c r="X117" s="4">
        <f>$N$9*'Data Filter'!X83</f>
        <v>3.127561478674</v>
      </c>
      <c r="Y117" s="4">
        <f>$N$9*'Data Filter'!Y83</f>
        <v>3.143546399346</v>
      </c>
      <c r="Z117" s="4">
        <f>$N$9*'Data Filter'!Z83</f>
        <v>3.1687300079700003</v>
      </c>
      <c r="AA117" s="4">
        <f>$N$9*'Data Filter'!AA83</f>
        <v>3.2046880235359998</v>
      </c>
      <c r="AB117" s="4">
        <f>$N$9*'Data Filter'!AB83</f>
        <v>3.2158557289759999</v>
      </c>
      <c r="AC117" s="4">
        <f>$N$9*'Data Filter'!AC83</f>
        <v>3.2493156798539999</v>
      </c>
      <c r="AD117" s="4">
        <f>$N$9*'Data Filter'!AD83</f>
        <v>3.228845761544</v>
      </c>
      <c r="AE117" s="4">
        <f>$N$9*'Data Filter'!AE83</f>
        <v>3.2205101419560003</v>
      </c>
      <c r="AF117" s="4">
        <f>$N$9*'Data Filter'!AF83</f>
        <v>3.257633143504</v>
      </c>
      <c r="AG117" s="4">
        <f>$N$9*'Data Filter'!AG83</f>
        <v>3.2948030378719997</v>
      </c>
      <c r="AH117" s="4">
        <f>$N$9*'Data Filter'!AH83</f>
        <v>3.322947507246</v>
      </c>
      <c r="AI117" s="4">
        <f>$N$9*'Data Filter'!AI83</f>
        <v>3.364148140088</v>
      </c>
      <c r="AJ117" s="4">
        <f>$N$9*'Data Filter'!AJ83</f>
        <v>3.3621826095019998</v>
      </c>
      <c r="AK117" s="4">
        <f>$N$9*'Data Filter'!AK83</f>
        <v>3.3617590110279996</v>
      </c>
      <c r="AL117" s="4">
        <f>$N$9*'Data Filter'!AL83</f>
        <v>3.3374919766779998</v>
      </c>
      <c r="AM117" s="4">
        <f>$N$9*'Data Filter'!AM83</f>
        <v>3.3624309009719999</v>
      </c>
      <c r="AN117" s="4">
        <f>$N$9*'Data Filter'!AN83</f>
        <v>3.3806147341880002</v>
      </c>
    </row>
    <row r="118" spans="1:40" hidden="1" x14ac:dyDescent="0.2">
      <c r="A118" t="s">
        <v>2646</v>
      </c>
      <c r="B118" t="s">
        <v>11</v>
      </c>
      <c r="C118" t="s">
        <v>2648</v>
      </c>
      <c r="D118" t="s">
        <v>2672</v>
      </c>
      <c r="E118" t="s">
        <v>2666</v>
      </c>
      <c r="F118" t="s">
        <v>2651</v>
      </c>
      <c r="H118" t="s">
        <v>2454</v>
      </c>
      <c r="I118" t="s">
        <v>3254</v>
      </c>
      <c r="K118" s="4">
        <f>$N$9*'Data Filter'!K84</f>
        <v>3.557495894084</v>
      </c>
      <c r="L118" s="4">
        <f>$N$9*'Data Filter'!L84</f>
        <v>3.4729524681920001</v>
      </c>
      <c r="M118" s="4">
        <f>$N$9*'Data Filter'!M84</f>
        <v>3.2557228021599998</v>
      </c>
      <c r="N118" s="4">
        <f>$N$9*'Data Filter'!N84</f>
        <v>3.3008835937700001</v>
      </c>
      <c r="O118" s="4">
        <f>$N$9*'Data Filter'!O84</f>
        <v>3.2966975077999998</v>
      </c>
      <c r="P118" s="4">
        <f>$N$9*'Data Filter'!P84</f>
        <v>3.3303640275619997</v>
      </c>
      <c r="Q118" s="4">
        <f>$N$9*'Data Filter'!Q84</f>
        <v>3.3657037793320002</v>
      </c>
      <c r="R118" s="4">
        <f>$N$9*'Data Filter'!R84</f>
        <v>3.3964512811679999</v>
      </c>
      <c r="S118" s="4">
        <f>$N$9*'Data Filter'!S84</f>
        <v>3.4157049921079996</v>
      </c>
      <c r="T118" s="4">
        <f>$N$9*'Data Filter'!T84</f>
        <v>3.470037538358</v>
      </c>
      <c r="U118" s="4">
        <f>$N$9*'Data Filter'!U84</f>
        <v>3.8842281102859997</v>
      </c>
      <c r="V118" s="4">
        <f>$N$9*'Data Filter'!V84</f>
        <v>3.9059025728800001</v>
      </c>
      <c r="W118" s="4">
        <f>$N$9*'Data Filter'!W84</f>
        <v>3.9801165926679993</v>
      </c>
      <c r="X118" s="4">
        <f>$N$9*'Data Filter'!X84</f>
        <v>3.9937212818919998</v>
      </c>
      <c r="Y118" s="4">
        <f>$N$9*'Data Filter'!Y84</f>
        <v>4.0050462586359998</v>
      </c>
      <c r="Z118" s="4">
        <f>$N$9*'Data Filter'!Z84</f>
        <v>4.0188601619800002</v>
      </c>
      <c r="AA118" s="4">
        <f>$N$9*'Data Filter'!AA84</f>
        <v>4.032268021598</v>
      </c>
      <c r="AB118" s="4">
        <f>$N$9*'Data Filter'!AB84</f>
        <v>4.0693144315399996</v>
      </c>
      <c r="AC118" s="4">
        <f>$N$9*'Data Filter'!AC84</f>
        <v>4.0701973391740003</v>
      </c>
      <c r="AD118" s="4">
        <f>$N$9*'Data Filter'!AD84</f>
        <v>4.1022070995339996</v>
      </c>
      <c r="AE118" s="4">
        <f>$N$9*'Data Filter'!AE84</f>
        <v>4.122854729608</v>
      </c>
      <c r="AF118" s="4">
        <f>$N$9*'Data Filter'!AF84</f>
        <v>4.1296027266440003</v>
      </c>
      <c r="AG118" s="4">
        <f>$N$9*'Data Filter'!AG84</f>
        <v>4.1637833840940006</v>
      </c>
      <c r="AH118" s="4">
        <f>$N$9*'Data Filter'!AH84</f>
        <v>4.1916242525179994</v>
      </c>
      <c r="AI118" s="4">
        <f>$N$9*'Data Filter'!AI84</f>
        <v>4.2089896256679999</v>
      </c>
      <c r="AJ118" s="4">
        <f>$N$9*'Data Filter'!AJ84</f>
        <v>4.233239946936</v>
      </c>
      <c r="AK118" s="4">
        <f>$N$9*'Data Filter'!AK84</f>
        <v>4.2453608992399996</v>
      </c>
      <c r="AL118" s="4">
        <f>$N$9*'Data Filter'!AL84</f>
        <v>4.2368267667140005</v>
      </c>
      <c r="AM118" s="4">
        <f>$N$9*'Data Filter'!AM84</f>
        <v>4.2394531253479997</v>
      </c>
      <c r="AN118" s="4">
        <f>$N$9*'Data Filter'!AN84</f>
        <v>4.2485196717380003</v>
      </c>
    </row>
    <row r="119" spans="1:40" hidden="1" x14ac:dyDescent="0.2">
      <c r="A119" t="s">
        <v>2646</v>
      </c>
      <c r="B119" t="s">
        <v>13</v>
      </c>
      <c r="C119" t="s">
        <v>2648</v>
      </c>
      <c r="D119" t="s">
        <v>2672</v>
      </c>
      <c r="E119" t="s">
        <v>2666</v>
      </c>
      <c r="F119" t="s">
        <v>2652</v>
      </c>
      <c r="H119" t="s">
        <v>2455</v>
      </c>
      <c r="I119" t="s">
        <v>3254</v>
      </c>
      <c r="K119" s="4">
        <f>$N$9*'Data Filter'!K85</f>
        <v>3.5574743714819999</v>
      </c>
      <c r="L119" s="4">
        <f>$N$9*'Data Filter'!L85</f>
        <v>3.4729620872319997</v>
      </c>
      <c r="M119" s="4">
        <f>$N$9*'Data Filter'!M85</f>
        <v>3.2115032336139997</v>
      </c>
      <c r="N119" s="4">
        <f>$N$9*'Data Filter'!N85</f>
        <v>3.2029086213739997</v>
      </c>
      <c r="O119" s="4">
        <f>$N$9*'Data Filter'!O85</f>
        <v>3.1901728921759998</v>
      </c>
      <c r="P119" s="4">
        <f>$N$9*'Data Filter'!P85</f>
        <v>3.2064360435800001</v>
      </c>
      <c r="Q119" s="4">
        <f>$N$9*'Data Filter'!Q85</f>
        <v>3.2394656626560003</v>
      </c>
      <c r="R119" s="4">
        <f>$N$9*'Data Filter'!R85</f>
        <v>3.2516749898900001</v>
      </c>
      <c r="S119" s="4">
        <f>$N$9*'Data Filter'!S85</f>
        <v>3.2659697249959998</v>
      </c>
      <c r="T119" s="4">
        <f>$N$9*'Data Filter'!T85</f>
        <v>3.2942472978360002</v>
      </c>
      <c r="U119" s="4">
        <f>$N$9*'Data Filter'!U85</f>
        <v>3.6779903617379999</v>
      </c>
      <c r="V119" s="4">
        <f>$N$9*'Data Filter'!V85</f>
        <v>3.7514717713920001</v>
      </c>
      <c r="W119" s="4">
        <f>$N$9*'Data Filter'!W85</f>
        <v>3.7540128812839999</v>
      </c>
      <c r="X119" s="4">
        <f>$N$9*'Data Filter'!X85</f>
        <v>3.7522533183919999</v>
      </c>
      <c r="Y119" s="4">
        <f>$N$9*'Data Filter'!Y85</f>
        <v>3.753172297426</v>
      </c>
      <c r="Z119" s="4">
        <f>$N$9*'Data Filter'!Z85</f>
        <v>3.7545098249379998</v>
      </c>
      <c r="AA119" s="4">
        <f>$N$9*'Data Filter'!AA85</f>
        <v>3.74657038956</v>
      </c>
      <c r="AB119" s="4">
        <f>$N$9*'Data Filter'!AB85</f>
        <v>3.7664090583700003</v>
      </c>
      <c r="AC119" s="4">
        <f>$N$9*'Data Filter'!AC85</f>
        <v>3.7699361198619998</v>
      </c>
      <c r="AD119" s="4">
        <f>$N$9*'Data Filter'!AD85</f>
        <v>3.81792142233</v>
      </c>
      <c r="AE119" s="4">
        <f>$N$9*'Data Filter'!AE85</f>
        <v>3.8341111083160002</v>
      </c>
      <c r="AF119" s="4">
        <f>$N$9*'Data Filter'!AF85</f>
        <v>3.8347477685259999</v>
      </c>
      <c r="AG119" s="4">
        <f>$N$9*'Data Filter'!AG85</f>
        <v>3.8599657652179999</v>
      </c>
      <c r="AH119" s="4">
        <f>$N$9*'Data Filter'!AH85</f>
        <v>3.8773117800499999</v>
      </c>
      <c r="AI119" s="4">
        <f>$N$9*'Data Filter'!AI85</f>
        <v>3.8824709521540002</v>
      </c>
      <c r="AJ119" s="4">
        <f>$N$9*'Data Filter'!AJ85</f>
        <v>3.9028042800960003</v>
      </c>
      <c r="AK119" s="4">
        <f>$N$9*'Data Filter'!AK85</f>
        <v>3.8840969306280004</v>
      </c>
      <c r="AL119" s="4">
        <f>$N$9*'Data Filter'!AL85</f>
        <v>3.8967998348519997</v>
      </c>
      <c r="AM119" s="4">
        <f>$N$9*'Data Filter'!AM85</f>
        <v>3.9291793270619997</v>
      </c>
      <c r="AN119" s="4">
        <f>$N$9*'Data Filter'!AN85</f>
        <v>3.9557409834040005</v>
      </c>
    </row>
    <row r="120" spans="1:40" hidden="1" x14ac:dyDescent="0.2">
      <c r="A120" t="s">
        <v>2646</v>
      </c>
      <c r="B120" t="s">
        <v>15</v>
      </c>
      <c r="C120" t="s">
        <v>2648</v>
      </c>
      <c r="D120" t="s">
        <v>2672</v>
      </c>
      <c r="E120" t="s">
        <v>2666</v>
      </c>
      <c r="F120" t="s">
        <v>2653</v>
      </c>
      <c r="H120" t="s">
        <v>2456</v>
      </c>
      <c r="I120" t="s">
        <v>3254</v>
      </c>
      <c r="K120" s="4">
        <f>$N$9*'Data Filter'!K86</f>
        <v>3.5574752131479999</v>
      </c>
      <c r="L120" s="4">
        <f>$N$9*'Data Filter'!L86</f>
        <v>3.4729616062800002</v>
      </c>
      <c r="M120" s="4">
        <f>$N$9*'Data Filter'!M86</f>
        <v>3.2417541525099995</v>
      </c>
      <c r="N120" s="4">
        <f>$N$9*'Data Filter'!N86</f>
        <v>3.3670396235119999</v>
      </c>
      <c r="O120" s="4">
        <f>$N$9*'Data Filter'!O86</f>
        <v>3.4102146845519998</v>
      </c>
      <c r="P120" s="4">
        <f>$N$9*'Data Filter'!P86</f>
        <v>3.4567469107899997</v>
      </c>
      <c r="Q120" s="4">
        <f>$N$9*'Data Filter'!Q86</f>
        <v>3.5081797974320001</v>
      </c>
      <c r="R120" s="4">
        <f>$N$9*'Data Filter'!R86</f>
        <v>3.5612164185180002</v>
      </c>
      <c r="S120" s="4">
        <f>$N$9*'Data Filter'!S86</f>
        <v>3.6743346455859998</v>
      </c>
      <c r="T120" s="4">
        <f>$N$9*'Data Filter'!T86</f>
        <v>3.7229211380539997</v>
      </c>
      <c r="U120" s="4">
        <f>$N$9*'Data Filter'!U86</f>
        <v>3.774173908172</v>
      </c>
      <c r="V120" s="4">
        <f>$N$9*'Data Filter'!V86</f>
        <v>3.8805018144279995</v>
      </c>
      <c r="W120" s="4">
        <f>$N$9*'Data Filter'!W86</f>
        <v>4.2537503854520002</v>
      </c>
      <c r="X120" s="4">
        <f>$N$9*'Data Filter'!X86</f>
        <v>4.2813541445399999</v>
      </c>
      <c r="Y120" s="4">
        <f>$N$9*'Data Filter'!Y86</f>
        <v>4.3507401276759996</v>
      </c>
      <c r="Z120" s="4">
        <f>$N$9*'Data Filter'!Z86</f>
        <v>4.372749092386</v>
      </c>
      <c r="AA120" s="4">
        <f>$N$9*'Data Filter'!AA86</f>
        <v>4.3986360933100004</v>
      </c>
      <c r="AB120" s="4">
        <f>$N$9*'Data Filter'!AB86</f>
        <v>4.4086511972819995</v>
      </c>
      <c r="AC120" s="4">
        <f>$N$9*'Data Filter'!AC86</f>
        <v>4.4242175694760002</v>
      </c>
      <c r="AD120" s="4">
        <f>$N$9*'Data Filter'!AD86</f>
        <v>4.3967518436119999</v>
      </c>
      <c r="AE120" s="4">
        <f>$N$9*'Data Filter'!AE86</f>
        <v>4.4013105471439999</v>
      </c>
      <c r="AF120" s="4">
        <f>$N$9*'Data Filter'!AF86</f>
        <v>4.4269086161539999</v>
      </c>
      <c r="AG120" s="4">
        <f>$N$9*'Data Filter'!AG86</f>
        <v>4.4716753878380002</v>
      </c>
      <c r="AH120" s="4">
        <f>$N$9*'Data Filter'!AH86</f>
        <v>4.4790301058219999</v>
      </c>
      <c r="AI120" s="4">
        <f>$N$9*'Data Filter'!AI86</f>
        <v>4.5141607637100005</v>
      </c>
      <c r="AJ120" s="4">
        <f>$N$9*'Data Filter'!AJ86</f>
        <v>4.5268792988740003</v>
      </c>
      <c r="AK120" s="4">
        <f>$N$9*'Data Filter'!AK86</f>
        <v>4.5298949881519999</v>
      </c>
      <c r="AL120" s="4">
        <f>$N$9*'Data Filter'!AL86</f>
        <v>4.5223530596020005</v>
      </c>
      <c r="AM120" s="4">
        <f>$N$9*'Data Filter'!AM86</f>
        <v>4.5396830827799999</v>
      </c>
      <c r="AN120" s="4">
        <f>$N$9*'Data Filter'!AN86</f>
        <v>4.5576620304439999</v>
      </c>
    </row>
    <row r="121" spans="1:40" hidden="1" x14ac:dyDescent="0.2">
      <c r="A121" t="s">
        <v>2962</v>
      </c>
      <c r="B121" t="s">
        <v>11</v>
      </c>
      <c r="C121" t="s">
        <v>2648</v>
      </c>
      <c r="D121" t="s">
        <v>2672</v>
      </c>
      <c r="E121" t="s">
        <v>2666</v>
      </c>
      <c r="F121" t="s">
        <v>2651</v>
      </c>
      <c r="H121" t="s">
        <v>1009</v>
      </c>
      <c r="I121" t="s">
        <v>3254</v>
      </c>
      <c r="K121" s="4">
        <v>2.9642411211319999</v>
      </c>
      <c r="L121" s="4">
        <v>2.8173119684640002</v>
      </c>
      <c r="M121" s="4">
        <v>2.4701683898579998</v>
      </c>
      <c r="N121" s="4">
        <v>2.4341375100639997</v>
      </c>
      <c r="O121" s="4">
        <v>2.4000095168580002</v>
      </c>
      <c r="P121" s="4">
        <v>2.4240830882659998</v>
      </c>
      <c r="Q121" s="4">
        <v>2.4525926002079999</v>
      </c>
      <c r="R121" s="4">
        <v>2.4811386645019997</v>
      </c>
      <c r="S121" s="4">
        <v>2.5013885472719997</v>
      </c>
      <c r="T121" s="4">
        <v>2.5720726198559998</v>
      </c>
      <c r="U121" s="4">
        <v>2.607376300226</v>
      </c>
      <c r="V121" s="4">
        <v>2.6383512923580001</v>
      </c>
      <c r="W121" s="4">
        <v>2.6546234616120001</v>
      </c>
      <c r="X121" s="4">
        <v>2.679182554064</v>
      </c>
      <c r="Y121" s="4">
        <v>2.69095890426</v>
      </c>
      <c r="Z121" s="4">
        <v>2.7125375371680001</v>
      </c>
      <c r="AA121" s="4">
        <v>2.7320093598399997</v>
      </c>
      <c r="AB121" s="4">
        <v>2.764995813474</v>
      </c>
      <c r="AC121" s="4">
        <v>2.7650657919899997</v>
      </c>
      <c r="AD121" s="4">
        <v>2.7906633800480001</v>
      </c>
      <c r="AE121" s="4">
        <v>2.8093881640260001</v>
      </c>
      <c r="AF121" s="4">
        <v>2.8133442347019999</v>
      </c>
      <c r="AG121" s="4">
        <v>2.8417421657799999</v>
      </c>
      <c r="AH121" s="4">
        <v>2.8718406228919999</v>
      </c>
      <c r="AI121" s="4">
        <v>2.8806589980499999</v>
      </c>
      <c r="AJ121" s="4">
        <v>2.9067464357199997</v>
      </c>
      <c r="AK121" s="4">
        <v>2.9169482693059998</v>
      </c>
      <c r="AL121" s="4">
        <v>2.9088591376179997</v>
      </c>
      <c r="AM121" s="4">
        <v>2.9113444570779996</v>
      </c>
      <c r="AN121" s="4">
        <v>2.9092512337360001</v>
      </c>
    </row>
    <row r="122" spans="1:40" hidden="1" x14ac:dyDescent="0.2">
      <c r="A122" t="s">
        <v>2962</v>
      </c>
      <c r="B122" t="s">
        <v>13</v>
      </c>
      <c r="C122" t="s">
        <v>2648</v>
      </c>
      <c r="D122" t="s">
        <v>2672</v>
      </c>
      <c r="E122" t="s">
        <v>2666</v>
      </c>
      <c r="F122" t="s">
        <v>2652</v>
      </c>
      <c r="H122" t="s">
        <v>1010</v>
      </c>
      <c r="I122" t="s">
        <v>3254</v>
      </c>
      <c r="K122" s="4">
        <v>2.9642411211319999</v>
      </c>
      <c r="L122" s="4">
        <v>2.8173105256079998</v>
      </c>
      <c r="M122" s="4">
        <v>2.4257340762439998</v>
      </c>
      <c r="N122" s="4">
        <v>2.3374311688059999</v>
      </c>
      <c r="O122" s="4">
        <v>2.2918374001579997</v>
      </c>
      <c r="P122" s="4">
        <v>2.2988912826659997</v>
      </c>
      <c r="Q122" s="4">
        <v>2.3249396429860001</v>
      </c>
      <c r="R122" s="4">
        <v>2.3332286102299999</v>
      </c>
      <c r="S122" s="4">
        <v>2.3465687758540001</v>
      </c>
      <c r="T122" s="4">
        <v>2.3793897820000001</v>
      </c>
      <c r="U122" s="4">
        <v>2.3966350373880001</v>
      </c>
      <c r="V122" s="4">
        <v>2.4182694607279998</v>
      </c>
      <c r="W122" s="4">
        <v>2.4204965089639998</v>
      </c>
      <c r="X122" s="4">
        <v>2.4196406548800002</v>
      </c>
      <c r="Y122" s="4">
        <v>2.4205907755559997</v>
      </c>
      <c r="Z122" s="4">
        <v>2.421540295042</v>
      </c>
      <c r="AA122" s="4">
        <v>2.4137708761960002</v>
      </c>
      <c r="AB122" s="4">
        <v>2.4319328260960003</v>
      </c>
      <c r="AC122" s="4">
        <v>2.437242415938</v>
      </c>
      <c r="AD122" s="4">
        <v>2.4837088719899998</v>
      </c>
      <c r="AE122" s="4">
        <v>2.498753771978</v>
      </c>
      <c r="AF122" s="4">
        <v>2.5035028122640002</v>
      </c>
      <c r="AG122" s="4">
        <v>2.524415687366</v>
      </c>
      <c r="AH122" s="4">
        <v>2.5395945324860003</v>
      </c>
      <c r="AI122" s="4">
        <v>2.5443172406500003</v>
      </c>
      <c r="AJ122" s="4">
        <v>2.5629282794800003</v>
      </c>
      <c r="AK122" s="4">
        <v>2.545239345872</v>
      </c>
      <c r="AL122" s="4">
        <v>2.5569316497059997</v>
      </c>
      <c r="AM122" s="4">
        <v>2.5887318352319997</v>
      </c>
      <c r="AN122" s="4">
        <v>2.6153362963019999</v>
      </c>
    </row>
    <row r="123" spans="1:40" hidden="1" x14ac:dyDescent="0.2">
      <c r="A123" t="s">
        <v>2962</v>
      </c>
      <c r="B123" t="s">
        <v>15</v>
      </c>
      <c r="C123" t="s">
        <v>2648</v>
      </c>
      <c r="D123" t="s">
        <v>2672</v>
      </c>
      <c r="E123" t="s">
        <v>2666</v>
      </c>
      <c r="F123" t="s">
        <v>2653</v>
      </c>
      <c r="H123" t="s">
        <v>1011</v>
      </c>
      <c r="I123" t="s">
        <v>3254</v>
      </c>
      <c r="K123" s="4">
        <v>2.9642411211319999</v>
      </c>
      <c r="L123" s="4">
        <v>2.8173095637039998</v>
      </c>
      <c r="M123" s="4">
        <v>2.4509922324279998</v>
      </c>
      <c r="N123" s="4">
        <v>2.5226188506939997</v>
      </c>
      <c r="O123" s="4">
        <v>2.5509181866119999</v>
      </c>
      <c r="P123" s="4">
        <v>2.5840338960959999</v>
      </c>
      <c r="Q123" s="4">
        <v>2.6281371944959999</v>
      </c>
      <c r="R123" s="4">
        <v>2.6801137973739997</v>
      </c>
      <c r="S123" s="4">
        <v>2.7907183288139996</v>
      </c>
      <c r="T123" s="4">
        <v>2.8551360777900001</v>
      </c>
      <c r="U123" s="4">
        <v>2.9012790936220001</v>
      </c>
      <c r="V123" s="4">
        <v>2.959931670974</v>
      </c>
      <c r="W123" s="4">
        <v>3.000784455282</v>
      </c>
      <c r="X123" s="4">
        <v>3.0394970031900002</v>
      </c>
      <c r="Y123" s="4">
        <v>3.0554935869479998</v>
      </c>
      <c r="Z123" s="4">
        <v>3.0806614443939999</v>
      </c>
      <c r="AA123" s="4">
        <v>3.106339952626</v>
      </c>
      <c r="AB123" s="4">
        <v>3.1164680803179996</v>
      </c>
      <c r="AC123" s="4">
        <v>3.1390971123939999</v>
      </c>
      <c r="AD123" s="4">
        <v>3.1010895198799999</v>
      </c>
      <c r="AE123" s="4">
        <v>3.0875790972480002</v>
      </c>
      <c r="AF123" s="4">
        <v>3.126020388228</v>
      </c>
      <c r="AG123" s="4">
        <v>3.1580801675960002</v>
      </c>
      <c r="AH123" s="4">
        <v>3.177234201234</v>
      </c>
      <c r="AI123" s="4">
        <v>3.2233846718219996</v>
      </c>
      <c r="AJ123" s="4">
        <v>3.2106001259959998</v>
      </c>
      <c r="AK123" s="4">
        <v>3.2074150213759998</v>
      </c>
      <c r="AL123" s="4">
        <v>3.1832731547840001</v>
      </c>
      <c r="AM123" s="4">
        <v>3.2083700718100001</v>
      </c>
      <c r="AN123" s="4">
        <v>3.2251722501680002</v>
      </c>
    </row>
    <row r="124" spans="1:40" hidden="1" x14ac:dyDescent="0.2">
      <c r="A124" t="s">
        <v>3252</v>
      </c>
      <c r="B124" t="s">
        <v>11</v>
      </c>
      <c r="C124" t="s">
        <v>2648</v>
      </c>
      <c r="D124" t="s">
        <v>2672</v>
      </c>
      <c r="E124" t="s">
        <v>2666</v>
      </c>
      <c r="F124" t="s">
        <v>2651</v>
      </c>
      <c r="G124">
        <v>0</v>
      </c>
      <c r="H124" t="s">
        <v>3060</v>
      </c>
      <c r="I124" t="s">
        <v>3254</v>
      </c>
      <c r="J124">
        <v>0</v>
      </c>
      <c r="K124" s="4">
        <v>3.0728410446360002</v>
      </c>
      <c r="L124" s="4">
        <v>2.9485872156739998</v>
      </c>
      <c r="M124" s="4">
        <v>2.6119951227580001</v>
      </c>
      <c r="N124" s="4">
        <v>2.587749490772</v>
      </c>
      <c r="O124" s="4">
        <v>2.5552124867820001</v>
      </c>
      <c r="P124" s="4">
        <v>2.5789574477360002</v>
      </c>
      <c r="Q124" s="4">
        <v>2.6080973675119998</v>
      </c>
      <c r="R124" s="4">
        <v>2.6367803828879999</v>
      </c>
      <c r="S124" s="4">
        <v>2.65847300142</v>
      </c>
      <c r="T124" s="4">
        <v>2.7275347026699999</v>
      </c>
      <c r="U124" s="4">
        <v>2.762826599716</v>
      </c>
      <c r="V124" s="4">
        <v>2.7936939788380002</v>
      </c>
      <c r="W124" s="4">
        <v>2.8099596552400001</v>
      </c>
      <c r="X124" s="4">
        <v>2.8348322081580002</v>
      </c>
      <c r="Y124" s="4">
        <v>2.846413532318</v>
      </c>
      <c r="Z124" s="4">
        <v>2.868379932776</v>
      </c>
      <c r="AA124" s="4">
        <v>2.888006261278</v>
      </c>
      <c r="AB124" s="4">
        <v>2.920893999514</v>
      </c>
      <c r="AC124" s="4">
        <v>2.9210770017500001</v>
      </c>
      <c r="AD124" s="4">
        <v>2.9485227681059998</v>
      </c>
      <c r="AE124" s="4">
        <v>2.9664831991180001</v>
      </c>
      <c r="AF124" s="4">
        <v>2.9701080141039999</v>
      </c>
      <c r="AG124" s="4">
        <v>2.99867980933</v>
      </c>
      <c r="AH124" s="4">
        <v>3.028318235854</v>
      </c>
      <c r="AI124" s="4">
        <v>3.036916334996</v>
      </c>
      <c r="AJ124" s="4">
        <v>3.0629535131819998</v>
      </c>
      <c r="AK124" s="4">
        <v>3.0731763884180001</v>
      </c>
      <c r="AL124" s="4">
        <v>3.0651300614579999</v>
      </c>
      <c r="AM124" s="4">
        <v>3.0675160643299999</v>
      </c>
      <c r="AN124" s="4">
        <v>3.065304166082</v>
      </c>
    </row>
    <row r="125" spans="1:40" hidden="1" x14ac:dyDescent="0.2">
      <c r="A125" t="s">
        <v>3252</v>
      </c>
      <c r="B125" t="s">
        <v>13</v>
      </c>
      <c r="C125" t="s">
        <v>2648</v>
      </c>
      <c r="D125" t="s">
        <v>2672</v>
      </c>
      <c r="E125" t="s">
        <v>2666</v>
      </c>
      <c r="F125" t="s">
        <v>2652</v>
      </c>
      <c r="G125">
        <v>0</v>
      </c>
      <c r="H125" t="s">
        <v>3061</v>
      </c>
      <c r="I125" t="s">
        <v>3254</v>
      </c>
      <c r="J125">
        <v>0</v>
      </c>
      <c r="K125" s="4">
        <v>3.0728408041599997</v>
      </c>
      <c r="L125" s="4">
        <v>2.9485873359119998</v>
      </c>
      <c r="M125" s="4">
        <v>2.5723079256219998</v>
      </c>
      <c r="N125" s="4">
        <v>2.485496089622</v>
      </c>
      <c r="O125" s="4">
        <v>2.4446270731839999</v>
      </c>
      <c r="P125" s="4">
        <v>2.4546990497299999</v>
      </c>
      <c r="Q125" s="4">
        <v>2.481858529408</v>
      </c>
      <c r="R125" s="4">
        <v>2.4902911810619996</v>
      </c>
      <c r="S125" s="4">
        <v>2.503824809628</v>
      </c>
      <c r="T125" s="4">
        <v>2.536138411414</v>
      </c>
      <c r="U125" s="4">
        <v>2.553037020648</v>
      </c>
      <c r="V125" s="4">
        <v>2.5744379417919996</v>
      </c>
      <c r="W125" s="4">
        <v>2.57664743528</v>
      </c>
      <c r="X125" s="4">
        <v>2.5753913088939999</v>
      </c>
      <c r="Y125" s="4">
        <v>2.5761477261520001</v>
      </c>
      <c r="Z125" s="4">
        <v>2.5771999288899998</v>
      </c>
      <c r="AA125" s="4">
        <v>2.5695634932719997</v>
      </c>
      <c r="AB125" s="4">
        <v>2.5877413145879999</v>
      </c>
      <c r="AC125" s="4">
        <v>2.5931378365039999</v>
      </c>
      <c r="AD125" s="4">
        <v>2.6406798214660001</v>
      </c>
      <c r="AE125" s="4">
        <v>2.6550747148260001</v>
      </c>
      <c r="AF125" s="4">
        <v>2.6616775845960001</v>
      </c>
      <c r="AG125" s="4">
        <v>2.6815327260120001</v>
      </c>
      <c r="AH125" s="4">
        <v>2.6964848022639996</v>
      </c>
      <c r="AI125" s="4">
        <v>2.7008160155000001</v>
      </c>
      <c r="AJ125" s="4">
        <v>2.7190266617900001</v>
      </c>
      <c r="AK125" s="4">
        <v>2.7015940755979999</v>
      </c>
      <c r="AL125" s="4">
        <v>2.7132937139499997</v>
      </c>
      <c r="AM125" s="4">
        <v>2.7446913426520001</v>
      </c>
      <c r="AN125" s="4">
        <v>2.772046088842</v>
      </c>
    </row>
    <row r="126" spans="1:40" hidden="1" x14ac:dyDescent="0.2">
      <c r="A126" t="s">
        <v>3252</v>
      </c>
      <c r="B126" t="s">
        <v>15</v>
      </c>
      <c r="C126" t="s">
        <v>2648</v>
      </c>
      <c r="D126" t="s">
        <v>2672</v>
      </c>
      <c r="E126" t="s">
        <v>2666</v>
      </c>
      <c r="F126" t="s">
        <v>2653</v>
      </c>
      <c r="G126">
        <v>0</v>
      </c>
      <c r="H126" t="s">
        <v>3062</v>
      </c>
      <c r="I126" t="s">
        <v>3254</v>
      </c>
      <c r="J126">
        <v>0</v>
      </c>
      <c r="K126" s="4">
        <v>3.0728410446360002</v>
      </c>
      <c r="L126" s="4">
        <v>2.9485873359119998</v>
      </c>
      <c r="M126" s="4">
        <v>2.6029338668399999</v>
      </c>
      <c r="N126" s="4">
        <v>2.696085972818</v>
      </c>
      <c r="O126" s="4">
        <v>2.7158108964800003</v>
      </c>
      <c r="P126" s="4">
        <v>2.7484955527339996</v>
      </c>
      <c r="Q126" s="4">
        <v>2.79310349002</v>
      </c>
      <c r="R126" s="4">
        <v>2.8379167938100003</v>
      </c>
      <c r="S126" s="4">
        <v>2.9490391903160003</v>
      </c>
      <c r="T126" s="4">
        <v>3.0133793857820002</v>
      </c>
      <c r="U126" s="4">
        <v>3.0593581565059997</v>
      </c>
      <c r="V126" s="4">
        <v>3.116068529444</v>
      </c>
      <c r="W126" s="4">
        <v>3.156748772222</v>
      </c>
      <c r="X126" s="4">
        <v>3.1955237236520002</v>
      </c>
      <c r="Y126" s="4">
        <v>3.2115034740900001</v>
      </c>
      <c r="Z126" s="4">
        <v>3.2367303683939999</v>
      </c>
      <c r="AA126" s="4">
        <v>3.2623340885899998</v>
      </c>
      <c r="AB126" s="4">
        <v>3.2726179244919997</v>
      </c>
      <c r="AC126" s="4">
        <v>3.295361182668</v>
      </c>
      <c r="AD126" s="4">
        <v>3.2572373200079996</v>
      </c>
      <c r="AE126" s="4">
        <v>3.2436719486099999</v>
      </c>
      <c r="AF126" s="4">
        <v>3.2822103918939995</v>
      </c>
      <c r="AG126" s="4">
        <v>3.3142605522220001</v>
      </c>
      <c r="AH126" s="4">
        <v>3.333370218038</v>
      </c>
      <c r="AI126" s="4">
        <v>3.3798526657439996</v>
      </c>
      <c r="AJ126" s="4">
        <v>3.3667261630459997</v>
      </c>
      <c r="AK126" s="4">
        <v>3.3640234532819999</v>
      </c>
      <c r="AL126" s="4">
        <v>3.3400642282119999</v>
      </c>
      <c r="AM126" s="4">
        <v>3.3649031144899997</v>
      </c>
      <c r="AN126" s="4">
        <v>3.3835692223240001</v>
      </c>
    </row>
    <row r="127" spans="1:40" hidden="1" x14ac:dyDescent="0.2">
      <c r="A127" t="s">
        <v>3253</v>
      </c>
      <c r="B127" t="str">
        <f>'Data Filter'!B135</f>
        <v>Reference case</v>
      </c>
      <c r="C127" t="str">
        <f>'Data Filter'!C135</f>
        <v>Energy Prices</v>
      </c>
      <c r="D127" t="str">
        <f>'Data Filter'!D135</f>
        <v xml:space="preserve"> Average Price to All Users</v>
      </c>
      <c r="E127" t="str">
        <f>'Data Filter'!E135</f>
        <v xml:space="preserve"> Motor Gasoline</v>
      </c>
      <c r="F127" t="str">
        <f>'Data Filter'!F135</f>
        <v xml:space="preserve"> Reference case</v>
      </c>
      <c r="G127">
        <f>'Data Filter'!G135</f>
        <v>0</v>
      </c>
      <c r="H127" t="str">
        <f>'Data Filter'!H135</f>
        <v>AEO.2022.REF2022.PRCE_REAL_TEN_NA_MGS_NA_ENC_Y13DLRPMMBTU.A</v>
      </c>
      <c r="I127" t="s">
        <v>3254</v>
      </c>
      <c r="J127">
        <f>'Data Filter'!J135</f>
        <v>0</v>
      </c>
      <c r="K127" s="4">
        <f>'Data Filter'!K135*$N$9</f>
        <v>3.0728410446360002</v>
      </c>
      <c r="L127" s="4">
        <f>'Data Filter'!L135*$N$9</f>
        <v>2.9485872156739998</v>
      </c>
      <c r="M127" s="4">
        <f>'Data Filter'!M135*$N$9</f>
        <v>2.6119951227580001</v>
      </c>
      <c r="N127" s="4">
        <f>'Data Filter'!N135*$N$9</f>
        <v>2.587749490772</v>
      </c>
      <c r="O127" s="4">
        <f>'Data Filter'!O135*$N$9</f>
        <v>2.5552124867820001</v>
      </c>
      <c r="P127" s="4">
        <f>'Data Filter'!P135*$N$9</f>
        <v>2.5789574477360002</v>
      </c>
      <c r="Q127" s="4">
        <f>'Data Filter'!Q135*$N$9</f>
        <v>2.6080973675119998</v>
      </c>
      <c r="R127" s="4">
        <f>'Data Filter'!R135*$N$9</f>
        <v>2.6367803828879999</v>
      </c>
      <c r="S127" s="4">
        <f>'Data Filter'!S135*$N$9</f>
        <v>2.65847300142</v>
      </c>
      <c r="T127" s="4">
        <f>'Data Filter'!T135*$N$9</f>
        <v>2.7275347026699999</v>
      </c>
      <c r="U127" s="4">
        <f>'Data Filter'!U135*$N$9</f>
        <v>2.762826599716</v>
      </c>
      <c r="V127" s="4">
        <f>'Data Filter'!V135*$N$9</f>
        <v>2.7936939788380002</v>
      </c>
      <c r="W127" s="4">
        <f>'Data Filter'!W135*$N$9</f>
        <v>2.8099596552400001</v>
      </c>
      <c r="X127" s="4">
        <f>'Data Filter'!X135*$N$9</f>
        <v>2.8348322081580002</v>
      </c>
      <c r="Y127" s="4">
        <f>'Data Filter'!Y135*$N$9</f>
        <v>2.846413532318</v>
      </c>
      <c r="Z127" s="4">
        <f>'Data Filter'!Z135*$N$9</f>
        <v>2.868379932776</v>
      </c>
      <c r="AA127" s="4">
        <f>'Data Filter'!AA135*$N$9</f>
        <v>2.888006261278</v>
      </c>
      <c r="AB127" s="4">
        <f>'Data Filter'!AB135*$N$9</f>
        <v>2.920893999514</v>
      </c>
      <c r="AC127" s="4">
        <f>'Data Filter'!AC135*$N$9</f>
        <v>2.9210770017500001</v>
      </c>
      <c r="AD127" s="4">
        <f>'Data Filter'!AD135*$N$9</f>
        <v>2.9485227681059998</v>
      </c>
      <c r="AE127" s="4">
        <f>'Data Filter'!AE135*$N$9</f>
        <v>2.9664831991180001</v>
      </c>
      <c r="AF127" s="4">
        <f>'Data Filter'!AF135*$N$9</f>
        <v>2.9701080141039999</v>
      </c>
      <c r="AG127" s="4">
        <f>'Data Filter'!AG135*$N$9</f>
        <v>2.99867980933</v>
      </c>
      <c r="AH127" s="4">
        <f>'Data Filter'!AH135*$N$9</f>
        <v>3.028318235854</v>
      </c>
      <c r="AI127" s="4">
        <f>'Data Filter'!AI135*$N$9</f>
        <v>3.036916334996</v>
      </c>
      <c r="AJ127" s="4">
        <f>'Data Filter'!AJ135*$N$9</f>
        <v>3.0629535131819998</v>
      </c>
      <c r="AK127" s="4">
        <f>'Data Filter'!AK135*$N$9</f>
        <v>3.0731763884180001</v>
      </c>
      <c r="AL127" s="4">
        <f>'Data Filter'!AL135*$N$9</f>
        <v>3.0651300614579999</v>
      </c>
      <c r="AM127" s="4">
        <f>'Data Filter'!AM135*$N$9</f>
        <v>3.0675160643299999</v>
      </c>
      <c r="AN127" s="4">
        <f>'Data Filter'!AN135*$N$9</f>
        <v>3.065304166082</v>
      </c>
    </row>
    <row r="128" spans="1:40" hidden="1" x14ac:dyDescent="0.2">
      <c r="A128" t="s">
        <v>3253</v>
      </c>
      <c r="B128" t="str">
        <f>'Data Filter'!B136</f>
        <v>High oil and gas supply</v>
      </c>
      <c r="C128" t="str">
        <f>'Data Filter'!C136</f>
        <v>Energy Prices</v>
      </c>
      <c r="D128" t="str">
        <f>'Data Filter'!D136</f>
        <v xml:space="preserve"> Average Price to All Users</v>
      </c>
      <c r="E128" t="str">
        <f>'Data Filter'!E136</f>
        <v xml:space="preserve"> Motor Gasoline</v>
      </c>
      <c r="F128" t="str">
        <f>'Data Filter'!F136</f>
        <v xml:space="preserve"> High oil and gas supply</v>
      </c>
      <c r="G128">
        <f>'Data Filter'!G136</f>
        <v>0</v>
      </c>
      <c r="H128" t="str">
        <f>'Data Filter'!H136</f>
        <v>AEO.2022.HIGHOGS.PRCE_REAL_TEN_NA_MGS_NA_ENC_Y13DLRPMMBTU.A</v>
      </c>
      <c r="I128" t="s">
        <v>3254</v>
      </c>
      <c r="J128">
        <f>'Data Filter'!J136</f>
        <v>0</v>
      </c>
      <c r="K128" s="4">
        <f>'Data Filter'!K136*$N$9</f>
        <v>3.0728408041599997</v>
      </c>
      <c r="L128" s="4">
        <f>'Data Filter'!L136*$N$9</f>
        <v>2.9485873359119998</v>
      </c>
      <c r="M128" s="4">
        <f>'Data Filter'!M136*$N$9</f>
        <v>2.5723079256219998</v>
      </c>
      <c r="N128" s="4">
        <f>'Data Filter'!N136*$N$9</f>
        <v>2.485496089622</v>
      </c>
      <c r="O128" s="4">
        <f>'Data Filter'!O136*$N$9</f>
        <v>2.4446270731839999</v>
      </c>
      <c r="P128" s="4">
        <f>'Data Filter'!P136*$N$9</f>
        <v>2.4546990497299999</v>
      </c>
      <c r="Q128" s="4">
        <f>'Data Filter'!Q136*$N$9</f>
        <v>2.481858529408</v>
      </c>
      <c r="R128" s="4">
        <f>'Data Filter'!R136*$N$9</f>
        <v>2.4902911810619996</v>
      </c>
      <c r="S128" s="4">
        <f>'Data Filter'!S136*$N$9</f>
        <v>2.503824809628</v>
      </c>
      <c r="T128" s="4">
        <f>'Data Filter'!T136*$N$9</f>
        <v>2.536138411414</v>
      </c>
      <c r="U128" s="4">
        <f>'Data Filter'!U136*$N$9</f>
        <v>2.553037020648</v>
      </c>
      <c r="V128" s="4">
        <f>'Data Filter'!V136*$N$9</f>
        <v>2.5744379417919996</v>
      </c>
      <c r="W128" s="4">
        <f>'Data Filter'!W136*$N$9</f>
        <v>2.57664743528</v>
      </c>
      <c r="X128" s="4">
        <f>'Data Filter'!X136*$N$9</f>
        <v>2.5753913088939999</v>
      </c>
      <c r="Y128" s="4">
        <f>'Data Filter'!Y136*$N$9</f>
        <v>2.5761477261520001</v>
      </c>
      <c r="Z128" s="4">
        <f>'Data Filter'!Z136*$N$9</f>
        <v>2.5771999288899998</v>
      </c>
      <c r="AA128" s="4">
        <f>'Data Filter'!AA136*$N$9</f>
        <v>2.5695634932719997</v>
      </c>
      <c r="AB128" s="4">
        <f>'Data Filter'!AB136*$N$9</f>
        <v>2.5877413145879999</v>
      </c>
      <c r="AC128" s="4">
        <f>'Data Filter'!AC136*$N$9</f>
        <v>2.5931378365039999</v>
      </c>
      <c r="AD128" s="4">
        <f>'Data Filter'!AD136*$N$9</f>
        <v>2.6406798214660001</v>
      </c>
      <c r="AE128" s="4">
        <f>'Data Filter'!AE136*$N$9</f>
        <v>2.6550747148260001</v>
      </c>
      <c r="AF128" s="4">
        <f>'Data Filter'!AF136*$N$9</f>
        <v>2.6616775845960001</v>
      </c>
      <c r="AG128" s="4">
        <f>'Data Filter'!AG136*$N$9</f>
        <v>2.6815327260120001</v>
      </c>
      <c r="AH128" s="4">
        <f>'Data Filter'!AH136*$N$9</f>
        <v>2.6964848022639996</v>
      </c>
      <c r="AI128" s="4">
        <f>'Data Filter'!AI136*$N$9</f>
        <v>2.7008160155000001</v>
      </c>
      <c r="AJ128" s="4">
        <f>'Data Filter'!AJ136*$N$9</f>
        <v>2.7190266617900001</v>
      </c>
      <c r="AK128" s="4">
        <f>'Data Filter'!AK136*$N$9</f>
        <v>2.7015940755979999</v>
      </c>
      <c r="AL128" s="4">
        <f>'Data Filter'!AL136*$N$9</f>
        <v>2.7132937139499997</v>
      </c>
      <c r="AM128" s="4">
        <f>'Data Filter'!AM136*$N$9</f>
        <v>2.7446913426520001</v>
      </c>
      <c r="AN128" s="4">
        <f>'Data Filter'!AN136*$N$9</f>
        <v>2.772046088842</v>
      </c>
    </row>
    <row r="129" spans="1:40" hidden="1" x14ac:dyDescent="0.2">
      <c r="A129" t="s">
        <v>3253</v>
      </c>
      <c r="B129" t="str">
        <f>'Data Filter'!B137</f>
        <v>Low oil and gas supply</v>
      </c>
      <c r="C129" t="str">
        <f>'Data Filter'!C137</f>
        <v>Energy Prices</v>
      </c>
      <c r="D129" t="str">
        <f>'Data Filter'!D137</f>
        <v xml:space="preserve"> Average Price to All Users</v>
      </c>
      <c r="E129" t="str">
        <f>'Data Filter'!E137</f>
        <v xml:space="preserve"> Motor Gasoline</v>
      </c>
      <c r="F129" t="str">
        <f>'Data Filter'!F137</f>
        <v xml:space="preserve"> Low oil and gas supply</v>
      </c>
      <c r="G129">
        <f>'Data Filter'!G137</f>
        <v>0</v>
      </c>
      <c r="H129" t="str">
        <f>'Data Filter'!H137</f>
        <v>AEO.2022.LOWOGS.PRCE_REAL_TEN_NA_MGS_NA_ENC_Y13DLRPMMBTU.A</v>
      </c>
      <c r="I129" t="s">
        <v>3254</v>
      </c>
      <c r="J129">
        <f>'Data Filter'!J137</f>
        <v>0</v>
      </c>
      <c r="K129" s="4">
        <f>'Data Filter'!K137*$N$9</f>
        <v>3.0728410446360002</v>
      </c>
      <c r="L129" s="4">
        <f>'Data Filter'!L137*$N$9</f>
        <v>2.9485873359119998</v>
      </c>
      <c r="M129" s="4">
        <f>'Data Filter'!M137*$N$9</f>
        <v>2.6029338668399999</v>
      </c>
      <c r="N129" s="4">
        <f>'Data Filter'!N137*$N$9</f>
        <v>2.696085972818</v>
      </c>
      <c r="O129" s="4">
        <f>'Data Filter'!O137*$N$9</f>
        <v>2.7158108964800003</v>
      </c>
      <c r="P129" s="4">
        <f>'Data Filter'!P137*$N$9</f>
        <v>2.7484955527339996</v>
      </c>
      <c r="Q129" s="4">
        <f>'Data Filter'!Q137*$N$9</f>
        <v>2.79310349002</v>
      </c>
      <c r="R129" s="4">
        <f>'Data Filter'!R137*$N$9</f>
        <v>2.8379167938100003</v>
      </c>
      <c r="S129" s="4">
        <f>'Data Filter'!S137*$N$9</f>
        <v>2.9490391903160003</v>
      </c>
      <c r="T129" s="4">
        <f>'Data Filter'!T137*$N$9</f>
        <v>3.0133793857820002</v>
      </c>
      <c r="U129" s="4">
        <f>'Data Filter'!U137*$N$9</f>
        <v>3.0593581565059997</v>
      </c>
      <c r="V129" s="4">
        <f>'Data Filter'!V137*$N$9</f>
        <v>3.116068529444</v>
      </c>
      <c r="W129" s="4">
        <f>'Data Filter'!W137*$N$9</f>
        <v>3.156748772222</v>
      </c>
      <c r="X129" s="4">
        <f>'Data Filter'!X137*$N$9</f>
        <v>3.1955237236520002</v>
      </c>
      <c r="Y129" s="4">
        <f>'Data Filter'!Y137*$N$9</f>
        <v>3.2115034740900001</v>
      </c>
      <c r="Z129" s="4">
        <f>'Data Filter'!Z137*$N$9</f>
        <v>3.2367303683939999</v>
      </c>
      <c r="AA129" s="4">
        <f>'Data Filter'!AA137*$N$9</f>
        <v>3.2623340885899998</v>
      </c>
      <c r="AB129" s="4">
        <f>'Data Filter'!AB137*$N$9</f>
        <v>3.2726179244919997</v>
      </c>
      <c r="AC129" s="4">
        <f>'Data Filter'!AC137*$N$9</f>
        <v>3.295361182668</v>
      </c>
      <c r="AD129" s="4">
        <f>'Data Filter'!AD137*$N$9</f>
        <v>3.2572373200079996</v>
      </c>
      <c r="AE129" s="4">
        <f>'Data Filter'!AE137*$N$9</f>
        <v>3.2436719486099999</v>
      </c>
      <c r="AF129" s="4">
        <f>'Data Filter'!AF137*$N$9</f>
        <v>3.2822103918939995</v>
      </c>
      <c r="AG129" s="4">
        <f>'Data Filter'!AG137*$N$9</f>
        <v>3.3142605522220001</v>
      </c>
      <c r="AH129" s="4">
        <f>'Data Filter'!AH137*$N$9</f>
        <v>3.333370218038</v>
      </c>
      <c r="AI129" s="4">
        <f>'Data Filter'!AI137*$N$9</f>
        <v>3.3798526657439996</v>
      </c>
      <c r="AJ129" s="4">
        <f>'Data Filter'!AJ137*$N$9</f>
        <v>3.3667261630459997</v>
      </c>
      <c r="AK129" s="4">
        <f>'Data Filter'!AK137*$N$9</f>
        <v>3.3640234532819999</v>
      </c>
      <c r="AL129" s="4">
        <f>'Data Filter'!AL137*$N$9</f>
        <v>3.3400642282119999</v>
      </c>
      <c r="AM129" s="4">
        <f>'Data Filter'!AM137*$N$9</f>
        <v>3.3649031144899997</v>
      </c>
      <c r="AN129" s="4">
        <f>'Data Filter'!AN137*$N$9</f>
        <v>3.3835692223240001</v>
      </c>
    </row>
    <row r="130" spans="1:40" hidden="1" x14ac:dyDescent="0.2">
      <c r="A130" t="s">
        <v>334</v>
      </c>
      <c r="B130" t="s">
        <v>11</v>
      </c>
      <c r="C130" t="s">
        <v>2648</v>
      </c>
      <c r="D130" t="s">
        <v>2672</v>
      </c>
      <c r="E130" t="s">
        <v>2942</v>
      </c>
      <c r="F130" t="s">
        <v>2651</v>
      </c>
      <c r="H130" t="s">
        <v>129</v>
      </c>
      <c r="I130" t="s">
        <v>3254</v>
      </c>
      <c r="K130" s="4">
        <v>1.4911059217346938</v>
      </c>
      <c r="L130" s="4">
        <v>1.430036576484947</v>
      </c>
      <c r="M130" s="4">
        <v>1.2813212962290998</v>
      </c>
      <c r="N130" s="4">
        <v>1.2735273758442271</v>
      </c>
      <c r="O130" s="4">
        <v>1.2605627310190597</v>
      </c>
      <c r="P130" s="4">
        <v>1.2732468695120602</v>
      </c>
      <c r="Q130" s="4">
        <v>1.2876005401376243</v>
      </c>
      <c r="R130" s="4">
        <v>1.3015212729036032</v>
      </c>
      <c r="S130" s="4">
        <v>1.311291550865854</v>
      </c>
      <c r="T130" s="4">
        <v>1.3436812591935756</v>
      </c>
      <c r="U130" s="4">
        <v>1.3865593070634841</v>
      </c>
      <c r="V130" s="4">
        <v>1.4006296432066185</v>
      </c>
      <c r="W130" s="4">
        <v>1.4122146701598139</v>
      </c>
      <c r="X130" s="4">
        <v>1.4231596116760279</v>
      </c>
      <c r="Y130" s="4">
        <v>1.4285225348994737</v>
      </c>
      <c r="Z130" s="4">
        <v>1.4386772681453797</v>
      </c>
      <c r="AA130" s="4">
        <v>1.4476961816154192</v>
      </c>
      <c r="AB130" s="4">
        <v>1.4635774574042464</v>
      </c>
      <c r="AC130" s="4">
        <v>1.4643601624187557</v>
      </c>
      <c r="AD130" s="4">
        <v>1.4758643850787341</v>
      </c>
      <c r="AE130" s="4">
        <v>1.4852212336464767</v>
      </c>
      <c r="AF130" s="4">
        <v>1.4875960141067659</v>
      </c>
      <c r="AG130" s="4">
        <v>1.5023646724953503</v>
      </c>
      <c r="AH130" s="4">
        <v>1.5165716256113737</v>
      </c>
      <c r="AI130" s="4">
        <v>1.5214421043850155</v>
      </c>
      <c r="AJ130" s="4">
        <v>1.5336268723459363</v>
      </c>
      <c r="AK130" s="4">
        <v>1.5383566362146766</v>
      </c>
      <c r="AL130" s="4">
        <v>1.5342298455253904</v>
      </c>
      <c r="AM130" s="4">
        <v>1.535142125995808</v>
      </c>
      <c r="AN130" s="4">
        <v>1.5348523848872735</v>
      </c>
    </row>
    <row r="131" spans="1:40" hidden="1" x14ac:dyDescent="0.2">
      <c r="A131" t="s">
        <v>334</v>
      </c>
      <c r="B131" t="s">
        <v>13</v>
      </c>
      <c r="C131" t="s">
        <v>2648</v>
      </c>
      <c r="D131" t="s">
        <v>2672</v>
      </c>
      <c r="E131" t="s">
        <v>2942</v>
      </c>
      <c r="F131" t="s">
        <v>2652</v>
      </c>
      <c r="H131" t="s">
        <v>130</v>
      </c>
      <c r="I131" t="s">
        <v>3254</v>
      </c>
      <c r="K131" s="4">
        <v>1.4911045365182387</v>
      </c>
      <c r="L131" s="4">
        <v>1.43002861149033</v>
      </c>
      <c r="M131" s="4">
        <v>1.260569426231926</v>
      </c>
      <c r="N131" s="4">
        <v>1.2261962610924939</v>
      </c>
      <c r="O131" s="4">
        <v>1.2083414558765511</v>
      </c>
      <c r="P131" s="4">
        <v>1.2128012179712426</v>
      </c>
      <c r="Q131" s="4">
        <v>1.2261817740370673</v>
      </c>
      <c r="R131" s="4">
        <v>1.2305360288117584</v>
      </c>
      <c r="S131" s="4">
        <v>1.2368613888847686</v>
      </c>
      <c r="T131" s="4">
        <v>1.2520254688539445</v>
      </c>
      <c r="U131" s="4">
        <v>1.2857969883130258</v>
      </c>
      <c r="V131" s="4">
        <v>1.2995633848789603</v>
      </c>
      <c r="W131" s="4">
        <v>1.3004119453924412</v>
      </c>
      <c r="X131" s="4">
        <v>1.2998044702595082</v>
      </c>
      <c r="Y131" s="4">
        <v>1.2999297746313461</v>
      </c>
      <c r="Z131" s="4">
        <v>1.3002952409060953</v>
      </c>
      <c r="AA131" s="4">
        <v>1.2966644731424559</v>
      </c>
      <c r="AB131" s="4">
        <v>1.3054068050602847</v>
      </c>
      <c r="AC131" s="4">
        <v>1.3079430209549503</v>
      </c>
      <c r="AD131" s="4">
        <v>1.3303465884228276</v>
      </c>
      <c r="AE131" s="4">
        <v>1.3377741767726672</v>
      </c>
      <c r="AF131" s="4">
        <v>1.3402262984850351</v>
      </c>
      <c r="AG131" s="4">
        <v>1.3509070099624301</v>
      </c>
      <c r="AH131" s="4">
        <v>1.3580872217403215</v>
      </c>
      <c r="AI131" s="4">
        <v>1.3601408051350738</v>
      </c>
      <c r="AJ131" s="4">
        <v>1.3688571642443688</v>
      </c>
      <c r="AK131" s="4">
        <v>1.3600325850995159</v>
      </c>
      <c r="AL131" s="4">
        <v>1.3654700214247779</v>
      </c>
      <c r="AM131" s="4">
        <v>1.3806264827034507</v>
      </c>
      <c r="AN131" s="4">
        <v>1.3933943690746353</v>
      </c>
    </row>
    <row r="132" spans="1:40" hidden="1" x14ac:dyDescent="0.2">
      <c r="A132" t="s">
        <v>334</v>
      </c>
      <c r="B132" t="s">
        <v>15</v>
      </c>
      <c r="C132" t="s">
        <v>2648</v>
      </c>
      <c r="D132" t="s">
        <v>2672</v>
      </c>
      <c r="E132" t="s">
        <v>2942</v>
      </c>
      <c r="F132" t="s">
        <v>2653</v>
      </c>
      <c r="H132" t="s">
        <v>131</v>
      </c>
      <c r="I132" t="s">
        <v>3254</v>
      </c>
      <c r="K132" s="4">
        <v>1.4911045365182387</v>
      </c>
      <c r="L132" s="4">
        <v>1.4300546997335688</v>
      </c>
      <c r="M132" s="4">
        <v>1.2718417982877248</v>
      </c>
      <c r="N132" s="4">
        <v>1.3156334541271537</v>
      </c>
      <c r="O132" s="4">
        <v>1.3312416114049082</v>
      </c>
      <c r="P132" s="4">
        <v>1.3488697605783779</v>
      </c>
      <c r="Q132" s="4">
        <v>1.3709203287196023</v>
      </c>
      <c r="R132" s="4">
        <v>1.3953799037110286</v>
      </c>
      <c r="S132" s="4">
        <v>1.4485824892773027</v>
      </c>
      <c r="T132" s="4">
        <v>1.4782472459683453</v>
      </c>
      <c r="U132" s="4">
        <v>1.5006639152751939</v>
      </c>
      <c r="V132" s="4">
        <v>1.5319116280703533</v>
      </c>
      <c r="W132" s="4">
        <v>1.5741773525497351</v>
      </c>
      <c r="X132" s="4">
        <v>1.5918571010361591</v>
      </c>
      <c r="Y132" s="4">
        <v>1.6029654403767277</v>
      </c>
      <c r="Z132" s="4">
        <v>1.6145914466500546</v>
      </c>
      <c r="AA132" s="4">
        <v>1.6272197724633832</v>
      </c>
      <c r="AB132" s="4">
        <v>1.6318482423788407</v>
      </c>
      <c r="AC132" s="4">
        <v>1.6425628339420344</v>
      </c>
      <c r="AD132" s="4">
        <v>1.6254196836799222</v>
      </c>
      <c r="AE132" s="4">
        <v>1.6201354292076582</v>
      </c>
      <c r="AF132" s="4">
        <v>1.6374525395695956</v>
      </c>
      <c r="AG132" s="4">
        <v>1.6537204639014653</v>
      </c>
      <c r="AH132" s="4">
        <v>1.662235158581832</v>
      </c>
      <c r="AI132" s="4">
        <v>1.6833021653225513</v>
      </c>
      <c r="AJ132" s="4">
        <v>1.6790397388553657</v>
      </c>
      <c r="AK132" s="4">
        <v>1.6780893649324318</v>
      </c>
      <c r="AL132" s="4">
        <v>1.6673293498129795</v>
      </c>
      <c r="AM132" s="4">
        <v>1.678397691028406</v>
      </c>
      <c r="AN132" s="4">
        <v>1.6869746050145495</v>
      </c>
    </row>
    <row r="133" spans="1:40" hidden="1" x14ac:dyDescent="0.2">
      <c r="A133" t="s">
        <v>623</v>
      </c>
      <c r="B133" t="s">
        <v>11</v>
      </c>
      <c r="C133" t="s">
        <v>2648</v>
      </c>
      <c r="D133" t="s">
        <v>2672</v>
      </c>
      <c r="E133" t="s">
        <v>2942</v>
      </c>
      <c r="F133" t="s">
        <v>2651</v>
      </c>
      <c r="H133" t="s">
        <v>431</v>
      </c>
      <c r="I133" t="s">
        <v>3254</v>
      </c>
      <c r="K133" s="4">
        <v>1.548371289446556</v>
      </c>
      <c r="L133" s="4">
        <v>1.4874424859496542</v>
      </c>
      <c r="M133" s="4">
        <v>1.3503933832443329</v>
      </c>
      <c r="N133" s="4">
        <v>1.3506423759021451</v>
      </c>
      <c r="O133" s="4">
        <v>1.3412474338818863</v>
      </c>
      <c r="P133" s="4">
        <v>1.3554012293164432</v>
      </c>
      <c r="Q133" s="4">
        <v>1.3696353673053987</v>
      </c>
      <c r="R133" s="4">
        <v>1.384121326102429</v>
      </c>
      <c r="S133" s="4">
        <v>1.394537980693062</v>
      </c>
      <c r="T133" s="4">
        <v>1.4277073350156209</v>
      </c>
      <c r="U133" s="4">
        <v>1.4450719467584996</v>
      </c>
      <c r="V133" s="4">
        <v>1.4602736007240216</v>
      </c>
      <c r="W133" s="4">
        <v>1.4680503790552619</v>
      </c>
      <c r="X133" s="4">
        <v>1.480097144826839</v>
      </c>
      <c r="Y133" s="4">
        <v>1.485868995491314</v>
      </c>
      <c r="Z133" s="4">
        <v>1.4971430990676817</v>
      </c>
      <c r="AA133" s="4">
        <v>1.5073652461810714</v>
      </c>
      <c r="AB133" s="4">
        <v>1.5225737107941646</v>
      </c>
      <c r="AC133" s="4">
        <v>1.5233901804597678</v>
      </c>
      <c r="AD133" s="4">
        <v>1.5354411018807101</v>
      </c>
      <c r="AE133" s="4">
        <v>1.5443415216264824</v>
      </c>
      <c r="AF133" s="4">
        <v>1.5459976056159606</v>
      </c>
      <c r="AG133" s="4">
        <v>1.5601725256014585</v>
      </c>
      <c r="AH133" s="4">
        <v>1.5748123588597147</v>
      </c>
      <c r="AI133" s="4">
        <v>1.5799466636507093</v>
      </c>
      <c r="AJ133" s="4">
        <v>1.5922402288207114</v>
      </c>
      <c r="AK133" s="4">
        <v>1.5971859710217493</v>
      </c>
      <c r="AL133" s="4">
        <v>1.5934783814622016</v>
      </c>
      <c r="AM133" s="4">
        <v>1.5944326224477394</v>
      </c>
      <c r="AN133" s="4">
        <v>1.5933888618487879</v>
      </c>
    </row>
    <row r="134" spans="1:40" hidden="1" x14ac:dyDescent="0.2">
      <c r="A134" t="s">
        <v>623</v>
      </c>
      <c r="B134" t="s">
        <v>13</v>
      </c>
      <c r="C134" t="s">
        <v>2648</v>
      </c>
      <c r="D134" t="s">
        <v>2672</v>
      </c>
      <c r="E134" t="s">
        <v>2942</v>
      </c>
      <c r="F134" t="s">
        <v>2652</v>
      </c>
      <c r="H134" t="s">
        <v>432</v>
      </c>
      <c r="I134" t="s">
        <v>3254</v>
      </c>
      <c r="K134" s="4">
        <v>1.548371289446556</v>
      </c>
      <c r="L134" s="4">
        <v>1.4874417933414263</v>
      </c>
      <c r="M134" s="4">
        <v>1.3292130773410533</v>
      </c>
      <c r="N134" s="4">
        <v>1.301789370005026</v>
      </c>
      <c r="O134" s="4">
        <v>1.288542487327123</v>
      </c>
      <c r="P134" s="4">
        <v>1.2934913462651851</v>
      </c>
      <c r="Q134" s="4">
        <v>1.3070344343950802</v>
      </c>
      <c r="R134" s="4">
        <v>1.3116694840886995</v>
      </c>
      <c r="S134" s="4">
        <v>1.3181784430593688</v>
      </c>
      <c r="T134" s="4">
        <v>1.3337711898040598</v>
      </c>
      <c r="U134" s="4">
        <v>1.3424462810064619</v>
      </c>
      <c r="V134" s="4">
        <v>1.3530770669741192</v>
      </c>
      <c r="W134" s="4">
        <v>1.3539470983426549</v>
      </c>
      <c r="X134" s="4">
        <v>1.3537428943502257</v>
      </c>
      <c r="Y134" s="4">
        <v>1.3539409225859589</v>
      </c>
      <c r="Z134" s="4">
        <v>1.3547220115146037</v>
      </c>
      <c r="AA134" s="4">
        <v>1.3513629193282297</v>
      </c>
      <c r="AB134" s="4">
        <v>1.3600835495215946</v>
      </c>
      <c r="AC134" s="4">
        <v>1.3626384658384048</v>
      </c>
      <c r="AD134" s="4">
        <v>1.38565891636764</v>
      </c>
      <c r="AE134" s="4">
        <v>1.3930061044457287</v>
      </c>
      <c r="AF134" s="4">
        <v>1.3952128119761267</v>
      </c>
      <c r="AG134" s="4">
        <v>1.4066734003177683</v>
      </c>
      <c r="AH134" s="4">
        <v>1.413827870156535</v>
      </c>
      <c r="AI134" s="4">
        <v>1.4163082733715289</v>
      </c>
      <c r="AJ134" s="4">
        <v>1.4251478013106269</v>
      </c>
      <c r="AK134" s="4">
        <v>1.4167578338285756</v>
      </c>
      <c r="AL134" s="4">
        <v>1.4226677443997469</v>
      </c>
      <c r="AM134" s="4">
        <v>1.4381124461357946</v>
      </c>
      <c r="AN134" s="4">
        <v>1.4509994611221215</v>
      </c>
    </row>
    <row r="135" spans="1:40" hidden="1" x14ac:dyDescent="0.2">
      <c r="A135" t="s">
        <v>623</v>
      </c>
      <c r="B135" t="s">
        <v>15</v>
      </c>
      <c r="C135" t="s">
        <v>2648</v>
      </c>
      <c r="D135" t="s">
        <v>2672</v>
      </c>
      <c r="E135" t="s">
        <v>2942</v>
      </c>
      <c r="F135" t="s">
        <v>2653</v>
      </c>
      <c r="H135" t="s">
        <v>433</v>
      </c>
      <c r="I135" t="s">
        <v>3254</v>
      </c>
      <c r="K135" s="4">
        <v>1.548371289446556</v>
      </c>
      <c r="L135" s="4">
        <v>1.4874412738852558</v>
      </c>
      <c r="M135" s="4">
        <v>1.3392232863368057</v>
      </c>
      <c r="N135" s="4">
        <v>1.3937790552276996</v>
      </c>
      <c r="O135" s="4">
        <v>1.4145409103268209</v>
      </c>
      <c r="P135" s="4">
        <v>1.4339604906809067</v>
      </c>
      <c r="Q135" s="4">
        <v>1.4563134400308189</v>
      </c>
      <c r="R135" s="4">
        <v>1.4812882578262068</v>
      </c>
      <c r="S135" s="4">
        <v>1.5344655054748222</v>
      </c>
      <c r="T135" s="4">
        <v>1.5653262234228253</v>
      </c>
      <c r="U135" s="4">
        <v>1.5878612710192368</v>
      </c>
      <c r="V135" s="4">
        <v>1.6164437696373448</v>
      </c>
      <c r="W135" s="4">
        <v>1.6359988703346258</v>
      </c>
      <c r="X135" s="4">
        <v>1.6549245055877477</v>
      </c>
      <c r="Y135" s="4">
        <v>1.6626503194969096</v>
      </c>
      <c r="Z135" s="4">
        <v>1.6748125776904343</v>
      </c>
      <c r="AA135" s="4">
        <v>1.6881241038029109</v>
      </c>
      <c r="AB135" s="4">
        <v>1.6925943127383682</v>
      </c>
      <c r="AC135" s="4">
        <v>1.7039888724289813</v>
      </c>
      <c r="AD135" s="4">
        <v>1.6853332966672598</v>
      </c>
      <c r="AE135" s="4">
        <v>1.6787302584123456</v>
      </c>
      <c r="AF135" s="4">
        <v>1.6973844489576115</v>
      </c>
      <c r="AG135" s="4">
        <v>1.7130137307863071</v>
      </c>
      <c r="AH135" s="4">
        <v>1.7221117747463466</v>
      </c>
      <c r="AI135" s="4">
        <v>1.7447015383927365</v>
      </c>
      <c r="AJ135" s="4">
        <v>1.7383369305201639</v>
      </c>
      <c r="AK135" s="4">
        <v>1.7381238380554809</v>
      </c>
      <c r="AL135" s="4">
        <v>1.726408427603445</v>
      </c>
      <c r="AM135" s="4">
        <v>1.7375868935270551</v>
      </c>
      <c r="AN135" s="4">
        <v>1.748249943494647</v>
      </c>
    </row>
    <row r="136" spans="1:40" hidden="1" x14ac:dyDescent="0.2">
      <c r="A136" t="s">
        <v>912</v>
      </c>
      <c r="B136" t="s">
        <v>11</v>
      </c>
      <c r="C136" t="s">
        <v>2648</v>
      </c>
      <c r="D136" t="s">
        <v>2672</v>
      </c>
      <c r="E136" t="s">
        <v>2942</v>
      </c>
      <c r="F136" t="s">
        <v>2651</v>
      </c>
      <c r="H136" t="s">
        <v>720</v>
      </c>
      <c r="I136" t="s">
        <v>3254</v>
      </c>
      <c r="K136" s="4">
        <v>1.5326226481333083</v>
      </c>
      <c r="L136" s="4">
        <v>1.4549757826739669</v>
      </c>
      <c r="M136" s="4">
        <v>1.2892274191468396</v>
      </c>
      <c r="N136" s="4">
        <v>1.2741097439289106</v>
      </c>
      <c r="O136" s="4">
        <v>1.2561183794574315</v>
      </c>
      <c r="P136" s="4">
        <v>1.2665666631571237</v>
      </c>
      <c r="Q136" s="4">
        <v>1.2795870052272582</v>
      </c>
      <c r="R136" s="4">
        <v>1.2943919678304381</v>
      </c>
      <c r="S136" s="4">
        <v>1.3050843959303495</v>
      </c>
      <c r="T136" s="4">
        <v>1.3379465785039801</v>
      </c>
      <c r="U136" s="4">
        <v>1.3555121043502067</v>
      </c>
      <c r="V136" s="4">
        <v>1.3708746165765824</v>
      </c>
      <c r="W136" s="4">
        <v>1.3786344837235998</v>
      </c>
      <c r="X136" s="4">
        <v>1.3907486633626605</v>
      </c>
      <c r="Y136" s="4">
        <v>1.396599702234488</v>
      </c>
      <c r="Z136" s="4">
        <v>1.408181958754773</v>
      </c>
      <c r="AA136" s="4">
        <v>1.4187735546402203</v>
      </c>
      <c r="AB136" s="4">
        <v>1.433726793121453</v>
      </c>
      <c r="AC136" s="4">
        <v>1.4348527432300766</v>
      </c>
      <c r="AD136" s="4">
        <v>1.446804794826533</v>
      </c>
      <c r="AE136" s="4">
        <v>1.4556741626367693</v>
      </c>
      <c r="AF136" s="4">
        <v>1.457225662783884</v>
      </c>
      <c r="AG136" s="4">
        <v>1.4716228522930801</v>
      </c>
      <c r="AH136" s="4">
        <v>1.4863535903812051</v>
      </c>
      <c r="AI136" s="4">
        <v>1.4918286584201657</v>
      </c>
      <c r="AJ136" s="4">
        <v>1.5040208142021807</v>
      </c>
      <c r="AK136" s="4">
        <v>1.5089794850901332</v>
      </c>
      <c r="AL136" s="4">
        <v>1.5053335953801918</v>
      </c>
      <c r="AM136" s="4">
        <v>1.5062214614105875</v>
      </c>
      <c r="AN136" s="4">
        <v>1.5051529400675001</v>
      </c>
    </row>
    <row r="137" spans="1:40" hidden="1" x14ac:dyDescent="0.2">
      <c r="A137" t="s">
        <v>912</v>
      </c>
      <c r="B137" t="s">
        <v>13</v>
      </c>
      <c r="C137" t="s">
        <v>2648</v>
      </c>
      <c r="D137" t="s">
        <v>2672</v>
      </c>
      <c r="E137" t="s">
        <v>2942</v>
      </c>
      <c r="F137" t="s">
        <v>2652</v>
      </c>
      <c r="H137" t="s">
        <v>721</v>
      </c>
      <c r="I137" t="s">
        <v>3254</v>
      </c>
      <c r="K137" s="4">
        <v>1.5326226481333083</v>
      </c>
      <c r="L137" s="4">
        <v>1.4549758981086718</v>
      </c>
      <c r="M137" s="4">
        <v>1.2679726001417433</v>
      </c>
      <c r="N137" s="4">
        <v>1.2242149398228181</v>
      </c>
      <c r="O137" s="4">
        <v>1.2030692643309171</v>
      </c>
      <c r="P137" s="4">
        <v>1.2039009713775268</v>
      </c>
      <c r="Q137" s="4">
        <v>1.2164215388941158</v>
      </c>
      <c r="R137" s="4">
        <v>1.2213082939611057</v>
      </c>
      <c r="S137" s="4">
        <v>1.2278557504057575</v>
      </c>
      <c r="T137" s="4">
        <v>1.2434230437980851</v>
      </c>
      <c r="U137" s="4">
        <v>1.2522548953293278</v>
      </c>
      <c r="V137" s="4">
        <v>1.2629903805740532</v>
      </c>
      <c r="W137" s="4">
        <v>1.2638030408944048</v>
      </c>
      <c r="X137" s="4">
        <v>1.2636601327301156</v>
      </c>
      <c r="Y137" s="4">
        <v>1.2637879189481029</v>
      </c>
      <c r="Z137" s="4">
        <v>1.2647098382163542</v>
      </c>
      <c r="AA137" s="4">
        <v>1.2614357059725623</v>
      </c>
      <c r="AB137" s="4">
        <v>1.2702457403446363</v>
      </c>
      <c r="AC137" s="4">
        <v>1.2727915373197836</v>
      </c>
      <c r="AD137" s="4">
        <v>1.2960147489076403</v>
      </c>
      <c r="AE137" s="4">
        <v>1.3034085148890333</v>
      </c>
      <c r="AF137" s="4">
        <v>1.3056650902118168</v>
      </c>
      <c r="AG137" s="4">
        <v>1.31760802246661</v>
      </c>
      <c r="AH137" s="4">
        <v>1.3247278618939982</v>
      </c>
      <c r="AI137" s="4">
        <v>1.3272925901606991</v>
      </c>
      <c r="AJ137" s="4">
        <v>1.3361062607259677</v>
      </c>
      <c r="AK137" s="4">
        <v>1.3277490189826693</v>
      </c>
      <c r="AL137" s="4">
        <v>1.3337704394784797</v>
      </c>
      <c r="AM137" s="4">
        <v>1.3492893080122299</v>
      </c>
      <c r="AN137" s="4">
        <v>1.3622186875351434</v>
      </c>
    </row>
    <row r="138" spans="1:40" hidden="1" x14ac:dyDescent="0.2">
      <c r="A138" t="s">
        <v>912</v>
      </c>
      <c r="B138" t="s">
        <v>15</v>
      </c>
      <c r="C138" t="s">
        <v>2648</v>
      </c>
      <c r="D138" t="s">
        <v>2672</v>
      </c>
      <c r="E138" t="s">
        <v>2942</v>
      </c>
      <c r="F138" t="s">
        <v>2653</v>
      </c>
      <c r="H138" t="s">
        <v>722</v>
      </c>
      <c r="I138" t="s">
        <v>3254</v>
      </c>
      <c r="K138" s="4">
        <v>1.5326225326986043</v>
      </c>
      <c r="L138" s="4">
        <v>1.4549757826739673</v>
      </c>
      <c r="M138" s="4">
        <v>1.2784368138306701</v>
      </c>
      <c r="N138" s="4">
        <v>1.3181185901650361</v>
      </c>
      <c r="O138" s="4">
        <v>1.3300580593786917</v>
      </c>
      <c r="P138" s="4">
        <v>1.3459552074394008</v>
      </c>
      <c r="Q138" s="4">
        <v>1.3672267067593109</v>
      </c>
      <c r="R138" s="4">
        <v>1.3922020440108693</v>
      </c>
      <c r="S138" s="4">
        <v>1.4454116710941238</v>
      </c>
      <c r="T138" s="4">
        <v>1.476254554380267</v>
      </c>
      <c r="U138" s="4">
        <v>1.4989534038224992</v>
      </c>
      <c r="V138" s="4">
        <v>1.527695375485006</v>
      </c>
      <c r="W138" s="4">
        <v>1.547239452167998</v>
      </c>
      <c r="X138" s="4">
        <v>1.5663076492812955</v>
      </c>
      <c r="Y138" s="4">
        <v>1.574051644156431</v>
      </c>
      <c r="Z138" s="4">
        <v>1.5862504951513123</v>
      </c>
      <c r="AA138" s="4">
        <v>1.6000462698495665</v>
      </c>
      <c r="AB138" s="4">
        <v>1.6043130251181748</v>
      </c>
      <c r="AC138" s="4">
        <v>1.6158946467475845</v>
      </c>
      <c r="AD138" s="4">
        <v>1.5970957010827558</v>
      </c>
      <c r="AE138" s="4">
        <v>1.5904139940766595</v>
      </c>
      <c r="AF138" s="4">
        <v>1.60918032943744</v>
      </c>
      <c r="AG138" s="4">
        <v>1.6249122904358733</v>
      </c>
      <c r="AH138" s="4">
        <v>1.633961909537335</v>
      </c>
      <c r="AI138" s="4">
        <v>1.6567260373050163</v>
      </c>
      <c r="AJ138" s="4">
        <v>1.6502671192787892</v>
      </c>
      <c r="AK138" s="4">
        <v>1.6505812171099934</v>
      </c>
      <c r="AL138" s="4">
        <v>1.6388259239675196</v>
      </c>
      <c r="AM138" s="4">
        <v>1.6496554884964902</v>
      </c>
      <c r="AN138" s="4">
        <v>1.6613426751632525</v>
      </c>
    </row>
    <row r="139" spans="1:40" hidden="1" x14ac:dyDescent="0.2">
      <c r="A139" t="s">
        <v>2963</v>
      </c>
      <c r="B139" t="s">
        <v>11</v>
      </c>
      <c r="C139" t="s">
        <v>2648</v>
      </c>
      <c r="D139" t="s">
        <v>2672</v>
      </c>
      <c r="E139" t="s">
        <v>2942</v>
      </c>
      <c r="F139" t="s">
        <v>2651</v>
      </c>
      <c r="H139" t="s">
        <v>1009</v>
      </c>
      <c r="I139" t="s">
        <v>3254</v>
      </c>
      <c r="K139" s="4">
        <v>1.4229124659734891</v>
      </c>
      <c r="L139" s="4">
        <v>1.3523826695086256</v>
      </c>
      <c r="M139" s="4">
        <v>1.1857447661478857</v>
      </c>
      <c r="N139" s="4">
        <v>1.1684490112062984</v>
      </c>
      <c r="O139" s="4">
        <v>1.1520666910821749</v>
      </c>
      <c r="P139" s="4">
        <v>1.1636226284898119</v>
      </c>
      <c r="Q139" s="4">
        <v>1.1773079321757685</v>
      </c>
      <c r="R139" s="4">
        <v>1.1910107819368236</v>
      </c>
      <c r="S139" s="4">
        <v>1.2007312498240417</v>
      </c>
      <c r="T139" s="4">
        <v>1.234661434284589</v>
      </c>
      <c r="U139" s="4">
        <v>1.2516081146794797</v>
      </c>
      <c r="V139" s="4">
        <v>1.266476912674301</v>
      </c>
      <c r="W139" s="4">
        <v>1.2742879751128062</v>
      </c>
      <c r="X139" s="4">
        <v>1.2860769751890218</v>
      </c>
      <c r="Y139" s="4">
        <v>1.2917299281077637</v>
      </c>
      <c r="Z139" s="4">
        <v>1.3020882304552235</v>
      </c>
      <c r="AA139" s="4">
        <v>1.3114352093557229</v>
      </c>
      <c r="AB139" s="4">
        <v>1.3272695609371326</v>
      </c>
      <c r="AC139" s="4">
        <v>1.3273031524361696</v>
      </c>
      <c r="AD139" s="4">
        <v>1.3395906572841805</v>
      </c>
      <c r="AE139" s="4">
        <v>1.3485790382748544</v>
      </c>
      <c r="AF139" s="4">
        <v>1.3504780546001536</v>
      </c>
      <c r="AG139" s="4">
        <v>1.3641097965831779</v>
      </c>
      <c r="AH139" s="4">
        <v>1.3785578350797485</v>
      </c>
      <c r="AI139" s="4">
        <v>1.3827908834146145</v>
      </c>
      <c r="AJ139" s="4">
        <v>1.395313528755886</v>
      </c>
      <c r="AK139" s="4">
        <v>1.4002106729462895</v>
      </c>
      <c r="AL139" s="4">
        <v>1.3963276803531091</v>
      </c>
      <c r="AM139" s="4">
        <v>1.3975206980251025</v>
      </c>
      <c r="AN139" s="4">
        <v>1.3965158966389521</v>
      </c>
    </row>
    <row r="140" spans="1:40" hidden="1" x14ac:dyDescent="0.2">
      <c r="A140" t="s">
        <v>2963</v>
      </c>
      <c r="B140" t="s">
        <v>13</v>
      </c>
      <c r="C140" t="s">
        <v>2648</v>
      </c>
      <c r="D140" t="s">
        <v>2672</v>
      </c>
      <c r="E140" t="s">
        <v>2942</v>
      </c>
      <c r="F140" t="s">
        <v>2652</v>
      </c>
      <c r="H140" t="s">
        <v>1010</v>
      </c>
      <c r="I140" t="s">
        <v>3254</v>
      </c>
      <c r="K140" s="4">
        <v>1.4229124659734891</v>
      </c>
      <c r="L140" s="4">
        <v>1.3523819769003977</v>
      </c>
      <c r="M140" s="4">
        <v>1.1644151454542118</v>
      </c>
      <c r="N140" s="4">
        <v>1.1220274642094248</v>
      </c>
      <c r="O140" s="4">
        <v>1.1001412750875441</v>
      </c>
      <c r="P140" s="4">
        <v>1.1035273212774412</v>
      </c>
      <c r="Q140" s="4">
        <v>1.1160312084792163</v>
      </c>
      <c r="R140" s="4">
        <v>1.1200101273119154</v>
      </c>
      <c r="S140" s="4">
        <v>1.1264137521146413</v>
      </c>
      <c r="T140" s="4">
        <v>1.1421686846192889</v>
      </c>
      <c r="U140" s="4">
        <v>1.1504468535899397</v>
      </c>
      <c r="V140" s="4">
        <v>1.1608319367888655</v>
      </c>
      <c r="W140" s="4">
        <v>1.1619009775881237</v>
      </c>
      <c r="X140" s="4">
        <v>1.1614901454744688</v>
      </c>
      <c r="Y140" s="4">
        <v>1.1619462279923249</v>
      </c>
      <c r="Z140" s="4">
        <v>1.1624020219234201</v>
      </c>
      <c r="AA140" s="4">
        <v>1.1586724997699993</v>
      </c>
      <c r="AB140" s="4">
        <v>1.1673907058345678</v>
      </c>
      <c r="AC140" s="4">
        <v>1.1699394463946819</v>
      </c>
      <c r="AD140" s="4">
        <v>1.1922445480595394</v>
      </c>
      <c r="AE140" s="4">
        <v>1.1994664894831422</v>
      </c>
      <c r="AF140" s="4">
        <v>1.2017461517468446</v>
      </c>
      <c r="AG140" s="4">
        <v>1.2117848731146321</v>
      </c>
      <c r="AH140" s="4">
        <v>1.2190711116686948</v>
      </c>
      <c r="AI140" s="4">
        <v>1.221338133832244</v>
      </c>
      <c r="AJ140" s="4">
        <v>1.2302719142076441</v>
      </c>
      <c r="AK140" s="4">
        <v>1.2217807682070148</v>
      </c>
      <c r="AL140" s="4">
        <v>1.2273933766965004</v>
      </c>
      <c r="AM140" s="4">
        <v>1.2426582888801407</v>
      </c>
      <c r="AN140" s="4">
        <v>1.2554291188362925</v>
      </c>
    </row>
    <row r="141" spans="1:40" hidden="1" x14ac:dyDescent="0.2">
      <c r="A141" t="s">
        <v>2963</v>
      </c>
      <c r="B141" t="s">
        <v>15</v>
      </c>
      <c r="C141" t="s">
        <v>2648</v>
      </c>
      <c r="D141" t="s">
        <v>2672</v>
      </c>
      <c r="E141" t="s">
        <v>2942</v>
      </c>
      <c r="F141" t="s">
        <v>2653</v>
      </c>
      <c r="H141" t="s">
        <v>1011</v>
      </c>
      <c r="I141" t="s">
        <v>3254</v>
      </c>
      <c r="K141" s="4">
        <v>1.4229124659734891</v>
      </c>
      <c r="L141" s="4">
        <v>1.3523815151615795</v>
      </c>
      <c r="M141" s="4">
        <v>1.176539714216686</v>
      </c>
      <c r="N141" s="4">
        <v>1.2109223450018951</v>
      </c>
      <c r="O141" s="4">
        <v>1.2245067587560354</v>
      </c>
      <c r="P141" s="4">
        <v>1.2404031564911648</v>
      </c>
      <c r="Q141" s="4">
        <v>1.261573881313963</v>
      </c>
      <c r="R141" s="4">
        <v>1.2865239960825674</v>
      </c>
      <c r="S141" s="4">
        <v>1.3396170341141804</v>
      </c>
      <c r="T141" s="4">
        <v>1.3705392210423808</v>
      </c>
      <c r="U141" s="4">
        <v>1.3926890630295574</v>
      </c>
      <c r="V141" s="4">
        <v>1.4208438183497871</v>
      </c>
      <c r="W141" s="4">
        <v>1.4404542122705692</v>
      </c>
      <c r="X141" s="4">
        <v>1.4590372373204523</v>
      </c>
      <c r="Y141" s="4">
        <v>1.4667160115874911</v>
      </c>
      <c r="Z141" s="4">
        <v>1.47879723461839</v>
      </c>
      <c r="AA141" s="4">
        <v>1.4911235832444971</v>
      </c>
      <c r="AB141" s="4">
        <v>1.4959853466979418</v>
      </c>
      <c r="AC141" s="4">
        <v>1.5068478678350747</v>
      </c>
      <c r="AD141" s="4">
        <v>1.488603239621713</v>
      </c>
      <c r="AE141" s="4">
        <v>1.482117887048134</v>
      </c>
      <c r="AF141" s="4">
        <v>1.5005707017512331</v>
      </c>
      <c r="AG141" s="4">
        <v>1.5159602256984841</v>
      </c>
      <c r="AH141" s="4">
        <v>1.5251546576368609</v>
      </c>
      <c r="AI141" s="4">
        <v>1.5473080780998796</v>
      </c>
      <c r="AJ141" s="4">
        <v>1.5411711651821216</v>
      </c>
      <c r="AK141" s="4">
        <v>1.5396422325197554</v>
      </c>
      <c r="AL141" s="4">
        <v>1.528053511656013</v>
      </c>
      <c r="AM141" s="4">
        <v>1.5401006814490563</v>
      </c>
      <c r="AN141" s="4">
        <v>1.5481661619764899</v>
      </c>
    </row>
    <row r="142" spans="1:40" hidden="1" x14ac:dyDescent="0.2">
      <c r="A142" t="s">
        <v>1490</v>
      </c>
      <c r="B142" t="s">
        <v>11</v>
      </c>
      <c r="C142" t="s">
        <v>2648</v>
      </c>
      <c r="D142" t="s">
        <v>2672</v>
      </c>
      <c r="E142" t="s">
        <v>2942</v>
      </c>
      <c r="F142" t="s">
        <v>2651</v>
      </c>
      <c r="H142" t="s">
        <v>1298</v>
      </c>
      <c r="I142" t="s">
        <v>3254</v>
      </c>
      <c r="K142" s="4">
        <v>1.4623458268235656</v>
      </c>
      <c r="L142" s="4">
        <v>1.4036785046243927</v>
      </c>
      <c r="M142" s="4">
        <v>1.2553270745574301</v>
      </c>
      <c r="N142" s="4">
        <v>1.245676964122663</v>
      </c>
      <c r="O142" s="4">
        <v>1.2331995691855928</v>
      </c>
      <c r="P142" s="4">
        <v>1.2463930633126206</v>
      </c>
      <c r="Q142" s="4">
        <v>1.2606237959777906</v>
      </c>
      <c r="R142" s="4">
        <v>1.2743527916994364</v>
      </c>
      <c r="S142" s="4">
        <v>1.2841131999944446</v>
      </c>
      <c r="T142" s="4">
        <v>1.3180114667591714</v>
      </c>
      <c r="U142" s="4">
        <v>1.3348984096944339</v>
      </c>
      <c r="V142" s="4">
        <v>1.3497183210918589</v>
      </c>
      <c r="W142" s="4">
        <v>1.3575346935267756</v>
      </c>
      <c r="X142" s="4">
        <v>1.3694212936457264</v>
      </c>
      <c r="Y142" s="4">
        <v>1.3750043508508358</v>
      </c>
      <c r="Z142" s="4">
        <v>1.385545732639784</v>
      </c>
      <c r="AA142" s="4">
        <v>1.3948894793685549</v>
      </c>
      <c r="AB142" s="4">
        <v>1.4107047265063537</v>
      </c>
      <c r="AC142" s="4">
        <v>1.4107849536260475</v>
      </c>
      <c r="AD142" s="4">
        <v>1.4230709001055462</v>
      </c>
      <c r="AE142" s="4">
        <v>1.4320449671928503</v>
      </c>
      <c r="AF142" s="4">
        <v>1.433948947210447</v>
      </c>
      <c r="AG142" s="4">
        <v>1.4475958688571258</v>
      </c>
      <c r="AH142" s="4">
        <v>1.462019031174856</v>
      </c>
      <c r="AI142" s="4">
        <v>1.4663432729263524</v>
      </c>
      <c r="AJ142" s="4">
        <v>1.4788782120636634</v>
      </c>
      <c r="AK142" s="4">
        <v>1.4837931909159268</v>
      </c>
      <c r="AL142" s="4">
        <v>1.4799383643906678</v>
      </c>
      <c r="AM142" s="4">
        <v>1.4810501737479784</v>
      </c>
      <c r="AN142" s="4">
        <v>1.4800638996319151</v>
      </c>
    </row>
    <row r="143" spans="1:40" hidden="1" x14ac:dyDescent="0.2">
      <c r="A143" t="s">
        <v>1490</v>
      </c>
      <c r="B143" t="s">
        <v>13</v>
      </c>
      <c r="C143" t="s">
        <v>2648</v>
      </c>
      <c r="D143" t="s">
        <v>2672</v>
      </c>
      <c r="E143" t="s">
        <v>2942</v>
      </c>
      <c r="F143" t="s">
        <v>2652</v>
      </c>
      <c r="H143" t="s">
        <v>1299</v>
      </c>
      <c r="I143" t="s">
        <v>3254</v>
      </c>
      <c r="K143" s="4">
        <v>1.4623458268235656</v>
      </c>
      <c r="L143" s="4">
        <v>1.4036781583202786</v>
      </c>
      <c r="M143" s="4">
        <v>1.234497055265245</v>
      </c>
      <c r="N143" s="4">
        <v>1.1993447058697937</v>
      </c>
      <c r="O143" s="4">
        <v>1.1813008763250761</v>
      </c>
      <c r="P143" s="4">
        <v>1.1862605284080181</v>
      </c>
      <c r="Q143" s="4">
        <v>1.1993651955298597</v>
      </c>
      <c r="R143" s="4">
        <v>1.2034013122586857</v>
      </c>
      <c r="S143" s="4">
        <v>1.20981896237802</v>
      </c>
      <c r="T143" s="4">
        <v>1.2254723700599761</v>
      </c>
      <c r="U143" s="4">
        <v>1.2337743762971256</v>
      </c>
      <c r="V143" s="4">
        <v>1.2441556501508002</v>
      </c>
      <c r="W143" s="4">
        <v>1.2451620676228152</v>
      </c>
      <c r="X143" s="4">
        <v>1.2448116655770158</v>
      </c>
      <c r="Y143" s="4">
        <v>1.245175631200605</v>
      </c>
      <c r="Z143" s="4">
        <v>1.2456228252462078</v>
      </c>
      <c r="AA143" s="4">
        <v>1.2420612605879731</v>
      </c>
      <c r="AB143" s="4">
        <v>1.2505686828819504</v>
      </c>
      <c r="AC143" s="4">
        <v>1.2531448391844062</v>
      </c>
      <c r="AD143" s="4">
        <v>1.2756836384087169</v>
      </c>
      <c r="AE143" s="4">
        <v>1.2829204131918601</v>
      </c>
      <c r="AF143" s="4">
        <v>1.2850086847153435</v>
      </c>
      <c r="AG143" s="4">
        <v>1.2953218520933065</v>
      </c>
      <c r="AH143" s="4">
        <v>1.3025587423111544</v>
      </c>
      <c r="AI143" s="4">
        <v>1.3048382314227998</v>
      </c>
      <c r="AJ143" s="4">
        <v>1.3137396323635611</v>
      </c>
      <c r="AK143" s="4">
        <v>1.3052714001517942</v>
      </c>
      <c r="AL143" s="4">
        <v>1.3109160417718053</v>
      </c>
      <c r="AM143" s="4">
        <v>1.3261844169965833</v>
      </c>
      <c r="AN143" s="4">
        <v>1.3389707152031507</v>
      </c>
    </row>
    <row r="144" spans="1:40" hidden="1" x14ac:dyDescent="0.2">
      <c r="A144" t="s">
        <v>1490</v>
      </c>
      <c r="B144" t="s">
        <v>15</v>
      </c>
      <c r="C144" t="s">
        <v>2648</v>
      </c>
      <c r="D144" t="s">
        <v>2672</v>
      </c>
      <c r="E144" t="s">
        <v>2942</v>
      </c>
      <c r="F144" t="s">
        <v>2653</v>
      </c>
      <c r="H144" t="s">
        <v>1300</v>
      </c>
      <c r="I144" t="s">
        <v>3254</v>
      </c>
      <c r="K144" s="4">
        <v>1.4623458845409179</v>
      </c>
      <c r="L144" s="4">
        <v>1.4036783891896878</v>
      </c>
      <c r="M144" s="4">
        <v>1.2436630325489391</v>
      </c>
      <c r="N144" s="4">
        <v>1.2870909536341877</v>
      </c>
      <c r="O144" s="4">
        <v>1.3052159337762359</v>
      </c>
      <c r="P144" s="4">
        <v>1.3231224537398376</v>
      </c>
      <c r="Q144" s="4">
        <v>1.345017127312506</v>
      </c>
      <c r="R144" s="4">
        <v>1.3699900981526203</v>
      </c>
      <c r="S144" s="4">
        <v>1.4230908125920887</v>
      </c>
      <c r="T144" s="4">
        <v>1.453993606489917</v>
      </c>
      <c r="U144" s="4">
        <v>1.4761401585880127</v>
      </c>
      <c r="V144" s="4">
        <v>1.5043428193106496</v>
      </c>
      <c r="W144" s="4">
        <v>1.5239229116214754</v>
      </c>
      <c r="X144" s="4">
        <v>1.5425092265604392</v>
      </c>
      <c r="Y144" s="4">
        <v>1.5501929068024236</v>
      </c>
      <c r="Z144" s="4">
        <v>1.5622667997295805</v>
      </c>
      <c r="AA144" s="4">
        <v>1.5744272686851841</v>
      </c>
      <c r="AB144" s="4">
        <v>1.5793807450114299</v>
      </c>
      <c r="AC144" s="4">
        <v>1.590330015329066</v>
      </c>
      <c r="AD144" s="4">
        <v>1.572015664554129</v>
      </c>
      <c r="AE144" s="4">
        <v>1.5655994573686023</v>
      </c>
      <c r="AF144" s="4">
        <v>1.5839864165727298</v>
      </c>
      <c r="AG144" s="4">
        <v>1.5993716694359108</v>
      </c>
      <c r="AH144" s="4">
        <v>1.6085839937535</v>
      </c>
      <c r="AI144" s="4">
        <v>1.6307588273542215</v>
      </c>
      <c r="AJ144" s="4">
        <v>1.6246191440035531</v>
      </c>
      <c r="AK144" s="4">
        <v>1.6231530078204868</v>
      </c>
      <c r="AL144" s="4">
        <v>1.6115316766526961</v>
      </c>
      <c r="AM144" s="4">
        <v>1.6235409838626318</v>
      </c>
      <c r="AN144" s="4">
        <v>1.6317686501500219</v>
      </c>
    </row>
    <row r="145" spans="1:40" hidden="1" x14ac:dyDescent="0.2">
      <c r="A145" t="s">
        <v>1779</v>
      </c>
      <c r="B145" t="s">
        <v>11</v>
      </c>
      <c r="C145" t="s">
        <v>2648</v>
      </c>
      <c r="D145" t="s">
        <v>2672</v>
      </c>
      <c r="E145" t="s">
        <v>2942</v>
      </c>
      <c r="F145" t="s">
        <v>2651</v>
      </c>
      <c r="H145" t="s">
        <v>1587</v>
      </c>
      <c r="I145" t="s">
        <v>3254</v>
      </c>
      <c r="K145" s="4">
        <v>1.3890991014339922</v>
      </c>
      <c r="L145" s="4">
        <v>1.3184483871160646</v>
      </c>
      <c r="M145" s="4">
        <v>1.155533022109118</v>
      </c>
      <c r="N145" s="4">
        <v>1.1369633874849678</v>
      </c>
      <c r="O145" s="4">
        <v>1.1207792687486346</v>
      </c>
      <c r="P145" s="4">
        <v>1.1329513966094023</v>
      </c>
      <c r="Q145" s="4">
        <v>1.1474455512704589</v>
      </c>
      <c r="R145" s="4">
        <v>1.1609927950497192</v>
      </c>
      <c r="S145" s="4">
        <v>1.1705789546581404</v>
      </c>
      <c r="T145" s="4">
        <v>1.2046447748965874</v>
      </c>
      <c r="U145" s="4">
        <v>1.2213970055315873</v>
      </c>
      <c r="V145" s="4">
        <v>1.2361082928719878</v>
      </c>
      <c r="W145" s="4">
        <v>1.2439250116110183</v>
      </c>
      <c r="X145" s="4">
        <v>1.2558037621700568</v>
      </c>
      <c r="Y145" s="4">
        <v>1.2613210215935469</v>
      </c>
      <c r="Z145" s="4">
        <v>1.2724288991952972</v>
      </c>
      <c r="AA145" s="4">
        <v>1.2810875986696464</v>
      </c>
      <c r="AB145" s="4">
        <v>1.2969255864442506</v>
      </c>
      <c r="AC145" s="4">
        <v>1.2969184294925657</v>
      </c>
      <c r="AD145" s="4">
        <v>1.3090290306557841</v>
      </c>
      <c r="AE145" s="4">
        <v>1.3180026360042696</v>
      </c>
      <c r="AF145" s="4">
        <v>1.3199463832775995</v>
      </c>
      <c r="AG145" s="4">
        <v>1.3334745226132496</v>
      </c>
      <c r="AH145" s="4">
        <v>1.3478685376680697</v>
      </c>
      <c r="AI145" s="4">
        <v>1.35192987687985</v>
      </c>
      <c r="AJ145" s="4">
        <v>1.3645011202317561</v>
      </c>
      <c r="AK145" s="4">
        <v>1.3693871249731659</v>
      </c>
      <c r="AL145" s="4">
        <v>1.3654716952279944</v>
      </c>
      <c r="AM145" s="4">
        <v>1.3666784496298348</v>
      </c>
      <c r="AN145" s="4">
        <v>1.3656305333815177</v>
      </c>
    </row>
    <row r="146" spans="1:40" hidden="1" x14ac:dyDescent="0.2">
      <c r="A146" t="s">
        <v>1779</v>
      </c>
      <c r="B146" t="s">
        <v>13</v>
      </c>
      <c r="C146" t="s">
        <v>2648</v>
      </c>
      <c r="D146" t="s">
        <v>2672</v>
      </c>
      <c r="E146" t="s">
        <v>2942</v>
      </c>
      <c r="F146" t="s">
        <v>2652</v>
      </c>
      <c r="H146" t="s">
        <v>1588</v>
      </c>
      <c r="I146" t="s">
        <v>3254</v>
      </c>
      <c r="K146" s="4">
        <v>1.3890989859992877</v>
      </c>
      <c r="L146" s="4">
        <v>1.3184577373271371</v>
      </c>
      <c r="M146" s="4">
        <v>1.1348193609991652</v>
      </c>
      <c r="N146" s="4">
        <v>1.0912641731521002</v>
      </c>
      <c r="O146" s="4">
        <v>1.0690418381704379</v>
      </c>
      <c r="P146" s="4">
        <v>1.0732149181762665</v>
      </c>
      <c r="Q146" s="4">
        <v>1.0864783657342791</v>
      </c>
      <c r="R146" s="4">
        <v>1.0903637824562562</v>
      </c>
      <c r="S146" s="4">
        <v>1.0967455900998133</v>
      </c>
      <c r="T146" s="4">
        <v>1.1124028648443731</v>
      </c>
      <c r="U146" s="4">
        <v>1.1205999409350456</v>
      </c>
      <c r="V146" s="4">
        <v>1.1308815369213021</v>
      </c>
      <c r="W146" s="4">
        <v>1.1319509240246737</v>
      </c>
      <c r="X146" s="4">
        <v>1.1315463253850671</v>
      </c>
      <c r="Y146" s="4">
        <v>1.1319296840390285</v>
      </c>
      <c r="Z146" s="4">
        <v>1.1324062562169503</v>
      </c>
      <c r="AA146" s="4">
        <v>1.1286761568900068</v>
      </c>
      <c r="AB146" s="4">
        <v>1.1373018420388419</v>
      </c>
      <c r="AC146" s="4">
        <v>1.139911993861801</v>
      </c>
      <c r="AD146" s="4">
        <v>1.1621057587540762</v>
      </c>
      <c r="AE146" s="4">
        <v>1.1693201969218801</v>
      </c>
      <c r="AF146" s="4">
        <v>1.1715693844235693</v>
      </c>
      <c r="AG146" s="4">
        <v>1.1813933395234573</v>
      </c>
      <c r="AH146" s="4">
        <v>1.1886987402384823</v>
      </c>
      <c r="AI146" s="4">
        <v>1.1909259951462983</v>
      </c>
      <c r="AJ146" s="4">
        <v>1.1998544078079352</v>
      </c>
      <c r="AK146" s="4">
        <v>1.1913541424656429</v>
      </c>
      <c r="AL146" s="4">
        <v>1.1969035504543626</v>
      </c>
      <c r="AM146" s="4">
        <v>1.2121220001694031</v>
      </c>
      <c r="AN146" s="4">
        <v>1.2248824987194935</v>
      </c>
    </row>
    <row r="147" spans="1:40" hidden="1" x14ac:dyDescent="0.2">
      <c r="A147" t="s">
        <v>1779</v>
      </c>
      <c r="B147" t="s">
        <v>15</v>
      </c>
      <c r="C147" t="s">
        <v>2648</v>
      </c>
      <c r="D147" t="s">
        <v>2672</v>
      </c>
      <c r="E147" t="s">
        <v>2942</v>
      </c>
      <c r="F147" t="s">
        <v>2653</v>
      </c>
      <c r="H147" t="s">
        <v>1589</v>
      </c>
      <c r="I147" t="s">
        <v>3254</v>
      </c>
      <c r="K147" s="4">
        <v>1.3890989859992877</v>
      </c>
      <c r="L147" s="4">
        <v>1.3184581990659556</v>
      </c>
      <c r="M147" s="4">
        <v>1.1439580379752223</v>
      </c>
      <c r="N147" s="4">
        <v>1.1781429291114593</v>
      </c>
      <c r="O147" s="4">
        <v>1.1925797704416845</v>
      </c>
      <c r="P147" s="4">
        <v>1.2092561027584128</v>
      </c>
      <c r="Q147" s="4">
        <v>1.2312704244023944</v>
      </c>
      <c r="R147" s="4">
        <v>1.2562317940546968</v>
      </c>
      <c r="S147" s="4">
        <v>1.3093125960076226</v>
      </c>
      <c r="T147" s="4">
        <v>1.3402206421845098</v>
      </c>
      <c r="U147" s="4">
        <v>1.3622758277139182</v>
      </c>
      <c r="V147" s="4">
        <v>1.3903554350414564</v>
      </c>
      <c r="W147" s="4">
        <v>1.409932756919372</v>
      </c>
      <c r="X147" s="4">
        <v>1.4284518311429091</v>
      </c>
      <c r="Y147" s="4">
        <v>1.4361105197713486</v>
      </c>
      <c r="Z147" s="4">
        <v>1.4481731578148076</v>
      </c>
      <c r="AA147" s="4">
        <v>1.460171383293102</v>
      </c>
      <c r="AB147" s="4">
        <v>1.4652163416227399</v>
      </c>
      <c r="AC147" s="4">
        <v>1.4759875539085376</v>
      </c>
      <c r="AD147" s="4">
        <v>1.4578118402138198</v>
      </c>
      <c r="AE147" s="4">
        <v>1.4513542496866956</v>
      </c>
      <c r="AF147" s="4">
        <v>1.4697469806260528</v>
      </c>
      <c r="AG147" s="4">
        <v>1.4850715148346167</v>
      </c>
      <c r="AH147" s="4">
        <v>1.4942719493776324</v>
      </c>
      <c r="AI147" s="4">
        <v>1.5163565130393601</v>
      </c>
      <c r="AJ147" s="4">
        <v>1.5102795107332869</v>
      </c>
      <c r="AK147" s="4">
        <v>1.5085213824649468</v>
      </c>
      <c r="AL147" s="4">
        <v>1.4969088820520573</v>
      </c>
      <c r="AM147" s="4">
        <v>1.5090812984995869</v>
      </c>
      <c r="AN147" s="4">
        <v>1.5166511024054876</v>
      </c>
    </row>
    <row r="148" spans="1:40" hidden="1" x14ac:dyDescent="0.2">
      <c r="A148" t="s">
        <v>2068</v>
      </c>
      <c r="B148" t="s">
        <v>11</v>
      </c>
      <c r="C148" t="s">
        <v>2648</v>
      </c>
      <c r="D148" t="s">
        <v>2672</v>
      </c>
      <c r="E148" t="s">
        <v>2942</v>
      </c>
      <c r="F148" t="s">
        <v>2651</v>
      </c>
      <c r="H148" t="s">
        <v>1876</v>
      </c>
      <c r="I148" t="s">
        <v>3254</v>
      </c>
      <c r="K148" s="4">
        <v>1.3814193459719641</v>
      </c>
      <c r="L148" s="4">
        <v>1.3110145652921774</v>
      </c>
      <c r="M148" s="4">
        <v>1.1458980913380052</v>
      </c>
      <c r="N148" s="4">
        <v>1.1278124167128714</v>
      </c>
      <c r="O148" s="4">
        <v>1.1108652745791625</v>
      </c>
      <c r="P148" s="4">
        <v>1.1225863413317234</v>
      </c>
      <c r="Q148" s="4">
        <v>1.1368463944118608</v>
      </c>
      <c r="R148" s="4">
        <v>1.1508003723727631</v>
      </c>
      <c r="S148" s="4">
        <v>1.160739127286371</v>
      </c>
      <c r="T148" s="4">
        <v>1.1944153553968084</v>
      </c>
      <c r="U148" s="4">
        <v>1.2114246591189421</v>
      </c>
      <c r="V148" s="4">
        <v>1.2263415933855795</v>
      </c>
      <c r="W148" s="4">
        <v>1.2341380533339534</v>
      </c>
      <c r="X148" s="4">
        <v>1.2461038993776092</v>
      </c>
      <c r="Y148" s="4">
        <v>1.2517231453626092</v>
      </c>
      <c r="Z148" s="4">
        <v>1.2630138138190863</v>
      </c>
      <c r="AA148" s="4">
        <v>1.2722839132063253</v>
      </c>
      <c r="AB148" s="4">
        <v>1.2878296780262461</v>
      </c>
      <c r="AC148" s="4">
        <v>1.2881895457178223</v>
      </c>
      <c r="AD148" s="4">
        <v>1.3002355034464672</v>
      </c>
      <c r="AE148" s="4">
        <v>1.309177941424712</v>
      </c>
      <c r="AF148" s="4">
        <v>1.3109895736786326</v>
      </c>
      <c r="AG148" s="4">
        <v>1.3248015092355303</v>
      </c>
      <c r="AH148" s="4">
        <v>1.3393124596461055</v>
      </c>
      <c r="AI148" s="4">
        <v>1.3438080642165737</v>
      </c>
      <c r="AJ148" s="4">
        <v>1.356250771024913</v>
      </c>
      <c r="AK148" s="4">
        <v>1.3611541486893646</v>
      </c>
      <c r="AL148" s="4">
        <v>1.3573183111730116</v>
      </c>
      <c r="AM148" s="4">
        <v>1.3584412599793154</v>
      </c>
      <c r="AN148" s="4">
        <v>1.3573628689689852</v>
      </c>
    </row>
    <row r="149" spans="1:40" hidden="1" x14ac:dyDescent="0.2">
      <c r="A149" t="s">
        <v>2068</v>
      </c>
      <c r="B149" t="s">
        <v>13</v>
      </c>
      <c r="C149" t="s">
        <v>2648</v>
      </c>
      <c r="D149" t="s">
        <v>2672</v>
      </c>
      <c r="E149" t="s">
        <v>2942</v>
      </c>
      <c r="F149" t="s">
        <v>2652</v>
      </c>
      <c r="H149" t="s">
        <v>1877</v>
      </c>
      <c r="I149" t="s">
        <v>3254</v>
      </c>
      <c r="K149" s="4">
        <v>1.3814192305372595</v>
      </c>
      <c r="L149" s="4">
        <v>1.3110247812635341</v>
      </c>
      <c r="M149" s="4">
        <v>1.1250126633876143</v>
      </c>
      <c r="N149" s="4">
        <v>1.080761404271839</v>
      </c>
      <c r="O149" s="4">
        <v>1.0586876337549906</v>
      </c>
      <c r="P149" s="4">
        <v>1.0618914662636842</v>
      </c>
      <c r="Q149" s="4">
        <v>1.0751601661007559</v>
      </c>
      <c r="R149" s="4">
        <v>1.0793673570617925</v>
      </c>
      <c r="S149" s="4">
        <v>1.0857993210844965</v>
      </c>
      <c r="T149" s="4">
        <v>1.1014254284588156</v>
      </c>
      <c r="U149" s="4">
        <v>1.1098229569140181</v>
      </c>
      <c r="V149" s="4">
        <v>1.1202396115046511</v>
      </c>
      <c r="W149" s="4">
        <v>1.1212370250697079</v>
      </c>
      <c r="X149" s="4">
        <v>1.1209118455068623</v>
      </c>
      <c r="Y149" s="4">
        <v>1.1212070697638654</v>
      </c>
      <c r="Z149" s="4">
        <v>1.1218635469288991</v>
      </c>
      <c r="AA149" s="4">
        <v>1.1182433414407302</v>
      </c>
      <c r="AB149" s="4">
        <v>1.1269838841206379</v>
      </c>
      <c r="AC149" s="4">
        <v>1.1295839354069448</v>
      </c>
      <c r="AD149" s="4">
        <v>1.1520367357763321</v>
      </c>
      <c r="AE149" s="4">
        <v>1.159311084555821</v>
      </c>
      <c r="AF149" s="4">
        <v>1.1616243383185607</v>
      </c>
      <c r="AG149" s="4">
        <v>1.1720636758286467</v>
      </c>
      <c r="AH149" s="4">
        <v>1.1793257885294488</v>
      </c>
      <c r="AI149" s="4">
        <v>1.1816612057554707</v>
      </c>
      <c r="AJ149" s="4">
        <v>1.1905573544171728</v>
      </c>
      <c r="AK149" s="4">
        <v>1.1821000885023425</v>
      </c>
      <c r="AL149" s="4">
        <v>1.1877918274818282</v>
      </c>
      <c r="AM149" s="4">
        <v>1.2031053953934556</v>
      </c>
      <c r="AN149" s="4">
        <v>1.2159207254282287</v>
      </c>
    </row>
    <row r="150" spans="1:40" hidden="1" x14ac:dyDescent="0.2">
      <c r="A150" t="s">
        <v>2068</v>
      </c>
      <c r="B150" t="s">
        <v>15</v>
      </c>
      <c r="C150" t="s">
        <v>2648</v>
      </c>
      <c r="D150" t="s">
        <v>2672</v>
      </c>
      <c r="E150" t="s">
        <v>2942</v>
      </c>
      <c r="F150" t="s">
        <v>2653</v>
      </c>
      <c r="H150" t="s">
        <v>1878</v>
      </c>
      <c r="I150" t="s">
        <v>3254</v>
      </c>
      <c r="K150" s="4">
        <v>1.3814193459719641</v>
      </c>
      <c r="L150" s="4">
        <v>1.3110253584370573</v>
      </c>
      <c r="M150" s="4">
        <v>1.1346349540585741</v>
      </c>
      <c r="N150" s="4">
        <v>1.1699602823588615</v>
      </c>
      <c r="O150" s="4">
        <v>1.1833875894800472</v>
      </c>
      <c r="P150" s="4">
        <v>1.1998935978901453</v>
      </c>
      <c r="Q150" s="4">
        <v>1.221895163999269</v>
      </c>
      <c r="R150" s="4">
        <v>1.2468588423456632</v>
      </c>
      <c r="S150" s="4">
        <v>1.2999817202484141</v>
      </c>
      <c r="T150" s="4">
        <v>1.3308682955702467</v>
      </c>
      <c r="U150" s="4">
        <v>1.3531326487843818</v>
      </c>
      <c r="V150" s="4">
        <v>1.3814170372778722</v>
      </c>
      <c r="W150" s="4">
        <v>1.4009821230771007</v>
      </c>
      <c r="X150" s="4">
        <v>1.4196836418512508</v>
      </c>
      <c r="Y150" s="4">
        <v>1.4273660523114846</v>
      </c>
      <c r="Z150" s="4">
        <v>1.4394770574961691</v>
      </c>
      <c r="AA150" s="4">
        <v>1.452093031796106</v>
      </c>
      <c r="AB150" s="4">
        <v>1.4568801089956778</v>
      </c>
      <c r="AC150" s="4">
        <v>1.4678910791629201</v>
      </c>
      <c r="AD150" s="4">
        <v>1.4495336135258166</v>
      </c>
      <c r="AE150" s="4">
        <v>1.4429766337180356</v>
      </c>
      <c r="AF150" s="4">
        <v>1.4615134271687282</v>
      </c>
      <c r="AG150" s="4">
        <v>1.4769690952017123</v>
      </c>
      <c r="AH150" s="4">
        <v>1.486108984242168</v>
      </c>
      <c r="AI150" s="4">
        <v>1.5084166831878787</v>
      </c>
      <c r="AJ150" s="4">
        <v>1.5022199173757877</v>
      </c>
      <c r="AK150" s="4">
        <v>1.5011339076749541</v>
      </c>
      <c r="AL150" s="4">
        <v>1.4894712508829182</v>
      </c>
      <c r="AM150" s="4">
        <v>1.5011995900218689</v>
      </c>
      <c r="AN150" s="4">
        <v>1.5100746141326302</v>
      </c>
    </row>
    <row r="151" spans="1:40" hidden="1" x14ac:dyDescent="0.2">
      <c r="A151" t="s">
        <v>2357</v>
      </c>
      <c r="B151" t="s">
        <v>11</v>
      </c>
      <c r="C151" t="s">
        <v>2648</v>
      </c>
      <c r="D151" t="s">
        <v>2672</v>
      </c>
      <c r="E151" t="s">
        <v>2942</v>
      </c>
      <c r="F151" t="s">
        <v>2651</v>
      </c>
      <c r="H151" t="s">
        <v>2165</v>
      </c>
      <c r="I151" t="s">
        <v>3254</v>
      </c>
      <c r="K151" s="4">
        <v>1.4583166938943677</v>
      </c>
      <c r="L151" s="4">
        <v>1.3879220714685852</v>
      </c>
      <c r="M151" s="4">
        <v>1.2278721421338101</v>
      </c>
      <c r="N151" s="4">
        <v>1.2102430117653515</v>
      </c>
      <c r="O151" s="4">
        <v>1.1941542420950138</v>
      </c>
      <c r="P151" s="4">
        <v>1.2058336946365682</v>
      </c>
      <c r="Q151" s="4">
        <v>1.2193628151672069</v>
      </c>
      <c r="R151" s="4">
        <v>1.2331180145667964</v>
      </c>
      <c r="S151" s="4">
        <v>1.2428843677490911</v>
      </c>
      <c r="T151" s="4">
        <v>1.2767556805102946</v>
      </c>
      <c r="U151" s="4">
        <v>1.2936401415994085</v>
      </c>
      <c r="V151" s="4">
        <v>1.3083901572832008</v>
      </c>
      <c r="W151" s="4">
        <v>1.3162659208736318</v>
      </c>
      <c r="X151" s="4">
        <v>1.328180109886981</v>
      </c>
      <c r="Y151" s="4">
        <v>1.3337044108274514</v>
      </c>
      <c r="Z151" s="4">
        <v>1.3461833064156812</v>
      </c>
      <c r="AA151" s="4">
        <v>1.3586267635496003</v>
      </c>
      <c r="AB151" s="4">
        <v>1.3764930545186504</v>
      </c>
      <c r="AC151" s="4">
        <v>1.3854427071659328</v>
      </c>
      <c r="AD151" s="4">
        <v>1.3858681994870716</v>
      </c>
      <c r="AE151" s="4">
        <v>1.401429778861522</v>
      </c>
      <c r="AF151" s="4">
        <v>1.4104563687394167</v>
      </c>
      <c r="AG151" s="4">
        <v>1.4343090457714327</v>
      </c>
      <c r="AH151" s="4">
        <v>1.4506607179814863</v>
      </c>
      <c r="AI151" s="4">
        <v>1.4567785841729861</v>
      </c>
      <c r="AJ151" s="4">
        <v>1.4705904620125316</v>
      </c>
      <c r="AK151" s="4">
        <v>1.4751488053449473</v>
      </c>
      <c r="AL151" s="4">
        <v>1.4714713442432992</v>
      </c>
      <c r="AM151" s="4">
        <v>1.4731861844974161</v>
      </c>
      <c r="AN151" s="4">
        <v>1.4750813337601114</v>
      </c>
    </row>
    <row r="152" spans="1:40" hidden="1" x14ac:dyDescent="0.2">
      <c r="A152" t="s">
        <v>2357</v>
      </c>
      <c r="B152" t="s">
        <v>13</v>
      </c>
      <c r="C152" t="s">
        <v>2648</v>
      </c>
      <c r="D152" t="s">
        <v>2672</v>
      </c>
      <c r="E152" t="s">
        <v>2942</v>
      </c>
      <c r="F152" t="s">
        <v>2652</v>
      </c>
      <c r="H152" t="s">
        <v>2166</v>
      </c>
      <c r="I152" t="s">
        <v>3254</v>
      </c>
      <c r="K152" s="4">
        <v>1.4583166938943677</v>
      </c>
      <c r="L152" s="4">
        <v>1.3879220714685852</v>
      </c>
      <c r="M152" s="4">
        <v>1.2071707171025445</v>
      </c>
      <c r="N152" s="4">
        <v>1.1644395021768814</v>
      </c>
      <c r="O152" s="4">
        <v>1.1422583773847597</v>
      </c>
      <c r="P152" s="4">
        <v>1.1456418840111557</v>
      </c>
      <c r="Q152" s="4">
        <v>1.1586217084999775</v>
      </c>
      <c r="R152" s="4">
        <v>1.1631614091276012</v>
      </c>
      <c r="S152" s="4">
        <v>1.1687713049015287</v>
      </c>
      <c r="T152" s="4">
        <v>1.1841003987809242</v>
      </c>
      <c r="U152" s="4">
        <v>1.1977612303095064</v>
      </c>
      <c r="V152" s="4">
        <v>1.2077584529009919</v>
      </c>
      <c r="W152" s="4">
        <v>1.2087690260223725</v>
      </c>
      <c r="X152" s="4">
        <v>1.2088093704516287</v>
      </c>
      <c r="Y152" s="4">
        <v>1.209279766872855</v>
      </c>
      <c r="Z152" s="4">
        <v>1.2101902581053512</v>
      </c>
      <c r="AA152" s="4">
        <v>1.2096239931619583</v>
      </c>
      <c r="AB152" s="4">
        <v>1.2209104482517179</v>
      </c>
      <c r="AC152" s="4">
        <v>1.2274700830577041</v>
      </c>
      <c r="AD152" s="4">
        <v>1.2500226767292142</v>
      </c>
      <c r="AE152" s="4">
        <v>1.2619035628302877</v>
      </c>
      <c r="AF152" s="4">
        <v>1.2717138966350332</v>
      </c>
      <c r="AG152" s="4">
        <v>1.2859783362339452</v>
      </c>
      <c r="AH152" s="4">
        <v>1.2940487804536762</v>
      </c>
      <c r="AI152" s="4">
        <v>1.296585977543331</v>
      </c>
      <c r="AJ152" s="4">
        <v>1.3055049245591908</v>
      </c>
      <c r="AK152" s="4">
        <v>1.297033402458343</v>
      </c>
      <c r="AL152" s="4">
        <v>1.3026614791982445</v>
      </c>
      <c r="AM152" s="4">
        <v>1.3192701090607275</v>
      </c>
      <c r="AN152" s="4">
        <v>1.3343061142251551</v>
      </c>
    </row>
    <row r="153" spans="1:40" hidden="1" x14ac:dyDescent="0.2">
      <c r="A153" t="s">
        <v>2357</v>
      </c>
      <c r="B153" t="s">
        <v>15</v>
      </c>
      <c r="C153" t="s">
        <v>2648</v>
      </c>
      <c r="D153" t="s">
        <v>2672</v>
      </c>
      <c r="E153" t="s">
        <v>2942</v>
      </c>
      <c r="F153" t="s">
        <v>2653</v>
      </c>
      <c r="H153" t="s">
        <v>2167</v>
      </c>
      <c r="I153" t="s">
        <v>3254</v>
      </c>
      <c r="K153" s="4">
        <v>1.4583166938943677</v>
      </c>
      <c r="L153" s="4">
        <v>1.3879220714685852</v>
      </c>
      <c r="M153" s="4">
        <v>1.2162625853058882</v>
      </c>
      <c r="N153" s="4">
        <v>1.2514835029158691</v>
      </c>
      <c r="O153" s="4">
        <v>1.2659670953014552</v>
      </c>
      <c r="P153" s="4">
        <v>1.2823716366062134</v>
      </c>
      <c r="Q153" s="4">
        <v>1.3035816669459268</v>
      </c>
      <c r="R153" s="4">
        <v>1.3286894655210084</v>
      </c>
      <c r="S153" s="4">
        <v>1.3818218090695362</v>
      </c>
      <c r="T153" s="4">
        <v>1.4127555394681959</v>
      </c>
      <c r="U153" s="4">
        <v>1.4349380494767729</v>
      </c>
      <c r="V153" s="4">
        <v>1.4631236835804822</v>
      </c>
      <c r="W153" s="4">
        <v>1.482696965243737</v>
      </c>
      <c r="X153" s="4">
        <v>1.501310465055633</v>
      </c>
      <c r="Y153" s="4">
        <v>1.508983640739499</v>
      </c>
      <c r="Z153" s="4">
        <v>1.521072424743549</v>
      </c>
      <c r="AA153" s="4">
        <v>1.5383332029696435</v>
      </c>
      <c r="AB153" s="4">
        <v>1.5436939906510545</v>
      </c>
      <c r="AC153" s="4">
        <v>1.5597556331658122</v>
      </c>
      <c r="AD153" s="4">
        <v>1.5499295425238895</v>
      </c>
      <c r="AE153" s="4">
        <v>1.5459282293584988</v>
      </c>
      <c r="AF153" s="4">
        <v>1.563748231011006</v>
      </c>
      <c r="AG153" s="4">
        <v>1.5815907424309092</v>
      </c>
      <c r="AH153" s="4">
        <v>1.5951008162352902</v>
      </c>
      <c r="AI153" s="4">
        <v>1.6148781864562696</v>
      </c>
      <c r="AJ153" s="4">
        <v>1.6139346808982589</v>
      </c>
      <c r="AK153" s="4">
        <v>1.613731342666114</v>
      </c>
      <c r="AL153" s="4">
        <v>1.6020825380386297</v>
      </c>
      <c r="AM153" s="4">
        <v>1.6140538672307536</v>
      </c>
      <c r="AN153" s="4">
        <v>1.6227825778534404</v>
      </c>
    </row>
    <row r="154" spans="1:40" hidden="1" x14ac:dyDescent="0.2">
      <c r="A154" t="s">
        <v>2646</v>
      </c>
      <c r="B154" t="s">
        <v>11</v>
      </c>
      <c r="C154" t="s">
        <v>2648</v>
      </c>
      <c r="D154" t="s">
        <v>2672</v>
      </c>
      <c r="E154" t="s">
        <v>2942</v>
      </c>
      <c r="F154" t="s">
        <v>2651</v>
      </c>
      <c r="H154" t="s">
        <v>2454</v>
      </c>
      <c r="I154" t="s">
        <v>3254</v>
      </c>
      <c r="K154" s="4">
        <v>1.7076901130797759</v>
      </c>
      <c r="L154" s="4">
        <v>1.6671070802892813</v>
      </c>
      <c r="M154" s="4">
        <v>1.5628312177176997</v>
      </c>
      <c r="N154" s="4">
        <v>1.5845095666539566</v>
      </c>
      <c r="O154" s="4">
        <v>1.5825001370337117</v>
      </c>
      <c r="P154" s="4">
        <v>1.598660937959717</v>
      </c>
      <c r="Q154" s="4">
        <v>1.6156249335602972</v>
      </c>
      <c r="R154" s="4">
        <v>1.6303845303245708</v>
      </c>
      <c r="S154" s="4">
        <v>1.6396268099480023</v>
      </c>
      <c r="T154" s="4">
        <v>1.6657078385175279</v>
      </c>
      <c r="U154" s="4">
        <v>1.8645300341491617</v>
      </c>
      <c r="V154" s="4">
        <v>1.8749343372264031</v>
      </c>
      <c r="W154" s="4">
        <v>1.9105589877157061</v>
      </c>
      <c r="X154" s="4">
        <v>1.9170895906934873</v>
      </c>
      <c r="Y154" s="4">
        <v>1.9225258726717034</v>
      </c>
      <c r="Z154" s="4">
        <v>1.9291569038424823</v>
      </c>
      <c r="AA154" s="4">
        <v>1.9355930235145518</v>
      </c>
      <c r="AB154" s="4">
        <v>1.9533762592136452</v>
      </c>
      <c r="AC154" s="4">
        <v>1.9538000777315676</v>
      </c>
      <c r="AD154" s="4">
        <v>1.9691655912602624</v>
      </c>
      <c r="AE154" s="4">
        <v>1.9790769881488814</v>
      </c>
      <c r="AF154" s="4">
        <v>1.9823162013945332</v>
      </c>
      <c r="AG154" s="4">
        <v>1.9987238017189637</v>
      </c>
      <c r="AH154" s="4">
        <v>2.0120881392087919</v>
      </c>
      <c r="AI154" s="4">
        <v>2.0204239678143883</v>
      </c>
      <c r="AJ154" s="4">
        <v>2.0320647497299036</v>
      </c>
      <c r="AK154" s="4">
        <v>2.0378831205803305</v>
      </c>
      <c r="AL154" s="4">
        <v>2.0337865160662965</v>
      </c>
      <c r="AM154" s="4">
        <v>2.0350472361925349</v>
      </c>
      <c r="AN154" s="4">
        <v>2.0393994131425437</v>
      </c>
    </row>
    <row r="155" spans="1:40" hidden="1" x14ac:dyDescent="0.2">
      <c r="A155" t="s">
        <v>2646</v>
      </c>
      <c r="B155" t="s">
        <v>13</v>
      </c>
      <c r="C155" t="s">
        <v>2648</v>
      </c>
      <c r="D155" t="s">
        <v>2672</v>
      </c>
      <c r="E155" t="s">
        <v>2942</v>
      </c>
      <c r="F155" t="s">
        <v>2652</v>
      </c>
      <c r="H155" t="s">
        <v>2455</v>
      </c>
      <c r="I155" t="s">
        <v>3254</v>
      </c>
      <c r="K155" s="4">
        <v>1.7076797816737146</v>
      </c>
      <c r="L155" s="4">
        <v>1.6671116976774649</v>
      </c>
      <c r="M155" s="4">
        <v>1.5416046802152297</v>
      </c>
      <c r="N155" s="4">
        <v>1.5374790438729897</v>
      </c>
      <c r="O155" s="4">
        <v>1.5313655642002644</v>
      </c>
      <c r="P155" s="4">
        <v>1.5391722978373477</v>
      </c>
      <c r="Q155" s="4">
        <v>1.555027369948232</v>
      </c>
      <c r="R155" s="4">
        <v>1.5608881630525977</v>
      </c>
      <c r="S155" s="4">
        <v>1.567750005915215</v>
      </c>
      <c r="T155" s="4">
        <v>1.5813239728285895</v>
      </c>
      <c r="U155" s="4">
        <v>1.7655305764899321</v>
      </c>
      <c r="V155" s="4">
        <v>1.8008035551516857</v>
      </c>
      <c r="W155" s="4">
        <v>1.8020233536751453</v>
      </c>
      <c r="X155" s="4">
        <v>1.8011787179416208</v>
      </c>
      <c r="Y155" s="4">
        <v>1.8016198516652322</v>
      </c>
      <c r="Z155" s="4">
        <v>1.8022618994921917</v>
      </c>
      <c r="AA155" s="4">
        <v>1.798450765002622</v>
      </c>
      <c r="AB155" s="4">
        <v>1.807973839544982</v>
      </c>
      <c r="AC155" s="4">
        <v>1.8096669203572828</v>
      </c>
      <c r="AD155" s="4">
        <v>1.8327011076163648</v>
      </c>
      <c r="AE155" s="4">
        <v>1.840472575951194</v>
      </c>
      <c r="AF155" s="4">
        <v>1.8407781893316102</v>
      </c>
      <c r="AG155" s="4">
        <v>1.8528834804984171</v>
      </c>
      <c r="AH155" s="4">
        <v>1.8612100166102932</v>
      </c>
      <c r="AI155" s="4">
        <v>1.8636865527626834</v>
      </c>
      <c r="AJ155" s="4">
        <v>1.8734470764923961</v>
      </c>
      <c r="AK155" s="4">
        <v>1.8644670645178052</v>
      </c>
      <c r="AL155" s="4">
        <v>1.8705647873533529</v>
      </c>
      <c r="AM155" s="4">
        <v>1.8861077817403635</v>
      </c>
      <c r="AN155" s="4">
        <v>1.8988580643190975</v>
      </c>
    </row>
    <row r="156" spans="1:40" hidden="1" x14ac:dyDescent="0.2">
      <c r="A156" t="s">
        <v>2646</v>
      </c>
      <c r="B156" t="s">
        <v>15</v>
      </c>
      <c r="C156" t="s">
        <v>2648</v>
      </c>
      <c r="D156" t="s">
        <v>2672</v>
      </c>
      <c r="E156" t="s">
        <v>2942</v>
      </c>
      <c r="F156" t="s">
        <v>2653</v>
      </c>
      <c r="H156" t="s">
        <v>2456</v>
      </c>
      <c r="I156" t="s">
        <v>3254</v>
      </c>
      <c r="K156" s="4">
        <v>1.7076801856951807</v>
      </c>
      <c r="L156" s="4">
        <v>1.667111466808056</v>
      </c>
      <c r="M156" s="4">
        <v>1.5561259043145137</v>
      </c>
      <c r="N156" s="4">
        <v>1.6162661733443247</v>
      </c>
      <c r="O156" s="4">
        <v>1.6369913202073845</v>
      </c>
      <c r="P156" s="4">
        <v>1.6593279932639486</v>
      </c>
      <c r="Q156" s="4">
        <v>1.6840171101654631</v>
      </c>
      <c r="R156" s="4">
        <v>1.709476061111924</v>
      </c>
      <c r="S156" s="4">
        <v>1.7637757381106727</v>
      </c>
      <c r="T156" s="4">
        <v>1.787098512131243</v>
      </c>
      <c r="U156" s="4">
        <v>1.8117011684390154</v>
      </c>
      <c r="V156" s="4">
        <v>1.8627413156841035</v>
      </c>
      <c r="W156" s="4">
        <v>2.0419102911195508</v>
      </c>
      <c r="X156" s="4">
        <v>2.0551608099906487</v>
      </c>
      <c r="Y156" s="4">
        <v>2.0884678779157895</v>
      </c>
      <c r="Z156" s="4">
        <v>2.0990327506671234</v>
      </c>
      <c r="AA156" s="4">
        <v>2.1114591811821151</v>
      </c>
      <c r="AB156" s="4">
        <v>2.1162666903243994</v>
      </c>
      <c r="AC156" s="4">
        <v>2.1237389519049179</v>
      </c>
      <c r="AD156" s="4">
        <v>2.1105546925542571</v>
      </c>
      <c r="AE156" s="4">
        <v>2.1127429882492725</v>
      </c>
      <c r="AF156" s="4">
        <v>2.1250307239666926</v>
      </c>
      <c r="AG156" s="4">
        <v>2.1465199331394698</v>
      </c>
      <c r="AH156" s="4">
        <v>2.1500503881448156</v>
      </c>
      <c r="AI156" s="4">
        <v>2.16691401326975</v>
      </c>
      <c r="AJ156" s="4">
        <v>2.1730192393610968</v>
      </c>
      <c r="AK156" s="4">
        <v>2.1744668482740752</v>
      </c>
      <c r="AL156" s="4">
        <v>2.1708465273512019</v>
      </c>
      <c r="AM156" s="4">
        <v>2.1791653870552223</v>
      </c>
      <c r="AN156" s="4">
        <v>2.1877957473095933</v>
      </c>
    </row>
    <row r="157" spans="1:40" hidden="1" x14ac:dyDescent="0.2">
      <c r="A157" t="s">
        <v>2962</v>
      </c>
      <c r="B157" t="s">
        <v>11</v>
      </c>
      <c r="C157" t="s">
        <v>2648</v>
      </c>
      <c r="D157" t="s">
        <v>2672</v>
      </c>
      <c r="E157" t="s">
        <v>2942</v>
      </c>
      <c r="F157" t="s">
        <v>2651</v>
      </c>
      <c r="H157" t="s">
        <v>1009</v>
      </c>
      <c r="I157" t="s">
        <v>3254</v>
      </c>
      <c r="K157" s="4">
        <v>1.4229124659734891</v>
      </c>
      <c r="L157" s="4">
        <v>1.3523826695086256</v>
      </c>
      <c r="M157" s="4">
        <v>1.1857447661478857</v>
      </c>
      <c r="N157" s="4">
        <v>1.1684490112062984</v>
      </c>
      <c r="O157" s="4">
        <v>1.1520666910821749</v>
      </c>
      <c r="P157" s="4">
        <v>1.1636226284898119</v>
      </c>
      <c r="Q157" s="4">
        <v>1.1773079321757685</v>
      </c>
      <c r="R157" s="4">
        <v>1.1910107819368236</v>
      </c>
      <c r="S157" s="4">
        <v>1.2007312498240417</v>
      </c>
      <c r="T157" s="4">
        <v>1.234661434284589</v>
      </c>
      <c r="U157" s="4">
        <v>1.2516081146794797</v>
      </c>
      <c r="V157" s="4">
        <v>1.266476912674301</v>
      </c>
      <c r="W157" s="4">
        <v>1.2742879751128062</v>
      </c>
      <c r="X157" s="4">
        <v>1.2860769751890218</v>
      </c>
      <c r="Y157" s="4">
        <v>1.2917299281077637</v>
      </c>
      <c r="Z157" s="4">
        <v>1.3020882304552235</v>
      </c>
      <c r="AA157" s="4">
        <v>1.3114352093557229</v>
      </c>
      <c r="AB157" s="4">
        <v>1.3272695609371326</v>
      </c>
      <c r="AC157" s="4">
        <v>1.3273031524361696</v>
      </c>
      <c r="AD157" s="4">
        <v>1.3395906572841805</v>
      </c>
      <c r="AE157" s="4">
        <v>1.3485790382748544</v>
      </c>
      <c r="AF157" s="4">
        <v>1.3504780546001536</v>
      </c>
      <c r="AG157" s="4">
        <v>1.3641097965831779</v>
      </c>
      <c r="AH157" s="4">
        <v>1.3785578350797485</v>
      </c>
      <c r="AI157" s="4">
        <v>1.3827908834146145</v>
      </c>
      <c r="AJ157" s="4">
        <v>1.395313528755886</v>
      </c>
      <c r="AK157" s="4">
        <v>1.4002106729462895</v>
      </c>
      <c r="AL157" s="4">
        <v>1.3963276803531091</v>
      </c>
      <c r="AM157" s="4">
        <v>1.3975206980251025</v>
      </c>
      <c r="AN157" s="4">
        <v>1.3965158966389521</v>
      </c>
    </row>
    <row r="158" spans="1:40" hidden="1" x14ac:dyDescent="0.2">
      <c r="A158" t="s">
        <v>2962</v>
      </c>
      <c r="B158" t="s">
        <v>13</v>
      </c>
      <c r="C158" t="s">
        <v>2648</v>
      </c>
      <c r="D158" t="s">
        <v>2672</v>
      </c>
      <c r="E158" t="s">
        <v>2942</v>
      </c>
      <c r="F158" t="s">
        <v>2652</v>
      </c>
      <c r="H158" t="s">
        <v>1010</v>
      </c>
      <c r="I158" t="s">
        <v>3254</v>
      </c>
      <c r="K158" s="4">
        <v>1.4229124659734891</v>
      </c>
      <c r="L158" s="4">
        <v>1.3523819769003977</v>
      </c>
      <c r="M158" s="4">
        <v>1.1644151454542118</v>
      </c>
      <c r="N158" s="4">
        <v>1.1220274642094248</v>
      </c>
      <c r="O158" s="4">
        <v>1.1001412750875441</v>
      </c>
      <c r="P158" s="4">
        <v>1.1035273212774412</v>
      </c>
      <c r="Q158" s="4">
        <v>1.1160312084792163</v>
      </c>
      <c r="R158" s="4">
        <v>1.1200101273119154</v>
      </c>
      <c r="S158" s="4">
        <v>1.1264137521146413</v>
      </c>
      <c r="T158" s="4">
        <v>1.1421686846192889</v>
      </c>
      <c r="U158" s="4">
        <v>1.1504468535899397</v>
      </c>
      <c r="V158" s="4">
        <v>1.1608319367888655</v>
      </c>
      <c r="W158" s="4">
        <v>1.1619009775881237</v>
      </c>
      <c r="X158" s="4">
        <v>1.1614901454744688</v>
      </c>
      <c r="Y158" s="4">
        <v>1.1619462279923249</v>
      </c>
      <c r="Z158" s="4">
        <v>1.1624020219234201</v>
      </c>
      <c r="AA158" s="4">
        <v>1.1586724997699993</v>
      </c>
      <c r="AB158" s="4">
        <v>1.1673907058345678</v>
      </c>
      <c r="AC158" s="4">
        <v>1.1699394463946819</v>
      </c>
      <c r="AD158" s="4">
        <v>1.1922445480595394</v>
      </c>
      <c r="AE158" s="4">
        <v>1.1994664894831422</v>
      </c>
      <c r="AF158" s="4">
        <v>1.2017461517468446</v>
      </c>
      <c r="AG158" s="4">
        <v>1.2117848731146321</v>
      </c>
      <c r="AH158" s="4">
        <v>1.2190711116686948</v>
      </c>
      <c r="AI158" s="4">
        <v>1.221338133832244</v>
      </c>
      <c r="AJ158" s="4">
        <v>1.2302719142076441</v>
      </c>
      <c r="AK158" s="4">
        <v>1.2217807682070148</v>
      </c>
      <c r="AL158" s="4">
        <v>1.2273933766965004</v>
      </c>
      <c r="AM158" s="4">
        <v>1.2426582888801407</v>
      </c>
      <c r="AN158" s="4">
        <v>1.2554291188362925</v>
      </c>
    </row>
    <row r="159" spans="1:40" hidden="1" x14ac:dyDescent="0.2">
      <c r="A159" t="s">
        <v>2962</v>
      </c>
      <c r="B159" t="s">
        <v>15</v>
      </c>
      <c r="C159" t="s">
        <v>2648</v>
      </c>
      <c r="D159" t="s">
        <v>2672</v>
      </c>
      <c r="E159" t="s">
        <v>2942</v>
      </c>
      <c r="F159" t="s">
        <v>2653</v>
      </c>
      <c r="H159" t="s">
        <v>1011</v>
      </c>
      <c r="I159" t="s">
        <v>3254</v>
      </c>
      <c r="K159" s="4">
        <v>1.4229124659734891</v>
      </c>
      <c r="L159" s="4">
        <v>1.3523815151615795</v>
      </c>
      <c r="M159" s="4">
        <v>1.176539714216686</v>
      </c>
      <c r="N159" s="4">
        <v>1.2109223450018951</v>
      </c>
      <c r="O159" s="4">
        <v>1.2245067587560354</v>
      </c>
      <c r="P159" s="4">
        <v>1.2404031564911648</v>
      </c>
      <c r="Q159" s="4">
        <v>1.261573881313963</v>
      </c>
      <c r="R159" s="4">
        <v>1.2865239960825674</v>
      </c>
      <c r="S159" s="4">
        <v>1.3396170341141804</v>
      </c>
      <c r="T159" s="4">
        <v>1.3705392210423808</v>
      </c>
      <c r="U159" s="4">
        <v>1.3926890630295574</v>
      </c>
      <c r="V159" s="4">
        <v>1.4208438183497871</v>
      </c>
      <c r="W159" s="4">
        <v>1.4404542122705692</v>
      </c>
      <c r="X159" s="4">
        <v>1.4590372373204523</v>
      </c>
      <c r="Y159" s="4">
        <v>1.4667160115874911</v>
      </c>
      <c r="Z159" s="4">
        <v>1.47879723461839</v>
      </c>
      <c r="AA159" s="4">
        <v>1.4911235832444971</v>
      </c>
      <c r="AB159" s="4">
        <v>1.4959853466979418</v>
      </c>
      <c r="AC159" s="4">
        <v>1.5068478678350747</v>
      </c>
      <c r="AD159" s="4">
        <v>1.488603239621713</v>
      </c>
      <c r="AE159" s="4">
        <v>1.482117887048134</v>
      </c>
      <c r="AF159" s="4">
        <v>1.5005707017512331</v>
      </c>
      <c r="AG159" s="4">
        <v>1.5159602256984841</v>
      </c>
      <c r="AH159" s="4">
        <v>1.5251546576368609</v>
      </c>
      <c r="AI159" s="4">
        <v>1.5473080780998796</v>
      </c>
      <c r="AJ159" s="4">
        <v>1.5411711651821216</v>
      </c>
      <c r="AK159" s="4">
        <v>1.5396422325197554</v>
      </c>
      <c r="AL159" s="4">
        <v>1.528053511656013</v>
      </c>
      <c r="AM159" s="4">
        <v>1.5401006814490563</v>
      </c>
      <c r="AN159" s="4">
        <v>1.5481661619764899</v>
      </c>
    </row>
    <row r="160" spans="1:40" hidden="1" x14ac:dyDescent="0.2">
      <c r="A160" t="s">
        <v>3252</v>
      </c>
      <c r="B160" t="s">
        <v>11</v>
      </c>
      <c r="C160" t="s">
        <v>2648</v>
      </c>
      <c r="D160" t="s">
        <v>2672</v>
      </c>
      <c r="E160" t="s">
        <v>2942</v>
      </c>
      <c r="F160" t="s">
        <v>2651</v>
      </c>
      <c r="H160" t="s">
        <v>3060</v>
      </c>
      <c r="I160" t="s">
        <v>3254</v>
      </c>
      <c r="K160" s="4">
        <v>1.4750432403075948</v>
      </c>
      <c r="L160" s="4">
        <v>1.4153981861604983</v>
      </c>
      <c r="M160" s="4">
        <v>1.2538252690506437</v>
      </c>
      <c r="N160" s="4">
        <v>1.2421867381118683</v>
      </c>
      <c r="O160" s="4">
        <v>1.2265681339933479</v>
      </c>
      <c r="P160" s="4">
        <v>1.2379663298771557</v>
      </c>
      <c r="Q160" s="4">
        <v>1.2519542456412089</v>
      </c>
      <c r="R160" s="4">
        <v>1.2657228354665313</v>
      </c>
      <c r="S160" s="4">
        <v>1.2761358538639693</v>
      </c>
      <c r="T160" s="4">
        <v>1.3092872580899639</v>
      </c>
      <c r="U160" s="4">
        <v>1.3262282821843294</v>
      </c>
      <c r="V160" s="4">
        <v>1.3410454231488442</v>
      </c>
      <c r="W160" s="4">
        <v>1.3488533688503255</v>
      </c>
      <c r="X160" s="4">
        <v>1.3607928380639809</v>
      </c>
      <c r="Y160" s="4">
        <v>1.3663521734372959</v>
      </c>
      <c r="Z160" s="4">
        <v>1.376896614245916</v>
      </c>
      <c r="AA160" s="4">
        <v>1.3863177599441181</v>
      </c>
      <c r="AB160" s="4">
        <v>1.4021047255792909</v>
      </c>
      <c r="AC160" s="4">
        <v>1.4021925713894881</v>
      </c>
      <c r="AD160" s="4">
        <v>1.4153672496596668</v>
      </c>
      <c r="AE160" s="4">
        <v>1.4239887214417843</v>
      </c>
      <c r="AF160" s="4">
        <v>1.4257287264615033</v>
      </c>
      <c r="AG160" s="4">
        <v>1.4394439277359501</v>
      </c>
      <c r="AH160" s="4">
        <v>1.4536711396426298</v>
      </c>
      <c r="AI160" s="4">
        <v>1.4577984497880863</v>
      </c>
      <c r="AJ160" s="4">
        <v>1.4702969692760974</v>
      </c>
      <c r="AK160" s="4">
        <v>1.4752042140031532</v>
      </c>
      <c r="AL160" s="4">
        <v>1.4713417687873906</v>
      </c>
      <c r="AM160" s="4">
        <v>1.4724871119263863</v>
      </c>
      <c r="AN160" s="4">
        <v>1.4714253435135176</v>
      </c>
    </row>
    <row r="161" spans="1:40" hidden="1" x14ac:dyDescent="0.2">
      <c r="A161" t="s">
        <v>3252</v>
      </c>
      <c r="B161" t="s">
        <v>13</v>
      </c>
      <c r="C161" t="s">
        <v>2648</v>
      </c>
      <c r="D161" t="s">
        <v>2672</v>
      </c>
      <c r="E161" t="s">
        <v>2942</v>
      </c>
      <c r="F161" t="s">
        <v>2652</v>
      </c>
      <c r="H161" t="s">
        <v>3061</v>
      </c>
      <c r="I161" t="s">
        <v>3254</v>
      </c>
      <c r="K161" s="4">
        <v>1.4750431248728901</v>
      </c>
      <c r="L161" s="4">
        <v>1.4153982438778507</v>
      </c>
      <c r="M161" s="4">
        <v>1.2347743871430357</v>
      </c>
      <c r="N161" s="4">
        <v>1.1931024587840926</v>
      </c>
      <c r="O161" s="4">
        <v>1.1734842730207502</v>
      </c>
      <c r="P161" s="4">
        <v>1.178319082470672</v>
      </c>
      <c r="Q161" s="4">
        <v>1.1913563357250301</v>
      </c>
      <c r="R161" s="4">
        <v>1.1954042267937248</v>
      </c>
      <c r="S161" s="4">
        <v>1.2019007188162978</v>
      </c>
      <c r="T161" s="4">
        <v>1.2174120840942493</v>
      </c>
      <c r="U161" s="4">
        <v>1.2255238539382256</v>
      </c>
      <c r="V161" s="4">
        <v>1.2357968500389893</v>
      </c>
      <c r="W161" s="4">
        <v>1.2368574641048122</v>
      </c>
      <c r="X161" s="4">
        <v>1.2362544909253581</v>
      </c>
      <c r="Y161" s="4">
        <v>1.236617590788663</v>
      </c>
      <c r="Z161" s="4">
        <v>1.23712267533862</v>
      </c>
      <c r="AA161" s="4">
        <v>1.2334569885768405</v>
      </c>
      <c r="AB161" s="4">
        <v>1.2421828133319122</v>
      </c>
      <c r="AC161" s="4">
        <v>1.2447732835377379</v>
      </c>
      <c r="AD161" s="4">
        <v>1.2675946669188982</v>
      </c>
      <c r="AE161" s="4">
        <v>1.2745045883359796</v>
      </c>
      <c r="AF161" s="4">
        <v>1.277674136737408</v>
      </c>
      <c r="AG161" s="4">
        <v>1.2872051185570328</v>
      </c>
      <c r="AH161" s="4">
        <v>1.2943825021846613</v>
      </c>
      <c r="AI161" s="4">
        <v>1.2964615966491295</v>
      </c>
      <c r="AJ161" s="4">
        <v>1.3052031782413784</v>
      </c>
      <c r="AK161" s="4">
        <v>1.2968350856358479</v>
      </c>
      <c r="AL161" s="4">
        <v>1.3024512148838236</v>
      </c>
      <c r="AM161" s="4">
        <v>1.3175228893719713</v>
      </c>
      <c r="AN161" s="4">
        <v>1.3306538756064608</v>
      </c>
    </row>
    <row r="162" spans="1:40" hidden="1" x14ac:dyDescent="0.2">
      <c r="A162" t="s">
        <v>3252</v>
      </c>
      <c r="B162" t="s">
        <v>15</v>
      </c>
      <c r="C162" t="s">
        <v>2648</v>
      </c>
      <c r="D162" t="s">
        <v>2672</v>
      </c>
      <c r="E162" t="s">
        <v>2942</v>
      </c>
      <c r="F162" t="s">
        <v>2653</v>
      </c>
      <c r="H162" t="s">
        <v>3062</v>
      </c>
      <c r="I162" t="s">
        <v>3254</v>
      </c>
      <c r="K162" s="4">
        <v>1.4750432403075948</v>
      </c>
      <c r="L162" s="4">
        <v>1.4153982438778507</v>
      </c>
      <c r="M162" s="4">
        <v>1.2494756316641364</v>
      </c>
      <c r="N162" s="4">
        <v>1.29419105372709</v>
      </c>
      <c r="O162" s="4">
        <v>1.3036595276541763</v>
      </c>
      <c r="P162" s="4">
        <v>1.319349008681318</v>
      </c>
      <c r="Q162" s="4">
        <v>1.34076197323171</v>
      </c>
      <c r="R162" s="4">
        <v>1.3622735190198263</v>
      </c>
      <c r="S162" s="4">
        <v>1.4156151456877857</v>
      </c>
      <c r="T162" s="4">
        <v>1.4465001049237538</v>
      </c>
      <c r="U162" s="4">
        <v>1.4685711050076915</v>
      </c>
      <c r="V162" s="4">
        <v>1.4957935519362566</v>
      </c>
      <c r="W162" s="4">
        <v>1.5153211214564914</v>
      </c>
      <c r="X162" s="4">
        <v>1.533934101812217</v>
      </c>
      <c r="Y162" s="4">
        <v>1.5416047956499344</v>
      </c>
      <c r="Z162" s="4">
        <v>1.553714357900811</v>
      </c>
      <c r="AA162" s="4">
        <v>1.566004806333789</v>
      </c>
      <c r="AB162" s="4">
        <v>1.5709413137584594</v>
      </c>
      <c r="AC162" s="4">
        <v>1.5818586663802752</v>
      </c>
      <c r="AD162" s="4">
        <v>1.5635582254872415</v>
      </c>
      <c r="AE162" s="4">
        <v>1.5570464960836623</v>
      </c>
      <c r="AF162" s="4">
        <v>1.575545946407418</v>
      </c>
      <c r="AG162" s="4">
        <v>1.5909308529664854</v>
      </c>
      <c r="AH162" s="4">
        <v>1.6001039872018641</v>
      </c>
      <c r="AI162" s="4">
        <v>1.6224167652745769</v>
      </c>
      <c r="AJ162" s="4">
        <v>1.6161157042068843</v>
      </c>
      <c r="AK162" s="4">
        <v>1.6148183335619366</v>
      </c>
      <c r="AL162" s="4">
        <v>1.6033172853563342</v>
      </c>
      <c r="AM162" s="4">
        <v>1.6152405937113463</v>
      </c>
      <c r="AN162" s="4">
        <v>1.6242008086340993</v>
      </c>
    </row>
    <row r="163" spans="1:40" hidden="1" x14ac:dyDescent="0.2">
      <c r="A163" t="s">
        <v>3253</v>
      </c>
      <c r="B163" t="s">
        <v>11</v>
      </c>
      <c r="C163" t="s">
        <v>2648</v>
      </c>
      <c r="D163" t="s">
        <v>2672</v>
      </c>
      <c r="E163" t="s">
        <v>2942</v>
      </c>
      <c r="F163" t="s">
        <v>2651</v>
      </c>
      <c r="H163" t="s">
        <v>3060</v>
      </c>
      <c r="I163" t="s">
        <v>3254</v>
      </c>
      <c r="K163" s="4">
        <v>1.4750432403075948</v>
      </c>
      <c r="L163" s="4">
        <v>1.4153981861604983</v>
      </c>
      <c r="M163" s="4">
        <v>1.2538252690506437</v>
      </c>
      <c r="N163" s="4">
        <v>1.2421867381118683</v>
      </c>
      <c r="O163" s="4">
        <v>1.2265681339933479</v>
      </c>
      <c r="P163" s="4">
        <v>1.2379663298771557</v>
      </c>
      <c r="Q163" s="4">
        <v>1.2519542456412089</v>
      </c>
      <c r="R163" s="4">
        <v>1.2657228354665313</v>
      </c>
      <c r="S163" s="4">
        <v>1.2761358538639693</v>
      </c>
      <c r="T163" s="4">
        <v>1.3092872580899639</v>
      </c>
      <c r="U163" s="4">
        <v>1.3262282821843294</v>
      </c>
      <c r="V163" s="4">
        <v>1.3410454231488442</v>
      </c>
      <c r="W163" s="4">
        <v>1.3488533688503255</v>
      </c>
      <c r="X163" s="4">
        <v>1.3607928380639809</v>
      </c>
      <c r="Y163" s="4">
        <v>1.3663521734372959</v>
      </c>
      <c r="Z163" s="4">
        <v>1.376896614245916</v>
      </c>
      <c r="AA163" s="4">
        <v>1.3863177599441181</v>
      </c>
      <c r="AB163" s="4">
        <v>1.4021047255792909</v>
      </c>
      <c r="AC163" s="4">
        <v>1.4021925713894881</v>
      </c>
      <c r="AD163" s="4">
        <v>1.4153672496596668</v>
      </c>
      <c r="AE163" s="4">
        <v>1.4239887214417843</v>
      </c>
      <c r="AF163" s="4">
        <v>1.4257287264615033</v>
      </c>
      <c r="AG163" s="4">
        <v>1.4394439277359501</v>
      </c>
      <c r="AH163" s="4">
        <v>1.4536711396426298</v>
      </c>
      <c r="AI163" s="4">
        <v>1.4577984497880863</v>
      </c>
      <c r="AJ163" s="4">
        <v>1.4702969692760974</v>
      </c>
      <c r="AK163" s="4">
        <v>1.4752042140031532</v>
      </c>
      <c r="AL163" s="4">
        <v>1.4713417687873906</v>
      </c>
      <c r="AM163" s="4">
        <v>1.4724871119263863</v>
      </c>
      <c r="AN163" s="4">
        <v>1.4714253435135176</v>
      </c>
    </row>
    <row r="164" spans="1:40" hidden="1" x14ac:dyDescent="0.2">
      <c r="A164" t="s">
        <v>3253</v>
      </c>
      <c r="B164" t="s">
        <v>13</v>
      </c>
      <c r="C164" t="s">
        <v>2648</v>
      </c>
      <c r="D164" t="s">
        <v>2672</v>
      </c>
      <c r="E164" t="s">
        <v>2942</v>
      </c>
      <c r="F164" t="s">
        <v>2652</v>
      </c>
      <c r="H164" t="s">
        <v>3061</v>
      </c>
      <c r="I164" t="s">
        <v>3254</v>
      </c>
      <c r="K164" s="4">
        <v>1.4750431248728901</v>
      </c>
      <c r="L164" s="4">
        <v>1.4153982438778507</v>
      </c>
      <c r="M164" s="4">
        <v>1.2347743871430357</v>
      </c>
      <c r="N164" s="4">
        <v>1.1931024587840926</v>
      </c>
      <c r="O164" s="4">
        <v>1.1734842730207502</v>
      </c>
      <c r="P164" s="4">
        <v>1.178319082470672</v>
      </c>
      <c r="Q164" s="4">
        <v>1.1913563357250301</v>
      </c>
      <c r="R164" s="4">
        <v>1.1954042267937248</v>
      </c>
      <c r="S164" s="4">
        <v>1.2019007188162978</v>
      </c>
      <c r="T164" s="4">
        <v>1.2174120840942493</v>
      </c>
      <c r="U164" s="4">
        <v>1.2255238539382256</v>
      </c>
      <c r="V164" s="4">
        <v>1.2357968500389893</v>
      </c>
      <c r="W164" s="4">
        <v>1.2368574641048122</v>
      </c>
      <c r="X164" s="4">
        <v>1.2362544909253581</v>
      </c>
      <c r="Y164" s="4">
        <v>1.236617590788663</v>
      </c>
      <c r="Z164" s="4">
        <v>1.23712267533862</v>
      </c>
      <c r="AA164" s="4">
        <v>1.2334569885768405</v>
      </c>
      <c r="AB164" s="4">
        <v>1.2421828133319122</v>
      </c>
      <c r="AC164" s="4">
        <v>1.2447732835377379</v>
      </c>
      <c r="AD164" s="4">
        <v>1.2675946669188982</v>
      </c>
      <c r="AE164" s="4">
        <v>1.2745045883359796</v>
      </c>
      <c r="AF164" s="4">
        <v>1.277674136737408</v>
      </c>
      <c r="AG164" s="4">
        <v>1.2872051185570328</v>
      </c>
      <c r="AH164" s="4">
        <v>1.2943825021846613</v>
      </c>
      <c r="AI164" s="4">
        <v>1.2964615966491295</v>
      </c>
      <c r="AJ164" s="4">
        <v>1.3052031782413784</v>
      </c>
      <c r="AK164" s="4">
        <v>1.2968350856358479</v>
      </c>
      <c r="AL164" s="4">
        <v>1.3024512148838236</v>
      </c>
      <c r="AM164" s="4">
        <v>1.3175228893719713</v>
      </c>
      <c r="AN164" s="4">
        <v>1.3306538756064608</v>
      </c>
    </row>
    <row r="165" spans="1:40" hidden="1" x14ac:dyDescent="0.2">
      <c r="A165" t="s">
        <v>3253</v>
      </c>
      <c r="B165" t="s">
        <v>15</v>
      </c>
      <c r="C165" t="s">
        <v>2648</v>
      </c>
      <c r="D165" t="s">
        <v>2672</v>
      </c>
      <c r="E165" t="s">
        <v>2942</v>
      </c>
      <c r="F165" t="s">
        <v>2653</v>
      </c>
      <c r="H165" t="s">
        <v>3062</v>
      </c>
      <c r="I165" t="s">
        <v>3254</v>
      </c>
      <c r="K165" s="4">
        <v>1.4750432403075948</v>
      </c>
      <c r="L165" s="4">
        <v>1.4153982438778507</v>
      </c>
      <c r="M165" s="4">
        <v>1.2494756316641364</v>
      </c>
      <c r="N165" s="4">
        <v>1.29419105372709</v>
      </c>
      <c r="O165" s="4">
        <v>1.3036595276541763</v>
      </c>
      <c r="P165" s="4">
        <v>1.319349008681318</v>
      </c>
      <c r="Q165" s="4">
        <v>1.34076197323171</v>
      </c>
      <c r="R165" s="4">
        <v>1.3622735190198263</v>
      </c>
      <c r="S165" s="4">
        <v>1.4156151456877857</v>
      </c>
      <c r="T165" s="4">
        <v>1.4465001049237538</v>
      </c>
      <c r="U165" s="4">
        <v>1.4685711050076915</v>
      </c>
      <c r="V165" s="4">
        <v>1.4957935519362566</v>
      </c>
      <c r="W165" s="4">
        <v>1.5153211214564914</v>
      </c>
      <c r="X165" s="4">
        <v>1.533934101812217</v>
      </c>
      <c r="Y165" s="4">
        <v>1.5416047956499344</v>
      </c>
      <c r="Z165" s="4">
        <v>1.553714357900811</v>
      </c>
      <c r="AA165" s="4">
        <v>1.566004806333789</v>
      </c>
      <c r="AB165" s="4">
        <v>1.5709413137584594</v>
      </c>
      <c r="AC165" s="4">
        <v>1.5818586663802752</v>
      </c>
      <c r="AD165" s="4">
        <v>1.5635582254872415</v>
      </c>
      <c r="AE165" s="4">
        <v>1.5570464960836623</v>
      </c>
      <c r="AF165" s="4">
        <v>1.575545946407418</v>
      </c>
      <c r="AG165" s="4">
        <v>1.5909308529664854</v>
      </c>
      <c r="AH165" s="4">
        <v>1.6001039872018641</v>
      </c>
      <c r="AI165" s="4">
        <v>1.6224167652745769</v>
      </c>
      <c r="AJ165" s="4">
        <v>1.6161157042068843</v>
      </c>
      <c r="AK165" s="4">
        <v>1.6148183335619366</v>
      </c>
      <c r="AL165" s="4">
        <v>1.6033172853563342</v>
      </c>
      <c r="AM165" s="4">
        <v>1.6152405937113463</v>
      </c>
      <c r="AN165" s="4">
        <v>1.6242008086340993</v>
      </c>
    </row>
    <row r="166" spans="1:40" hidden="1" x14ac:dyDescent="0.2">
      <c r="A166" t="s">
        <v>334</v>
      </c>
      <c r="B166" t="s">
        <v>11</v>
      </c>
      <c r="C166" t="s">
        <v>2648</v>
      </c>
      <c r="D166" t="s">
        <v>2672</v>
      </c>
      <c r="E166" t="s">
        <v>2654</v>
      </c>
      <c r="F166" t="s">
        <v>2651</v>
      </c>
      <c r="H166" t="s">
        <v>135</v>
      </c>
      <c r="I166" t="s">
        <v>3255</v>
      </c>
    </row>
    <row r="167" spans="1:40" hidden="1" x14ac:dyDescent="0.2">
      <c r="A167" t="s">
        <v>334</v>
      </c>
      <c r="B167" t="s">
        <v>13</v>
      </c>
      <c r="C167" t="s">
        <v>2648</v>
      </c>
      <c r="D167" t="s">
        <v>2672</v>
      </c>
      <c r="E167" t="s">
        <v>2654</v>
      </c>
      <c r="F167" t="s">
        <v>2652</v>
      </c>
      <c r="H167" t="s">
        <v>136</v>
      </c>
      <c r="I167" t="s">
        <v>3255</v>
      </c>
    </row>
    <row r="168" spans="1:40" hidden="1" x14ac:dyDescent="0.2">
      <c r="A168" t="s">
        <v>334</v>
      </c>
      <c r="B168" t="s">
        <v>15</v>
      </c>
      <c r="C168" t="s">
        <v>2648</v>
      </c>
      <c r="D168" t="s">
        <v>2672</v>
      </c>
      <c r="E168" t="s">
        <v>2654</v>
      </c>
      <c r="F168" t="s">
        <v>2653</v>
      </c>
      <c r="H168" t="s">
        <v>137</v>
      </c>
      <c r="I168" t="s">
        <v>3255</v>
      </c>
    </row>
    <row r="169" spans="1:40" hidden="1" x14ac:dyDescent="0.2">
      <c r="A169" t="s">
        <v>623</v>
      </c>
      <c r="B169" t="s">
        <v>11</v>
      </c>
      <c r="C169" t="s">
        <v>2648</v>
      </c>
      <c r="D169" t="s">
        <v>2672</v>
      </c>
      <c r="E169" t="s">
        <v>2654</v>
      </c>
      <c r="F169" t="s">
        <v>2651</v>
      </c>
      <c r="H169" t="s">
        <v>437</v>
      </c>
      <c r="I169" t="s">
        <v>3255</v>
      </c>
    </row>
    <row r="170" spans="1:40" hidden="1" x14ac:dyDescent="0.2">
      <c r="A170" t="s">
        <v>623</v>
      </c>
      <c r="B170" t="s">
        <v>13</v>
      </c>
      <c r="C170" t="s">
        <v>2648</v>
      </c>
      <c r="D170" t="s">
        <v>2672</v>
      </c>
      <c r="E170" t="s">
        <v>2654</v>
      </c>
      <c r="F170" t="s">
        <v>2652</v>
      </c>
      <c r="H170" t="s">
        <v>438</v>
      </c>
      <c r="I170" t="s">
        <v>3255</v>
      </c>
    </row>
    <row r="171" spans="1:40" hidden="1" x14ac:dyDescent="0.2">
      <c r="A171" t="s">
        <v>623</v>
      </c>
      <c r="B171" t="s">
        <v>15</v>
      </c>
      <c r="C171" t="s">
        <v>2648</v>
      </c>
      <c r="D171" t="s">
        <v>2672</v>
      </c>
      <c r="E171" t="s">
        <v>2654</v>
      </c>
      <c r="F171" t="s">
        <v>2653</v>
      </c>
      <c r="H171" t="s">
        <v>439</v>
      </c>
      <c r="I171" t="s">
        <v>3255</v>
      </c>
    </row>
    <row r="172" spans="1:40" hidden="1" x14ac:dyDescent="0.2">
      <c r="A172" t="s">
        <v>912</v>
      </c>
      <c r="B172" t="s">
        <v>11</v>
      </c>
      <c r="C172" t="s">
        <v>2648</v>
      </c>
      <c r="D172" t="s">
        <v>2672</v>
      </c>
      <c r="E172" t="s">
        <v>2654</v>
      </c>
      <c r="F172" t="s">
        <v>2651</v>
      </c>
      <c r="H172" t="s">
        <v>726</v>
      </c>
      <c r="I172" t="s">
        <v>3255</v>
      </c>
    </row>
    <row r="173" spans="1:40" hidden="1" x14ac:dyDescent="0.2">
      <c r="A173" t="s">
        <v>912</v>
      </c>
      <c r="B173" t="s">
        <v>13</v>
      </c>
      <c r="C173" t="s">
        <v>2648</v>
      </c>
      <c r="D173" t="s">
        <v>2672</v>
      </c>
      <c r="E173" t="s">
        <v>2654</v>
      </c>
      <c r="F173" t="s">
        <v>2652</v>
      </c>
      <c r="H173" t="s">
        <v>727</v>
      </c>
      <c r="I173" t="s">
        <v>3255</v>
      </c>
    </row>
    <row r="174" spans="1:40" hidden="1" x14ac:dyDescent="0.2">
      <c r="A174" t="s">
        <v>912</v>
      </c>
      <c r="B174" t="s">
        <v>15</v>
      </c>
      <c r="C174" t="s">
        <v>2648</v>
      </c>
      <c r="D174" t="s">
        <v>2672</v>
      </c>
      <c r="E174" t="s">
        <v>2654</v>
      </c>
      <c r="F174" t="s">
        <v>2653</v>
      </c>
      <c r="H174" t="s">
        <v>728</v>
      </c>
      <c r="I174" t="s">
        <v>3255</v>
      </c>
    </row>
    <row r="175" spans="1:40" x14ac:dyDescent="0.2">
      <c r="A175" t="s">
        <v>2963</v>
      </c>
      <c r="B175" t="s">
        <v>11</v>
      </c>
      <c r="C175" t="s">
        <v>2648</v>
      </c>
      <c r="D175" t="s">
        <v>2672</v>
      </c>
      <c r="E175" t="s">
        <v>2654</v>
      </c>
      <c r="F175" t="s">
        <v>2651</v>
      </c>
      <c r="H175" t="s">
        <v>1015</v>
      </c>
      <c r="I175" s="107" t="s">
        <v>3255</v>
      </c>
      <c r="K175" s="109">
        <f>K31-(K31*$Z$8)-$Z$3</f>
        <v>1.9415327768417998</v>
      </c>
      <c r="L175" s="109">
        <f t="shared" ref="L175:AN177" si="0">L31-(L31*$Z$8)-$Z$3</f>
        <v>1.8584282961881997</v>
      </c>
      <c r="M175" s="109">
        <f t="shared" si="0"/>
        <v>1.7295836776715996</v>
      </c>
      <c r="N175" s="109">
        <f t="shared" si="0"/>
        <v>1.7866098988913999</v>
      </c>
      <c r="O175" s="109">
        <f t="shared" si="0"/>
        <v>1.7494217627999995</v>
      </c>
      <c r="P175" s="109">
        <f t="shared" si="0"/>
        <v>1.7140960828187994</v>
      </c>
      <c r="Q175" s="109">
        <f t="shared" si="0"/>
        <v>1.6884788164139999</v>
      </c>
      <c r="R175" s="109">
        <f t="shared" si="0"/>
        <v>1.7082985282307996</v>
      </c>
      <c r="S175" s="109">
        <f t="shared" si="0"/>
        <v>1.7213030696352001</v>
      </c>
      <c r="T175" s="109">
        <f t="shared" si="0"/>
        <v>1.7165322068447999</v>
      </c>
      <c r="U175" s="109">
        <f t="shared" si="0"/>
        <v>1.7453870499821997</v>
      </c>
      <c r="V175" s="109">
        <f t="shared" si="0"/>
        <v>1.7555912109239995</v>
      </c>
      <c r="W175" s="109">
        <f t="shared" si="0"/>
        <v>1.7644753711782002</v>
      </c>
      <c r="X175" s="109">
        <f t="shared" si="0"/>
        <v>1.7673652938641999</v>
      </c>
      <c r="Y175" s="109">
        <f t="shared" si="0"/>
        <v>1.7773550626098</v>
      </c>
      <c r="Z175" s="109">
        <f t="shared" si="0"/>
        <v>1.7956283171393994</v>
      </c>
      <c r="AA175" s="109">
        <f t="shared" si="0"/>
        <v>1.8185770260581995</v>
      </c>
      <c r="AB175" s="109">
        <f t="shared" si="0"/>
        <v>1.8323741655611996</v>
      </c>
      <c r="AC175" s="109">
        <f t="shared" si="0"/>
        <v>1.8396517678763997</v>
      </c>
      <c r="AD175" s="109">
        <f t="shared" si="0"/>
        <v>1.8623093815571998</v>
      </c>
      <c r="AE175" s="109">
        <f t="shared" si="0"/>
        <v>1.8742244741297998</v>
      </c>
      <c r="AF175" s="109">
        <f t="shared" si="0"/>
        <v>1.8747484455581995</v>
      </c>
      <c r="AG175" s="109">
        <f t="shared" si="0"/>
        <v>1.9033314522299998</v>
      </c>
      <c r="AH175" s="109">
        <f t="shared" si="0"/>
        <v>1.9338616978836001</v>
      </c>
      <c r="AI175" s="109">
        <f t="shared" si="0"/>
        <v>1.9439334824357997</v>
      </c>
      <c r="AJ175" s="109">
        <f t="shared" si="0"/>
        <v>1.9632236886941996</v>
      </c>
      <c r="AK175" s="109">
        <f t="shared" si="0"/>
        <v>1.9686264384479997</v>
      </c>
      <c r="AL175" s="109">
        <f t="shared" si="0"/>
        <v>1.9630955182433993</v>
      </c>
      <c r="AM175" s="109">
        <f t="shared" si="0"/>
        <v>1.9588074529541997</v>
      </c>
      <c r="AN175" s="109">
        <f t="shared" si="0"/>
        <v>1.9490039630244</v>
      </c>
    </row>
    <row r="176" spans="1:40" x14ac:dyDescent="0.2">
      <c r="A176" t="s">
        <v>2963</v>
      </c>
      <c r="B176" t="s">
        <v>13</v>
      </c>
      <c r="C176" t="s">
        <v>2648</v>
      </c>
      <c r="D176" t="s">
        <v>2672</v>
      </c>
      <c r="E176" t="s">
        <v>2654</v>
      </c>
      <c r="F176" t="s">
        <v>2652</v>
      </c>
      <c r="H176" t="s">
        <v>1016</v>
      </c>
      <c r="I176" s="107" t="s">
        <v>3255</v>
      </c>
      <c r="K176" s="109">
        <f t="shared" ref="K176:Z177" si="1">K32-(K32*$Z$8)-$Z$3</f>
        <v>1.9415329982069998</v>
      </c>
      <c r="L176" s="109">
        <f t="shared" si="1"/>
        <v>1.8590450196354</v>
      </c>
      <c r="M176" s="109">
        <f t="shared" si="1"/>
        <v>1.6815713367131995</v>
      </c>
      <c r="N176" s="109">
        <f t="shared" si="1"/>
        <v>1.6857987479375995</v>
      </c>
      <c r="O176" s="109">
        <f t="shared" si="1"/>
        <v>1.6402329351695997</v>
      </c>
      <c r="P176" s="109">
        <f t="shared" si="1"/>
        <v>1.6054054375710001</v>
      </c>
      <c r="Q176" s="109">
        <f t="shared" si="1"/>
        <v>1.5850679525513995</v>
      </c>
      <c r="R176" s="109">
        <f t="shared" si="1"/>
        <v>1.5995112570731997</v>
      </c>
      <c r="S176" s="109">
        <f t="shared" si="1"/>
        <v>1.6060352215649996</v>
      </c>
      <c r="T176" s="109">
        <f t="shared" si="1"/>
        <v>1.5970926208979996</v>
      </c>
      <c r="U176" s="109">
        <f t="shared" si="1"/>
        <v>1.5976729297697996</v>
      </c>
      <c r="V176" s="109">
        <f t="shared" si="1"/>
        <v>1.6021668646949996</v>
      </c>
      <c r="W176" s="109">
        <f t="shared" si="1"/>
        <v>1.6032141434561997</v>
      </c>
      <c r="X176" s="109">
        <f t="shared" si="1"/>
        <v>1.5832350486953999</v>
      </c>
      <c r="Y176" s="109">
        <f t="shared" si="1"/>
        <v>1.5795216474653997</v>
      </c>
      <c r="Z176" s="109">
        <f t="shared" si="1"/>
        <v>1.5770005192025995</v>
      </c>
      <c r="AA176" s="109">
        <f t="shared" si="0"/>
        <v>1.5773839237289997</v>
      </c>
      <c r="AB176" s="109">
        <f t="shared" si="0"/>
        <v>1.5840670497995997</v>
      </c>
      <c r="AC176" s="109">
        <f t="shared" si="0"/>
        <v>1.5842796710741993</v>
      </c>
      <c r="AD176" s="109">
        <f t="shared" si="0"/>
        <v>1.6168179204569997</v>
      </c>
      <c r="AE176" s="109">
        <f t="shared" si="0"/>
        <v>1.6306853434109998</v>
      </c>
      <c r="AF176" s="109">
        <f t="shared" si="0"/>
        <v>1.6297677846569996</v>
      </c>
      <c r="AG176" s="109">
        <f t="shared" si="0"/>
        <v>1.6575212252417999</v>
      </c>
      <c r="AH176" s="109">
        <f t="shared" si="0"/>
        <v>1.6672685990933998</v>
      </c>
      <c r="AI176" s="109">
        <f t="shared" si="0"/>
        <v>1.6715610916865997</v>
      </c>
      <c r="AJ176" s="109">
        <f t="shared" si="0"/>
        <v>1.6954311225678</v>
      </c>
      <c r="AK176" s="109">
        <f t="shared" si="0"/>
        <v>1.6814163810732001</v>
      </c>
      <c r="AL176" s="109">
        <f t="shared" si="0"/>
        <v>1.6869305882051995</v>
      </c>
      <c r="AM176" s="109">
        <f t="shared" si="0"/>
        <v>1.7096597028455998</v>
      </c>
      <c r="AN176" s="109">
        <f t="shared" si="0"/>
        <v>1.7231054250935998</v>
      </c>
    </row>
    <row r="177" spans="1:40" x14ac:dyDescent="0.2">
      <c r="A177" t="s">
        <v>2963</v>
      </c>
      <c r="B177" t="s">
        <v>15</v>
      </c>
      <c r="C177" t="s">
        <v>2648</v>
      </c>
      <c r="D177" t="s">
        <v>2672</v>
      </c>
      <c r="E177" t="s">
        <v>2654</v>
      </c>
      <c r="F177" t="s">
        <v>2653</v>
      </c>
      <c r="H177" t="s">
        <v>1017</v>
      </c>
      <c r="I177" s="107" t="s">
        <v>3255</v>
      </c>
      <c r="K177" s="109">
        <f t="shared" si="1"/>
        <v>1.9415342157155995</v>
      </c>
      <c r="L177" s="109">
        <f t="shared" si="0"/>
        <v>1.8590135857769998</v>
      </c>
      <c r="M177" s="109">
        <f t="shared" si="0"/>
        <v>1.7151661621955996</v>
      </c>
      <c r="N177" s="109">
        <f t="shared" si="0"/>
        <v>1.8081160814843997</v>
      </c>
      <c r="O177" s="109">
        <f t="shared" si="0"/>
        <v>1.8110165190174001</v>
      </c>
      <c r="P177" s="109">
        <f t="shared" si="0"/>
        <v>1.7988277083749993</v>
      </c>
      <c r="Q177" s="109">
        <f t="shared" si="0"/>
        <v>1.7897774135381996</v>
      </c>
      <c r="R177" s="109">
        <f t="shared" si="0"/>
        <v>1.8363599566697997</v>
      </c>
      <c r="S177" s="109">
        <f t="shared" si="0"/>
        <v>1.9375769807177994</v>
      </c>
      <c r="T177" s="109">
        <f t="shared" si="0"/>
        <v>1.9638255806729998</v>
      </c>
      <c r="U177" s="109">
        <f t="shared" si="0"/>
        <v>2.0030306857842</v>
      </c>
      <c r="V177" s="109">
        <f t="shared" si="0"/>
        <v>2.0369601047663997</v>
      </c>
      <c r="W177" s="109">
        <f t="shared" si="0"/>
        <v>2.0692017247812</v>
      </c>
      <c r="X177" s="109">
        <f t="shared" si="0"/>
        <v>2.0956559730072</v>
      </c>
      <c r="Y177" s="109">
        <f t="shared" si="0"/>
        <v>2.1053708061743994</v>
      </c>
      <c r="Z177" s="109">
        <f t="shared" si="0"/>
        <v>2.1246344486087998</v>
      </c>
      <c r="AA177" s="109">
        <f t="shared" si="0"/>
        <v>2.1518265070463998</v>
      </c>
      <c r="AB177" s="109">
        <f t="shared" si="0"/>
        <v>2.1587506998197998</v>
      </c>
      <c r="AC177" s="109">
        <f t="shared" si="0"/>
        <v>2.1711639747749998</v>
      </c>
      <c r="AD177" s="109">
        <f t="shared" si="0"/>
        <v>2.1293038154549997</v>
      </c>
      <c r="AE177" s="109">
        <f t="shared" si="0"/>
        <v>2.1246956560865997</v>
      </c>
      <c r="AF177" s="109">
        <f t="shared" si="0"/>
        <v>2.1331459405487996</v>
      </c>
      <c r="AG177" s="109">
        <f t="shared" si="0"/>
        <v>2.1647990611793992</v>
      </c>
      <c r="AH177" s="109">
        <f t="shared" si="0"/>
        <v>2.1872319891821999</v>
      </c>
      <c r="AI177" s="109">
        <f t="shared" si="0"/>
        <v>2.226073612635</v>
      </c>
      <c r="AJ177" s="109">
        <f t="shared" si="0"/>
        <v>2.2356976860701998</v>
      </c>
      <c r="AK177" s="109">
        <f t="shared" si="0"/>
        <v>2.2409427131189998</v>
      </c>
      <c r="AL177" s="109">
        <f t="shared" si="0"/>
        <v>2.2204419712643997</v>
      </c>
      <c r="AM177" s="109">
        <f t="shared" si="0"/>
        <v>2.2201886187929998</v>
      </c>
      <c r="AN177" s="109">
        <f t="shared" si="0"/>
        <v>2.2318940785211998</v>
      </c>
    </row>
    <row r="178" spans="1:40" hidden="1" x14ac:dyDescent="0.2">
      <c r="A178" t="s">
        <v>1490</v>
      </c>
      <c r="B178" t="s">
        <v>11</v>
      </c>
      <c r="C178" t="s">
        <v>2648</v>
      </c>
      <c r="D178" t="s">
        <v>2672</v>
      </c>
      <c r="E178" t="s">
        <v>2654</v>
      </c>
      <c r="F178" t="s">
        <v>2651</v>
      </c>
      <c r="H178" t="s">
        <v>1304</v>
      </c>
      <c r="I178" t="s">
        <v>3255</v>
      </c>
    </row>
    <row r="179" spans="1:40" hidden="1" x14ac:dyDescent="0.2">
      <c r="A179" t="s">
        <v>1490</v>
      </c>
      <c r="B179" t="s">
        <v>13</v>
      </c>
      <c r="C179" t="s">
        <v>2648</v>
      </c>
      <c r="D179" t="s">
        <v>2672</v>
      </c>
      <c r="E179" t="s">
        <v>2654</v>
      </c>
      <c r="F179" t="s">
        <v>2652</v>
      </c>
      <c r="H179" t="s">
        <v>1305</v>
      </c>
      <c r="I179" t="s">
        <v>3255</v>
      </c>
    </row>
    <row r="180" spans="1:40" hidden="1" x14ac:dyDescent="0.2">
      <c r="A180" t="s">
        <v>1490</v>
      </c>
      <c r="B180" t="s">
        <v>15</v>
      </c>
      <c r="C180" t="s">
        <v>2648</v>
      </c>
      <c r="D180" t="s">
        <v>2672</v>
      </c>
      <c r="E180" t="s">
        <v>2654</v>
      </c>
      <c r="F180" t="s">
        <v>2653</v>
      </c>
      <c r="H180" t="s">
        <v>1306</v>
      </c>
      <c r="I180" t="s">
        <v>3255</v>
      </c>
    </row>
    <row r="181" spans="1:40" hidden="1" x14ac:dyDescent="0.2">
      <c r="A181" t="s">
        <v>1779</v>
      </c>
      <c r="B181" t="s">
        <v>11</v>
      </c>
      <c r="C181" t="s">
        <v>2648</v>
      </c>
      <c r="D181" t="s">
        <v>2672</v>
      </c>
      <c r="E181" t="s">
        <v>2654</v>
      </c>
      <c r="F181" t="s">
        <v>2651</v>
      </c>
      <c r="H181" t="s">
        <v>1593</v>
      </c>
      <c r="I181" t="s">
        <v>3255</v>
      </c>
    </row>
    <row r="182" spans="1:40" hidden="1" x14ac:dyDescent="0.2">
      <c r="A182" t="s">
        <v>1779</v>
      </c>
      <c r="B182" t="s">
        <v>13</v>
      </c>
      <c r="C182" t="s">
        <v>2648</v>
      </c>
      <c r="D182" t="s">
        <v>2672</v>
      </c>
      <c r="E182" t="s">
        <v>2654</v>
      </c>
      <c r="F182" t="s">
        <v>2652</v>
      </c>
      <c r="H182" t="s">
        <v>1594</v>
      </c>
      <c r="I182" t="s">
        <v>3255</v>
      </c>
    </row>
    <row r="183" spans="1:40" hidden="1" x14ac:dyDescent="0.2">
      <c r="A183" t="s">
        <v>1779</v>
      </c>
      <c r="B183" t="s">
        <v>15</v>
      </c>
      <c r="C183" t="s">
        <v>2648</v>
      </c>
      <c r="D183" t="s">
        <v>2672</v>
      </c>
      <c r="E183" t="s">
        <v>2654</v>
      </c>
      <c r="F183" t="s">
        <v>2653</v>
      </c>
      <c r="H183" t="s">
        <v>1595</v>
      </c>
      <c r="I183" t="s">
        <v>3255</v>
      </c>
    </row>
    <row r="184" spans="1:40" x14ac:dyDescent="0.2">
      <c r="A184" t="s">
        <v>2068</v>
      </c>
      <c r="B184" t="s">
        <v>11</v>
      </c>
      <c r="C184" t="s">
        <v>2648</v>
      </c>
      <c r="D184" t="s">
        <v>2672</v>
      </c>
      <c r="E184" t="s">
        <v>2654</v>
      </c>
      <c r="F184" t="s">
        <v>2651</v>
      </c>
      <c r="H184" t="s">
        <v>1882</v>
      </c>
      <c r="I184" s="107" t="s">
        <v>3255</v>
      </c>
      <c r="K184" s="109">
        <f>(K40-(K40*$Y$8))-$Y$3</f>
        <v>2.0508333975179998</v>
      </c>
      <c r="L184" s="109">
        <f t="shared" ref="L184:AN186" si="2">(L40-(L40*$Y$8))-$Y$3</f>
        <v>1.9615263746429994</v>
      </c>
      <c r="M184" s="109">
        <f t="shared" si="2"/>
        <v>1.8448277326025999</v>
      </c>
      <c r="N184" s="109">
        <f t="shared" si="2"/>
        <v>1.9135678254282</v>
      </c>
      <c r="O184" s="109">
        <f t="shared" si="2"/>
        <v>1.8874762840823998</v>
      </c>
      <c r="P184" s="109">
        <f t="shared" si="2"/>
        <v>1.8634702242857997</v>
      </c>
      <c r="Q184" s="109">
        <f t="shared" si="2"/>
        <v>1.8486613351362</v>
      </c>
      <c r="R184" s="109">
        <f t="shared" si="2"/>
        <v>1.8690365629223997</v>
      </c>
      <c r="S184" s="109">
        <f t="shared" si="2"/>
        <v>1.8825618659597998</v>
      </c>
      <c r="T184" s="109">
        <f t="shared" si="2"/>
        <v>1.8785744146121997</v>
      </c>
      <c r="U184" s="109">
        <f t="shared" si="2"/>
        <v>1.9082225199437999</v>
      </c>
      <c r="V184" s="109">
        <f t="shared" si="2"/>
        <v>1.9195371594114001</v>
      </c>
      <c r="W184" s="109">
        <f t="shared" si="2"/>
        <v>1.9292761213853997</v>
      </c>
      <c r="X184" s="109">
        <f t="shared" si="2"/>
        <v>1.9330572603666001</v>
      </c>
      <c r="Y184" s="109">
        <f t="shared" si="2"/>
        <v>1.9437297193890002</v>
      </c>
      <c r="Z184" s="109">
        <f t="shared" si="2"/>
        <v>1.9635230887469994</v>
      </c>
      <c r="AA184" s="109">
        <f t="shared" si="2"/>
        <v>1.9892181650195999</v>
      </c>
      <c r="AB184" s="109">
        <f t="shared" si="2"/>
        <v>2.0037743657934</v>
      </c>
      <c r="AC184" s="109">
        <f t="shared" si="2"/>
        <v>2.011400507616</v>
      </c>
      <c r="AD184" s="109">
        <f t="shared" si="2"/>
        <v>2.0320321869863998</v>
      </c>
      <c r="AE184" s="109">
        <f t="shared" si="2"/>
        <v>2.0442495537395997</v>
      </c>
      <c r="AF184" s="109">
        <f t="shared" si="2"/>
        <v>2.0454606427487998</v>
      </c>
      <c r="AG184" s="109">
        <f t="shared" si="2"/>
        <v>2.0742010400778002</v>
      </c>
      <c r="AH184" s="109">
        <f t="shared" si="2"/>
        <v>2.1054020222874001</v>
      </c>
      <c r="AI184" s="109">
        <f t="shared" si="2"/>
        <v>2.1156995993435999</v>
      </c>
      <c r="AJ184" s="109">
        <f t="shared" si="2"/>
        <v>2.1347803941227994</v>
      </c>
      <c r="AK184" s="109">
        <f t="shared" si="2"/>
        <v>2.1408546552107999</v>
      </c>
      <c r="AL184" s="109">
        <f t="shared" si="2"/>
        <v>2.1361224206477996</v>
      </c>
      <c r="AM184" s="109">
        <f t="shared" si="2"/>
        <v>2.1319481370714</v>
      </c>
      <c r="AN184" s="109">
        <f t="shared" si="2"/>
        <v>2.1224198040852</v>
      </c>
    </row>
    <row r="185" spans="1:40" x14ac:dyDescent="0.2">
      <c r="A185" t="s">
        <v>2068</v>
      </c>
      <c r="B185" t="s">
        <v>13</v>
      </c>
      <c r="C185" t="s">
        <v>2648</v>
      </c>
      <c r="D185" t="s">
        <v>2672</v>
      </c>
      <c r="E185" t="s">
        <v>2654</v>
      </c>
      <c r="F185" t="s">
        <v>2652</v>
      </c>
      <c r="H185" t="s">
        <v>1883</v>
      </c>
      <c r="I185" s="107" t="s">
        <v>3255</v>
      </c>
      <c r="K185" s="109">
        <f t="shared" ref="K185:Z186" si="3">(K41-(K41*$Y$8))-$Y$3</f>
        <v>2.0508338402484001</v>
      </c>
      <c r="L185" s="109">
        <f t="shared" si="3"/>
        <v>1.9612764533322</v>
      </c>
      <c r="M185" s="109">
        <f t="shared" si="3"/>
        <v>1.7958678379055999</v>
      </c>
      <c r="N185" s="109">
        <f t="shared" si="3"/>
        <v>1.8118362379728001</v>
      </c>
      <c r="O185" s="109">
        <f t="shared" si="3"/>
        <v>1.7772707260883998</v>
      </c>
      <c r="P185" s="109">
        <f t="shared" si="3"/>
        <v>1.7543055254621995</v>
      </c>
      <c r="Q185" s="109">
        <f t="shared" si="3"/>
        <v>1.7450865503429998</v>
      </c>
      <c r="R185" s="109">
        <f t="shared" si="3"/>
        <v>1.7601087248627998</v>
      </c>
      <c r="S185" s="109">
        <f t="shared" si="3"/>
        <v>1.76770952037</v>
      </c>
      <c r="T185" s="109">
        <f t="shared" si="3"/>
        <v>1.7595524341152</v>
      </c>
      <c r="U185" s="109">
        <f t="shared" si="3"/>
        <v>1.7611882122606</v>
      </c>
      <c r="V185" s="109">
        <f t="shared" si="3"/>
        <v>1.7669054112809999</v>
      </c>
      <c r="W185" s="109">
        <f t="shared" si="3"/>
        <v>1.7689570239546</v>
      </c>
      <c r="X185" s="109">
        <f t="shared" si="3"/>
        <v>1.7497445168814001</v>
      </c>
      <c r="Y185" s="109">
        <f t="shared" si="3"/>
        <v>1.7466772806702</v>
      </c>
      <c r="Z185" s="109">
        <f t="shared" si="3"/>
        <v>1.7447551666385999</v>
      </c>
      <c r="AA185" s="109">
        <f t="shared" si="2"/>
        <v>1.7461814226221994</v>
      </c>
      <c r="AB185" s="109">
        <f t="shared" si="2"/>
        <v>1.7532489493625993</v>
      </c>
      <c r="AC185" s="109">
        <f t="shared" si="2"/>
        <v>1.7543215744391998</v>
      </c>
      <c r="AD185" s="109">
        <f t="shared" si="2"/>
        <v>1.7869892117813997</v>
      </c>
      <c r="AE185" s="109">
        <f t="shared" si="2"/>
        <v>1.8010436883294001</v>
      </c>
      <c r="AF185" s="109">
        <f t="shared" si="2"/>
        <v>1.8002547427566</v>
      </c>
      <c r="AG185" s="109">
        <f t="shared" si="2"/>
        <v>1.8276442589526001</v>
      </c>
      <c r="AH185" s="109">
        <f t="shared" si="2"/>
        <v>1.8372097812923998</v>
      </c>
      <c r="AI185" s="109">
        <f t="shared" si="2"/>
        <v>1.8403574837537997</v>
      </c>
      <c r="AJ185" s="109">
        <f t="shared" si="2"/>
        <v>1.8648910568219996</v>
      </c>
      <c r="AK185" s="109">
        <f t="shared" si="2"/>
        <v>1.8505157114166</v>
      </c>
      <c r="AL185" s="109">
        <f t="shared" si="2"/>
        <v>1.8559659440057996</v>
      </c>
      <c r="AM185" s="109">
        <f t="shared" si="2"/>
        <v>1.8791184195911996</v>
      </c>
      <c r="AN185" s="109">
        <f t="shared" si="2"/>
        <v>1.8926566724927998</v>
      </c>
    </row>
    <row r="186" spans="1:40" x14ac:dyDescent="0.2">
      <c r="A186" t="s">
        <v>2068</v>
      </c>
      <c r="B186" t="s">
        <v>15</v>
      </c>
      <c r="C186" t="s">
        <v>2648</v>
      </c>
      <c r="D186" t="s">
        <v>2672</v>
      </c>
      <c r="E186" t="s">
        <v>2654</v>
      </c>
      <c r="F186" t="s">
        <v>2653</v>
      </c>
      <c r="H186" t="s">
        <v>1884</v>
      </c>
      <c r="I186" s="107" t="s">
        <v>3255</v>
      </c>
      <c r="K186" s="109">
        <f t="shared" si="3"/>
        <v>2.050836164583</v>
      </c>
      <c r="L186" s="109">
        <f t="shared" si="2"/>
        <v>1.9612829836055998</v>
      </c>
      <c r="M186" s="109">
        <f t="shared" si="2"/>
        <v>1.8283092400134002</v>
      </c>
      <c r="N186" s="109">
        <f t="shared" si="2"/>
        <v>1.9312121814246002</v>
      </c>
      <c r="O186" s="109">
        <f t="shared" si="2"/>
        <v>1.9472704557629998</v>
      </c>
      <c r="P186" s="109">
        <f t="shared" si="2"/>
        <v>1.9466521827593999</v>
      </c>
      <c r="Q186" s="109">
        <f t="shared" si="2"/>
        <v>1.948895829744</v>
      </c>
      <c r="R186" s="109">
        <f t="shared" si="2"/>
        <v>1.9961151298733997</v>
      </c>
      <c r="S186" s="109">
        <f t="shared" si="2"/>
        <v>2.0977649228873996</v>
      </c>
      <c r="T186" s="109">
        <f t="shared" si="2"/>
        <v>2.1250361193840002</v>
      </c>
      <c r="U186" s="109">
        <f t="shared" si="2"/>
        <v>2.1649080871601996</v>
      </c>
      <c r="V186" s="109">
        <f t="shared" si="2"/>
        <v>2.2001867270363999</v>
      </c>
      <c r="W186" s="109">
        <f t="shared" si="2"/>
        <v>2.2336553743547998</v>
      </c>
      <c r="X186" s="109">
        <f t="shared" si="2"/>
        <v>2.2631394480731997</v>
      </c>
      <c r="Y186" s="109">
        <f t="shared" si="2"/>
        <v>2.2741129637675996</v>
      </c>
      <c r="Z186" s="109">
        <f t="shared" si="2"/>
        <v>2.2971121439519999</v>
      </c>
      <c r="AA186" s="109">
        <f t="shared" si="2"/>
        <v>2.325085510863</v>
      </c>
      <c r="AB186" s="109">
        <f t="shared" si="2"/>
        <v>2.3299189093223998</v>
      </c>
      <c r="AC186" s="109">
        <f t="shared" si="2"/>
        <v>2.3487231082841999</v>
      </c>
      <c r="AD186" s="109">
        <f t="shared" si="2"/>
        <v>2.3130081575987997</v>
      </c>
      <c r="AE186" s="109">
        <f t="shared" si="2"/>
        <v>2.3022457136225998</v>
      </c>
      <c r="AF186" s="109">
        <f t="shared" si="2"/>
        <v>2.3113644103061999</v>
      </c>
      <c r="AG186" s="109">
        <f t="shared" si="2"/>
        <v>2.3435467044473999</v>
      </c>
      <c r="AH186" s="109">
        <f t="shared" si="2"/>
        <v>2.3649549329393995</v>
      </c>
      <c r="AI186" s="109">
        <f t="shared" si="2"/>
        <v>2.4053080379777998</v>
      </c>
      <c r="AJ186" s="109">
        <f t="shared" si="2"/>
        <v>2.4094825429193998</v>
      </c>
      <c r="AK186" s="109">
        <f t="shared" si="2"/>
        <v>2.4164576496887999</v>
      </c>
      <c r="AL186" s="109">
        <f t="shared" si="2"/>
        <v>2.3975636871383998</v>
      </c>
      <c r="AM186" s="109">
        <f t="shared" si="2"/>
        <v>2.3942319195131998</v>
      </c>
      <c r="AN186" s="109">
        <f t="shared" si="2"/>
        <v>2.4069631855781997</v>
      </c>
    </row>
    <row r="187" spans="1:40" x14ac:dyDescent="0.2">
      <c r="A187" t="s">
        <v>2357</v>
      </c>
      <c r="B187" t="s">
        <v>11</v>
      </c>
      <c r="C187" t="s">
        <v>2648</v>
      </c>
      <c r="D187" t="s">
        <v>2672</v>
      </c>
      <c r="E187" t="s">
        <v>2654</v>
      </c>
      <c r="F187" t="s">
        <v>2651</v>
      </c>
      <c r="H187" t="s">
        <v>2171</v>
      </c>
      <c r="I187" s="107" t="s">
        <v>3255</v>
      </c>
      <c r="K187" s="109">
        <f>(K43-(K43*$U$8))-$U$3</f>
        <v>2.1606520575975994</v>
      </c>
      <c r="L187" s="109">
        <f t="shared" ref="L187:AN189" si="4">(L43-(L43*$U$8))-$U$3</f>
        <v>2.0953544149971997</v>
      </c>
      <c r="M187" s="109">
        <f t="shared" si="4"/>
        <v>1.9880801749815999</v>
      </c>
      <c r="N187" s="109">
        <f t="shared" si="4"/>
        <v>2.0604097045251994</v>
      </c>
      <c r="O187" s="109">
        <f t="shared" si="4"/>
        <v>2.0406613829853995</v>
      </c>
      <c r="P187" s="109">
        <f t="shared" si="4"/>
        <v>2.0201640722913998</v>
      </c>
      <c r="Q187" s="109">
        <f t="shared" si="4"/>
        <v>2.0097385461495998</v>
      </c>
      <c r="R187" s="109">
        <f t="shared" si="4"/>
        <v>2.0298546659692001</v>
      </c>
      <c r="S187" s="109">
        <f t="shared" si="4"/>
        <v>2.0436414013077995</v>
      </c>
      <c r="T187" s="109">
        <f t="shared" si="4"/>
        <v>2.0384475096201999</v>
      </c>
      <c r="U187" s="109">
        <f t="shared" si="4"/>
        <v>2.0715398360985997</v>
      </c>
      <c r="V187" s="109">
        <f t="shared" si="4"/>
        <v>2.0829191142045995</v>
      </c>
      <c r="W187" s="109">
        <f t="shared" si="4"/>
        <v>2.0873157591243996</v>
      </c>
      <c r="X187" s="109">
        <f t="shared" si="4"/>
        <v>2.0907790176783996</v>
      </c>
      <c r="Y187" s="109">
        <f t="shared" si="4"/>
        <v>2.1057788343129995</v>
      </c>
      <c r="Z187" s="109">
        <f t="shared" si="4"/>
        <v>2.1284786180643995</v>
      </c>
      <c r="AA187" s="109">
        <f t="shared" si="4"/>
        <v>2.1544538319975994</v>
      </c>
      <c r="AB187" s="109">
        <f t="shared" si="4"/>
        <v>2.1716728347621999</v>
      </c>
      <c r="AC187" s="109">
        <f t="shared" si="4"/>
        <v>2.1825123138279996</v>
      </c>
      <c r="AD187" s="109">
        <f t="shared" si="4"/>
        <v>2.1995979440596001</v>
      </c>
      <c r="AE187" s="109">
        <f t="shared" si="4"/>
        <v>2.2137699655287992</v>
      </c>
      <c r="AF187" s="109">
        <f t="shared" si="4"/>
        <v>2.2191255644949996</v>
      </c>
      <c r="AG187" s="109">
        <f t="shared" si="4"/>
        <v>2.2538274373425997</v>
      </c>
      <c r="AH187" s="109">
        <f t="shared" si="4"/>
        <v>2.2872481590951992</v>
      </c>
      <c r="AI187" s="109">
        <f t="shared" si="4"/>
        <v>2.3034565190391998</v>
      </c>
      <c r="AJ187" s="109">
        <f t="shared" si="4"/>
        <v>2.3243055790359999</v>
      </c>
      <c r="AK187" s="109">
        <f t="shared" si="4"/>
        <v>2.3323814242623997</v>
      </c>
      <c r="AL187" s="109">
        <f t="shared" si="4"/>
        <v>2.3291566867114</v>
      </c>
      <c r="AM187" s="109">
        <f t="shared" si="4"/>
        <v>2.3287629887031995</v>
      </c>
      <c r="AN187" s="109">
        <f t="shared" si="4"/>
        <v>2.3210216262939998</v>
      </c>
    </row>
    <row r="188" spans="1:40" x14ac:dyDescent="0.2">
      <c r="A188" t="s">
        <v>2357</v>
      </c>
      <c r="B188" t="s">
        <v>13</v>
      </c>
      <c r="C188" t="s">
        <v>2648</v>
      </c>
      <c r="D188" t="s">
        <v>2672</v>
      </c>
      <c r="E188" t="s">
        <v>2654</v>
      </c>
      <c r="F188" t="s">
        <v>2652</v>
      </c>
      <c r="H188" t="s">
        <v>2172</v>
      </c>
      <c r="I188" s="107" t="s">
        <v>3255</v>
      </c>
      <c r="K188" s="109">
        <f t="shared" ref="K188:Z189" si="5">(K44-(K44*$U$8))-$U$3</f>
        <v>2.1606522789627998</v>
      </c>
      <c r="L188" s="109">
        <f t="shared" si="5"/>
        <v>2.0950789260057996</v>
      </c>
      <c r="M188" s="109">
        <f t="shared" si="5"/>
        <v>1.9394474580501995</v>
      </c>
      <c r="N188" s="109">
        <f t="shared" si="5"/>
        <v>1.9601738817261998</v>
      </c>
      <c r="O188" s="109">
        <f t="shared" si="5"/>
        <v>1.9308219630321997</v>
      </c>
      <c r="P188" s="109">
        <f t="shared" si="5"/>
        <v>1.9121589950679994</v>
      </c>
      <c r="Q188" s="109">
        <f t="shared" si="5"/>
        <v>1.9080303127227998</v>
      </c>
      <c r="R188" s="109">
        <f t="shared" si="5"/>
        <v>1.9243638546873996</v>
      </c>
      <c r="S188" s="109">
        <f t="shared" si="5"/>
        <v>1.9304111092209997</v>
      </c>
      <c r="T188" s="109">
        <f t="shared" si="5"/>
        <v>1.9211076832779996</v>
      </c>
      <c r="U188" s="109">
        <f t="shared" si="5"/>
        <v>1.9324213266021997</v>
      </c>
      <c r="V188" s="109">
        <f t="shared" si="5"/>
        <v>1.9380111299499996</v>
      </c>
      <c r="W188" s="109">
        <f t="shared" si="5"/>
        <v>1.9399962223809997</v>
      </c>
      <c r="X188" s="109">
        <f t="shared" si="5"/>
        <v>1.9208917415253994</v>
      </c>
      <c r="Y188" s="109">
        <f t="shared" si="5"/>
        <v>1.9180743159423996</v>
      </c>
      <c r="Z188" s="109">
        <f t="shared" si="5"/>
        <v>1.9168967637609997</v>
      </c>
      <c r="AA188" s="109">
        <f t="shared" si="4"/>
        <v>1.9232104313127998</v>
      </c>
      <c r="AB188" s="109">
        <f t="shared" si="4"/>
        <v>1.9326495541233997</v>
      </c>
      <c r="AC188" s="109">
        <f t="shared" si="4"/>
        <v>1.9353745597353997</v>
      </c>
      <c r="AD188" s="109">
        <f t="shared" si="4"/>
        <v>1.9678511589099998</v>
      </c>
      <c r="AE188" s="109">
        <f t="shared" si="4"/>
        <v>1.9838861899023996</v>
      </c>
      <c r="AF188" s="109">
        <f t="shared" si="4"/>
        <v>1.9866544724109998</v>
      </c>
      <c r="AG188" s="109">
        <f t="shared" si="4"/>
        <v>2.0193202281489997</v>
      </c>
      <c r="AH188" s="109">
        <f t="shared" si="4"/>
        <v>2.0331085130439996</v>
      </c>
      <c r="AI188" s="109">
        <f t="shared" si="4"/>
        <v>2.0389917359643999</v>
      </c>
      <c r="AJ188" s="109">
        <f t="shared" si="4"/>
        <v>2.0618075150805995</v>
      </c>
      <c r="AK188" s="109">
        <f t="shared" si="4"/>
        <v>2.0495786373369995</v>
      </c>
      <c r="AL188" s="109">
        <f t="shared" si="4"/>
        <v>2.0561230781097994</v>
      </c>
      <c r="AM188" s="109">
        <f t="shared" si="4"/>
        <v>2.0826611130639994</v>
      </c>
      <c r="AN188" s="109">
        <f t="shared" si="4"/>
        <v>2.0978625933957997</v>
      </c>
    </row>
    <row r="189" spans="1:40" x14ac:dyDescent="0.2">
      <c r="A189" t="s">
        <v>2357</v>
      </c>
      <c r="B189" t="s">
        <v>15</v>
      </c>
      <c r="C189" t="s">
        <v>2648</v>
      </c>
      <c r="D189" t="s">
        <v>2672</v>
      </c>
      <c r="E189" t="s">
        <v>2654</v>
      </c>
      <c r="F189" t="s">
        <v>2653</v>
      </c>
      <c r="H189" t="s">
        <v>2173</v>
      </c>
      <c r="I189" s="107" t="s">
        <v>3255</v>
      </c>
      <c r="K189" s="109">
        <f t="shared" si="5"/>
        <v>2.160651393502</v>
      </c>
      <c r="L189" s="109">
        <f t="shared" si="4"/>
        <v>2.0950520301339992</v>
      </c>
      <c r="M189" s="109">
        <f t="shared" si="4"/>
        <v>1.9734793691199997</v>
      </c>
      <c r="N189" s="109">
        <f t="shared" si="4"/>
        <v>2.0798928305553996</v>
      </c>
      <c r="O189" s="109">
        <f t="shared" si="4"/>
        <v>2.1030333524199998</v>
      </c>
      <c r="P189" s="109">
        <f t="shared" si="4"/>
        <v>2.1007583822595999</v>
      </c>
      <c r="Q189" s="109">
        <f t="shared" si="4"/>
        <v>2.1059301374271993</v>
      </c>
      <c r="R189" s="109">
        <f t="shared" si="4"/>
        <v>2.1530719597365997</v>
      </c>
      <c r="S189" s="109">
        <f t="shared" si="4"/>
        <v>2.2551492089517997</v>
      </c>
      <c r="T189" s="109">
        <f t="shared" si="4"/>
        <v>2.2821736939329993</v>
      </c>
      <c r="U189" s="109">
        <f t="shared" si="4"/>
        <v>2.3221659736953995</v>
      </c>
      <c r="V189" s="109">
        <f t="shared" si="4"/>
        <v>2.3575316100951995</v>
      </c>
      <c r="W189" s="109">
        <f t="shared" si="4"/>
        <v>2.3913360684219995</v>
      </c>
      <c r="X189" s="109">
        <f t="shared" si="4"/>
        <v>2.4206423858847996</v>
      </c>
      <c r="Y189" s="109">
        <f t="shared" si="4"/>
        <v>2.4316405837989996</v>
      </c>
      <c r="Z189" s="109">
        <f t="shared" si="4"/>
        <v>2.4546326802969993</v>
      </c>
      <c r="AA189" s="109">
        <f t="shared" si="4"/>
        <v>2.4824841856653999</v>
      </c>
      <c r="AB189" s="109">
        <f t="shared" si="4"/>
        <v>2.4891025624149994</v>
      </c>
      <c r="AC189" s="109">
        <f t="shared" si="4"/>
        <v>2.5081061007393997</v>
      </c>
      <c r="AD189" s="109">
        <f t="shared" si="4"/>
        <v>2.4741821052045996</v>
      </c>
      <c r="AE189" s="109">
        <f t="shared" si="4"/>
        <v>2.4715697744793994</v>
      </c>
      <c r="AF189" s="109">
        <f t="shared" si="4"/>
        <v>2.4804617931981996</v>
      </c>
      <c r="AG189" s="109">
        <f t="shared" si="4"/>
        <v>2.5121887391229998</v>
      </c>
      <c r="AH189" s="109">
        <f t="shared" si="4"/>
        <v>2.5413410970891999</v>
      </c>
      <c r="AI189" s="109">
        <f t="shared" si="4"/>
        <v>2.5765959402063996</v>
      </c>
      <c r="AJ189" s="109">
        <f t="shared" si="4"/>
        <v>2.5898146524417998</v>
      </c>
      <c r="AK189" s="109">
        <f t="shared" si="4"/>
        <v>2.5973354244291995</v>
      </c>
      <c r="AL189" s="109">
        <f t="shared" si="4"/>
        <v>2.5799380013133995</v>
      </c>
      <c r="AM189" s="109">
        <f t="shared" si="4"/>
        <v>2.5796669396259997</v>
      </c>
      <c r="AN189" s="109">
        <f t="shared" si="4"/>
        <v>2.5932323097645993</v>
      </c>
    </row>
    <row r="190" spans="1:40" x14ac:dyDescent="0.2">
      <c r="A190" t="s">
        <v>2646</v>
      </c>
      <c r="B190" t="s">
        <v>11</v>
      </c>
      <c r="C190" t="s">
        <v>2648</v>
      </c>
      <c r="D190" t="s">
        <v>2672</v>
      </c>
      <c r="E190" t="s">
        <v>2654</v>
      </c>
      <c r="F190" t="s">
        <v>2651</v>
      </c>
      <c r="H190" t="s">
        <v>2460</v>
      </c>
      <c r="I190" s="107" t="s">
        <v>3255</v>
      </c>
      <c r="K190" s="109">
        <f>K46-(K46*$AA$8)-$AA$3</f>
        <v>1.7634293874239999</v>
      </c>
      <c r="L190" s="109">
        <f t="shared" ref="L190:AN192" si="6">L46-(L46*$AA$8)-$AA$3</f>
        <v>1.7216905362335999</v>
      </c>
      <c r="M190" s="109">
        <f t="shared" si="6"/>
        <v>1.6627341211523996</v>
      </c>
      <c r="N190" s="109">
        <f t="shared" si="6"/>
        <v>1.7592869804364</v>
      </c>
      <c r="O190" s="109">
        <f t="shared" si="6"/>
        <v>1.7655339063803996</v>
      </c>
      <c r="P190" s="109">
        <f t="shared" si="6"/>
        <v>1.7682493932887997</v>
      </c>
      <c r="Q190" s="109">
        <f t="shared" si="6"/>
        <v>1.7845086672288</v>
      </c>
      <c r="R190" s="109">
        <f t="shared" si="6"/>
        <v>1.8046443778685997</v>
      </c>
      <c r="S190" s="109">
        <f t="shared" si="6"/>
        <v>1.8168770188206</v>
      </c>
      <c r="T190" s="109">
        <f t="shared" si="6"/>
        <v>1.8124506002813998</v>
      </c>
      <c r="U190" s="109">
        <f t="shared" si="6"/>
        <v>2.1068074331381998</v>
      </c>
      <c r="V190" s="109">
        <f t="shared" si="6"/>
        <v>2.110201293702</v>
      </c>
      <c r="W190" s="109">
        <f t="shared" si="6"/>
        <v>2.1597076283951999</v>
      </c>
      <c r="X190" s="109">
        <f t="shared" si="6"/>
        <v>2.1605503657115994</v>
      </c>
      <c r="Y190" s="109">
        <f t="shared" si="6"/>
        <v>2.1698202548268002</v>
      </c>
      <c r="Z190" s="109">
        <f t="shared" si="6"/>
        <v>2.1803437350696</v>
      </c>
      <c r="AA190" s="109">
        <f t="shared" si="6"/>
        <v>2.2015071336504</v>
      </c>
      <c r="AB190" s="109">
        <f t="shared" si="6"/>
        <v>2.2147050375569997</v>
      </c>
      <c r="AC190" s="109">
        <f t="shared" si="6"/>
        <v>2.2221671477663998</v>
      </c>
      <c r="AD190" s="109">
        <f t="shared" si="6"/>
        <v>2.2419805506749997</v>
      </c>
      <c r="AE190" s="109">
        <f t="shared" si="6"/>
        <v>2.2548684326189994</v>
      </c>
      <c r="AF190" s="109">
        <f t="shared" si="6"/>
        <v>2.2570090341029996</v>
      </c>
      <c r="AG190" s="109">
        <f t="shared" si="6"/>
        <v>2.2881417251484</v>
      </c>
      <c r="AH190" s="109">
        <f t="shared" si="6"/>
        <v>2.3205502545239995</v>
      </c>
      <c r="AI190" s="109">
        <f t="shared" si="6"/>
        <v>2.3371098103577999</v>
      </c>
      <c r="AJ190" s="109">
        <f t="shared" si="6"/>
        <v>2.3537632250364</v>
      </c>
      <c r="AK190" s="109">
        <f t="shared" si="6"/>
        <v>2.3602039562129997</v>
      </c>
      <c r="AL190" s="109">
        <f t="shared" si="6"/>
        <v>2.3557869456948</v>
      </c>
      <c r="AM190" s="109">
        <f t="shared" si="6"/>
        <v>2.3551348038155999</v>
      </c>
      <c r="AN190" s="109">
        <f t="shared" si="6"/>
        <v>2.3455226841012</v>
      </c>
    </row>
    <row r="191" spans="1:40" x14ac:dyDescent="0.2">
      <c r="A191" t="s">
        <v>2646</v>
      </c>
      <c r="B191" t="s">
        <v>13</v>
      </c>
      <c r="C191" t="s">
        <v>2648</v>
      </c>
      <c r="D191" t="s">
        <v>2672</v>
      </c>
      <c r="E191" t="s">
        <v>2654</v>
      </c>
      <c r="F191" t="s">
        <v>2652</v>
      </c>
      <c r="H191" t="s">
        <v>2461</v>
      </c>
      <c r="I191" s="107" t="s">
        <v>3255</v>
      </c>
      <c r="K191" s="109">
        <f t="shared" ref="K191:Z192" si="7">K47-(K47*$AA$8)-$AA$3</f>
        <v>1.7634276165024003</v>
      </c>
      <c r="L191" s="109">
        <f t="shared" si="7"/>
        <v>1.7225565168959998</v>
      </c>
      <c r="M191" s="109">
        <f t="shared" si="7"/>
        <v>1.6172823114624002</v>
      </c>
      <c r="N191" s="109">
        <f t="shared" si="7"/>
        <v>1.6580018865893997</v>
      </c>
      <c r="O191" s="109">
        <f t="shared" si="7"/>
        <v>1.6567175256989994</v>
      </c>
      <c r="P191" s="109">
        <f t="shared" si="7"/>
        <v>1.6652035606409998</v>
      </c>
      <c r="Q191" s="109">
        <f t="shared" si="7"/>
        <v>1.6823190751746</v>
      </c>
      <c r="R191" s="109">
        <f t="shared" si="7"/>
        <v>1.6989419414555997</v>
      </c>
      <c r="S191" s="109">
        <f t="shared" si="7"/>
        <v>1.706355904734</v>
      </c>
      <c r="T191" s="109">
        <f t="shared" si="7"/>
        <v>1.6950487916831998</v>
      </c>
      <c r="U191" s="109">
        <f t="shared" si="7"/>
        <v>1.9683713925533999</v>
      </c>
      <c r="V191" s="109">
        <f t="shared" si="7"/>
        <v>2.0121879775109996</v>
      </c>
      <c r="W191" s="109">
        <f t="shared" si="7"/>
        <v>2.0102183806439999</v>
      </c>
      <c r="X191" s="109">
        <f t="shared" si="7"/>
        <v>1.9903500791657995</v>
      </c>
      <c r="Y191" s="109">
        <f t="shared" si="7"/>
        <v>1.9874646944664001</v>
      </c>
      <c r="Z191" s="109">
        <f t="shared" si="7"/>
        <v>1.9841438844186001</v>
      </c>
      <c r="AA191" s="109">
        <f t="shared" si="6"/>
        <v>1.9848728400222</v>
      </c>
      <c r="AB191" s="109">
        <f t="shared" si="6"/>
        <v>1.9921743497789999</v>
      </c>
      <c r="AC191" s="109">
        <f t="shared" si="6"/>
        <v>1.9928865923099996</v>
      </c>
      <c r="AD191" s="109">
        <f t="shared" si="6"/>
        <v>2.0244165232067997</v>
      </c>
      <c r="AE191" s="109">
        <f t="shared" si="6"/>
        <v>2.0398202206487994</v>
      </c>
      <c r="AF191" s="109">
        <f t="shared" si="6"/>
        <v>2.0391677467217999</v>
      </c>
      <c r="AG191" s="109">
        <f t="shared" si="6"/>
        <v>2.0650496552231994</v>
      </c>
      <c r="AH191" s="109">
        <f t="shared" si="6"/>
        <v>2.0785148576088002</v>
      </c>
      <c r="AI191" s="109">
        <f t="shared" si="6"/>
        <v>2.0824725353369997</v>
      </c>
      <c r="AJ191" s="109">
        <f t="shared" si="6"/>
        <v>2.1045210626699999</v>
      </c>
      <c r="AK191" s="109">
        <f t="shared" si="6"/>
        <v>2.0946571400405998</v>
      </c>
      <c r="AL191" s="109">
        <f t="shared" si="6"/>
        <v>2.1010559225117995</v>
      </c>
      <c r="AM191" s="109">
        <f t="shared" si="6"/>
        <v>2.1243644605631999</v>
      </c>
      <c r="AN191" s="109">
        <f t="shared" si="6"/>
        <v>2.1382852325304</v>
      </c>
    </row>
    <row r="192" spans="1:40" x14ac:dyDescent="0.2">
      <c r="A192" t="s">
        <v>2646</v>
      </c>
      <c r="B192" t="s">
        <v>15</v>
      </c>
      <c r="C192" t="s">
        <v>2648</v>
      </c>
      <c r="D192" t="s">
        <v>2672</v>
      </c>
      <c r="E192" t="s">
        <v>2654</v>
      </c>
      <c r="F192" t="s">
        <v>2653</v>
      </c>
      <c r="H192" t="s">
        <v>2462</v>
      </c>
      <c r="I192" s="107" t="s">
        <v>3255</v>
      </c>
      <c r="K192" s="109">
        <f t="shared" si="7"/>
        <v>1.7633366354052002</v>
      </c>
      <c r="L192" s="109">
        <f t="shared" si="6"/>
        <v>1.7225479943358</v>
      </c>
      <c r="M192" s="109">
        <f t="shared" si="6"/>
        <v>1.6428603962267996</v>
      </c>
      <c r="N192" s="109">
        <f t="shared" si="6"/>
        <v>1.7770358208071997</v>
      </c>
      <c r="O192" s="109">
        <f t="shared" si="6"/>
        <v>1.8258415346424002</v>
      </c>
      <c r="P192" s="109">
        <f t="shared" si="6"/>
        <v>1.8521317512551998</v>
      </c>
      <c r="Q192" s="109">
        <f t="shared" si="6"/>
        <v>1.8831763389509999</v>
      </c>
      <c r="R192" s="109">
        <f t="shared" si="6"/>
        <v>1.9286790626369994</v>
      </c>
      <c r="S192" s="109">
        <f t="shared" si="6"/>
        <v>2.0301151275503999</v>
      </c>
      <c r="T192" s="109">
        <f t="shared" si="6"/>
        <v>2.0599738618697998</v>
      </c>
      <c r="U192" s="109">
        <f t="shared" si="6"/>
        <v>2.0985063488208002</v>
      </c>
      <c r="V192" s="109">
        <f t="shared" si="6"/>
        <v>2.1677134115358001</v>
      </c>
      <c r="W192" s="109">
        <f t="shared" si="6"/>
        <v>2.4103637609766002</v>
      </c>
      <c r="X192" s="109">
        <f t="shared" si="6"/>
        <v>2.4367407527478004</v>
      </c>
      <c r="Y192" s="109">
        <f t="shared" si="6"/>
        <v>2.4815252570424002</v>
      </c>
      <c r="Z192" s="109">
        <f t="shared" si="6"/>
        <v>2.5025290513140002</v>
      </c>
      <c r="AA192" s="109">
        <f t="shared" si="6"/>
        <v>2.5282232421258</v>
      </c>
      <c r="AB192" s="109">
        <f t="shared" si="6"/>
        <v>2.5327550305002005</v>
      </c>
      <c r="AC192" s="109">
        <f t="shared" si="6"/>
        <v>2.5503012110304004</v>
      </c>
      <c r="AD192" s="109">
        <f t="shared" si="6"/>
        <v>2.5154194789578002</v>
      </c>
      <c r="AE192" s="109">
        <f t="shared" si="6"/>
        <v>2.5096021121844001</v>
      </c>
      <c r="AF192" s="109">
        <f t="shared" si="6"/>
        <v>2.5161887230277995</v>
      </c>
      <c r="AG192" s="109">
        <f t="shared" si="6"/>
        <v>2.5482399689705995</v>
      </c>
      <c r="AH192" s="109">
        <f t="shared" si="6"/>
        <v>2.5733527440846</v>
      </c>
      <c r="AI192" s="109">
        <f t="shared" si="6"/>
        <v>2.6077785745277997</v>
      </c>
      <c r="AJ192" s="109">
        <f t="shared" si="6"/>
        <v>2.6159303480178</v>
      </c>
      <c r="AK192" s="109">
        <f t="shared" si="6"/>
        <v>2.6244596598563996</v>
      </c>
      <c r="AL192" s="109">
        <f t="shared" si="6"/>
        <v>2.6072211769541997</v>
      </c>
      <c r="AM192" s="109">
        <f t="shared" si="6"/>
        <v>2.6052202569113994</v>
      </c>
      <c r="AN192" s="109">
        <f t="shared" si="6"/>
        <v>2.6147421703067999</v>
      </c>
    </row>
    <row r="193" spans="1:40" x14ac:dyDescent="0.2">
      <c r="A193" t="s">
        <v>2962</v>
      </c>
      <c r="B193" t="s">
        <v>11</v>
      </c>
      <c r="C193" t="s">
        <v>2648</v>
      </c>
      <c r="D193" t="s">
        <v>2672</v>
      </c>
      <c r="E193" t="s">
        <v>2654</v>
      </c>
      <c r="F193" t="s">
        <v>2651</v>
      </c>
      <c r="H193" t="s">
        <v>1015</v>
      </c>
      <c r="I193" s="107" t="s">
        <v>3255</v>
      </c>
      <c r="K193" s="109">
        <f>(K49-(K49*$W$8))-$W$3</f>
        <v>1.9065327768417999</v>
      </c>
      <c r="L193" s="109">
        <f t="shared" ref="L193:AN195" si="8">(L49-(L49*$W$8))-$W$3</f>
        <v>1.8234282961881998</v>
      </c>
      <c r="M193" s="109">
        <f t="shared" si="8"/>
        <v>1.6945836776715997</v>
      </c>
      <c r="N193" s="109">
        <f t="shared" si="8"/>
        <v>1.7516098988914</v>
      </c>
      <c r="O193" s="109">
        <f t="shared" si="8"/>
        <v>1.7144217627999996</v>
      </c>
      <c r="P193" s="109">
        <f t="shared" si="8"/>
        <v>1.6790960828187995</v>
      </c>
      <c r="Q193" s="109">
        <f t="shared" si="8"/>
        <v>1.653478816414</v>
      </c>
      <c r="R193" s="109">
        <f t="shared" si="8"/>
        <v>1.6732985282307997</v>
      </c>
      <c r="S193" s="109">
        <f t="shared" si="8"/>
        <v>1.6863030696352002</v>
      </c>
      <c r="T193" s="109">
        <f t="shared" si="8"/>
        <v>1.6815322068448</v>
      </c>
      <c r="U193" s="109">
        <f t="shared" si="8"/>
        <v>1.7103870499821998</v>
      </c>
      <c r="V193" s="109">
        <f t="shared" si="8"/>
        <v>1.7205912109239996</v>
      </c>
      <c r="W193" s="109">
        <f t="shared" si="8"/>
        <v>1.7294753711782003</v>
      </c>
      <c r="X193" s="109">
        <f t="shared" si="8"/>
        <v>1.7323652938642</v>
      </c>
      <c r="Y193" s="109">
        <f t="shared" si="8"/>
        <v>1.7423550626098001</v>
      </c>
      <c r="Z193" s="109">
        <f t="shared" si="8"/>
        <v>1.7606283171393995</v>
      </c>
      <c r="AA193" s="109">
        <f t="shared" si="8"/>
        <v>1.7835770260581996</v>
      </c>
      <c r="AB193" s="109">
        <f t="shared" si="8"/>
        <v>1.7973741655611997</v>
      </c>
      <c r="AC193" s="109">
        <f t="shared" si="8"/>
        <v>1.8046517678763998</v>
      </c>
      <c r="AD193" s="109">
        <f t="shared" si="8"/>
        <v>1.8273093815571999</v>
      </c>
      <c r="AE193" s="109">
        <f t="shared" si="8"/>
        <v>1.8392244741297998</v>
      </c>
      <c r="AF193" s="109">
        <f t="shared" si="8"/>
        <v>1.8397484455581996</v>
      </c>
      <c r="AG193" s="109">
        <f t="shared" si="8"/>
        <v>1.8683314522299999</v>
      </c>
      <c r="AH193" s="109">
        <f t="shared" si="8"/>
        <v>1.8988616978836002</v>
      </c>
      <c r="AI193" s="109">
        <f t="shared" si="8"/>
        <v>1.9089334824357997</v>
      </c>
      <c r="AJ193" s="109">
        <f t="shared" si="8"/>
        <v>1.9282236886941997</v>
      </c>
      <c r="AK193" s="109">
        <f t="shared" si="8"/>
        <v>1.9336264384479998</v>
      </c>
      <c r="AL193" s="109">
        <f t="shared" si="8"/>
        <v>1.9280955182433994</v>
      </c>
      <c r="AM193" s="109">
        <f t="shared" si="8"/>
        <v>1.9238074529541997</v>
      </c>
      <c r="AN193" s="109">
        <f t="shared" si="8"/>
        <v>1.9140039630244001</v>
      </c>
    </row>
    <row r="194" spans="1:40" x14ac:dyDescent="0.2">
      <c r="A194" t="s">
        <v>2962</v>
      </c>
      <c r="B194" t="s">
        <v>13</v>
      </c>
      <c r="C194" t="s">
        <v>2648</v>
      </c>
      <c r="D194" t="s">
        <v>2672</v>
      </c>
      <c r="E194" t="s">
        <v>2654</v>
      </c>
      <c r="F194" t="s">
        <v>2652</v>
      </c>
      <c r="H194" t="s">
        <v>1016</v>
      </c>
      <c r="I194" s="107" t="s">
        <v>3255</v>
      </c>
      <c r="K194" s="109">
        <f t="shared" ref="K194:Z195" si="9">(K50-(K50*$W$8))-$W$3</f>
        <v>1.9065329982069998</v>
      </c>
      <c r="L194" s="109">
        <f t="shared" si="9"/>
        <v>1.8240450196354001</v>
      </c>
      <c r="M194" s="109">
        <f t="shared" si="9"/>
        <v>1.6465713367131996</v>
      </c>
      <c r="N194" s="109">
        <f t="shared" si="9"/>
        <v>1.6507987479375996</v>
      </c>
      <c r="O194" s="109">
        <f t="shared" si="9"/>
        <v>1.6052329351695998</v>
      </c>
      <c r="P194" s="109">
        <f t="shared" si="9"/>
        <v>1.5704054375710002</v>
      </c>
      <c r="Q194" s="109">
        <f t="shared" si="9"/>
        <v>1.5500679525513996</v>
      </c>
      <c r="R194" s="109">
        <f t="shared" si="9"/>
        <v>1.5645112570731998</v>
      </c>
      <c r="S194" s="109">
        <f t="shared" si="9"/>
        <v>1.5710352215649996</v>
      </c>
      <c r="T194" s="109">
        <f t="shared" si="9"/>
        <v>1.5620926208979997</v>
      </c>
      <c r="U194" s="109">
        <f t="shared" si="9"/>
        <v>1.5626729297697997</v>
      </c>
      <c r="V194" s="109">
        <f t="shared" si="9"/>
        <v>1.5671668646949997</v>
      </c>
      <c r="W194" s="109">
        <f t="shared" si="9"/>
        <v>1.5682141434561998</v>
      </c>
      <c r="X194" s="109">
        <f t="shared" si="9"/>
        <v>1.5482350486954</v>
      </c>
      <c r="Y194" s="109">
        <f t="shared" si="9"/>
        <v>1.5445216474653998</v>
      </c>
      <c r="Z194" s="109">
        <f t="shared" si="9"/>
        <v>1.5420005192025996</v>
      </c>
      <c r="AA194" s="109">
        <f t="shared" si="8"/>
        <v>1.5423839237289998</v>
      </c>
      <c r="AB194" s="109">
        <f t="shared" si="8"/>
        <v>1.5490670497995997</v>
      </c>
      <c r="AC194" s="109">
        <f t="shared" si="8"/>
        <v>1.5492796710741994</v>
      </c>
      <c r="AD194" s="109">
        <f t="shared" si="8"/>
        <v>1.5818179204569998</v>
      </c>
      <c r="AE194" s="109">
        <f t="shared" si="8"/>
        <v>1.5956853434109999</v>
      </c>
      <c r="AF194" s="109">
        <f t="shared" si="8"/>
        <v>1.5947677846569996</v>
      </c>
      <c r="AG194" s="109">
        <f t="shared" si="8"/>
        <v>1.6225212252418</v>
      </c>
      <c r="AH194" s="109">
        <f t="shared" si="8"/>
        <v>1.6322685990933998</v>
      </c>
      <c r="AI194" s="109">
        <f t="shared" si="8"/>
        <v>1.6365610916865998</v>
      </c>
      <c r="AJ194" s="109">
        <f t="shared" si="8"/>
        <v>1.6604311225678001</v>
      </c>
      <c r="AK194" s="109">
        <f t="shared" si="8"/>
        <v>1.6464163810732002</v>
      </c>
      <c r="AL194" s="109">
        <f t="shared" si="8"/>
        <v>1.6519305882051996</v>
      </c>
      <c r="AM194" s="109">
        <f t="shared" si="8"/>
        <v>1.6746597028455998</v>
      </c>
      <c r="AN194" s="109">
        <f t="shared" si="8"/>
        <v>1.6881054250935998</v>
      </c>
    </row>
    <row r="195" spans="1:40" x14ac:dyDescent="0.2">
      <c r="A195" t="s">
        <v>2962</v>
      </c>
      <c r="B195" t="s">
        <v>15</v>
      </c>
      <c r="C195" t="s">
        <v>2648</v>
      </c>
      <c r="D195" t="s">
        <v>2672</v>
      </c>
      <c r="E195" t="s">
        <v>2654</v>
      </c>
      <c r="F195" t="s">
        <v>2653</v>
      </c>
      <c r="H195" t="s">
        <v>1017</v>
      </c>
      <c r="I195" s="107" t="s">
        <v>3255</v>
      </c>
      <c r="K195" s="109">
        <f t="shared" si="9"/>
        <v>1.9065342157155996</v>
      </c>
      <c r="L195" s="109">
        <f t="shared" si="8"/>
        <v>1.8240135857769999</v>
      </c>
      <c r="M195" s="109">
        <f t="shared" si="8"/>
        <v>1.6801661621955997</v>
      </c>
      <c r="N195" s="109">
        <f t="shared" si="8"/>
        <v>1.7731160814843998</v>
      </c>
      <c r="O195" s="109">
        <f t="shared" si="8"/>
        <v>1.7760165190174002</v>
      </c>
      <c r="P195" s="109">
        <f t="shared" si="8"/>
        <v>1.7638277083749994</v>
      </c>
      <c r="Q195" s="109">
        <f t="shared" si="8"/>
        <v>1.7547774135381997</v>
      </c>
      <c r="R195" s="109">
        <f t="shared" si="8"/>
        <v>1.8013599566697998</v>
      </c>
      <c r="S195" s="109">
        <f t="shared" si="8"/>
        <v>1.9025769807177995</v>
      </c>
      <c r="T195" s="109">
        <f t="shared" si="8"/>
        <v>1.9288255806729999</v>
      </c>
      <c r="U195" s="109">
        <f t="shared" si="8"/>
        <v>1.9680306857842</v>
      </c>
      <c r="V195" s="109">
        <f t="shared" si="8"/>
        <v>2.0019601047663995</v>
      </c>
      <c r="W195" s="109">
        <f t="shared" si="8"/>
        <v>2.0342017247811999</v>
      </c>
      <c r="X195" s="109">
        <f t="shared" si="8"/>
        <v>2.0606559730071998</v>
      </c>
      <c r="Y195" s="109">
        <f t="shared" si="8"/>
        <v>2.0703708061743997</v>
      </c>
      <c r="Z195" s="109">
        <f t="shared" si="8"/>
        <v>2.0896344486088001</v>
      </c>
      <c r="AA195" s="109">
        <f t="shared" si="8"/>
        <v>2.1168265070464001</v>
      </c>
      <c r="AB195" s="109">
        <f t="shared" si="8"/>
        <v>2.1237506998197997</v>
      </c>
      <c r="AC195" s="109">
        <f t="shared" si="8"/>
        <v>2.1361639747750001</v>
      </c>
      <c r="AD195" s="109">
        <f t="shared" si="8"/>
        <v>2.0943038154549996</v>
      </c>
      <c r="AE195" s="109">
        <f t="shared" si="8"/>
        <v>2.0896956560866</v>
      </c>
      <c r="AF195" s="109">
        <f t="shared" si="8"/>
        <v>2.0981459405487994</v>
      </c>
      <c r="AG195" s="109">
        <f t="shared" si="8"/>
        <v>2.1297990611793995</v>
      </c>
      <c r="AH195" s="109">
        <f t="shared" si="8"/>
        <v>2.1522319891821997</v>
      </c>
      <c r="AI195" s="109">
        <f t="shared" si="8"/>
        <v>2.1910736126349999</v>
      </c>
      <c r="AJ195" s="109">
        <f t="shared" si="8"/>
        <v>2.2006976860701997</v>
      </c>
      <c r="AK195" s="109">
        <f t="shared" si="8"/>
        <v>2.2059427131189997</v>
      </c>
      <c r="AL195" s="109">
        <f t="shared" si="8"/>
        <v>2.1854419712643995</v>
      </c>
      <c r="AM195" s="109">
        <f t="shared" si="8"/>
        <v>2.1851886187930001</v>
      </c>
      <c r="AN195" s="109">
        <f t="shared" si="8"/>
        <v>2.1968940785211997</v>
      </c>
    </row>
    <row r="196" spans="1:40" x14ac:dyDescent="0.2">
      <c r="A196" t="s">
        <v>3252</v>
      </c>
      <c r="B196" t="s">
        <v>11</v>
      </c>
      <c r="C196" t="s">
        <v>2648</v>
      </c>
      <c r="D196" t="s">
        <v>2672</v>
      </c>
      <c r="E196" t="s">
        <v>2654</v>
      </c>
      <c r="F196" t="s">
        <v>2651</v>
      </c>
      <c r="G196">
        <v>0</v>
      </c>
      <c r="H196" t="s">
        <v>3066</v>
      </c>
      <c r="I196" s="107" t="s">
        <v>3255</v>
      </c>
      <c r="K196" s="109">
        <f>(K52-(K52*$V$8))-$V$3</f>
        <v>1.5544509752617999</v>
      </c>
      <c r="L196" s="109">
        <f t="shared" ref="L196:AN198" si="10">(L52-(L52*$V$8))-$V$3</f>
        <v>1.4798735927947999</v>
      </c>
      <c r="M196" s="109">
        <f t="shared" si="10"/>
        <v>1.3797806612324002</v>
      </c>
      <c r="N196" s="109">
        <f t="shared" si="10"/>
        <v>1.4571427072328</v>
      </c>
      <c r="O196" s="109">
        <f t="shared" si="10"/>
        <v>1.4448723235141996</v>
      </c>
      <c r="P196" s="109">
        <f t="shared" si="10"/>
        <v>1.4344578656324001</v>
      </c>
      <c r="Q196" s="109">
        <f t="shared" si="10"/>
        <v>1.4329167211099998</v>
      </c>
      <c r="R196" s="109">
        <f t="shared" si="10"/>
        <v>1.4523895536583997</v>
      </c>
      <c r="S196" s="109">
        <f t="shared" si="10"/>
        <v>1.4650894965475998</v>
      </c>
      <c r="T196" s="109">
        <f t="shared" si="10"/>
        <v>1.4601311374327999</v>
      </c>
      <c r="U196" s="109">
        <f t="shared" si="10"/>
        <v>1.4884027939508</v>
      </c>
      <c r="V196" s="109">
        <f t="shared" si="10"/>
        <v>1.4982110432324003</v>
      </c>
      <c r="W196" s="109">
        <f t="shared" si="10"/>
        <v>1.5067331607019998</v>
      </c>
      <c r="X196" s="109">
        <f t="shared" si="10"/>
        <v>1.5094767609908</v>
      </c>
      <c r="Y196" s="109">
        <f t="shared" si="10"/>
        <v>1.5188966250289999</v>
      </c>
      <c r="Z196" s="109">
        <f t="shared" si="10"/>
        <v>1.5365988680251998</v>
      </c>
      <c r="AA196" s="109">
        <f t="shared" si="10"/>
        <v>1.5591642831002002</v>
      </c>
      <c r="AB196" s="109">
        <f t="shared" si="10"/>
        <v>1.5725051889259998</v>
      </c>
      <c r="AC196" s="109">
        <f t="shared" si="10"/>
        <v>1.579278410633</v>
      </c>
      <c r="AD196" s="109">
        <f t="shared" si="10"/>
        <v>1.6010839896589997</v>
      </c>
      <c r="AE196" s="109">
        <f t="shared" si="10"/>
        <v>1.6123923202183996</v>
      </c>
      <c r="AF196" s="109">
        <f t="shared" si="10"/>
        <v>1.6124755535335997</v>
      </c>
      <c r="AG196" s="109">
        <f t="shared" si="10"/>
        <v>1.6407009447248</v>
      </c>
      <c r="AH196" s="109">
        <f t="shared" si="10"/>
        <v>1.6708015205251998</v>
      </c>
      <c r="AI196" s="109">
        <f t="shared" si="10"/>
        <v>1.6803827597941998</v>
      </c>
      <c r="AJ196" s="109">
        <f t="shared" si="10"/>
        <v>1.6991510975935999</v>
      </c>
      <c r="AK196" s="109">
        <f t="shared" si="10"/>
        <v>1.7040967282093997</v>
      </c>
      <c r="AL196" s="109">
        <f t="shared" si="10"/>
        <v>1.6980560039491994</v>
      </c>
      <c r="AM196" s="109">
        <f t="shared" si="10"/>
        <v>1.6931741265109999</v>
      </c>
      <c r="AN196" s="109">
        <f t="shared" si="10"/>
        <v>1.6829111931086</v>
      </c>
    </row>
    <row r="197" spans="1:40" x14ac:dyDescent="0.2">
      <c r="A197" t="s">
        <v>3252</v>
      </c>
      <c r="B197" t="s">
        <v>13</v>
      </c>
      <c r="C197" t="s">
        <v>2648</v>
      </c>
      <c r="D197" t="s">
        <v>2672</v>
      </c>
      <c r="E197" t="s">
        <v>2654</v>
      </c>
      <c r="F197" t="s">
        <v>2652</v>
      </c>
      <c r="G197">
        <v>0</v>
      </c>
      <c r="H197" t="s">
        <v>3067</v>
      </c>
      <c r="I197" s="107" t="s">
        <v>3255</v>
      </c>
      <c r="K197" s="109">
        <f t="shared" ref="K197:Z198" si="11">(K53-(K53*$V$8))-$V$3</f>
        <v>1.5544493150227998</v>
      </c>
      <c r="L197" s="109">
        <f t="shared" si="11"/>
        <v>1.4805936937903996</v>
      </c>
      <c r="M197" s="109">
        <f t="shared" si="11"/>
        <v>1.3289560967731999</v>
      </c>
      <c r="N197" s="109">
        <f t="shared" si="11"/>
        <v>1.3528212576199996</v>
      </c>
      <c r="O197" s="109">
        <f t="shared" si="11"/>
        <v>1.3334719468531997</v>
      </c>
      <c r="P197" s="109">
        <f t="shared" si="11"/>
        <v>1.3248674815291999</v>
      </c>
      <c r="Q197" s="109">
        <f t="shared" si="11"/>
        <v>1.3301778113119997</v>
      </c>
      <c r="R197" s="109">
        <f t="shared" si="11"/>
        <v>1.3443749577313997</v>
      </c>
      <c r="S197" s="109">
        <f t="shared" si="11"/>
        <v>1.3504036175881997</v>
      </c>
      <c r="T197" s="109">
        <f t="shared" si="11"/>
        <v>1.3408963142959998</v>
      </c>
      <c r="U197" s="109">
        <f t="shared" si="11"/>
        <v>1.3410587963528</v>
      </c>
      <c r="V197" s="109">
        <f t="shared" si="11"/>
        <v>1.3449968832607997</v>
      </c>
      <c r="W197" s="109">
        <f t="shared" si="11"/>
        <v>1.3456776919333997</v>
      </c>
      <c r="X197" s="109">
        <f t="shared" si="11"/>
        <v>1.3254138108427997</v>
      </c>
      <c r="Y197" s="109">
        <f t="shared" si="11"/>
        <v>1.3211117995460002</v>
      </c>
      <c r="Z197" s="109">
        <f t="shared" si="11"/>
        <v>1.3180349339486002</v>
      </c>
      <c r="AA197" s="109">
        <f t="shared" si="10"/>
        <v>1.3181066562733998</v>
      </c>
      <c r="AB197" s="109">
        <f t="shared" si="10"/>
        <v>1.3242238622101996</v>
      </c>
      <c r="AC197" s="109">
        <f t="shared" si="10"/>
        <v>1.3239787002511996</v>
      </c>
      <c r="AD197" s="109">
        <f t="shared" si="10"/>
        <v>1.3558371371047997</v>
      </c>
      <c r="AE197" s="109">
        <f t="shared" si="10"/>
        <v>1.3701591334969998</v>
      </c>
      <c r="AF197" s="109">
        <f t="shared" si="10"/>
        <v>1.3702931701256</v>
      </c>
      <c r="AG197" s="109">
        <f t="shared" si="10"/>
        <v>1.3972274487877998</v>
      </c>
      <c r="AH197" s="109">
        <f t="shared" si="10"/>
        <v>1.4096502424465998</v>
      </c>
      <c r="AI197" s="109">
        <f t="shared" si="10"/>
        <v>1.4142522035893998</v>
      </c>
      <c r="AJ197" s="109">
        <f t="shared" si="10"/>
        <v>1.4401831444825999</v>
      </c>
      <c r="AK197" s="109">
        <f t="shared" si="10"/>
        <v>1.4253801215108002</v>
      </c>
      <c r="AL197" s="109">
        <f t="shared" si="10"/>
        <v>1.4301519804445997</v>
      </c>
      <c r="AM197" s="109">
        <f t="shared" si="10"/>
        <v>1.4520629293058001</v>
      </c>
      <c r="AN197" s="109">
        <f t="shared" si="10"/>
        <v>1.4592833087168002</v>
      </c>
    </row>
    <row r="198" spans="1:40" x14ac:dyDescent="0.2">
      <c r="A198" t="s">
        <v>3252</v>
      </c>
      <c r="B198" t="s">
        <v>15</v>
      </c>
      <c r="C198" t="s">
        <v>2648</v>
      </c>
      <c r="D198" t="s">
        <v>2672</v>
      </c>
      <c r="E198" t="s">
        <v>2654</v>
      </c>
      <c r="F198" t="s">
        <v>2653</v>
      </c>
      <c r="G198">
        <v>0</v>
      </c>
      <c r="H198" t="s">
        <v>3068</v>
      </c>
      <c r="I198" s="107" t="s">
        <v>3255</v>
      </c>
      <c r="K198" s="109">
        <f t="shared" si="11"/>
        <v>1.5544511966270003</v>
      </c>
      <c r="L198" s="109">
        <f t="shared" si="10"/>
        <v>1.4805611531060001</v>
      </c>
      <c r="M198" s="109">
        <f t="shared" si="10"/>
        <v>1.3695149607650001</v>
      </c>
      <c r="N198" s="109">
        <f t="shared" si="10"/>
        <v>1.4862089541361998</v>
      </c>
      <c r="O198" s="109">
        <f t="shared" si="10"/>
        <v>1.5106310698262</v>
      </c>
      <c r="P198" s="109">
        <f t="shared" si="10"/>
        <v>1.5187132239608001</v>
      </c>
      <c r="Q198" s="109">
        <f t="shared" si="10"/>
        <v>1.5352570628653996</v>
      </c>
      <c r="R198" s="109">
        <f t="shared" si="10"/>
        <v>1.5868973580865999</v>
      </c>
      <c r="S198" s="109">
        <f t="shared" si="10"/>
        <v>1.6871091627613999</v>
      </c>
      <c r="T198" s="109">
        <f t="shared" si="10"/>
        <v>1.7142153315013999</v>
      </c>
      <c r="U198" s="109">
        <f t="shared" si="10"/>
        <v>1.7515921814257998</v>
      </c>
      <c r="V198" s="109">
        <f t="shared" si="10"/>
        <v>1.7854608356605999</v>
      </c>
      <c r="W198" s="109">
        <f t="shared" si="10"/>
        <v>1.8137618230675998</v>
      </c>
      <c r="X198" s="109">
        <f t="shared" si="10"/>
        <v>1.8367591216478001</v>
      </c>
      <c r="Y198" s="109">
        <f t="shared" si="10"/>
        <v>1.8460088665297993</v>
      </c>
      <c r="Z198" s="109">
        <f t="shared" si="10"/>
        <v>1.8647384654192001</v>
      </c>
      <c r="AA198" s="109">
        <f t="shared" si="10"/>
        <v>1.8915888466705995</v>
      </c>
      <c r="AB198" s="109">
        <f t="shared" si="10"/>
        <v>1.8981500005159999</v>
      </c>
      <c r="AC198" s="109">
        <f t="shared" si="10"/>
        <v>1.9100439527119999</v>
      </c>
      <c r="AD198" s="109">
        <f t="shared" si="10"/>
        <v>1.8671852149747998</v>
      </c>
      <c r="AE198" s="109">
        <f t="shared" si="10"/>
        <v>1.8618997887769999</v>
      </c>
      <c r="AF198" s="109">
        <f t="shared" si="10"/>
        <v>1.8698969386747999</v>
      </c>
      <c r="AG198" s="109">
        <f t="shared" si="10"/>
        <v>1.9011281372341999</v>
      </c>
      <c r="AH198" s="109">
        <f t="shared" si="10"/>
        <v>1.9231349372270001</v>
      </c>
      <c r="AI198" s="109">
        <f t="shared" si="10"/>
        <v>1.9613726764141997</v>
      </c>
      <c r="AJ198" s="109">
        <f t="shared" si="10"/>
        <v>1.9703982890311997</v>
      </c>
      <c r="AK198" s="109">
        <f t="shared" si="10"/>
        <v>1.9751135891564</v>
      </c>
      <c r="AL198" s="109">
        <f t="shared" si="10"/>
        <v>1.9539884867551995</v>
      </c>
      <c r="AM198" s="109">
        <f t="shared" si="10"/>
        <v>1.953142096913</v>
      </c>
      <c r="AN198" s="109">
        <f t="shared" si="10"/>
        <v>1.964743293632</v>
      </c>
    </row>
    <row r="199" spans="1:40" x14ac:dyDescent="0.2">
      <c r="A199" t="s">
        <v>3253</v>
      </c>
      <c r="B199" t="s">
        <v>11</v>
      </c>
      <c r="C199" t="s">
        <v>2648</v>
      </c>
      <c r="D199" t="s">
        <v>2672</v>
      </c>
      <c r="E199" t="s">
        <v>2654</v>
      </c>
      <c r="F199" t="s">
        <v>2651</v>
      </c>
      <c r="G199">
        <v>0</v>
      </c>
      <c r="H199" t="s">
        <v>3066</v>
      </c>
      <c r="I199" s="107" t="s">
        <v>3255</v>
      </c>
      <c r="K199" s="109">
        <f>(K55-(K55*$X$8))-$X$3</f>
        <v>1.7924509752617999</v>
      </c>
      <c r="L199" s="109">
        <f t="shared" ref="L199:AN201" si="12">(L55-(L55*$X$8))-$X$3</f>
        <v>1.7178735927947999</v>
      </c>
      <c r="M199" s="109">
        <f t="shared" si="12"/>
        <v>1.6177806612324002</v>
      </c>
      <c r="N199" s="109">
        <f t="shared" si="12"/>
        <v>1.6951427072328</v>
      </c>
      <c r="O199" s="109">
        <f t="shared" si="12"/>
        <v>1.6828723235141996</v>
      </c>
      <c r="P199" s="109">
        <f t="shared" si="12"/>
        <v>1.6724578656324001</v>
      </c>
      <c r="Q199" s="109">
        <f t="shared" si="12"/>
        <v>1.6709167211099998</v>
      </c>
      <c r="R199" s="109">
        <f t="shared" si="12"/>
        <v>1.6903895536583997</v>
      </c>
      <c r="S199" s="109">
        <f t="shared" si="12"/>
        <v>1.7030894965475998</v>
      </c>
      <c r="T199" s="109">
        <f t="shared" si="12"/>
        <v>1.6981311374327999</v>
      </c>
      <c r="U199" s="109">
        <f t="shared" si="12"/>
        <v>1.7264027939508</v>
      </c>
      <c r="V199" s="109">
        <f t="shared" si="12"/>
        <v>1.7362110432324003</v>
      </c>
      <c r="W199" s="109">
        <f t="shared" si="12"/>
        <v>1.7447331607019998</v>
      </c>
      <c r="X199" s="109">
        <f t="shared" si="12"/>
        <v>1.7474767609908</v>
      </c>
      <c r="Y199" s="109">
        <f t="shared" si="12"/>
        <v>1.7568966250289999</v>
      </c>
      <c r="Z199" s="109">
        <f t="shared" si="12"/>
        <v>1.7745988680251998</v>
      </c>
      <c r="AA199" s="109">
        <f t="shared" si="12"/>
        <v>1.7971642831002002</v>
      </c>
      <c r="AB199" s="109">
        <f t="shared" si="12"/>
        <v>1.8105051889259998</v>
      </c>
      <c r="AC199" s="109">
        <f t="shared" si="12"/>
        <v>1.817278410633</v>
      </c>
      <c r="AD199" s="109">
        <f t="shared" si="12"/>
        <v>1.8390839896589997</v>
      </c>
      <c r="AE199" s="109">
        <f t="shared" si="12"/>
        <v>1.8503923202183996</v>
      </c>
      <c r="AF199" s="109">
        <f t="shared" si="12"/>
        <v>1.8504755535335997</v>
      </c>
      <c r="AG199" s="109">
        <f t="shared" si="12"/>
        <v>1.8787009447248</v>
      </c>
      <c r="AH199" s="109">
        <f t="shared" si="12"/>
        <v>1.9088015205251998</v>
      </c>
      <c r="AI199" s="109">
        <f t="shared" si="12"/>
        <v>1.9183827597941998</v>
      </c>
      <c r="AJ199" s="109">
        <f t="shared" si="12"/>
        <v>1.9371510975935999</v>
      </c>
      <c r="AK199" s="109">
        <f t="shared" si="12"/>
        <v>1.9420967282093997</v>
      </c>
      <c r="AL199" s="109">
        <f t="shared" si="12"/>
        <v>1.9360560039491994</v>
      </c>
      <c r="AM199" s="109">
        <f t="shared" si="12"/>
        <v>1.9311741265109998</v>
      </c>
      <c r="AN199" s="109">
        <f t="shared" si="12"/>
        <v>1.9209111931086</v>
      </c>
    </row>
    <row r="200" spans="1:40" x14ac:dyDescent="0.2">
      <c r="A200" t="s">
        <v>3253</v>
      </c>
      <c r="B200" t="s">
        <v>13</v>
      </c>
      <c r="C200" t="s">
        <v>2648</v>
      </c>
      <c r="D200" t="s">
        <v>2672</v>
      </c>
      <c r="E200" t="s">
        <v>2654</v>
      </c>
      <c r="F200" t="s">
        <v>2652</v>
      </c>
      <c r="G200">
        <v>0</v>
      </c>
      <c r="H200" t="s">
        <v>3067</v>
      </c>
      <c r="I200" s="107" t="s">
        <v>3255</v>
      </c>
      <c r="K200" s="109">
        <f t="shared" ref="K200:Z201" si="13">(K56-(K56*$X$8))-$X$3</f>
        <v>1.7924493150227998</v>
      </c>
      <c r="L200" s="109">
        <f t="shared" si="13"/>
        <v>1.7185936937903996</v>
      </c>
      <c r="M200" s="109">
        <f t="shared" si="13"/>
        <v>1.5669560967731999</v>
      </c>
      <c r="N200" s="109">
        <f t="shared" si="13"/>
        <v>1.5908212576199996</v>
      </c>
      <c r="O200" s="109">
        <f t="shared" si="13"/>
        <v>1.5714719468531997</v>
      </c>
      <c r="P200" s="109">
        <f t="shared" si="13"/>
        <v>1.5628674815291999</v>
      </c>
      <c r="Q200" s="109">
        <f t="shared" si="13"/>
        <v>1.5681778113119997</v>
      </c>
      <c r="R200" s="109">
        <f t="shared" si="13"/>
        <v>1.5823749577313997</v>
      </c>
      <c r="S200" s="109">
        <f t="shared" si="13"/>
        <v>1.5884036175881997</v>
      </c>
      <c r="T200" s="109">
        <f t="shared" si="13"/>
        <v>1.5788963142959997</v>
      </c>
      <c r="U200" s="109">
        <f t="shared" si="13"/>
        <v>1.5790587963528</v>
      </c>
      <c r="V200" s="109">
        <f t="shared" si="13"/>
        <v>1.5829968832607997</v>
      </c>
      <c r="W200" s="109">
        <f t="shared" si="13"/>
        <v>1.5836776919333997</v>
      </c>
      <c r="X200" s="109">
        <f t="shared" si="13"/>
        <v>1.5634138108427997</v>
      </c>
      <c r="Y200" s="109">
        <f t="shared" si="13"/>
        <v>1.5591117995460002</v>
      </c>
      <c r="Z200" s="109">
        <f t="shared" si="13"/>
        <v>1.5560349339486002</v>
      </c>
      <c r="AA200" s="109">
        <f t="shared" si="12"/>
        <v>1.5561066562733998</v>
      </c>
      <c r="AB200" s="109">
        <f t="shared" si="12"/>
        <v>1.5622238622101996</v>
      </c>
      <c r="AC200" s="109">
        <f t="shared" si="12"/>
        <v>1.5619787002511996</v>
      </c>
      <c r="AD200" s="109">
        <f t="shared" si="12"/>
        <v>1.5938371371047997</v>
      </c>
      <c r="AE200" s="109">
        <f t="shared" si="12"/>
        <v>1.6081591334969998</v>
      </c>
      <c r="AF200" s="109">
        <f t="shared" si="12"/>
        <v>1.6082931701256</v>
      </c>
      <c r="AG200" s="109">
        <f t="shared" si="12"/>
        <v>1.6352274487877998</v>
      </c>
      <c r="AH200" s="109">
        <f t="shared" si="12"/>
        <v>1.6476502424465997</v>
      </c>
      <c r="AI200" s="109">
        <f t="shared" si="12"/>
        <v>1.6522522035893998</v>
      </c>
      <c r="AJ200" s="109">
        <f t="shared" si="12"/>
        <v>1.6781831444825999</v>
      </c>
      <c r="AK200" s="109">
        <f t="shared" si="12"/>
        <v>1.6633801215108002</v>
      </c>
      <c r="AL200" s="109">
        <f t="shared" si="12"/>
        <v>1.6681519804445997</v>
      </c>
      <c r="AM200" s="109">
        <f t="shared" si="12"/>
        <v>1.6900629293058</v>
      </c>
      <c r="AN200" s="109">
        <f t="shared" si="12"/>
        <v>1.6972833087168002</v>
      </c>
    </row>
    <row r="201" spans="1:40" x14ac:dyDescent="0.2">
      <c r="A201" t="s">
        <v>3253</v>
      </c>
      <c r="B201" t="s">
        <v>15</v>
      </c>
      <c r="C201" t="s">
        <v>2648</v>
      </c>
      <c r="D201" t="s">
        <v>2672</v>
      </c>
      <c r="E201" t="s">
        <v>2654</v>
      </c>
      <c r="F201" t="s">
        <v>2653</v>
      </c>
      <c r="G201">
        <v>0</v>
      </c>
      <c r="H201" t="s">
        <v>3068</v>
      </c>
      <c r="I201" s="107" t="s">
        <v>3255</v>
      </c>
      <c r="K201" s="109">
        <f t="shared" si="13"/>
        <v>1.7924511966270003</v>
      </c>
      <c r="L201" s="109">
        <f t="shared" si="12"/>
        <v>1.7185611531060001</v>
      </c>
      <c r="M201" s="109">
        <f t="shared" si="12"/>
        <v>1.6075149607650001</v>
      </c>
      <c r="N201" s="109">
        <f t="shared" si="12"/>
        <v>1.7242089541361998</v>
      </c>
      <c r="O201" s="109">
        <f t="shared" si="12"/>
        <v>1.7486310698262</v>
      </c>
      <c r="P201" s="109">
        <f t="shared" si="12"/>
        <v>1.7567132239608001</v>
      </c>
      <c r="Q201" s="109">
        <f t="shared" si="12"/>
        <v>1.7732570628653996</v>
      </c>
      <c r="R201" s="109">
        <f t="shared" si="12"/>
        <v>1.8248973580865999</v>
      </c>
      <c r="S201" s="109">
        <f t="shared" si="12"/>
        <v>1.9251091627613999</v>
      </c>
      <c r="T201" s="109">
        <f t="shared" si="12"/>
        <v>1.9522153315013999</v>
      </c>
      <c r="U201" s="109">
        <f t="shared" si="12"/>
        <v>1.9895921814257997</v>
      </c>
      <c r="V201" s="109">
        <f t="shared" si="12"/>
        <v>2.0234608356605999</v>
      </c>
      <c r="W201" s="109">
        <f t="shared" si="12"/>
        <v>2.0517618230675998</v>
      </c>
      <c r="X201" s="109">
        <f t="shared" si="12"/>
        <v>2.0747591216478001</v>
      </c>
      <c r="Y201" s="109">
        <f t="shared" si="12"/>
        <v>2.0840088665297993</v>
      </c>
      <c r="Z201" s="109">
        <f t="shared" si="12"/>
        <v>2.1027384654192001</v>
      </c>
      <c r="AA201" s="109">
        <f t="shared" si="12"/>
        <v>2.1295888466705994</v>
      </c>
      <c r="AB201" s="109">
        <f t="shared" si="12"/>
        <v>2.1361500005159999</v>
      </c>
      <c r="AC201" s="109">
        <f t="shared" si="12"/>
        <v>2.1480439527119999</v>
      </c>
      <c r="AD201" s="109">
        <f t="shared" si="12"/>
        <v>2.1051852149747998</v>
      </c>
      <c r="AE201" s="109">
        <f t="shared" si="12"/>
        <v>2.0998997887769999</v>
      </c>
      <c r="AF201" s="109">
        <f t="shared" si="12"/>
        <v>2.1078969386747999</v>
      </c>
      <c r="AG201" s="109">
        <f t="shared" si="12"/>
        <v>2.1391281372341999</v>
      </c>
      <c r="AH201" s="109">
        <f t="shared" si="12"/>
        <v>2.1611349372270001</v>
      </c>
      <c r="AI201" s="109">
        <f t="shared" si="12"/>
        <v>2.1993726764141996</v>
      </c>
      <c r="AJ201" s="109">
        <f t="shared" si="12"/>
        <v>2.2083982890311997</v>
      </c>
      <c r="AK201" s="109">
        <f t="shared" si="12"/>
        <v>2.2131135891564</v>
      </c>
      <c r="AL201" s="109">
        <f t="shared" si="12"/>
        <v>2.1919884867551995</v>
      </c>
      <c r="AM201" s="109">
        <f t="shared" si="12"/>
        <v>2.191142096913</v>
      </c>
      <c r="AN201" s="109">
        <f t="shared" si="12"/>
        <v>2.2027432936319999</v>
      </c>
    </row>
    <row r="202" spans="1:40" hidden="1" x14ac:dyDescent="0.2">
      <c r="A202" t="s">
        <v>334</v>
      </c>
      <c r="B202" t="s">
        <v>11</v>
      </c>
      <c r="C202" t="s">
        <v>2648</v>
      </c>
      <c r="D202" t="s">
        <v>2672</v>
      </c>
      <c r="E202" t="s">
        <v>2667</v>
      </c>
      <c r="F202" t="s">
        <v>2651</v>
      </c>
      <c r="H202" t="s">
        <v>132</v>
      </c>
      <c r="I202" t="s">
        <v>3255</v>
      </c>
    </row>
    <row r="203" spans="1:40" hidden="1" x14ac:dyDescent="0.2">
      <c r="A203" t="s">
        <v>334</v>
      </c>
      <c r="B203" t="s">
        <v>13</v>
      </c>
      <c r="C203" t="s">
        <v>2648</v>
      </c>
      <c r="D203" t="s">
        <v>2672</v>
      </c>
      <c r="E203" t="s">
        <v>2667</v>
      </c>
      <c r="F203" t="s">
        <v>2652</v>
      </c>
      <c r="H203" t="s">
        <v>133</v>
      </c>
      <c r="I203" t="s">
        <v>3255</v>
      </c>
    </row>
    <row r="204" spans="1:40" hidden="1" x14ac:dyDescent="0.2">
      <c r="A204" t="s">
        <v>334</v>
      </c>
      <c r="B204" t="s">
        <v>15</v>
      </c>
      <c r="C204" t="s">
        <v>2648</v>
      </c>
      <c r="D204" t="s">
        <v>2672</v>
      </c>
      <c r="E204" t="s">
        <v>2667</v>
      </c>
      <c r="F204" t="s">
        <v>2653</v>
      </c>
      <c r="H204" t="s">
        <v>134</v>
      </c>
      <c r="I204" t="s">
        <v>3255</v>
      </c>
    </row>
    <row r="205" spans="1:40" hidden="1" x14ac:dyDescent="0.2">
      <c r="A205" t="s">
        <v>623</v>
      </c>
      <c r="B205" t="s">
        <v>11</v>
      </c>
      <c r="C205" t="s">
        <v>2648</v>
      </c>
      <c r="D205" t="s">
        <v>2672</v>
      </c>
      <c r="E205" t="s">
        <v>2667</v>
      </c>
      <c r="F205" t="s">
        <v>2651</v>
      </c>
      <c r="H205" t="s">
        <v>434</v>
      </c>
      <c r="I205" t="s">
        <v>3255</v>
      </c>
    </row>
    <row r="206" spans="1:40" hidden="1" x14ac:dyDescent="0.2">
      <c r="A206" t="s">
        <v>623</v>
      </c>
      <c r="B206" t="s">
        <v>13</v>
      </c>
      <c r="C206" t="s">
        <v>2648</v>
      </c>
      <c r="D206" t="s">
        <v>2672</v>
      </c>
      <c r="E206" t="s">
        <v>2667</v>
      </c>
      <c r="F206" t="s">
        <v>2652</v>
      </c>
      <c r="H206" t="s">
        <v>435</v>
      </c>
      <c r="I206" t="s">
        <v>3255</v>
      </c>
    </row>
    <row r="207" spans="1:40" hidden="1" x14ac:dyDescent="0.2">
      <c r="A207" t="s">
        <v>623</v>
      </c>
      <c r="B207" t="s">
        <v>15</v>
      </c>
      <c r="C207" t="s">
        <v>2648</v>
      </c>
      <c r="D207" t="s">
        <v>2672</v>
      </c>
      <c r="E207" t="s">
        <v>2667</v>
      </c>
      <c r="F207" t="s">
        <v>2653</v>
      </c>
      <c r="H207" t="s">
        <v>436</v>
      </c>
      <c r="I207" t="s">
        <v>3255</v>
      </c>
    </row>
    <row r="208" spans="1:40" hidden="1" x14ac:dyDescent="0.2">
      <c r="A208" t="s">
        <v>912</v>
      </c>
      <c r="B208" t="s">
        <v>11</v>
      </c>
      <c r="C208" t="s">
        <v>2648</v>
      </c>
      <c r="D208" t="s">
        <v>2672</v>
      </c>
      <c r="E208" t="s">
        <v>2667</v>
      </c>
      <c r="F208" t="s">
        <v>2651</v>
      </c>
      <c r="H208" t="s">
        <v>723</v>
      </c>
      <c r="I208" t="s">
        <v>3255</v>
      </c>
    </row>
    <row r="209" spans="1:40" hidden="1" x14ac:dyDescent="0.2">
      <c r="A209" t="s">
        <v>912</v>
      </c>
      <c r="B209" t="s">
        <v>13</v>
      </c>
      <c r="C209" t="s">
        <v>2648</v>
      </c>
      <c r="D209" t="s">
        <v>2672</v>
      </c>
      <c r="E209" t="s">
        <v>2667</v>
      </c>
      <c r="F209" t="s">
        <v>2652</v>
      </c>
      <c r="H209" t="s">
        <v>724</v>
      </c>
      <c r="I209" t="s">
        <v>3255</v>
      </c>
    </row>
    <row r="210" spans="1:40" hidden="1" x14ac:dyDescent="0.2">
      <c r="A210" t="s">
        <v>912</v>
      </c>
      <c r="B210" t="s">
        <v>15</v>
      </c>
      <c r="C210" t="s">
        <v>2648</v>
      </c>
      <c r="D210" t="s">
        <v>2672</v>
      </c>
      <c r="E210" t="s">
        <v>2667</v>
      </c>
      <c r="F210" t="s">
        <v>2653</v>
      </c>
      <c r="H210" t="s">
        <v>725</v>
      </c>
      <c r="I210" t="s">
        <v>3255</v>
      </c>
    </row>
    <row r="211" spans="1:40" x14ac:dyDescent="0.2">
      <c r="A211" t="s">
        <v>2963</v>
      </c>
      <c r="B211" t="s">
        <v>11</v>
      </c>
      <c r="C211" t="s">
        <v>2648</v>
      </c>
      <c r="D211" t="s">
        <v>2672</v>
      </c>
      <c r="E211" t="s">
        <v>2667</v>
      </c>
      <c r="F211" t="s">
        <v>2651</v>
      </c>
      <c r="H211" t="s">
        <v>1012</v>
      </c>
      <c r="I211" s="107" t="s">
        <v>3255</v>
      </c>
      <c r="K211" s="109">
        <f t="shared" ref="K211:AN211" si="14">K67-$AA$14-$AA$12-$AA$4</f>
        <v>1.5536420050000004</v>
      </c>
      <c r="L211" s="109">
        <f t="shared" si="14"/>
        <v>1.6458475450000001</v>
      </c>
      <c r="M211" s="109">
        <f t="shared" si="14"/>
        <v>1.5025608400000001</v>
      </c>
      <c r="N211" s="109">
        <f t="shared" si="14"/>
        <v>1.6671099100000002</v>
      </c>
      <c r="O211" s="109">
        <f t="shared" si="14"/>
        <v>1.6760523100000002</v>
      </c>
      <c r="P211" s="109">
        <f t="shared" si="14"/>
        <v>1.7008009150000003</v>
      </c>
      <c r="Q211" s="109">
        <f t="shared" si="14"/>
        <v>1.737139</v>
      </c>
      <c r="R211" s="109">
        <f t="shared" si="14"/>
        <v>1.7764998700000003</v>
      </c>
      <c r="S211" s="109">
        <f t="shared" si="14"/>
        <v>1.7981189050000004</v>
      </c>
      <c r="T211" s="109">
        <f t="shared" si="14"/>
        <v>1.78950874</v>
      </c>
      <c r="U211" s="109">
        <f t="shared" si="14"/>
        <v>1.8476629600000001</v>
      </c>
      <c r="V211" s="109">
        <f t="shared" si="14"/>
        <v>1.8725338750000002</v>
      </c>
      <c r="W211" s="109">
        <f t="shared" si="14"/>
        <v>1.8860880099999999</v>
      </c>
      <c r="X211" s="109">
        <f t="shared" si="14"/>
        <v>1.9097965750000001</v>
      </c>
      <c r="Y211" s="109">
        <f t="shared" si="14"/>
        <v>1.92480655</v>
      </c>
      <c r="Z211" s="109">
        <f t="shared" si="14"/>
        <v>1.95102004</v>
      </c>
      <c r="AA211" s="109">
        <f t="shared" si="14"/>
        <v>1.9850025100000002</v>
      </c>
      <c r="AB211" s="109">
        <f t="shared" si="14"/>
        <v>2.0090090200000001</v>
      </c>
      <c r="AC211" s="109">
        <f t="shared" si="14"/>
        <v>2.0214444100000004</v>
      </c>
      <c r="AD211" s="109">
        <f t="shared" si="14"/>
        <v>2.04954736</v>
      </c>
      <c r="AE211" s="109">
        <f t="shared" si="14"/>
        <v>2.0674507900000001</v>
      </c>
      <c r="AF211" s="109">
        <f t="shared" si="14"/>
        <v>2.0716118950000002</v>
      </c>
      <c r="AG211" s="109">
        <f t="shared" si="14"/>
        <v>2.1090270100000001</v>
      </c>
      <c r="AH211" s="109">
        <f t="shared" si="14"/>
        <v>2.1507036700000004</v>
      </c>
      <c r="AI211" s="109">
        <f t="shared" si="14"/>
        <v>2.1650221750000003</v>
      </c>
      <c r="AJ211" s="109">
        <f t="shared" si="14"/>
        <v>2.1921894400000004</v>
      </c>
      <c r="AK211" s="109">
        <f t="shared" si="14"/>
        <v>2.2029371950000001</v>
      </c>
      <c r="AL211" s="109">
        <f t="shared" si="14"/>
        <v>2.1994440700000002</v>
      </c>
      <c r="AM211" s="109">
        <f t="shared" si="14"/>
        <v>2.2060546150000002</v>
      </c>
      <c r="AN211" s="109">
        <f t="shared" si="14"/>
        <v>2.195749255</v>
      </c>
    </row>
    <row r="212" spans="1:40" x14ac:dyDescent="0.2">
      <c r="A212" t="s">
        <v>2963</v>
      </c>
      <c r="B212" t="s">
        <v>13</v>
      </c>
      <c r="C212" t="s">
        <v>2648</v>
      </c>
      <c r="D212" t="s">
        <v>2672</v>
      </c>
      <c r="E212" t="s">
        <v>2667</v>
      </c>
      <c r="F212" t="s">
        <v>2652</v>
      </c>
      <c r="H212" t="s">
        <v>1013</v>
      </c>
      <c r="I212" s="107" t="s">
        <v>3255</v>
      </c>
      <c r="K212" s="109">
        <f t="shared" ref="K212:AN212" si="15">K68-$AA$14-$AA$12-$AA$4</f>
        <v>1.5536420050000004</v>
      </c>
      <c r="L212" s="109">
        <f t="shared" si="15"/>
        <v>1.6458475450000001</v>
      </c>
      <c r="M212" s="109">
        <f t="shared" si="15"/>
        <v>1.44294916</v>
      </c>
      <c r="N212" s="109">
        <f t="shared" si="15"/>
        <v>1.5338095600000003</v>
      </c>
      <c r="O212" s="109">
        <f t="shared" si="15"/>
        <v>1.5353211550000001</v>
      </c>
      <c r="P212" s="109">
        <f t="shared" si="15"/>
        <v>1.56428689</v>
      </c>
      <c r="Q212" s="109">
        <f t="shared" si="15"/>
        <v>1.6069238050000001</v>
      </c>
      <c r="R212" s="109">
        <f t="shared" si="15"/>
        <v>1.6388569749999999</v>
      </c>
      <c r="S212" s="109">
        <f t="shared" si="15"/>
        <v>1.6580425000000001</v>
      </c>
      <c r="T212" s="109">
        <f t="shared" si="15"/>
        <v>1.652091295</v>
      </c>
      <c r="U212" s="109">
        <f t="shared" si="15"/>
        <v>1.6687598800000001</v>
      </c>
      <c r="V212" s="109">
        <f t="shared" si="15"/>
        <v>1.68724651</v>
      </c>
      <c r="W212" s="109">
        <f t="shared" si="15"/>
        <v>1.6851432100000001</v>
      </c>
      <c r="X212" s="109">
        <f t="shared" si="15"/>
        <v>1.6654459000000004</v>
      </c>
      <c r="Y212" s="109">
        <f t="shared" si="15"/>
        <v>1.6690666000000003</v>
      </c>
      <c r="Z212" s="109">
        <f t="shared" si="15"/>
        <v>1.6661653150000002</v>
      </c>
      <c r="AA212" s="109">
        <f t="shared" si="15"/>
        <v>1.6712112100000001</v>
      </c>
      <c r="AB212" s="109">
        <f t="shared" si="15"/>
        <v>1.6940055549999999</v>
      </c>
      <c r="AC212" s="109">
        <f t="shared" si="15"/>
        <v>1.694547445</v>
      </c>
      <c r="AD212" s="109">
        <f t="shared" si="15"/>
        <v>1.7408928100000001</v>
      </c>
      <c r="AE212" s="109">
        <f t="shared" si="15"/>
        <v>1.76069947</v>
      </c>
      <c r="AF212" s="109">
        <f t="shared" si="15"/>
        <v>1.7598162999999998</v>
      </c>
      <c r="AG212" s="109">
        <f t="shared" si="15"/>
        <v>1.8036853600000002</v>
      </c>
      <c r="AH212" s="109">
        <f t="shared" si="15"/>
        <v>1.8227704449999997</v>
      </c>
      <c r="AI212" s="109">
        <f t="shared" si="15"/>
        <v>1.8327111700000001</v>
      </c>
      <c r="AJ212" s="109">
        <f t="shared" si="15"/>
        <v>1.8628505950000003</v>
      </c>
      <c r="AK212" s="109">
        <f t="shared" si="15"/>
        <v>1.8493042900000001</v>
      </c>
      <c r="AL212" s="109">
        <f t="shared" si="15"/>
        <v>1.859982655</v>
      </c>
      <c r="AM212" s="109">
        <f t="shared" si="15"/>
        <v>1.8950011149999999</v>
      </c>
      <c r="AN212" s="109">
        <f t="shared" si="15"/>
        <v>1.9152536800000002</v>
      </c>
    </row>
    <row r="213" spans="1:40" x14ac:dyDescent="0.2">
      <c r="A213" t="s">
        <v>2963</v>
      </c>
      <c r="B213" t="s">
        <v>15</v>
      </c>
      <c r="C213" t="s">
        <v>2648</v>
      </c>
      <c r="D213" t="s">
        <v>2672</v>
      </c>
      <c r="E213" t="s">
        <v>2667</v>
      </c>
      <c r="F213" t="s">
        <v>2653</v>
      </c>
      <c r="H213" t="s">
        <v>1014</v>
      </c>
      <c r="I213" s="107" t="s">
        <v>3255</v>
      </c>
      <c r="K213" s="109">
        <f t="shared" ref="K213:AN213" si="16">K69-$AA$14-$AA$12-$AA$4</f>
        <v>1.5536420050000004</v>
      </c>
      <c r="L213" s="109">
        <f t="shared" si="16"/>
        <v>1.6458475450000001</v>
      </c>
      <c r="M213" s="109">
        <f t="shared" si="16"/>
        <v>1.4837433250000003</v>
      </c>
      <c r="N213" s="109">
        <f t="shared" si="16"/>
        <v>1.6791180250000002</v>
      </c>
      <c r="O213" s="109">
        <f t="shared" si="16"/>
        <v>1.7436730000000003</v>
      </c>
      <c r="P213" s="109">
        <f t="shared" si="16"/>
        <v>1.7905224550000001</v>
      </c>
      <c r="Q213" s="109">
        <f t="shared" si="16"/>
        <v>1.84440676</v>
      </c>
      <c r="R213" s="109">
        <f t="shared" si="16"/>
        <v>1.9231636000000001</v>
      </c>
      <c r="S213" s="109">
        <f t="shared" si="16"/>
        <v>2.06023639</v>
      </c>
      <c r="T213" s="109">
        <f t="shared" si="16"/>
        <v>2.0991277300000002</v>
      </c>
      <c r="U213" s="109">
        <f t="shared" si="16"/>
        <v>2.1639065350000002</v>
      </c>
      <c r="V213" s="109">
        <f t="shared" si="16"/>
        <v>2.2153235800000002</v>
      </c>
      <c r="W213" s="109">
        <f t="shared" si="16"/>
        <v>2.2580616100000004</v>
      </c>
      <c r="X213" s="109">
        <f t="shared" si="16"/>
        <v>2.2959106149999999</v>
      </c>
      <c r="Y213" s="109">
        <f t="shared" si="16"/>
        <v>2.3127956050000003</v>
      </c>
      <c r="Z213" s="109">
        <f t="shared" si="16"/>
        <v>2.3433691900000002</v>
      </c>
      <c r="AA213" s="109">
        <f t="shared" si="16"/>
        <v>2.3785321000000001</v>
      </c>
      <c r="AB213" s="109">
        <f t="shared" si="16"/>
        <v>2.387932825</v>
      </c>
      <c r="AC213" s="109">
        <f t="shared" si="16"/>
        <v>2.4130190650000003</v>
      </c>
      <c r="AD213" s="109">
        <f t="shared" si="16"/>
        <v>2.3761239700000001</v>
      </c>
      <c r="AE213" s="109">
        <f t="shared" si="16"/>
        <v>2.3678186350000003</v>
      </c>
      <c r="AF213" s="109">
        <f t="shared" si="16"/>
        <v>2.3822806449999998</v>
      </c>
      <c r="AG213" s="109">
        <f t="shared" si="16"/>
        <v>2.4241471149999998</v>
      </c>
      <c r="AH213" s="109">
        <f t="shared" si="16"/>
        <v>2.4530994850000001</v>
      </c>
      <c r="AI213" s="109">
        <f t="shared" si="16"/>
        <v>2.5047282100000001</v>
      </c>
      <c r="AJ213" s="109">
        <f t="shared" si="16"/>
        <v>2.5142390950000002</v>
      </c>
      <c r="AK213" s="109">
        <f t="shared" si="16"/>
        <v>2.5278462850000003</v>
      </c>
      <c r="AL213" s="109">
        <f t="shared" si="16"/>
        <v>2.5092867550000002</v>
      </c>
      <c r="AM213" s="109">
        <f t="shared" si="16"/>
        <v>2.5099614849999998</v>
      </c>
      <c r="AN213" s="109">
        <f t="shared" si="16"/>
        <v>2.5300104700000001</v>
      </c>
    </row>
    <row r="214" spans="1:40" hidden="1" x14ac:dyDescent="0.2">
      <c r="A214" t="s">
        <v>1490</v>
      </c>
      <c r="B214" t="s">
        <v>11</v>
      </c>
      <c r="C214" t="s">
        <v>2648</v>
      </c>
      <c r="D214" t="s">
        <v>2672</v>
      </c>
      <c r="E214" t="s">
        <v>2667</v>
      </c>
      <c r="F214" t="s">
        <v>2651</v>
      </c>
      <c r="H214" t="s">
        <v>1301</v>
      </c>
      <c r="I214" t="s">
        <v>3255</v>
      </c>
    </row>
    <row r="215" spans="1:40" hidden="1" x14ac:dyDescent="0.2">
      <c r="A215" t="s">
        <v>1490</v>
      </c>
      <c r="B215" t="s">
        <v>13</v>
      </c>
      <c r="C215" t="s">
        <v>2648</v>
      </c>
      <c r="D215" t="s">
        <v>2672</v>
      </c>
      <c r="E215" t="s">
        <v>2667</v>
      </c>
      <c r="F215" t="s">
        <v>2652</v>
      </c>
      <c r="H215" t="s">
        <v>1302</v>
      </c>
      <c r="I215" t="s">
        <v>3255</v>
      </c>
    </row>
    <row r="216" spans="1:40" hidden="1" x14ac:dyDescent="0.2">
      <c r="A216" t="s">
        <v>1490</v>
      </c>
      <c r="B216" t="s">
        <v>15</v>
      </c>
      <c r="C216" t="s">
        <v>2648</v>
      </c>
      <c r="D216" t="s">
        <v>2672</v>
      </c>
      <c r="E216" t="s">
        <v>2667</v>
      </c>
      <c r="F216" t="s">
        <v>2653</v>
      </c>
      <c r="H216" t="s">
        <v>1303</v>
      </c>
      <c r="I216" t="s">
        <v>3255</v>
      </c>
    </row>
    <row r="217" spans="1:40" hidden="1" x14ac:dyDescent="0.2">
      <c r="A217" t="s">
        <v>1779</v>
      </c>
      <c r="B217" t="s">
        <v>11</v>
      </c>
      <c r="C217" t="s">
        <v>2648</v>
      </c>
      <c r="D217" t="s">
        <v>2672</v>
      </c>
      <c r="E217" t="s">
        <v>2667</v>
      </c>
      <c r="F217" t="s">
        <v>2651</v>
      </c>
      <c r="H217" t="s">
        <v>1590</v>
      </c>
      <c r="I217" t="s">
        <v>3255</v>
      </c>
    </row>
    <row r="218" spans="1:40" hidden="1" x14ac:dyDescent="0.2">
      <c r="A218" t="s">
        <v>1779</v>
      </c>
      <c r="B218" t="s">
        <v>13</v>
      </c>
      <c r="C218" t="s">
        <v>2648</v>
      </c>
      <c r="D218" t="s">
        <v>2672</v>
      </c>
      <c r="E218" t="s">
        <v>2667</v>
      </c>
      <c r="F218" t="s">
        <v>2652</v>
      </c>
      <c r="H218" t="s">
        <v>1591</v>
      </c>
      <c r="I218" t="s">
        <v>3255</v>
      </c>
    </row>
    <row r="219" spans="1:40" hidden="1" x14ac:dyDescent="0.2">
      <c r="A219" t="s">
        <v>1779</v>
      </c>
      <c r="B219" t="s">
        <v>15</v>
      </c>
      <c r="C219" t="s">
        <v>2648</v>
      </c>
      <c r="D219" t="s">
        <v>2672</v>
      </c>
      <c r="E219" t="s">
        <v>2667</v>
      </c>
      <c r="F219" t="s">
        <v>2653</v>
      </c>
      <c r="H219" t="s">
        <v>1592</v>
      </c>
      <c r="I219" t="s">
        <v>3255</v>
      </c>
    </row>
    <row r="220" spans="1:40" x14ac:dyDescent="0.2">
      <c r="A220" t="s">
        <v>2068</v>
      </c>
      <c r="B220" t="s">
        <v>11</v>
      </c>
      <c r="C220" t="s">
        <v>2648</v>
      </c>
      <c r="D220" t="s">
        <v>2672</v>
      </c>
      <c r="E220" t="s">
        <v>2667</v>
      </c>
      <c r="F220" t="s">
        <v>2651</v>
      </c>
      <c r="H220" t="s">
        <v>1879</v>
      </c>
      <c r="I220" s="107" t="s">
        <v>3255</v>
      </c>
      <c r="K220" s="109">
        <f t="shared" ref="K220:AN220" si="17">K76-$Y$14-$Y$12-$Y$4</f>
        <v>1.5736420050000002</v>
      </c>
      <c r="L220" s="109">
        <f t="shared" si="17"/>
        <v>1.6798181549999998</v>
      </c>
      <c r="M220" s="109">
        <f t="shared" si="17"/>
        <v>1.5450108000000002</v>
      </c>
      <c r="N220" s="109">
        <f t="shared" si="17"/>
        <v>1.7180392199999999</v>
      </c>
      <c r="O220" s="109">
        <f t="shared" si="17"/>
        <v>1.7354624550000002</v>
      </c>
      <c r="P220" s="109">
        <f t="shared" si="17"/>
        <v>1.7686920300000002</v>
      </c>
      <c r="Q220" s="109">
        <f t="shared" si="17"/>
        <v>1.8135113549999999</v>
      </c>
      <c r="R220" s="109">
        <f t="shared" si="17"/>
        <v>1.8528737099999997</v>
      </c>
      <c r="S220" s="109">
        <f t="shared" si="17"/>
        <v>1.8744947699999999</v>
      </c>
      <c r="T220" s="109">
        <f t="shared" si="17"/>
        <v>1.8658860899999998</v>
      </c>
      <c r="U220" s="109">
        <f t="shared" si="17"/>
        <v>1.9240421999999995</v>
      </c>
      <c r="V220" s="109">
        <f t="shared" si="17"/>
        <v>1.9489148699999996</v>
      </c>
      <c r="W220" s="109">
        <f t="shared" si="17"/>
        <v>1.9624707599999998</v>
      </c>
      <c r="X220" s="109">
        <f t="shared" si="17"/>
        <v>1.9861809449999999</v>
      </c>
      <c r="Y220" s="109">
        <f t="shared" si="17"/>
        <v>2.0011926750000004</v>
      </c>
      <c r="Z220" s="109">
        <f t="shared" si="17"/>
        <v>2.0274075150000002</v>
      </c>
      <c r="AA220" s="109">
        <f t="shared" si="17"/>
        <v>2.0613913350000002</v>
      </c>
      <c r="AB220" s="109">
        <f t="shared" si="17"/>
        <v>2.0853993300000004</v>
      </c>
      <c r="AC220" s="109">
        <f t="shared" si="17"/>
        <v>2.097835935</v>
      </c>
      <c r="AD220" s="109">
        <f t="shared" si="17"/>
        <v>2.1259401000000002</v>
      </c>
      <c r="AE220" s="109">
        <f t="shared" si="17"/>
        <v>2.1438446099999999</v>
      </c>
      <c r="AF220" s="109">
        <f t="shared" si="17"/>
        <v>2.14800747</v>
      </c>
      <c r="AG220" s="109">
        <f t="shared" si="17"/>
        <v>2.1854236650000001</v>
      </c>
      <c r="AH220" s="109">
        <f t="shared" si="17"/>
        <v>2.2271012699999999</v>
      </c>
      <c r="AI220" s="109">
        <f t="shared" si="17"/>
        <v>2.2414209899999999</v>
      </c>
      <c r="AJ220" s="109">
        <f t="shared" si="17"/>
        <v>2.2685897400000004</v>
      </c>
      <c r="AK220" s="109">
        <f t="shared" si="17"/>
        <v>2.2793384400000001</v>
      </c>
      <c r="AL220" s="109">
        <f t="shared" si="17"/>
        <v>2.2758463949999999</v>
      </c>
      <c r="AM220" s="109">
        <f t="shared" si="17"/>
        <v>2.2824577499999998</v>
      </c>
      <c r="AN220" s="109">
        <f t="shared" si="17"/>
        <v>2.2721538750000003</v>
      </c>
    </row>
    <row r="221" spans="1:40" x14ac:dyDescent="0.2">
      <c r="A221" t="s">
        <v>2068</v>
      </c>
      <c r="B221" t="s">
        <v>13</v>
      </c>
      <c r="C221" t="s">
        <v>2648</v>
      </c>
      <c r="D221" t="s">
        <v>2672</v>
      </c>
      <c r="E221" t="s">
        <v>2667</v>
      </c>
      <c r="F221" t="s">
        <v>2652</v>
      </c>
      <c r="H221" t="s">
        <v>1880</v>
      </c>
      <c r="I221" s="107" t="s">
        <v>3255</v>
      </c>
      <c r="K221" s="109">
        <f t="shared" ref="K221:AN221" si="18">K77-$Y$14-$Y$12-$Y$4</f>
        <v>1.5736420050000002</v>
      </c>
      <c r="L221" s="109">
        <f t="shared" si="18"/>
        <v>1.6798181549999998</v>
      </c>
      <c r="M221" s="109">
        <f t="shared" si="18"/>
        <v>1.4847399149999998</v>
      </c>
      <c r="N221" s="109">
        <f t="shared" si="18"/>
        <v>1.5842443650000002</v>
      </c>
      <c r="O221" s="109">
        <f t="shared" si="18"/>
        <v>1.5944014949999998</v>
      </c>
      <c r="P221" s="109">
        <f t="shared" si="18"/>
        <v>1.6320133049999999</v>
      </c>
      <c r="Q221" s="109">
        <f t="shared" si="18"/>
        <v>1.683450195</v>
      </c>
      <c r="R221" s="109">
        <f t="shared" si="18"/>
        <v>1.7154369600000001</v>
      </c>
      <c r="S221" s="109">
        <f t="shared" si="18"/>
        <v>1.7346242399999998</v>
      </c>
      <c r="T221" s="109">
        <f t="shared" si="18"/>
        <v>1.7286747900000001</v>
      </c>
      <c r="U221" s="109">
        <f t="shared" si="18"/>
        <v>1.7453449949999997</v>
      </c>
      <c r="V221" s="109">
        <f t="shared" si="18"/>
        <v>1.76373051</v>
      </c>
      <c r="W221" s="109">
        <f t="shared" si="18"/>
        <v>1.7617321049999999</v>
      </c>
      <c r="X221" s="109">
        <f t="shared" si="18"/>
        <v>1.7424487049999999</v>
      </c>
      <c r="Y221" s="109">
        <f t="shared" si="18"/>
        <v>1.7462773049999998</v>
      </c>
      <c r="Z221" s="109">
        <f t="shared" si="18"/>
        <v>1.7433772349999999</v>
      </c>
      <c r="AA221" s="109">
        <f t="shared" si="18"/>
        <v>1.748424615</v>
      </c>
      <c r="AB221" s="109">
        <f t="shared" si="18"/>
        <v>1.7712203100000001</v>
      </c>
      <c r="AC221" s="109">
        <f t="shared" si="18"/>
        <v>1.7717634149999999</v>
      </c>
      <c r="AD221" s="109">
        <f t="shared" si="18"/>
        <v>1.8181099950000001</v>
      </c>
      <c r="AE221" s="109">
        <f t="shared" si="18"/>
        <v>1.8379177349999998</v>
      </c>
      <c r="AF221" s="109">
        <f t="shared" si="18"/>
        <v>1.8370361849999999</v>
      </c>
      <c r="AG221" s="109">
        <f t="shared" si="18"/>
        <v>1.880906325</v>
      </c>
      <c r="AH221" s="109">
        <f t="shared" si="18"/>
        <v>1.899992355</v>
      </c>
      <c r="AI221" s="109">
        <f t="shared" si="18"/>
        <v>1.9099344299999996</v>
      </c>
      <c r="AJ221" s="109">
        <f t="shared" si="18"/>
        <v>1.9400749349999999</v>
      </c>
      <c r="AK221" s="109">
        <f t="shared" si="18"/>
        <v>1.9265298449999999</v>
      </c>
      <c r="AL221" s="109">
        <f t="shared" si="18"/>
        <v>1.93720929</v>
      </c>
      <c r="AM221" s="109">
        <f t="shared" si="18"/>
        <v>1.9722292350000001</v>
      </c>
      <c r="AN221" s="109">
        <f t="shared" si="18"/>
        <v>1.992482745</v>
      </c>
    </row>
    <row r="222" spans="1:40" x14ac:dyDescent="0.2">
      <c r="A222" t="s">
        <v>2068</v>
      </c>
      <c r="B222" t="s">
        <v>15</v>
      </c>
      <c r="C222" t="s">
        <v>2648</v>
      </c>
      <c r="D222" t="s">
        <v>2672</v>
      </c>
      <c r="E222" t="s">
        <v>2667</v>
      </c>
      <c r="F222" t="s">
        <v>2653</v>
      </c>
      <c r="H222" t="s">
        <v>1881</v>
      </c>
      <c r="I222" s="107" t="s">
        <v>3255</v>
      </c>
      <c r="K222" s="109">
        <f t="shared" ref="K222:AN222" si="19">K78-$Y$14-$Y$12-$Y$4</f>
        <v>1.5736420050000002</v>
      </c>
      <c r="L222" s="109">
        <f t="shared" si="19"/>
        <v>1.6798181549999998</v>
      </c>
      <c r="M222" s="109">
        <f t="shared" si="19"/>
        <v>1.5255335399999999</v>
      </c>
      <c r="N222" s="109">
        <f t="shared" si="19"/>
        <v>1.72955283</v>
      </c>
      <c r="O222" s="109">
        <f t="shared" si="19"/>
        <v>1.80275334</v>
      </c>
      <c r="P222" s="109">
        <f t="shared" si="19"/>
        <v>1.8582485999999998</v>
      </c>
      <c r="Q222" s="109">
        <f t="shared" si="19"/>
        <v>1.9207789799999995</v>
      </c>
      <c r="R222" s="109">
        <f t="shared" si="19"/>
        <v>1.9995373050000003</v>
      </c>
      <c r="S222" s="109">
        <f t="shared" si="19"/>
        <v>2.1366121200000001</v>
      </c>
      <c r="T222" s="109">
        <f t="shared" si="19"/>
        <v>2.1755053499999999</v>
      </c>
      <c r="U222" s="109">
        <f t="shared" si="19"/>
        <v>2.2402856399999997</v>
      </c>
      <c r="V222" s="109">
        <f t="shared" si="19"/>
        <v>2.2917048449999999</v>
      </c>
      <c r="W222" s="109">
        <f t="shared" si="19"/>
        <v>2.3344440900000003</v>
      </c>
      <c r="X222" s="109">
        <f t="shared" si="19"/>
        <v>2.3722949849999999</v>
      </c>
      <c r="Y222" s="109">
        <f t="shared" si="19"/>
        <v>2.3891814600000005</v>
      </c>
      <c r="Z222" s="109">
        <f t="shared" si="19"/>
        <v>2.4197569350000006</v>
      </c>
      <c r="AA222" s="109">
        <f t="shared" si="19"/>
        <v>2.4549210600000002</v>
      </c>
      <c r="AB222" s="109">
        <f t="shared" si="19"/>
        <v>2.4643228650000002</v>
      </c>
      <c r="AC222" s="109">
        <f t="shared" si="19"/>
        <v>2.4894105900000003</v>
      </c>
      <c r="AD222" s="109">
        <f t="shared" si="19"/>
        <v>2.452517115</v>
      </c>
      <c r="AE222" s="109">
        <f t="shared" si="19"/>
        <v>2.4442127250000003</v>
      </c>
      <c r="AF222" s="109">
        <f t="shared" si="19"/>
        <v>2.4586758149999999</v>
      </c>
      <c r="AG222" s="109">
        <f t="shared" si="19"/>
        <v>2.5005435000000005</v>
      </c>
      <c r="AH222" s="109">
        <f t="shared" si="19"/>
        <v>2.5294972200000001</v>
      </c>
      <c r="AI222" s="109">
        <f t="shared" si="19"/>
        <v>2.5811268900000002</v>
      </c>
      <c r="AJ222" s="109">
        <f t="shared" si="19"/>
        <v>2.5906388549999999</v>
      </c>
      <c r="AK222" s="109">
        <f t="shared" si="19"/>
        <v>2.6042476650000004</v>
      </c>
      <c r="AL222" s="109">
        <f t="shared" si="19"/>
        <v>2.5856892150000004</v>
      </c>
      <c r="AM222" s="109">
        <f t="shared" si="19"/>
        <v>2.5863650250000001</v>
      </c>
      <c r="AN222" s="109">
        <f t="shared" si="19"/>
        <v>2.6064152250000001</v>
      </c>
    </row>
    <row r="223" spans="1:40" x14ac:dyDescent="0.2">
      <c r="A223" t="s">
        <v>2357</v>
      </c>
      <c r="B223" t="s">
        <v>11</v>
      </c>
      <c r="C223" t="s">
        <v>2648</v>
      </c>
      <c r="D223" t="s">
        <v>2672</v>
      </c>
      <c r="E223" t="s">
        <v>2667</v>
      </c>
      <c r="F223" t="s">
        <v>2651</v>
      </c>
      <c r="H223" t="s">
        <v>2168</v>
      </c>
      <c r="I223" s="107" t="s">
        <v>3255</v>
      </c>
      <c r="K223" s="109">
        <f t="shared" ref="K223:AN223" si="20">K79-$U$12-$U$14-$U$4</f>
        <v>1.53475972</v>
      </c>
      <c r="L223" s="109">
        <f t="shared" si="20"/>
        <v>1.6213770700000001</v>
      </c>
      <c r="M223" s="109">
        <f t="shared" si="20"/>
        <v>1.4708931099999998</v>
      </c>
      <c r="N223" s="109">
        <f t="shared" si="20"/>
        <v>1.62824506</v>
      </c>
      <c r="O223" s="109">
        <f t="shared" si="20"/>
        <v>1.6299941199999999</v>
      </c>
      <c r="P223" s="109">
        <f t="shared" si="20"/>
        <v>1.64754979</v>
      </c>
      <c r="Q223" s="109">
        <f t="shared" si="20"/>
        <v>1.676694535</v>
      </c>
      <c r="R223" s="109">
        <f t="shared" si="20"/>
        <v>1.7160603999999997</v>
      </c>
      <c r="S223" s="109">
        <f t="shared" si="20"/>
        <v>1.7376837549999997</v>
      </c>
      <c r="T223" s="109">
        <f t="shared" si="20"/>
        <v>1.72907845</v>
      </c>
      <c r="U223" s="109">
        <f t="shared" si="20"/>
        <v>1.7872373949999998</v>
      </c>
      <c r="V223" s="109">
        <f t="shared" si="20"/>
        <v>1.8121129</v>
      </c>
      <c r="W223" s="109">
        <f t="shared" si="20"/>
        <v>1.8256718949999999</v>
      </c>
      <c r="X223" s="109">
        <f t="shared" si="20"/>
        <v>1.8493849149999997</v>
      </c>
      <c r="Y223" s="109">
        <f t="shared" si="20"/>
        <v>1.8643997499999998</v>
      </c>
      <c r="Z223" s="109">
        <f t="shared" si="20"/>
        <v>1.8931554249999996</v>
      </c>
      <c r="AA223" s="109">
        <f t="shared" si="20"/>
        <v>1.934875825</v>
      </c>
      <c r="AB223" s="109">
        <f t="shared" si="20"/>
        <v>1.963113235</v>
      </c>
      <c r="AC223" s="109">
        <f t="shared" si="20"/>
        <v>1.9935889449999997</v>
      </c>
      <c r="AD223" s="109">
        <f t="shared" si="20"/>
        <v>1.9973914899999998</v>
      </c>
      <c r="AE223" s="109">
        <f t="shared" si="20"/>
        <v>2.0293013049999997</v>
      </c>
      <c r="AF223" s="109">
        <f t="shared" si="20"/>
        <v>2.0482081900000004</v>
      </c>
      <c r="AG223" s="109">
        <f t="shared" si="20"/>
        <v>2.10674122</v>
      </c>
      <c r="AH223" s="109">
        <f t="shared" si="20"/>
        <v>2.1517552150000001</v>
      </c>
      <c r="AI223" s="109">
        <f t="shared" si="20"/>
        <v>2.1696501399999999</v>
      </c>
      <c r="AJ223" s="109">
        <f t="shared" si="20"/>
        <v>2.1996731949999999</v>
      </c>
      <c r="AK223" s="109">
        <f t="shared" si="20"/>
        <v>2.2104237850000001</v>
      </c>
      <c r="AL223" s="109">
        <f t="shared" si="20"/>
        <v>2.2069339000000006</v>
      </c>
      <c r="AM223" s="109">
        <f t="shared" si="20"/>
        <v>2.2142137750000002</v>
      </c>
      <c r="AN223" s="109">
        <f t="shared" si="20"/>
        <v>2.2104374199999999</v>
      </c>
    </row>
    <row r="224" spans="1:40" x14ac:dyDescent="0.2">
      <c r="A224" t="s">
        <v>2357</v>
      </c>
      <c r="B224" t="s">
        <v>13</v>
      </c>
      <c r="C224" t="s">
        <v>2648</v>
      </c>
      <c r="D224" t="s">
        <v>2672</v>
      </c>
      <c r="E224" t="s">
        <v>2667</v>
      </c>
      <c r="F224" t="s">
        <v>2652</v>
      </c>
      <c r="H224" t="s">
        <v>2169</v>
      </c>
      <c r="I224" s="107" t="s">
        <v>3255</v>
      </c>
      <c r="K224" s="109">
        <f t="shared" ref="K224:AN224" si="21">K80-$U$12-$U$14-$U$4</f>
        <v>1.53475972</v>
      </c>
      <c r="L224" s="109">
        <f t="shared" si="21"/>
        <v>1.6213770700000001</v>
      </c>
      <c r="M224" s="109">
        <f t="shared" si="21"/>
        <v>1.4106219550000001</v>
      </c>
      <c r="N224" s="109">
        <f t="shared" si="21"/>
        <v>1.4944500699999999</v>
      </c>
      <c r="O224" s="109">
        <f t="shared" si="21"/>
        <v>1.4894738349999999</v>
      </c>
      <c r="P224" s="109">
        <f t="shared" si="21"/>
        <v>1.5111623950000002</v>
      </c>
      <c r="Q224" s="109">
        <f t="shared" si="21"/>
        <v>1.5479111499999998</v>
      </c>
      <c r="R224" s="109">
        <f t="shared" si="21"/>
        <v>1.5810062649999999</v>
      </c>
      <c r="S224" s="109">
        <f t="shared" si="21"/>
        <v>1.5988111450000002</v>
      </c>
      <c r="T224" s="109">
        <f t="shared" si="21"/>
        <v>1.5918668800000002</v>
      </c>
      <c r="U224" s="109">
        <f t="shared" si="21"/>
        <v>1.6196794449999998</v>
      </c>
      <c r="V224" s="109">
        <f t="shared" si="21"/>
        <v>1.6380676599999997</v>
      </c>
      <c r="W224" s="109">
        <f t="shared" si="21"/>
        <v>1.6360722249999997</v>
      </c>
      <c r="X224" s="109">
        <f t="shared" si="21"/>
        <v>1.6167917949999999</v>
      </c>
      <c r="Y224" s="109">
        <f t="shared" si="21"/>
        <v>1.6208476000000001</v>
      </c>
      <c r="Z224" s="109">
        <f t="shared" si="21"/>
        <v>1.6186072749999998</v>
      </c>
      <c r="AA224" s="109">
        <f t="shared" si="21"/>
        <v>1.6301319549999997</v>
      </c>
      <c r="AB224" s="109">
        <f t="shared" si="21"/>
        <v>1.65809977</v>
      </c>
      <c r="AC224" s="109">
        <f t="shared" si="21"/>
        <v>1.6667620449999998</v>
      </c>
      <c r="AD224" s="109">
        <f t="shared" si="21"/>
        <v>1.7135950299999998</v>
      </c>
      <c r="AE224" s="109">
        <f t="shared" si="21"/>
        <v>1.742919865</v>
      </c>
      <c r="AF224" s="109">
        <f t="shared" si="21"/>
        <v>1.757516605</v>
      </c>
      <c r="AG224" s="109">
        <f t="shared" si="21"/>
        <v>1.809903085</v>
      </c>
      <c r="AH224" s="109">
        <f t="shared" si="21"/>
        <v>1.8305717199999998</v>
      </c>
      <c r="AI224" s="109">
        <f t="shared" si="21"/>
        <v>1.8410158599999999</v>
      </c>
      <c r="AJ224" s="109">
        <f t="shared" si="21"/>
        <v>1.8711583899999999</v>
      </c>
      <c r="AK224" s="109">
        <f t="shared" si="21"/>
        <v>1.8576150549999999</v>
      </c>
      <c r="AL224" s="109">
        <f t="shared" si="21"/>
        <v>1.86829639</v>
      </c>
      <c r="AM224" s="109">
        <f t="shared" si="21"/>
        <v>1.9060701999999996</v>
      </c>
      <c r="AN224" s="109">
        <f t="shared" si="21"/>
        <v>1.9310013250000002</v>
      </c>
    </row>
    <row r="225" spans="1:40" x14ac:dyDescent="0.2">
      <c r="A225" t="s">
        <v>2357</v>
      </c>
      <c r="B225" t="s">
        <v>15</v>
      </c>
      <c r="C225" t="s">
        <v>2648</v>
      </c>
      <c r="D225" t="s">
        <v>2672</v>
      </c>
      <c r="E225" t="s">
        <v>2667</v>
      </c>
      <c r="F225" t="s">
        <v>2653</v>
      </c>
      <c r="H225" t="s">
        <v>2170</v>
      </c>
      <c r="I225" s="107" t="s">
        <v>3255</v>
      </c>
      <c r="K225" s="109">
        <f t="shared" ref="K225:AN225" si="22">K81-$U$12-$U$14-$U$4</f>
        <v>1.53475972</v>
      </c>
      <c r="L225" s="109">
        <f t="shared" si="22"/>
        <v>1.6213770700000001</v>
      </c>
      <c r="M225" s="109">
        <f t="shared" si="22"/>
        <v>1.45141612</v>
      </c>
      <c r="N225" s="109">
        <f t="shared" si="22"/>
        <v>1.6397585349999997</v>
      </c>
      <c r="O225" s="109">
        <f t="shared" si="22"/>
        <v>1.6972850050000001</v>
      </c>
      <c r="P225" s="109">
        <f t="shared" si="22"/>
        <v>1.7371059550000003</v>
      </c>
      <c r="Q225" s="109">
        <f t="shared" si="22"/>
        <v>1.783962295</v>
      </c>
      <c r="R225" s="109">
        <f t="shared" si="22"/>
        <v>1.8627239949999999</v>
      </c>
      <c r="S225" s="109">
        <f t="shared" si="22"/>
        <v>1.9998013749999999</v>
      </c>
      <c r="T225" s="109">
        <f t="shared" si="22"/>
        <v>2.0386974400000004</v>
      </c>
      <c r="U225" s="109">
        <f t="shared" si="22"/>
        <v>2.103480835</v>
      </c>
      <c r="V225" s="109">
        <f t="shared" si="22"/>
        <v>2.1549026050000002</v>
      </c>
      <c r="W225" s="109">
        <f t="shared" si="22"/>
        <v>2.1976454950000002</v>
      </c>
      <c r="X225" s="109">
        <f t="shared" si="22"/>
        <v>2.2354990900000002</v>
      </c>
      <c r="Y225" s="109">
        <f t="shared" si="22"/>
        <v>2.2523882650000004</v>
      </c>
      <c r="Z225" s="109">
        <f t="shared" si="22"/>
        <v>2.2829659000000002</v>
      </c>
      <c r="AA225" s="109">
        <f t="shared" si="22"/>
        <v>2.328332515</v>
      </c>
      <c r="AB225" s="109">
        <f t="shared" si="22"/>
        <v>2.338647055</v>
      </c>
      <c r="AC225" s="109">
        <f t="shared" si="22"/>
        <v>2.3743694050000004</v>
      </c>
      <c r="AD225" s="109">
        <f t="shared" si="22"/>
        <v>2.3548168150000004</v>
      </c>
      <c r="AE225" s="109">
        <f t="shared" si="22"/>
        <v>2.3516676699999999</v>
      </c>
      <c r="AF225" s="109">
        <f t="shared" si="22"/>
        <v>2.3647784650000001</v>
      </c>
      <c r="AG225" s="109">
        <f t="shared" si="22"/>
        <v>2.4116604549999998</v>
      </c>
      <c r="AH225" s="109">
        <f t="shared" si="22"/>
        <v>2.4495383500000001</v>
      </c>
      <c r="AI225" s="109">
        <f t="shared" si="22"/>
        <v>2.4961503400000002</v>
      </c>
      <c r="AJ225" s="109">
        <f t="shared" si="22"/>
        <v>2.5163501200000002</v>
      </c>
      <c r="AK225" s="109">
        <f t="shared" si="22"/>
        <v>2.532431995</v>
      </c>
      <c r="AL225" s="109">
        <f t="shared" si="22"/>
        <v>2.5138400650000001</v>
      </c>
      <c r="AM225" s="109">
        <f t="shared" si="22"/>
        <v>2.5145520550000002</v>
      </c>
      <c r="AN225" s="109">
        <f t="shared" si="22"/>
        <v>2.5356040900000001</v>
      </c>
    </row>
    <row r="226" spans="1:40" x14ac:dyDescent="0.2">
      <c r="A226" t="s">
        <v>2646</v>
      </c>
      <c r="B226" t="s">
        <v>11</v>
      </c>
      <c r="C226" t="s">
        <v>2648</v>
      </c>
      <c r="D226" t="s">
        <v>2672</v>
      </c>
      <c r="E226" t="s">
        <v>2667</v>
      </c>
      <c r="F226" t="s">
        <v>2651</v>
      </c>
      <c r="H226" t="s">
        <v>2457</v>
      </c>
      <c r="I226" s="107" t="s">
        <v>3255</v>
      </c>
      <c r="K226" s="109">
        <f t="shared" ref="K226:AN226" si="23">K82-$AA$14-$AA$12-$AA$4</f>
        <v>1.587725185</v>
      </c>
      <c r="L226" s="109">
        <f t="shared" si="23"/>
        <v>1.6743429400000003</v>
      </c>
      <c r="M226" s="109">
        <f t="shared" si="23"/>
        <v>1.5479751100000003</v>
      </c>
      <c r="N226" s="109">
        <f t="shared" si="23"/>
        <v>1.6889862550000001</v>
      </c>
      <c r="O226" s="109">
        <f t="shared" si="23"/>
        <v>1.6939337349999999</v>
      </c>
      <c r="P226" s="109">
        <f t="shared" si="23"/>
        <v>1.6980508300000001</v>
      </c>
      <c r="Q226" s="109">
        <f t="shared" si="23"/>
        <v>1.739069905</v>
      </c>
      <c r="R226" s="109">
        <f t="shared" si="23"/>
        <v>1.77185938</v>
      </c>
      <c r="S226" s="109">
        <f t="shared" si="23"/>
        <v>1.79841658</v>
      </c>
      <c r="T226" s="109">
        <f t="shared" si="23"/>
        <v>1.7915951649999999</v>
      </c>
      <c r="U226" s="109">
        <f t="shared" si="23"/>
        <v>1.8817338550000002</v>
      </c>
      <c r="V226" s="109">
        <f t="shared" si="23"/>
        <v>1.9066022050000004</v>
      </c>
      <c r="W226" s="109">
        <f t="shared" si="23"/>
        <v>1.9247007099999998</v>
      </c>
      <c r="X226" s="109">
        <f t="shared" si="23"/>
        <v>1.9484060350000001</v>
      </c>
      <c r="Y226" s="109">
        <f t="shared" si="23"/>
        <v>1.9634131749999999</v>
      </c>
      <c r="Z226" s="109">
        <f t="shared" si="23"/>
        <v>1.989624235</v>
      </c>
      <c r="AA226" s="109">
        <f t="shared" si="23"/>
        <v>2.0236048150000001</v>
      </c>
      <c r="AB226" s="109">
        <f t="shared" si="23"/>
        <v>2.047609435</v>
      </c>
      <c r="AC226" s="109">
        <f t="shared" si="23"/>
        <v>2.0600422599999999</v>
      </c>
      <c r="AD226" s="109">
        <f t="shared" si="23"/>
        <v>2.0881427800000001</v>
      </c>
      <c r="AE226" s="109">
        <f t="shared" si="23"/>
        <v>2.1060447250000003</v>
      </c>
      <c r="AF226" s="109">
        <f t="shared" si="23"/>
        <v>2.1102034000000001</v>
      </c>
      <c r="AG226" s="109">
        <f t="shared" si="23"/>
        <v>2.1476170300000001</v>
      </c>
      <c r="AH226" s="109">
        <f t="shared" si="23"/>
        <v>2.1892913950000001</v>
      </c>
      <c r="AI226" s="109">
        <f t="shared" si="23"/>
        <v>2.2036084150000002</v>
      </c>
      <c r="AJ226" s="109">
        <f t="shared" si="23"/>
        <v>2.233985305</v>
      </c>
      <c r="AK226" s="109">
        <f t="shared" si="23"/>
        <v>2.2509751900000001</v>
      </c>
      <c r="AL226" s="109">
        <f t="shared" si="23"/>
        <v>2.2462740850000005</v>
      </c>
      <c r="AM226" s="109">
        <f t="shared" si="23"/>
        <v>2.24861836</v>
      </c>
      <c r="AN226" s="109">
        <f t="shared" si="23"/>
        <v>2.2455731650000001</v>
      </c>
    </row>
    <row r="227" spans="1:40" x14ac:dyDescent="0.2">
      <c r="A227" t="s">
        <v>2646</v>
      </c>
      <c r="B227" t="s">
        <v>13</v>
      </c>
      <c r="C227" t="s">
        <v>2648</v>
      </c>
      <c r="D227" t="s">
        <v>2672</v>
      </c>
      <c r="E227" t="s">
        <v>2667</v>
      </c>
      <c r="F227" t="s">
        <v>2652</v>
      </c>
      <c r="H227" t="s">
        <v>2458</v>
      </c>
      <c r="I227" s="107" t="s">
        <v>3255</v>
      </c>
      <c r="K227" s="109">
        <f t="shared" ref="K227:AN227" si="24">K83-$AA$14-$AA$12-$AA$4</f>
        <v>1.587725185</v>
      </c>
      <c r="L227" s="109">
        <f t="shared" si="24"/>
        <v>1.6743429400000003</v>
      </c>
      <c r="M227" s="109">
        <f t="shared" si="24"/>
        <v>1.4899271350000003</v>
      </c>
      <c r="N227" s="109">
        <f t="shared" si="24"/>
        <v>1.5546703000000002</v>
      </c>
      <c r="O227" s="109">
        <f t="shared" si="24"/>
        <v>1.5679344550000001</v>
      </c>
      <c r="P227" s="109">
        <f t="shared" si="24"/>
        <v>1.5841929100000001</v>
      </c>
      <c r="Q227" s="109">
        <f t="shared" si="24"/>
        <v>1.6105589500000002</v>
      </c>
      <c r="R227" s="109">
        <f t="shared" si="24"/>
        <v>1.643646505</v>
      </c>
      <c r="S227" s="109">
        <f t="shared" si="24"/>
        <v>1.6614439600000002</v>
      </c>
      <c r="T227" s="109">
        <f t="shared" si="24"/>
        <v>1.6541218300000002</v>
      </c>
      <c r="U227" s="109">
        <f t="shared" si="24"/>
        <v>1.714284175</v>
      </c>
      <c r="V227" s="109">
        <f t="shared" si="24"/>
        <v>1.7372123049999999</v>
      </c>
      <c r="W227" s="109">
        <f t="shared" si="24"/>
        <v>1.7352093100000001</v>
      </c>
      <c r="X227" s="109">
        <f t="shared" si="24"/>
        <v>1.7159214550000002</v>
      </c>
      <c r="Y227" s="109">
        <f t="shared" si="24"/>
        <v>1.7197451950000002</v>
      </c>
      <c r="Z227" s="109">
        <f t="shared" si="24"/>
        <v>1.7168416150000003</v>
      </c>
      <c r="AA227" s="109">
        <f t="shared" si="24"/>
        <v>1.72188535</v>
      </c>
      <c r="AB227" s="109">
        <f t="shared" si="24"/>
        <v>1.7446772650000004</v>
      </c>
      <c r="AC227" s="109">
        <f t="shared" si="24"/>
        <v>1.7452169950000003</v>
      </c>
      <c r="AD227" s="109">
        <f t="shared" si="24"/>
        <v>1.7915603350000002</v>
      </c>
      <c r="AE227" s="109">
        <f t="shared" si="24"/>
        <v>1.811364835</v>
      </c>
      <c r="AF227" s="109">
        <f t="shared" si="24"/>
        <v>1.8104799099999997</v>
      </c>
      <c r="AG227" s="109">
        <f t="shared" si="24"/>
        <v>1.8543472150000002</v>
      </c>
      <c r="AH227" s="109">
        <f t="shared" si="24"/>
        <v>1.8734297350000002</v>
      </c>
      <c r="AI227" s="109">
        <f t="shared" si="24"/>
        <v>1.8833691100000003</v>
      </c>
      <c r="AJ227" s="109">
        <f t="shared" si="24"/>
        <v>1.9135065100000004</v>
      </c>
      <c r="AK227" s="109">
        <f t="shared" si="24"/>
        <v>1.8999585850000003</v>
      </c>
      <c r="AL227" s="109">
        <f t="shared" si="24"/>
        <v>1.9106345199999999</v>
      </c>
      <c r="AM227" s="109">
        <f t="shared" si="24"/>
        <v>1.9456519000000001</v>
      </c>
      <c r="AN227" s="109">
        <f t="shared" si="24"/>
        <v>1.9659017650000004</v>
      </c>
    </row>
    <row r="228" spans="1:40" x14ac:dyDescent="0.2">
      <c r="A228" t="s">
        <v>2646</v>
      </c>
      <c r="B228" t="s">
        <v>15</v>
      </c>
      <c r="C228" t="s">
        <v>2648</v>
      </c>
      <c r="D228" t="s">
        <v>2672</v>
      </c>
      <c r="E228" t="s">
        <v>2667</v>
      </c>
      <c r="F228" t="s">
        <v>2653</v>
      </c>
      <c r="H228" t="s">
        <v>2459</v>
      </c>
      <c r="I228" s="107" t="s">
        <v>3255</v>
      </c>
      <c r="K228" s="109">
        <f t="shared" ref="K228:AN228" si="25">K84-$AA$14-$AA$12-$AA$4</f>
        <v>1.587725185</v>
      </c>
      <c r="L228" s="109">
        <f t="shared" si="25"/>
        <v>1.6743429400000003</v>
      </c>
      <c r="M228" s="109">
        <f t="shared" si="25"/>
        <v>1.509291535</v>
      </c>
      <c r="N228" s="109">
        <f t="shared" si="25"/>
        <v>1.698855295</v>
      </c>
      <c r="O228" s="109">
        <f t="shared" si="25"/>
        <v>1.75491229</v>
      </c>
      <c r="P228" s="109">
        <f t="shared" si="25"/>
        <v>1.7962946500000001</v>
      </c>
      <c r="Q228" s="109">
        <f t="shared" si="25"/>
        <v>1.84466164</v>
      </c>
      <c r="R228" s="109">
        <f t="shared" si="25"/>
        <v>1.9215764050000002</v>
      </c>
      <c r="S228" s="109">
        <f t="shared" si="25"/>
        <v>2.0564141349999998</v>
      </c>
      <c r="T228" s="109">
        <f t="shared" si="25"/>
        <v>2.1012141550000001</v>
      </c>
      <c r="U228" s="109">
        <f t="shared" si="25"/>
        <v>2.165990125</v>
      </c>
      <c r="V228" s="109">
        <f t="shared" si="25"/>
        <v>2.2220500900000002</v>
      </c>
      <c r="W228" s="109">
        <f t="shared" si="25"/>
        <v>2.2921266999999999</v>
      </c>
      <c r="X228" s="109">
        <f t="shared" si="25"/>
        <v>2.3299728700000002</v>
      </c>
      <c r="Y228" s="109">
        <f t="shared" si="25"/>
        <v>2.3514025000000003</v>
      </c>
      <c r="Z228" s="109">
        <f t="shared" si="25"/>
        <v>2.3819735200000003</v>
      </c>
      <c r="AA228" s="109">
        <f t="shared" si="25"/>
        <v>2.4171345400000002</v>
      </c>
      <c r="AB228" s="109">
        <f t="shared" si="25"/>
        <v>2.4265327000000001</v>
      </c>
      <c r="AC228" s="109">
        <f t="shared" si="25"/>
        <v>2.4516165100000005</v>
      </c>
      <c r="AD228" s="109">
        <f t="shared" si="25"/>
        <v>2.4147197950000003</v>
      </c>
      <c r="AE228" s="109">
        <f t="shared" si="25"/>
        <v>2.4064122999999999</v>
      </c>
      <c r="AF228" s="109">
        <f t="shared" si="25"/>
        <v>2.4208722850000002</v>
      </c>
      <c r="AG228" s="109">
        <f t="shared" si="25"/>
        <v>2.4627368650000001</v>
      </c>
      <c r="AH228" s="109">
        <f t="shared" si="25"/>
        <v>2.4916877500000001</v>
      </c>
      <c r="AI228" s="109">
        <f t="shared" si="25"/>
        <v>2.5433141800000003</v>
      </c>
      <c r="AJ228" s="109">
        <f t="shared" si="25"/>
        <v>2.5528230400000003</v>
      </c>
      <c r="AK228" s="109">
        <f t="shared" si="25"/>
        <v>2.56642861</v>
      </c>
      <c r="AL228" s="109">
        <f t="shared" si="25"/>
        <v>2.5478667850000001</v>
      </c>
      <c r="AM228" s="109">
        <f t="shared" si="25"/>
        <v>2.5485396250000001</v>
      </c>
      <c r="AN228" s="109">
        <f t="shared" si="25"/>
        <v>2.569145485</v>
      </c>
    </row>
    <row r="229" spans="1:40" x14ac:dyDescent="0.2">
      <c r="A229" t="s">
        <v>2962</v>
      </c>
      <c r="B229" t="s">
        <v>11</v>
      </c>
      <c r="C229" t="s">
        <v>2648</v>
      </c>
      <c r="D229" t="s">
        <v>2672</v>
      </c>
      <c r="E229" t="s">
        <v>2667</v>
      </c>
      <c r="F229" t="s">
        <v>2651</v>
      </c>
      <c r="H229" t="s">
        <v>1012</v>
      </c>
      <c r="I229" s="107" t="s">
        <v>3255</v>
      </c>
      <c r="K229" s="109">
        <f t="shared" ref="K229:AN229" si="26">K85-$W$14-$W$12-$W$4</f>
        <v>1.4236420050000003</v>
      </c>
      <c r="L229" s="109">
        <f t="shared" si="26"/>
        <v>1.515847545</v>
      </c>
      <c r="M229" s="109">
        <f t="shared" si="26"/>
        <v>1.37256084</v>
      </c>
      <c r="N229" s="109">
        <f t="shared" si="26"/>
        <v>1.5371099100000001</v>
      </c>
      <c r="O229" s="109">
        <f t="shared" si="26"/>
        <v>1.5460523100000001</v>
      </c>
      <c r="P229" s="109">
        <f t="shared" si="26"/>
        <v>1.5708009150000002</v>
      </c>
      <c r="Q229" s="109">
        <f t="shared" si="26"/>
        <v>1.6071389999999999</v>
      </c>
      <c r="R229" s="109">
        <f t="shared" si="26"/>
        <v>1.6464998700000002</v>
      </c>
      <c r="S229" s="109">
        <f t="shared" si="26"/>
        <v>1.6681189050000003</v>
      </c>
      <c r="T229" s="109">
        <f t="shared" si="26"/>
        <v>1.6595087399999999</v>
      </c>
      <c r="U229" s="109">
        <f t="shared" si="26"/>
        <v>1.71766296</v>
      </c>
      <c r="V229" s="109">
        <f t="shared" si="26"/>
        <v>1.7425338750000001</v>
      </c>
      <c r="W229" s="109">
        <f t="shared" si="26"/>
        <v>1.7560880099999998</v>
      </c>
      <c r="X229" s="109">
        <f t="shared" si="26"/>
        <v>1.779796575</v>
      </c>
      <c r="Y229" s="109">
        <f t="shared" si="26"/>
        <v>1.7948065499999999</v>
      </c>
      <c r="Z229" s="109">
        <f t="shared" si="26"/>
        <v>1.8210200399999998</v>
      </c>
      <c r="AA229" s="109">
        <f t="shared" si="26"/>
        <v>1.85500251</v>
      </c>
      <c r="AB229" s="109">
        <f t="shared" si="26"/>
        <v>1.87900902</v>
      </c>
      <c r="AC229" s="109">
        <f t="shared" si="26"/>
        <v>1.8914444100000003</v>
      </c>
      <c r="AD229" s="109">
        <f t="shared" si="26"/>
        <v>1.9195473599999999</v>
      </c>
      <c r="AE229" s="109">
        <f t="shared" si="26"/>
        <v>1.93745079</v>
      </c>
      <c r="AF229" s="109">
        <f t="shared" si="26"/>
        <v>1.9416118950000001</v>
      </c>
      <c r="AG229" s="109">
        <f t="shared" si="26"/>
        <v>1.97902701</v>
      </c>
      <c r="AH229" s="109">
        <f t="shared" si="26"/>
        <v>2.0207036700000005</v>
      </c>
      <c r="AI229" s="109">
        <f t="shared" si="26"/>
        <v>2.0350221749999999</v>
      </c>
      <c r="AJ229" s="109">
        <f t="shared" si="26"/>
        <v>2.06218944</v>
      </c>
      <c r="AK229" s="109">
        <f t="shared" si="26"/>
        <v>2.0729371949999997</v>
      </c>
      <c r="AL229" s="109">
        <f t="shared" si="26"/>
        <v>2.0694440700000003</v>
      </c>
      <c r="AM229" s="109">
        <f t="shared" si="26"/>
        <v>2.0760546150000003</v>
      </c>
      <c r="AN229" s="109">
        <f t="shared" si="26"/>
        <v>2.0657492550000001</v>
      </c>
    </row>
    <row r="230" spans="1:40" x14ac:dyDescent="0.2">
      <c r="A230" t="s">
        <v>2962</v>
      </c>
      <c r="B230" t="s">
        <v>13</v>
      </c>
      <c r="C230" t="s">
        <v>2648</v>
      </c>
      <c r="D230" t="s">
        <v>2672</v>
      </c>
      <c r="E230" t="s">
        <v>2667</v>
      </c>
      <c r="F230" t="s">
        <v>2652</v>
      </c>
      <c r="H230" t="s">
        <v>1013</v>
      </c>
      <c r="I230" s="107" t="s">
        <v>3255</v>
      </c>
      <c r="K230" s="109">
        <f t="shared" ref="K230:AN230" si="27">K86-$W$14-$W$12-$W$4</f>
        <v>1.4236420050000003</v>
      </c>
      <c r="L230" s="109">
        <f t="shared" si="27"/>
        <v>1.515847545</v>
      </c>
      <c r="M230" s="109">
        <f t="shared" si="27"/>
        <v>1.3129491599999998</v>
      </c>
      <c r="N230" s="109">
        <f t="shared" si="27"/>
        <v>1.4038095600000002</v>
      </c>
      <c r="O230" s="109">
        <f t="shared" si="27"/>
        <v>1.405321155</v>
      </c>
      <c r="P230" s="109">
        <f t="shared" si="27"/>
        <v>1.4342868899999999</v>
      </c>
      <c r="Q230" s="109">
        <f t="shared" si="27"/>
        <v>1.476923805</v>
      </c>
      <c r="R230" s="109">
        <f t="shared" si="27"/>
        <v>1.5088569749999998</v>
      </c>
      <c r="S230" s="109">
        <f t="shared" si="27"/>
        <v>1.5280425</v>
      </c>
      <c r="T230" s="109">
        <f t="shared" si="27"/>
        <v>1.5220912949999998</v>
      </c>
      <c r="U230" s="109">
        <f t="shared" si="27"/>
        <v>1.53875988</v>
      </c>
      <c r="V230" s="109">
        <f t="shared" si="27"/>
        <v>1.5572465099999999</v>
      </c>
      <c r="W230" s="109">
        <f t="shared" si="27"/>
        <v>1.55514321</v>
      </c>
      <c r="X230" s="109">
        <f t="shared" si="27"/>
        <v>1.5354459000000003</v>
      </c>
      <c r="Y230" s="109">
        <f t="shared" si="27"/>
        <v>1.5390666000000002</v>
      </c>
      <c r="Z230" s="109">
        <f t="shared" si="27"/>
        <v>1.5361653150000001</v>
      </c>
      <c r="AA230" s="109">
        <f t="shared" si="27"/>
        <v>1.5412112099999999</v>
      </c>
      <c r="AB230" s="109">
        <f t="shared" si="27"/>
        <v>1.5640055549999998</v>
      </c>
      <c r="AC230" s="109">
        <f t="shared" si="27"/>
        <v>1.5645474449999999</v>
      </c>
      <c r="AD230" s="109">
        <f t="shared" si="27"/>
        <v>1.61089281</v>
      </c>
      <c r="AE230" s="109">
        <f t="shared" si="27"/>
        <v>1.6306994699999999</v>
      </c>
      <c r="AF230" s="109">
        <f t="shared" si="27"/>
        <v>1.6298162999999997</v>
      </c>
      <c r="AG230" s="109">
        <f t="shared" si="27"/>
        <v>1.6736853600000001</v>
      </c>
      <c r="AH230" s="109">
        <f t="shared" si="27"/>
        <v>1.6927704449999996</v>
      </c>
      <c r="AI230" s="109">
        <f t="shared" si="27"/>
        <v>1.7027111699999999</v>
      </c>
      <c r="AJ230" s="109">
        <f t="shared" si="27"/>
        <v>1.7328505950000002</v>
      </c>
      <c r="AK230" s="109">
        <f t="shared" si="27"/>
        <v>1.71930429</v>
      </c>
      <c r="AL230" s="109">
        <f t="shared" si="27"/>
        <v>1.7299826549999999</v>
      </c>
      <c r="AM230" s="109">
        <f t="shared" si="27"/>
        <v>1.7650011149999998</v>
      </c>
      <c r="AN230" s="109">
        <f t="shared" si="27"/>
        <v>1.7852536800000001</v>
      </c>
    </row>
    <row r="231" spans="1:40" x14ac:dyDescent="0.2">
      <c r="A231" t="s">
        <v>2962</v>
      </c>
      <c r="B231" t="s">
        <v>15</v>
      </c>
      <c r="C231" t="s">
        <v>2648</v>
      </c>
      <c r="D231" t="s">
        <v>2672</v>
      </c>
      <c r="E231" t="s">
        <v>2667</v>
      </c>
      <c r="F231" t="s">
        <v>2653</v>
      </c>
      <c r="H231" t="s">
        <v>1014</v>
      </c>
      <c r="I231" s="107" t="s">
        <v>3255</v>
      </c>
      <c r="K231" s="109">
        <f t="shared" ref="K231:AN231" si="28">K87-$W$14-$W$12-$W$4</f>
        <v>1.4236420050000003</v>
      </c>
      <c r="L231" s="109">
        <f t="shared" si="28"/>
        <v>1.515847545</v>
      </c>
      <c r="M231" s="109">
        <f t="shared" si="28"/>
        <v>1.3537433250000002</v>
      </c>
      <c r="N231" s="109">
        <f t="shared" si="28"/>
        <v>1.5491180250000001</v>
      </c>
      <c r="O231" s="109">
        <f t="shared" si="28"/>
        <v>1.6136730000000001</v>
      </c>
      <c r="P231" s="109">
        <f t="shared" si="28"/>
        <v>1.660522455</v>
      </c>
      <c r="Q231" s="109">
        <f t="shared" si="28"/>
        <v>1.7144067599999999</v>
      </c>
      <c r="R231" s="109">
        <f t="shared" si="28"/>
        <v>1.7931636</v>
      </c>
      <c r="S231" s="109">
        <f t="shared" si="28"/>
        <v>1.9302363899999999</v>
      </c>
      <c r="T231" s="109">
        <f t="shared" si="28"/>
        <v>1.9691277300000001</v>
      </c>
      <c r="U231" s="109">
        <f t="shared" si="28"/>
        <v>2.0339065349999998</v>
      </c>
      <c r="V231" s="109">
        <f t="shared" si="28"/>
        <v>2.0853235799999998</v>
      </c>
      <c r="W231" s="109">
        <f t="shared" si="28"/>
        <v>2.1280616100000005</v>
      </c>
      <c r="X231" s="109">
        <f t="shared" si="28"/>
        <v>2.1659106149999996</v>
      </c>
      <c r="Y231" s="109">
        <f t="shared" si="28"/>
        <v>2.1827956049999999</v>
      </c>
      <c r="Z231" s="109">
        <f t="shared" si="28"/>
        <v>2.2133691899999999</v>
      </c>
      <c r="AA231" s="109">
        <f t="shared" si="28"/>
        <v>2.2485321000000003</v>
      </c>
      <c r="AB231" s="109">
        <f t="shared" si="28"/>
        <v>2.2579328250000001</v>
      </c>
      <c r="AC231" s="109">
        <f t="shared" si="28"/>
        <v>2.2830190650000004</v>
      </c>
      <c r="AD231" s="109">
        <f t="shared" si="28"/>
        <v>2.2461239700000002</v>
      </c>
      <c r="AE231" s="109">
        <f t="shared" si="28"/>
        <v>2.237818635</v>
      </c>
      <c r="AF231" s="109">
        <f t="shared" si="28"/>
        <v>2.2522806449999999</v>
      </c>
      <c r="AG231" s="109">
        <f t="shared" si="28"/>
        <v>2.2941471149999995</v>
      </c>
      <c r="AH231" s="109">
        <f t="shared" si="28"/>
        <v>2.3230994850000002</v>
      </c>
      <c r="AI231" s="109">
        <f t="shared" si="28"/>
        <v>2.3747282099999998</v>
      </c>
      <c r="AJ231" s="109">
        <f t="shared" si="28"/>
        <v>2.3842390949999999</v>
      </c>
      <c r="AK231" s="109">
        <f t="shared" si="28"/>
        <v>2.397846285</v>
      </c>
      <c r="AL231" s="109">
        <f t="shared" si="28"/>
        <v>2.3792867549999999</v>
      </c>
      <c r="AM231" s="109">
        <f t="shared" si="28"/>
        <v>2.3799614849999999</v>
      </c>
      <c r="AN231" s="109">
        <f t="shared" si="28"/>
        <v>2.4000104699999998</v>
      </c>
    </row>
    <row r="232" spans="1:40" x14ac:dyDescent="0.2">
      <c r="A232" t="s">
        <v>3252</v>
      </c>
      <c r="B232" t="s">
        <v>11</v>
      </c>
      <c r="C232" t="s">
        <v>2648</v>
      </c>
      <c r="D232" t="s">
        <v>2672</v>
      </c>
      <c r="E232" t="s">
        <v>2667</v>
      </c>
      <c r="F232" t="s">
        <v>2651</v>
      </c>
      <c r="G232">
        <v>0</v>
      </c>
      <c r="H232" t="s">
        <v>3063</v>
      </c>
      <c r="I232" s="107" t="s">
        <v>3255</v>
      </c>
      <c r="K232" s="109">
        <f t="shared" ref="K232:AN232" si="29">K88-$U$14-$U$12-$U$4</f>
        <v>1.5431420050000002</v>
      </c>
      <c r="L232" s="109">
        <f t="shared" si="29"/>
        <v>1.6129947849999999</v>
      </c>
      <c r="M232" s="109">
        <f t="shared" si="29"/>
        <v>1.4701333300000001</v>
      </c>
      <c r="N232" s="109">
        <f t="shared" si="29"/>
        <v>1.6176873849999998</v>
      </c>
      <c r="O232" s="109">
        <f t="shared" si="29"/>
        <v>1.6177025049999998</v>
      </c>
      <c r="P232" s="109">
        <f t="shared" si="29"/>
        <v>1.6330691500000001</v>
      </c>
      <c r="Q232" s="109">
        <f t="shared" si="29"/>
        <v>1.6632473199999998</v>
      </c>
      <c r="R232" s="109">
        <f t="shared" si="29"/>
        <v>1.7000080900000001</v>
      </c>
      <c r="S232" s="109">
        <f t="shared" si="29"/>
        <v>1.7214038349999996</v>
      </c>
      <c r="T232" s="109">
        <f t="shared" si="29"/>
        <v>1.718246725</v>
      </c>
      <c r="U232" s="109">
        <f t="shared" si="29"/>
        <v>1.7689245099999999</v>
      </c>
      <c r="V232" s="109">
        <f t="shared" si="29"/>
        <v>1.79354203</v>
      </c>
      <c r="W232" s="109">
        <f t="shared" si="29"/>
        <v>1.8107649249999997</v>
      </c>
      <c r="X232" s="109">
        <f t="shared" si="29"/>
        <v>1.8236891500000001</v>
      </c>
      <c r="Y232" s="109">
        <f t="shared" si="29"/>
        <v>1.84029793</v>
      </c>
      <c r="Z232" s="109">
        <f t="shared" si="29"/>
        <v>1.8682947700000001</v>
      </c>
      <c r="AA232" s="109">
        <f t="shared" si="29"/>
        <v>1.9022191900000001</v>
      </c>
      <c r="AB232" s="109">
        <f t="shared" si="29"/>
        <v>1.9239551350000001</v>
      </c>
      <c r="AC232" s="109">
        <f t="shared" si="29"/>
        <v>1.9358977749999997</v>
      </c>
      <c r="AD232" s="109">
        <f t="shared" si="29"/>
        <v>1.9560436900000002</v>
      </c>
      <c r="AE232" s="109">
        <f t="shared" si="29"/>
        <v>1.9739476599999997</v>
      </c>
      <c r="AF232" s="109">
        <f t="shared" si="29"/>
        <v>1.9781090349999999</v>
      </c>
      <c r="AG232" s="109">
        <f t="shared" si="29"/>
        <v>2.0155241500000001</v>
      </c>
      <c r="AH232" s="109">
        <f t="shared" si="29"/>
        <v>2.0572005400000002</v>
      </c>
      <c r="AI232" s="109">
        <f t="shared" si="29"/>
        <v>2.07151972</v>
      </c>
      <c r="AJ232" s="109">
        <f t="shared" si="29"/>
        <v>2.0986873900000003</v>
      </c>
      <c r="AK232" s="109">
        <f t="shared" si="29"/>
        <v>2.1094351450000004</v>
      </c>
      <c r="AL232" s="109">
        <f t="shared" si="29"/>
        <v>2.1059422900000002</v>
      </c>
      <c r="AM232" s="109">
        <f t="shared" si="29"/>
        <v>2.1125528349999998</v>
      </c>
      <c r="AN232" s="109">
        <f t="shared" si="29"/>
        <v>2.1022480150000002</v>
      </c>
    </row>
    <row r="233" spans="1:40" x14ac:dyDescent="0.2">
      <c r="A233" t="s">
        <v>3252</v>
      </c>
      <c r="B233" t="s">
        <v>13</v>
      </c>
      <c r="C233" t="s">
        <v>2648</v>
      </c>
      <c r="D233" t="s">
        <v>2672</v>
      </c>
      <c r="E233" t="s">
        <v>2667</v>
      </c>
      <c r="F233" t="s">
        <v>2652</v>
      </c>
      <c r="G233">
        <v>0</v>
      </c>
      <c r="H233" t="s">
        <v>3064</v>
      </c>
      <c r="I233" s="107" t="s">
        <v>3255</v>
      </c>
      <c r="K233" s="109">
        <f t="shared" ref="K233:AN233" si="30">K89-$U$14-$U$12-$U$4</f>
        <v>1.5431420050000002</v>
      </c>
      <c r="L233" s="109">
        <f t="shared" si="30"/>
        <v>1.6129947849999999</v>
      </c>
      <c r="M233" s="109">
        <f t="shared" si="30"/>
        <v>1.4132294800000003</v>
      </c>
      <c r="N233" s="109">
        <f t="shared" si="30"/>
        <v>1.47669487</v>
      </c>
      <c r="O233" s="109">
        <f t="shared" si="30"/>
        <v>1.4660759050000001</v>
      </c>
      <c r="P233" s="109">
        <f t="shared" si="30"/>
        <v>1.4829109450000002</v>
      </c>
      <c r="Q233" s="109">
        <f t="shared" si="30"/>
        <v>1.5134171650000001</v>
      </c>
      <c r="R233" s="109">
        <f t="shared" si="30"/>
        <v>1.5453506050000001</v>
      </c>
      <c r="S233" s="109">
        <f t="shared" si="30"/>
        <v>1.5645362649999999</v>
      </c>
      <c r="T233" s="109">
        <f t="shared" si="30"/>
        <v>1.5585854649999999</v>
      </c>
      <c r="U233" s="109">
        <f t="shared" si="30"/>
        <v>1.5752543200000002</v>
      </c>
      <c r="V233" s="109">
        <f t="shared" si="30"/>
        <v>1.5937413549999999</v>
      </c>
      <c r="W233" s="109">
        <f t="shared" si="30"/>
        <v>1.5916383249999997</v>
      </c>
      <c r="X233" s="109">
        <f t="shared" si="30"/>
        <v>1.57194115</v>
      </c>
      <c r="Y233" s="109">
        <f t="shared" si="30"/>
        <v>1.5755621200000001</v>
      </c>
      <c r="Z233" s="109">
        <f t="shared" si="30"/>
        <v>1.5726611050000001</v>
      </c>
      <c r="AA233" s="109">
        <f t="shared" si="30"/>
        <v>1.5777071349999996</v>
      </c>
      <c r="AB233" s="109">
        <f t="shared" si="30"/>
        <v>1.600501615</v>
      </c>
      <c r="AC233" s="109">
        <f t="shared" si="30"/>
        <v>1.6010437749999997</v>
      </c>
      <c r="AD233" s="109">
        <f t="shared" si="30"/>
        <v>1.6473894099999999</v>
      </c>
      <c r="AE233" s="109">
        <f t="shared" si="30"/>
        <v>1.6671959349999999</v>
      </c>
      <c r="AF233" s="109">
        <f t="shared" si="30"/>
        <v>1.6663130349999997</v>
      </c>
      <c r="AG233" s="109">
        <f t="shared" si="30"/>
        <v>1.7101827699999996</v>
      </c>
      <c r="AH233" s="109">
        <f t="shared" si="30"/>
        <v>1.72926772</v>
      </c>
      <c r="AI233" s="109">
        <f t="shared" si="30"/>
        <v>1.7392085799999999</v>
      </c>
      <c r="AJ233" s="109">
        <f t="shared" si="30"/>
        <v>1.7693481399999997</v>
      </c>
      <c r="AK233" s="109">
        <f t="shared" si="30"/>
        <v>1.7558022399999997</v>
      </c>
      <c r="AL233" s="109">
        <f t="shared" si="30"/>
        <v>1.766480335</v>
      </c>
      <c r="AM233" s="109">
        <f t="shared" si="30"/>
        <v>1.8014996049999998</v>
      </c>
      <c r="AN233" s="109">
        <f t="shared" si="30"/>
        <v>1.8217519</v>
      </c>
    </row>
    <row r="234" spans="1:40" x14ac:dyDescent="0.2">
      <c r="A234" t="s">
        <v>3252</v>
      </c>
      <c r="B234" t="s">
        <v>15</v>
      </c>
      <c r="C234" t="s">
        <v>2648</v>
      </c>
      <c r="D234" t="s">
        <v>2672</v>
      </c>
      <c r="E234" t="s">
        <v>2667</v>
      </c>
      <c r="F234" t="s">
        <v>2653</v>
      </c>
      <c r="G234">
        <v>0</v>
      </c>
      <c r="H234" t="s">
        <v>3065</v>
      </c>
      <c r="I234" s="107" t="s">
        <v>3255</v>
      </c>
      <c r="K234" s="109">
        <f t="shared" ref="K234:AN234" si="31">K90-$U$14-$U$12-$U$4</f>
        <v>1.5431420050000002</v>
      </c>
      <c r="L234" s="109">
        <f t="shared" si="31"/>
        <v>1.6129947849999999</v>
      </c>
      <c r="M234" s="109">
        <f t="shared" si="31"/>
        <v>1.460592205</v>
      </c>
      <c r="N234" s="109">
        <f t="shared" si="31"/>
        <v>1.650075505</v>
      </c>
      <c r="O234" s="109">
        <f t="shared" si="31"/>
        <v>1.7022640749999998</v>
      </c>
      <c r="P234" s="109">
        <f t="shared" si="31"/>
        <v>1.7368209699999999</v>
      </c>
      <c r="Q234" s="109">
        <f t="shared" si="31"/>
        <v>1.7788294600000001</v>
      </c>
      <c r="R234" s="109">
        <f t="shared" si="31"/>
        <v>1.858399675</v>
      </c>
      <c r="S234" s="109">
        <f t="shared" si="31"/>
        <v>1.9951846449999999</v>
      </c>
      <c r="T234" s="109">
        <f t="shared" si="31"/>
        <v>2.0338483750000003</v>
      </c>
      <c r="U234" s="109">
        <f t="shared" si="31"/>
        <v>2.0981183650000004</v>
      </c>
      <c r="V234" s="109">
        <f t="shared" si="31"/>
        <v>2.1497179300000004</v>
      </c>
      <c r="W234" s="109">
        <f t="shared" si="31"/>
        <v>2.1906391300000001</v>
      </c>
      <c r="X234" s="109">
        <f t="shared" si="31"/>
        <v>2.216627575</v>
      </c>
      <c r="Y234" s="109">
        <f t="shared" si="31"/>
        <v>2.2295231800000002</v>
      </c>
      <c r="Z234" s="109">
        <f t="shared" si="31"/>
        <v>2.2567210900000001</v>
      </c>
      <c r="AA234" s="109">
        <f t="shared" si="31"/>
        <v>2.2970648950000001</v>
      </c>
      <c r="AB234" s="109">
        <f t="shared" si="31"/>
        <v>2.3098512850000001</v>
      </c>
      <c r="AC234" s="109">
        <f t="shared" si="31"/>
        <v>2.3275180600000001</v>
      </c>
      <c r="AD234" s="109">
        <f t="shared" si="31"/>
        <v>2.2878080800000005</v>
      </c>
      <c r="AE234" s="109">
        <f t="shared" si="31"/>
        <v>2.2878716650000004</v>
      </c>
      <c r="AF234" s="109">
        <f t="shared" si="31"/>
        <v>2.3017232050000005</v>
      </c>
      <c r="AG234" s="109">
        <f t="shared" si="31"/>
        <v>2.3428784950000003</v>
      </c>
      <c r="AH234" s="109">
        <f t="shared" si="31"/>
        <v>2.3702825500000002</v>
      </c>
      <c r="AI234" s="109">
        <f t="shared" si="31"/>
        <v>2.4213161950000002</v>
      </c>
      <c r="AJ234" s="109">
        <f t="shared" si="31"/>
        <v>2.4372671200000005</v>
      </c>
      <c r="AK234" s="109">
        <f t="shared" si="31"/>
        <v>2.4490048300000002</v>
      </c>
      <c r="AL234" s="109">
        <f t="shared" si="31"/>
        <v>2.4265375900000001</v>
      </c>
      <c r="AM234" s="109">
        <f t="shared" si="31"/>
        <v>2.4325013499999999</v>
      </c>
      <c r="AN234" s="109">
        <f t="shared" si="31"/>
        <v>2.4424624600000002</v>
      </c>
    </row>
    <row r="235" spans="1:40" x14ac:dyDescent="0.2">
      <c r="A235" t="s">
        <v>3253</v>
      </c>
      <c r="B235" t="s">
        <v>11</v>
      </c>
      <c r="C235" t="s">
        <v>2648</v>
      </c>
      <c r="D235" t="s">
        <v>2672</v>
      </c>
      <c r="E235" t="s">
        <v>2667</v>
      </c>
      <c r="F235" t="s">
        <v>2651</v>
      </c>
      <c r="G235">
        <v>0</v>
      </c>
      <c r="H235" t="s">
        <v>3063</v>
      </c>
      <c r="I235" s="107" t="s">
        <v>3255</v>
      </c>
      <c r="K235" s="109">
        <f t="shared" ref="K235:AN235" si="32">K91-$X$14-$X$12-$X$4</f>
        <v>1.5736420050000002</v>
      </c>
      <c r="L235" s="109">
        <f t="shared" si="32"/>
        <v>1.6434947849999999</v>
      </c>
      <c r="M235" s="109">
        <f t="shared" si="32"/>
        <v>1.5006333300000001</v>
      </c>
      <c r="N235" s="109">
        <f t="shared" si="32"/>
        <v>1.6481873849999997</v>
      </c>
      <c r="O235" s="109">
        <f t="shared" si="32"/>
        <v>1.6482025049999998</v>
      </c>
      <c r="P235" s="109">
        <f t="shared" si="32"/>
        <v>1.6635691500000001</v>
      </c>
      <c r="Q235" s="109">
        <f t="shared" si="32"/>
        <v>1.6937473199999997</v>
      </c>
      <c r="R235" s="109">
        <f t="shared" si="32"/>
        <v>1.7305080900000001</v>
      </c>
      <c r="S235" s="109">
        <f t="shared" si="32"/>
        <v>1.7519038349999996</v>
      </c>
      <c r="T235" s="109">
        <f t="shared" si="32"/>
        <v>1.7487467249999999</v>
      </c>
      <c r="U235" s="109">
        <f t="shared" si="32"/>
        <v>1.7994245099999999</v>
      </c>
      <c r="V235" s="109">
        <f t="shared" si="32"/>
        <v>1.82404203</v>
      </c>
      <c r="W235" s="109">
        <f t="shared" si="32"/>
        <v>1.8412649249999997</v>
      </c>
      <c r="X235" s="109">
        <f t="shared" si="32"/>
        <v>1.8541891500000001</v>
      </c>
      <c r="Y235" s="109">
        <f t="shared" si="32"/>
        <v>1.8707979299999999</v>
      </c>
      <c r="Z235" s="109">
        <f t="shared" si="32"/>
        <v>1.8987947700000001</v>
      </c>
      <c r="AA235" s="109">
        <f t="shared" si="32"/>
        <v>1.93271919</v>
      </c>
      <c r="AB235" s="109">
        <f t="shared" si="32"/>
        <v>1.9544551350000001</v>
      </c>
      <c r="AC235" s="109">
        <f t="shared" si="32"/>
        <v>1.9663977749999997</v>
      </c>
      <c r="AD235" s="109">
        <f t="shared" si="32"/>
        <v>1.9865436900000002</v>
      </c>
      <c r="AE235" s="109">
        <f t="shared" si="32"/>
        <v>2.0044476599999999</v>
      </c>
      <c r="AF235" s="109">
        <f t="shared" si="32"/>
        <v>2.0086090350000001</v>
      </c>
      <c r="AG235" s="109">
        <f t="shared" si="32"/>
        <v>2.04602415</v>
      </c>
      <c r="AH235" s="109">
        <f t="shared" si="32"/>
        <v>2.0877005400000002</v>
      </c>
      <c r="AI235" s="109">
        <f t="shared" si="32"/>
        <v>2.1020197199999999</v>
      </c>
      <c r="AJ235" s="109">
        <f t="shared" si="32"/>
        <v>2.1291873900000002</v>
      </c>
      <c r="AK235" s="109">
        <f t="shared" si="32"/>
        <v>2.1399351450000004</v>
      </c>
      <c r="AL235" s="109">
        <f t="shared" si="32"/>
        <v>2.1364422900000002</v>
      </c>
      <c r="AM235" s="109">
        <f t="shared" si="32"/>
        <v>2.1430528349999998</v>
      </c>
      <c r="AN235" s="109">
        <f t="shared" si="32"/>
        <v>2.1327480150000002</v>
      </c>
    </row>
    <row r="236" spans="1:40" x14ac:dyDescent="0.2">
      <c r="A236" t="s">
        <v>3253</v>
      </c>
      <c r="B236" t="s">
        <v>13</v>
      </c>
      <c r="C236" t="s">
        <v>2648</v>
      </c>
      <c r="D236" t="s">
        <v>2672</v>
      </c>
      <c r="E236" t="s">
        <v>2667</v>
      </c>
      <c r="F236" t="s">
        <v>2652</v>
      </c>
      <c r="G236">
        <v>0</v>
      </c>
      <c r="H236" t="s">
        <v>3064</v>
      </c>
      <c r="I236" s="107" t="s">
        <v>3255</v>
      </c>
      <c r="K236" s="109">
        <f t="shared" ref="K236:AN236" si="33">K92-$X$14-$X$12-$X$4</f>
        <v>1.5736420050000002</v>
      </c>
      <c r="L236" s="109">
        <f t="shared" si="33"/>
        <v>1.6434947849999999</v>
      </c>
      <c r="M236" s="109">
        <f t="shared" si="33"/>
        <v>1.4437294800000002</v>
      </c>
      <c r="N236" s="109">
        <f t="shared" si="33"/>
        <v>1.50719487</v>
      </c>
      <c r="O236" s="109">
        <f t="shared" si="33"/>
        <v>1.496575905</v>
      </c>
      <c r="P236" s="109">
        <f t="shared" si="33"/>
        <v>1.5134109450000002</v>
      </c>
      <c r="Q236" s="109">
        <f t="shared" si="33"/>
        <v>1.5439171650000001</v>
      </c>
      <c r="R236" s="109">
        <f t="shared" si="33"/>
        <v>1.5758506050000001</v>
      </c>
      <c r="S236" s="109">
        <f t="shared" si="33"/>
        <v>1.5950362649999998</v>
      </c>
      <c r="T236" s="109">
        <f t="shared" si="33"/>
        <v>1.5890854649999999</v>
      </c>
      <c r="U236" s="109">
        <f t="shared" si="33"/>
        <v>1.6057543200000002</v>
      </c>
      <c r="V236" s="109">
        <f t="shared" si="33"/>
        <v>1.6242413549999999</v>
      </c>
      <c r="W236" s="109">
        <f t="shared" si="33"/>
        <v>1.6221383249999997</v>
      </c>
      <c r="X236" s="109">
        <f t="shared" si="33"/>
        <v>1.60244115</v>
      </c>
      <c r="Y236" s="109">
        <f t="shared" si="33"/>
        <v>1.60606212</v>
      </c>
      <c r="Z236" s="109">
        <f t="shared" si="33"/>
        <v>1.6031611050000001</v>
      </c>
      <c r="AA236" s="109">
        <f t="shared" si="33"/>
        <v>1.6082071349999996</v>
      </c>
      <c r="AB236" s="109">
        <f t="shared" si="33"/>
        <v>1.631001615</v>
      </c>
      <c r="AC236" s="109">
        <f t="shared" si="33"/>
        <v>1.6315437749999997</v>
      </c>
      <c r="AD236" s="109">
        <f t="shared" si="33"/>
        <v>1.6778894099999999</v>
      </c>
      <c r="AE236" s="109">
        <f t="shared" si="33"/>
        <v>1.6976959349999998</v>
      </c>
      <c r="AF236" s="109">
        <f t="shared" si="33"/>
        <v>1.6968130349999997</v>
      </c>
      <c r="AG236" s="109">
        <f t="shared" si="33"/>
        <v>1.7406827699999996</v>
      </c>
      <c r="AH236" s="109">
        <f t="shared" si="33"/>
        <v>1.7597677199999999</v>
      </c>
      <c r="AI236" s="109">
        <f t="shared" si="33"/>
        <v>1.7697085799999999</v>
      </c>
      <c r="AJ236" s="109">
        <f t="shared" si="33"/>
        <v>1.7998481399999997</v>
      </c>
      <c r="AK236" s="109">
        <f t="shared" si="33"/>
        <v>1.7863022399999997</v>
      </c>
      <c r="AL236" s="109">
        <f t="shared" si="33"/>
        <v>1.796980335</v>
      </c>
      <c r="AM236" s="109">
        <f t="shared" si="33"/>
        <v>1.8319996049999998</v>
      </c>
      <c r="AN236" s="109">
        <f t="shared" si="33"/>
        <v>1.8522519</v>
      </c>
    </row>
    <row r="237" spans="1:40" x14ac:dyDescent="0.2">
      <c r="A237" t="s">
        <v>3253</v>
      </c>
      <c r="B237" t="s">
        <v>15</v>
      </c>
      <c r="C237" t="s">
        <v>2648</v>
      </c>
      <c r="D237" t="s">
        <v>2672</v>
      </c>
      <c r="E237" t="s">
        <v>2667</v>
      </c>
      <c r="F237" t="s">
        <v>2653</v>
      </c>
      <c r="G237">
        <v>0</v>
      </c>
      <c r="H237" t="s">
        <v>3065</v>
      </c>
      <c r="I237" s="107" t="s">
        <v>3255</v>
      </c>
      <c r="K237" s="109">
        <f t="shared" ref="K237:AN237" si="34">K93-$X$14-$X$12-$X$4</f>
        <v>1.5736420050000002</v>
      </c>
      <c r="L237" s="109">
        <f t="shared" si="34"/>
        <v>1.6434947849999999</v>
      </c>
      <c r="M237" s="109">
        <f t="shared" si="34"/>
        <v>1.4910922049999999</v>
      </c>
      <c r="N237" s="109">
        <f t="shared" si="34"/>
        <v>1.680575505</v>
      </c>
      <c r="O237" s="109">
        <f t="shared" si="34"/>
        <v>1.7327640749999997</v>
      </c>
      <c r="P237" s="109">
        <f t="shared" si="34"/>
        <v>1.7673209699999999</v>
      </c>
      <c r="Q237" s="109">
        <f t="shared" si="34"/>
        <v>1.8093294600000001</v>
      </c>
      <c r="R237" s="109">
        <f t="shared" si="34"/>
        <v>1.888899675</v>
      </c>
      <c r="S237" s="109">
        <f t="shared" si="34"/>
        <v>2.0256846450000001</v>
      </c>
      <c r="T237" s="109">
        <f t="shared" si="34"/>
        <v>2.0643483750000002</v>
      </c>
      <c r="U237" s="109">
        <f t="shared" si="34"/>
        <v>2.1286183650000003</v>
      </c>
      <c r="V237" s="109">
        <f t="shared" si="34"/>
        <v>2.1802179300000004</v>
      </c>
      <c r="W237" s="109">
        <f t="shared" si="34"/>
        <v>2.2211391300000001</v>
      </c>
      <c r="X237" s="109">
        <f t="shared" si="34"/>
        <v>2.2471275749999999</v>
      </c>
      <c r="Y237" s="109">
        <f t="shared" si="34"/>
        <v>2.2600231800000001</v>
      </c>
      <c r="Z237" s="109">
        <f t="shared" si="34"/>
        <v>2.2872210900000001</v>
      </c>
      <c r="AA237" s="109">
        <f t="shared" si="34"/>
        <v>2.3275648950000001</v>
      </c>
      <c r="AB237" s="109">
        <f t="shared" si="34"/>
        <v>2.3403512850000001</v>
      </c>
      <c r="AC237" s="109">
        <f t="shared" si="34"/>
        <v>2.35801806</v>
      </c>
      <c r="AD237" s="109">
        <f t="shared" si="34"/>
        <v>2.3183080800000004</v>
      </c>
      <c r="AE237" s="109">
        <f t="shared" si="34"/>
        <v>2.3183716650000004</v>
      </c>
      <c r="AF237" s="109">
        <f t="shared" si="34"/>
        <v>2.3322232050000005</v>
      </c>
      <c r="AG237" s="109">
        <f t="shared" si="34"/>
        <v>2.3733784950000003</v>
      </c>
      <c r="AH237" s="109">
        <f t="shared" si="34"/>
        <v>2.4007825500000002</v>
      </c>
      <c r="AI237" s="109">
        <f t="shared" si="34"/>
        <v>2.4518161950000001</v>
      </c>
      <c r="AJ237" s="109">
        <f t="shared" si="34"/>
        <v>2.4677671200000004</v>
      </c>
      <c r="AK237" s="109">
        <f t="shared" si="34"/>
        <v>2.4795048300000002</v>
      </c>
      <c r="AL237" s="109">
        <f t="shared" si="34"/>
        <v>2.4570375900000001</v>
      </c>
      <c r="AM237" s="109">
        <f t="shared" si="34"/>
        <v>2.4630013499999999</v>
      </c>
      <c r="AN237" s="109">
        <f t="shared" si="34"/>
        <v>2.4729624600000002</v>
      </c>
    </row>
    <row r="238" spans="1:40" hidden="1" x14ac:dyDescent="0.2">
      <c r="A238" t="s">
        <v>334</v>
      </c>
      <c r="B238" t="s">
        <v>11</v>
      </c>
      <c r="C238" t="s">
        <v>2648</v>
      </c>
      <c r="D238" t="s">
        <v>2672</v>
      </c>
      <c r="E238" t="s">
        <v>2666</v>
      </c>
      <c r="F238" t="s">
        <v>2651</v>
      </c>
      <c r="H238" t="s">
        <v>129</v>
      </c>
      <c r="I238" t="s">
        <v>3255</v>
      </c>
    </row>
    <row r="239" spans="1:40" hidden="1" x14ac:dyDescent="0.2">
      <c r="A239" t="s">
        <v>334</v>
      </c>
      <c r="B239" t="s">
        <v>13</v>
      </c>
      <c r="C239" t="s">
        <v>2648</v>
      </c>
      <c r="D239" t="s">
        <v>2672</v>
      </c>
      <c r="E239" t="s">
        <v>2666</v>
      </c>
      <c r="F239" t="s">
        <v>2652</v>
      </c>
      <c r="H239" t="s">
        <v>130</v>
      </c>
      <c r="I239" t="s">
        <v>3255</v>
      </c>
    </row>
    <row r="240" spans="1:40" hidden="1" x14ac:dyDescent="0.2">
      <c r="A240" t="s">
        <v>334</v>
      </c>
      <c r="B240" t="s">
        <v>15</v>
      </c>
      <c r="C240" t="s">
        <v>2648</v>
      </c>
      <c r="D240" t="s">
        <v>2672</v>
      </c>
      <c r="E240" t="s">
        <v>2666</v>
      </c>
      <c r="F240" t="s">
        <v>2653</v>
      </c>
      <c r="H240" t="s">
        <v>131</v>
      </c>
      <c r="I240" t="s">
        <v>3255</v>
      </c>
    </row>
    <row r="241" spans="1:40" hidden="1" x14ac:dyDescent="0.2">
      <c r="A241" t="s">
        <v>623</v>
      </c>
      <c r="B241" t="s">
        <v>11</v>
      </c>
      <c r="C241" t="s">
        <v>2648</v>
      </c>
      <c r="D241" t="s">
        <v>2672</v>
      </c>
      <c r="E241" t="s">
        <v>2666</v>
      </c>
      <c r="F241" t="s">
        <v>2651</v>
      </c>
      <c r="H241" t="s">
        <v>431</v>
      </c>
      <c r="I241" t="s">
        <v>3255</v>
      </c>
    </row>
    <row r="242" spans="1:40" hidden="1" x14ac:dyDescent="0.2">
      <c r="A242" t="s">
        <v>623</v>
      </c>
      <c r="B242" t="s">
        <v>13</v>
      </c>
      <c r="C242" t="s">
        <v>2648</v>
      </c>
      <c r="D242" t="s">
        <v>2672</v>
      </c>
      <c r="E242" t="s">
        <v>2666</v>
      </c>
      <c r="F242" t="s">
        <v>2652</v>
      </c>
      <c r="H242" t="s">
        <v>432</v>
      </c>
      <c r="I242" t="s">
        <v>3255</v>
      </c>
    </row>
    <row r="243" spans="1:40" hidden="1" x14ac:dyDescent="0.2">
      <c r="A243" t="s">
        <v>623</v>
      </c>
      <c r="B243" t="s">
        <v>15</v>
      </c>
      <c r="C243" t="s">
        <v>2648</v>
      </c>
      <c r="D243" t="s">
        <v>2672</v>
      </c>
      <c r="E243" t="s">
        <v>2666</v>
      </c>
      <c r="F243" t="s">
        <v>2653</v>
      </c>
      <c r="H243" t="s">
        <v>433</v>
      </c>
      <c r="I243" t="s">
        <v>3255</v>
      </c>
    </row>
    <row r="244" spans="1:40" hidden="1" x14ac:dyDescent="0.2">
      <c r="A244" t="s">
        <v>912</v>
      </c>
      <c r="B244" t="s">
        <v>11</v>
      </c>
      <c r="C244" t="s">
        <v>2648</v>
      </c>
      <c r="D244" t="s">
        <v>2672</v>
      </c>
      <c r="E244" t="s">
        <v>2666</v>
      </c>
      <c r="F244" t="s">
        <v>2651</v>
      </c>
      <c r="H244" t="s">
        <v>720</v>
      </c>
      <c r="I244" t="s">
        <v>3255</v>
      </c>
    </row>
    <row r="245" spans="1:40" hidden="1" x14ac:dyDescent="0.2">
      <c r="A245" t="s">
        <v>912</v>
      </c>
      <c r="B245" t="s">
        <v>13</v>
      </c>
      <c r="C245" t="s">
        <v>2648</v>
      </c>
      <c r="D245" t="s">
        <v>2672</v>
      </c>
      <c r="E245" t="s">
        <v>2666</v>
      </c>
      <c r="F245" t="s">
        <v>2652</v>
      </c>
      <c r="H245" t="s">
        <v>721</v>
      </c>
      <c r="I245" t="s">
        <v>3255</v>
      </c>
    </row>
    <row r="246" spans="1:40" hidden="1" x14ac:dyDescent="0.2">
      <c r="A246" t="s">
        <v>912</v>
      </c>
      <c r="B246" t="s">
        <v>15</v>
      </c>
      <c r="C246" t="s">
        <v>2648</v>
      </c>
      <c r="D246" t="s">
        <v>2672</v>
      </c>
      <c r="E246" t="s">
        <v>2666</v>
      </c>
      <c r="F246" t="s">
        <v>2653</v>
      </c>
      <c r="H246" t="s">
        <v>722</v>
      </c>
      <c r="I246" t="s">
        <v>3255</v>
      </c>
    </row>
    <row r="247" spans="1:40" x14ac:dyDescent="0.2">
      <c r="A247" t="s">
        <v>2963</v>
      </c>
      <c r="B247" t="s">
        <v>11</v>
      </c>
      <c r="C247" t="s">
        <v>2648</v>
      </c>
      <c r="D247" t="s">
        <v>2672</v>
      </c>
      <c r="E247" t="s">
        <v>2666</v>
      </c>
      <c r="F247" t="s">
        <v>2651</v>
      </c>
      <c r="H247" t="s">
        <v>1009</v>
      </c>
      <c r="I247" s="107" t="s">
        <v>3255</v>
      </c>
      <c r="K247" s="109">
        <f t="shared" ref="K247:AN247" si="35">K103-(K103*$Z$9)-$Z$5</f>
        <v>2.0608195062354082</v>
      </c>
      <c r="L247" s="109">
        <f t="shared" si="35"/>
        <v>1.9368113013836161</v>
      </c>
      <c r="M247" s="109">
        <f t="shared" si="35"/>
        <v>1.643822121040152</v>
      </c>
      <c r="N247" s="109">
        <f t="shared" si="35"/>
        <v>1.6134120584940159</v>
      </c>
      <c r="O247" s="109">
        <f t="shared" si="35"/>
        <v>1.5846080322281522</v>
      </c>
      <c r="P247" s="109">
        <f t="shared" si="35"/>
        <v>1.6049261264965036</v>
      </c>
      <c r="Q247" s="109">
        <f t="shared" si="35"/>
        <v>1.6289881545755518</v>
      </c>
      <c r="R247" s="109">
        <f t="shared" si="35"/>
        <v>1.6530810328396879</v>
      </c>
      <c r="S247" s="109">
        <f t="shared" si="35"/>
        <v>1.6701719338975678</v>
      </c>
      <c r="T247" s="109">
        <f t="shared" si="35"/>
        <v>1.7298292911584638</v>
      </c>
      <c r="U247" s="109">
        <f t="shared" si="35"/>
        <v>1.759625597390744</v>
      </c>
      <c r="V247" s="109">
        <f t="shared" si="35"/>
        <v>1.7857684907501519</v>
      </c>
      <c r="W247" s="109">
        <f t="shared" si="35"/>
        <v>1.799502201600528</v>
      </c>
      <c r="X247" s="109">
        <f t="shared" si="35"/>
        <v>1.8202300756300158</v>
      </c>
      <c r="Y247" s="109">
        <f t="shared" si="35"/>
        <v>1.8301693151954399</v>
      </c>
      <c r="Z247" s="109">
        <f t="shared" si="35"/>
        <v>1.8483816813697922</v>
      </c>
      <c r="AA247" s="109">
        <f t="shared" si="35"/>
        <v>1.8648158997049598</v>
      </c>
      <c r="AB247" s="109">
        <f t="shared" si="35"/>
        <v>1.892656466572056</v>
      </c>
      <c r="AC247" s="109">
        <f t="shared" si="35"/>
        <v>1.8927155284395598</v>
      </c>
      <c r="AD247" s="109">
        <f t="shared" si="35"/>
        <v>1.9143198927605118</v>
      </c>
      <c r="AE247" s="109">
        <f t="shared" si="35"/>
        <v>1.930123610437944</v>
      </c>
      <c r="AF247" s="109">
        <f t="shared" si="35"/>
        <v>1.9334625340884879</v>
      </c>
      <c r="AG247" s="109">
        <f t="shared" si="35"/>
        <v>1.9574303879183199</v>
      </c>
      <c r="AH247" s="109">
        <f t="shared" si="35"/>
        <v>1.9828334857208481</v>
      </c>
      <c r="AI247" s="109">
        <f t="shared" si="35"/>
        <v>1.9902761943541998</v>
      </c>
      <c r="AJ247" s="109">
        <f t="shared" si="35"/>
        <v>2.0122939917476801</v>
      </c>
      <c r="AK247" s="109">
        <f t="shared" si="35"/>
        <v>2.0209043392942641</v>
      </c>
      <c r="AL247" s="109">
        <f t="shared" si="35"/>
        <v>2.0140771121495922</v>
      </c>
      <c r="AM247" s="109">
        <f t="shared" si="35"/>
        <v>2.0161747217738317</v>
      </c>
      <c r="AN247" s="109">
        <f t="shared" si="35"/>
        <v>2.0144080412731844</v>
      </c>
    </row>
    <row r="248" spans="1:40" x14ac:dyDescent="0.2">
      <c r="A248" t="s">
        <v>2963</v>
      </c>
      <c r="B248" t="s">
        <v>13</v>
      </c>
      <c r="C248" t="s">
        <v>2648</v>
      </c>
      <c r="D248" t="s">
        <v>2672</v>
      </c>
      <c r="E248" t="s">
        <v>2666</v>
      </c>
      <c r="F248" t="s">
        <v>2652</v>
      </c>
      <c r="H248" t="s">
        <v>1010</v>
      </c>
      <c r="I248" s="107" t="s">
        <v>3255</v>
      </c>
      <c r="K248" s="109">
        <f t="shared" ref="K248:AN248" si="36">K104-(K104*$Z$9)-$Z$5</f>
        <v>2.0608195062354082</v>
      </c>
      <c r="L248" s="109">
        <f t="shared" si="36"/>
        <v>1.9368100836131517</v>
      </c>
      <c r="M248" s="109">
        <f t="shared" si="36"/>
        <v>1.6063195603499356</v>
      </c>
      <c r="N248" s="109">
        <f t="shared" si="36"/>
        <v>1.5317919064722638</v>
      </c>
      <c r="O248" s="109">
        <f t="shared" si="36"/>
        <v>1.4933107657333518</v>
      </c>
      <c r="P248" s="109">
        <f t="shared" si="36"/>
        <v>1.4992642425701037</v>
      </c>
      <c r="Q248" s="109">
        <f t="shared" si="36"/>
        <v>1.5212490586801841</v>
      </c>
      <c r="R248" s="109">
        <f t="shared" si="36"/>
        <v>1.5282449470341199</v>
      </c>
      <c r="S248" s="109">
        <f t="shared" si="36"/>
        <v>1.5395040468207761</v>
      </c>
      <c r="T248" s="109">
        <f t="shared" si="36"/>
        <v>1.5672049760079998</v>
      </c>
      <c r="U248" s="109">
        <f t="shared" si="36"/>
        <v>1.5817599715554722</v>
      </c>
      <c r="V248" s="109">
        <f t="shared" si="36"/>
        <v>1.6000194248544319</v>
      </c>
      <c r="W248" s="109">
        <f t="shared" si="36"/>
        <v>1.6018990535656157</v>
      </c>
      <c r="X248" s="109">
        <f t="shared" si="36"/>
        <v>1.60117671271872</v>
      </c>
      <c r="Y248" s="109">
        <f t="shared" si="36"/>
        <v>1.6019786145692636</v>
      </c>
      <c r="Z248" s="109">
        <f t="shared" si="36"/>
        <v>1.6027800090154478</v>
      </c>
      <c r="AA248" s="109">
        <f t="shared" si="36"/>
        <v>1.596222619509424</v>
      </c>
      <c r="AB248" s="109">
        <f t="shared" si="36"/>
        <v>1.6115513052250241</v>
      </c>
      <c r="AC248" s="109">
        <f t="shared" si="36"/>
        <v>1.6160325990516717</v>
      </c>
      <c r="AD248" s="109">
        <f t="shared" si="36"/>
        <v>1.6552502879595596</v>
      </c>
      <c r="AE248" s="109">
        <f t="shared" si="36"/>
        <v>1.6679481835494319</v>
      </c>
      <c r="AF248" s="109">
        <f t="shared" si="36"/>
        <v>1.6719563735508161</v>
      </c>
      <c r="AG248" s="109">
        <f t="shared" si="36"/>
        <v>1.6896068401369038</v>
      </c>
      <c r="AH248" s="109">
        <f t="shared" si="36"/>
        <v>1.7024177854181841</v>
      </c>
      <c r="AI248" s="109">
        <f t="shared" si="36"/>
        <v>1.7064037511086003</v>
      </c>
      <c r="AJ248" s="109">
        <f t="shared" si="36"/>
        <v>1.7221114678811202</v>
      </c>
      <c r="AK248" s="109">
        <f t="shared" si="36"/>
        <v>1.7071820079159681</v>
      </c>
      <c r="AL248" s="109">
        <f t="shared" si="36"/>
        <v>1.7170503123518637</v>
      </c>
      <c r="AM248" s="109">
        <f t="shared" si="36"/>
        <v>1.7438896689358077</v>
      </c>
      <c r="AN248" s="109">
        <f t="shared" si="36"/>
        <v>1.766343834078888</v>
      </c>
    </row>
    <row r="249" spans="1:40" x14ac:dyDescent="0.2">
      <c r="A249" t="s">
        <v>2963</v>
      </c>
      <c r="B249" t="s">
        <v>15</v>
      </c>
      <c r="C249" t="s">
        <v>2648</v>
      </c>
      <c r="D249" t="s">
        <v>2672</v>
      </c>
      <c r="E249" t="s">
        <v>2666</v>
      </c>
      <c r="F249" t="s">
        <v>2653</v>
      </c>
      <c r="H249" t="s">
        <v>1011</v>
      </c>
      <c r="I249" s="107" t="s">
        <v>3255</v>
      </c>
      <c r="K249" s="109">
        <f t="shared" ref="K249:AN249" si="37">K105-(K105*$Z$9)-$Z$5</f>
        <v>2.0608195062354082</v>
      </c>
      <c r="L249" s="109">
        <f t="shared" si="37"/>
        <v>1.9368092717661758</v>
      </c>
      <c r="M249" s="109">
        <f t="shared" si="37"/>
        <v>1.6276374441692318</v>
      </c>
      <c r="N249" s="109">
        <f t="shared" si="37"/>
        <v>1.6880903099857358</v>
      </c>
      <c r="O249" s="109">
        <f t="shared" si="37"/>
        <v>1.7119749495005279</v>
      </c>
      <c r="P249" s="109">
        <f t="shared" si="37"/>
        <v>1.7399246083050237</v>
      </c>
      <c r="Q249" s="109">
        <f t="shared" si="37"/>
        <v>1.7771477921546237</v>
      </c>
      <c r="R249" s="109">
        <f t="shared" si="37"/>
        <v>1.8210160449836559</v>
      </c>
      <c r="S249" s="109">
        <f t="shared" si="37"/>
        <v>1.9143662695190156</v>
      </c>
      <c r="T249" s="109">
        <f t="shared" si="37"/>
        <v>1.9687348496547601</v>
      </c>
      <c r="U249" s="109">
        <f t="shared" si="37"/>
        <v>2.0076795550169684</v>
      </c>
      <c r="V249" s="109">
        <f t="shared" si="37"/>
        <v>2.057182330302056</v>
      </c>
      <c r="W249" s="109">
        <f t="shared" si="37"/>
        <v>2.0916620802580081</v>
      </c>
      <c r="X249" s="109">
        <f t="shared" si="37"/>
        <v>2.1243354706923601</v>
      </c>
      <c r="Y249" s="109">
        <f t="shared" si="37"/>
        <v>2.1378365873841121</v>
      </c>
      <c r="Z249" s="109">
        <f t="shared" si="37"/>
        <v>2.159078259068536</v>
      </c>
      <c r="AA249" s="109">
        <f t="shared" si="37"/>
        <v>2.1807509200163442</v>
      </c>
      <c r="AB249" s="109">
        <f t="shared" si="37"/>
        <v>2.1892990597883917</v>
      </c>
      <c r="AC249" s="109">
        <f t="shared" si="37"/>
        <v>2.2083979628605359</v>
      </c>
      <c r="AD249" s="109">
        <f t="shared" si="37"/>
        <v>2.1763195547787202</v>
      </c>
      <c r="AE249" s="109">
        <f t="shared" si="37"/>
        <v>2.1649167580773123</v>
      </c>
      <c r="AF249" s="109">
        <f t="shared" si="37"/>
        <v>2.1973612076644322</v>
      </c>
      <c r="AG249" s="109">
        <f t="shared" si="37"/>
        <v>2.2244196614510243</v>
      </c>
      <c r="AH249" s="109">
        <f t="shared" si="37"/>
        <v>2.240585665841496</v>
      </c>
      <c r="AI249" s="109">
        <f t="shared" si="37"/>
        <v>2.279536663017768</v>
      </c>
      <c r="AJ249" s="109">
        <f t="shared" si="37"/>
        <v>2.2687465063406238</v>
      </c>
      <c r="AK249" s="109">
        <f t="shared" si="37"/>
        <v>2.2660582780413439</v>
      </c>
      <c r="AL249" s="109">
        <f t="shared" si="37"/>
        <v>2.2456825426376961</v>
      </c>
      <c r="AM249" s="109">
        <f t="shared" si="37"/>
        <v>2.2668643406076403</v>
      </c>
      <c r="AN249" s="109">
        <f t="shared" si="37"/>
        <v>2.2810453791417924</v>
      </c>
    </row>
    <row r="250" spans="1:40" hidden="1" x14ac:dyDescent="0.2">
      <c r="A250" t="s">
        <v>1490</v>
      </c>
      <c r="B250" t="s">
        <v>11</v>
      </c>
      <c r="C250" t="s">
        <v>2648</v>
      </c>
      <c r="D250" t="s">
        <v>2672</v>
      </c>
      <c r="E250" t="s">
        <v>2666</v>
      </c>
      <c r="F250" t="s">
        <v>2651</v>
      </c>
      <c r="H250" t="s">
        <v>1298</v>
      </c>
      <c r="I250" t="s">
        <v>3255</v>
      </c>
    </row>
    <row r="251" spans="1:40" hidden="1" x14ac:dyDescent="0.2">
      <c r="A251" t="s">
        <v>1490</v>
      </c>
      <c r="B251" t="s">
        <v>13</v>
      </c>
      <c r="C251" t="s">
        <v>2648</v>
      </c>
      <c r="D251" t="s">
        <v>2672</v>
      </c>
      <c r="E251" t="s">
        <v>2666</v>
      </c>
      <c r="F251" t="s">
        <v>2652</v>
      </c>
      <c r="H251" t="s">
        <v>1299</v>
      </c>
      <c r="I251" t="s">
        <v>3255</v>
      </c>
    </row>
    <row r="252" spans="1:40" hidden="1" x14ac:dyDescent="0.2">
      <c r="A252" t="s">
        <v>1490</v>
      </c>
      <c r="B252" t="s">
        <v>15</v>
      </c>
      <c r="C252" t="s">
        <v>2648</v>
      </c>
      <c r="D252" t="s">
        <v>2672</v>
      </c>
      <c r="E252" t="s">
        <v>2666</v>
      </c>
      <c r="F252" t="s">
        <v>2653</v>
      </c>
      <c r="H252" t="s">
        <v>1300</v>
      </c>
      <c r="I252" t="s">
        <v>3255</v>
      </c>
    </row>
    <row r="253" spans="1:40" hidden="1" x14ac:dyDescent="0.2">
      <c r="A253" t="s">
        <v>1779</v>
      </c>
      <c r="B253" t="s">
        <v>11</v>
      </c>
      <c r="C253" t="s">
        <v>2648</v>
      </c>
      <c r="D253" t="s">
        <v>2672</v>
      </c>
      <c r="E253" t="s">
        <v>2666</v>
      </c>
      <c r="F253" t="s">
        <v>2651</v>
      </c>
      <c r="H253" t="s">
        <v>1587</v>
      </c>
      <c r="I253" t="s">
        <v>3255</v>
      </c>
    </row>
    <row r="254" spans="1:40" hidden="1" x14ac:dyDescent="0.2">
      <c r="A254" t="s">
        <v>1779</v>
      </c>
      <c r="B254" t="s">
        <v>13</v>
      </c>
      <c r="C254" t="s">
        <v>2648</v>
      </c>
      <c r="D254" t="s">
        <v>2672</v>
      </c>
      <c r="E254" t="s">
        <v>2666</v>
      </c>
      <c r="F254" t="s">
        <v>2652</v>
      </c>
      <c r="H254" t="s">
        <v>1588</v>
      </c>
      <c r="I254" t="s">
        <v>3255</v>
      </c>
    </row>
    <row r="255" spans="1:40" hidden="1" x14ac:dyDescent="0.2">
      <c r="A255" t="s">
        <v>1779</v>
      </c>
      <c r="B255" t="s">
        <v>15</v>
      </c>
      <c r="C255" t="s">
        <v>2648</v>
      </c>
      <c r="D255" t="s">
        <v>2672</v>
      </c>
      <c r="E255" t="s">
        <v>2666</v>
      </c>
      <c r="F255" t="s">
        <v>2653</v>
      </c>
      <c r="H255" t="s">
        <v>1589</v>
      </c>
      <c r="I255" t="s">
        <v>3255</v>
      </c>
    </row>
    <row r="256" spans="1:40" x14ac:dyDescent="0.2">
      <c r="A256" t="s">
        <v>2068</v>
      </c>
      <c r="B256" t="s">
        <v>11</v>
      </c>
      <c r="C256" t="s">
        <v>2648</v>
      </c>
      <c r="D256" t="s">
        <v>2672</v>
      </c>
      <c r="E256" t="s">
        <v>2666</v>
      </c>
      <c r="F256" t="s">
        <v>2651</v>
      </c>
      <c r="H256" t="s">
        <v>1876</v>
      </c>
      <c r="I256" s="107" t="s">
        <v>3255</v>
      </c>
      <c r="K256" s="109">
        <f t="shared" ref="K256:AN256" si="38">K112-(K112*$Y$9)-$Y$5</f>
        <v>2.0448647043928641</v>
      </c>
      <c r="L256" s="109">
        <f t="shared" si="38"/>
        <v>1.921076307109824</v>
      </c>
      <c r="M256" s="109">
        <f t="shared" si="38"/>
        <v>1.6307621625522803</v>
      </c>
      <c r="N256" s="109">
        <f t="shared" si="38"/>
        <v>1.5989632327919518</v>
      </c>
      <c r="O256" s="109">
        <f t="shared" si="38"/>
        <v>1.5691661147126958</v>
      </c>
      <c r="P256" s="109">
        <f t="shared" si="38"/>
        <v>1.5897745457558399</v>
      </c>
      <c r="Q256" s="109">
        <f t="shared" si="38"/>
        <v>1.6148471203582639</v>
      </c>
      <c r="R256" s="109">
        <f t="shared" si="38"/>
        <v>1.6393815418964723</v>
      </c>
      <c r="S256" s="109">
        <f t="shared" si="38"/>
        <v>1.656856243612256</v>
      </c>
      <c r="T256" s="109">
        <f t="shared" si="38"/>
        <v>1.716067085036352</v>
      </c>
      <c r="U256" s="109">
        <f t="shared" si="38"/>
        <v>1.7459734980147519</v>
      </c>
      <c r="V256" s="109">
        <f t="shared" si="38"/>
        <v>1.7722010264214081</v>
      </c>
      <c r="W256" s="109">
        <f t="shared" si="38"/>
        <v>1.785909062611168</v>
      </c>
      <c r="X256" s="109">
        <f t="shared" si="38"/>
        <v>1.8069478740324643</v>
      </c>
      <c r="Y256" s="109">
        <f t="shared" si="38"/>
        <v>1.8168278487686402</v>
      </c>
      <c r="Z256" s="109">
        <f t="shared" si="38"/>
        <v>1.8366795369492799</v>
      </c>
      <c r="AA256" s="109">
        <f t="shared" si="38"/>
        <v>1.8529785827629439</v>
      </c>
      <c r="AB256" s="109">
        <f t="shared" si="38"/>
        <v>1.8803117452700402</v>
      </c>
      <c r="AC256" s="109">
        <f t="shared" si="38"/>
        <v>1.8809444785069602</v>
      </c>
      <c r="AD256" s="109">
        <f t="shared" si="38"/>
        <v>1.902124145378592</v>
      </c>
      <c r="AE256" s="109">
        <f t="shared" si="38"/>
        <v>1.9178470842819118</v>
      </c>
      <c r="AF256" s="109">
        <f t="shared" si="38"/>
        <v>1.9210323658922479</v>
      </c>
      <c r="AG256" s="109">
        <f t="shared" si="38"/>
        <v>1.9453170430044642</v>
      </c>
      <c r="AH256" s="109">
        <f t="shared" si="38"/>
        <v>1.970830754957472</v>
      </c>
      <c r="AI256" s="109">
        <f t="shared" si="38"/>
        <v>1.9787351000775519</v>
      </c>
      <c r="AJ256" s="109">
        <f t="shared" si="38"/>
        <v>2.0006123464633117</v>
      </c>
      <c r="AK256" s="109">
        <f t="shared" si="38"/>
        <v>2.0092336539440718</v>
      </c>
      <c r="AL256" s="109">
        <f t="shared" si="38"/>
        <v>2.0024893366718239</v>
      </c>
      <c r="AM256" s="109">
        <f t="shared" si="38"/>
        <v>2.0044637485174559</v>
      </c>
      <c r="AN256" s="109">
        <f t="shared" si="38"/>
        <v>2.0025676799050083</v>
      </c>
    </row>
    <row r="257" spans="1:40" x14ac:dyDescent="0.2">
      <c r="A257" t="s">
        <v>2068</v>
      </c>
      <c r="B257" t="s">
        <v>13</v>
      </c>
      <c r="C257" t="s">
        <v>2648</v>
      </c>
      <c r="D257" t="s">
        <v>2672</v>
      </c>
      <c r="E257" t="s">
        <v>2666</v>
      </c>
      <c r="F257" t="s">
        <v>2652</v>
      </c>
      <c r="H257" t="s">
        <v>1877</v>
      </c>
      <c r="I257" s="107" t="s">
        <v>3255</v>
      </c>
      <c r="K257" s="109">
        <f t="shared" ref="K257:AN257" si="39">K113-(K113*$Y$9)-$Y$5</f>
        <v>2.0448645014311198</v>
      </c>
      <c r="L257" s="109">
        <f t="shared" si="39"/>
        <v>1.9210942692241684</v>
      </c>
      <c r="M257" s="109">
        <f t="shared" si="39"/>
        <v>1.5940405986529762</v>
      </c>
      <c r="N257" s="109">
        <f t="shared" si="39"/>
        <v>1.5162363303801678</v>
      </c>
      <c r="O257" s="109">
        <f t="shared" si="39"/>
        <v>1.4774253768072558</v>
      </c>
      <c r="P257" s="109">
        <f t="shared" si="39"/>
        <v>1.4830584785311038</v>
      </c>
      <c r="Q257" s="109">
        <f t="shared" si="39"/>
        <v>1.506388017676056</v>
      </c>
      <c r="R257" s="109">
        <f t="shared" si="39"/>
        <v>1.513785262878752</v>
      </c>
      <c r="S257" s="109">
        <f t="shared" si="39"/>
        <v>1.5250941897735601</v>
      </c>
      <c r="T257" s="109">
        <f t="shared" si="39"/>
        <v>1.5525686136544796</v>
      </c>
      <c r="U257" s="109">
        <f t="shared" si="39"/>
        <v>1.5673334716452478</v>
      </c>
      <c r="V257" s="109">
        <f t="shared" si="39"/>
        <v>1.5856484349811923</v>
      </c>
      <c r="W257" s="109">
        <f t="shared" si="39"/>
        <v>1.5874021259302245</v>
      </c>
      <c r="X257" s="109">
        <f t="shared" si="39"/>
        <v>1.586830382697376</v>
      </c>
      <c r="Y257" s="109">
        <f t="shared" si="39"/>
        <v>1.5873494573576563</v>
      </c>
      <c r="Z257" s="109">
        <f t="shared" si="39"/>
        <v>1.5885037007957838</v>
      </c>
      <c r="AA257" s="109">
        <f t="shared" si="39"/>
        <v>1.5821385160613279</v>
      </c>
      <c r="AB257" s="109">
        <f t="shared" si="39"/>
        <v>1.5975064748743919</v>
      </c>
      <c r="AC257" s="109">
        <f t="shared" si="39"/>
        <v>1.6020779851962477</v>
      </c>
      <c r="AD257" s="109">
        <f t="shared" si="39"/>
        <v>1.6415553636555842</v>
      </c>
      <c r="AE257" s="109">
        <f t="shared" si="39"/>
        <v>1.6543454038772318</v>
      </c>
      <c r="AF257" s="109">
        <f t="shared" si="39"/>
        <v>1.6584126557461198</v>
      </c>
      <c r="AG257" s="109">
        <f t="shared" si="39"/>
        <v>1.6767675010647598</v>
      </c>
      <c r="AH257" s="109">
        <f t="shared" si="39"/>
        <v>1.6895360273415441</v>
      </c>
      <c r="AI257" s="109">
        <f t="shared" si="39"/>
        <v>1.6936422478652799</v>
      </c>
      <c r="AJ257" s="109">
        <f t="shared" si="39"/>
        <v>1.7092837991092558</v>
      </c>
      <c r="AK257" s="109">
        <f t="shared" si="39"/>
        <v>1.6944139084159682</v>
      </c>
      <c r="AL257" s="109">
        <f t="shared" si="39"/>
        <v>1.7044213431273758</v>
      </c>
      <c r="AM257" s="109">
        <f t="shared" si="39"/>
        <v>1.7313462480864161</v>
      </c>
      <c r="AN257" s="109">
        <f t="shared" si="39"/>
        <v>1.7538786549818082</v>
      </c>
    </row>
    <row r="258" spans="1:40" x14ac:dyDescent="0.2">
      <c r="A258" t="s">
        <v>2068</v>
      </c>
      <c r="B258" t="s">
        <v>15</v>
      </c>
      <c r="C258" t="s">
        <v>2648</v>
      </c>
      <c r="D258" t="s">
        <v>2672</v>
      </c>
      <c r="E258" t="s">
        <v>2666</v>
      </c>
      <c r="F258" t="s">
        <v>2653</v>
      </c>
      <c r="H258" t="s">
        <v>1878</v>
      </c>
      <c r="I258" s="107" t="s">
        <v>3255</v>
      </c>
      <c r="K258" s="109">
        <f t="shared" ref="K258:AN258" si="40">K114-(K114*$Y$9)-$Y$5</f>
        <v>2.0448647043928641</v>
      </c>
      <c r="L258" s="109">
        <f t="shared" si="40"/>
        <v>1.9210952840328881</v>
      </c>
      <c r="M258" s="109">
        <f t="shared" si="40"/>
        <v>1.6109588807475843</v>
      </c>
      <c r="N258" s="109">
        <f t="shared" si="40"/>
        <v>1.6730692336464639</v>
      </c>
      <c r="O258" s="109">
        <f t="shared" si="40"/>
        <v>1.6966776422276717</v>
      </c>
      <c r="P258" s="109">
        <f t="shared" si="40"/>
        <v>1.7256991420022323</v>
      </c>
      <c r="Q258" s="109">
        <f t="shared" si="40"/>
        <v>1.764383143004272</v>
      </c>
      <c r="R258" s="109">
        <f t="shared" si="40"/>
        <v>1.8082752438382239</v>
      </c>
      <c r="S258" s="109">
        <f t="shared" si="40"/>
        <v>1.9016779339844079</v>
      </c>
      <c r="T258" s="109">
        <f t="shared" si="40"/>
        <v>1.9559839004221282</v>
      </c>
      <c r="U258" s="109">
        <f t="shared" si="40"/>
        <v>1.9951299438343839</v>
      </c>
      <c r="V258" s="109">
        <f t="shared" si="40"/>
        <v>2.0448606451579838</v>
      </c>
      <c r="W258" s="109">
        <f t="shared" si="40"/>
        <v>2.0792607326294159</v>
      </c>
      <c r="X258" s="109">
        <f t="shared" si="40"/>
        <v>2.112142463293984</v>
      </c>
      <c r="Y258" s="109">
        <f t="shared" si="40"/>
        <v>2.1256499732806722</v>
      </c>
      <c r="Z258" s="109">
        <f t="shared" si="40"/>
        <v>2.1469440090950482</v>
      </c>
      <c r="AA258" s="109">
        <f t="shared" si="40"/>
        <v>2.169125901058552</v>
      </c>
      <c r="AB258" s="109">
        <f t="shared" si="40"/>
        <v>2.1775427245822323</v>
      </c>
      <c r="AC258" s="109">
        <f t="shared" si="40"/>
        <v>2.19690263645716</v>
      </c>
      <c r="AD258" s="109">
        <f t="shared" si="40"/>
        <v>2.1646258332705837</v>
      </c>
      <c r="AE258" s="109">
        <f t="shared" si="40"/>
        <v>2.1530970988070237</v>
      </c>
      <c r="AF258" s="109">
        <f t="shared" si="40"/>
        <v>2.1856892030629043</v>
      </c>
      <c r="AG258" s="109">
        <f t="shared" si="40"/>
        <v>2.212863953928808</v>
      </c>
      <c r="AH258" s="109">
        <f t="shared" si="40"/>
        <v>2.2289340588952404</v>
      </c>
      <c r="AI258" s="109">
        <f t="shared" si="40"/>
        <v>2.268156314442368</v>
      </c>
      <c r="AJ258" s="109">
        <f t="shared" si="40"/>
        <v>2.2572609221009601</v>
      </c>
      <c r="AK258" s="109">
        <f t="shared" si="40"/>
        <v>2.2553514580134082</v>
      </c>
      <c r="AL258" s="109">
        <f t="shared" si="40"/>
        <v>2.2348457256127281</v>
      </c>
      <c r="AM258" s="109">
        <f t="shared" si="40"/>
        <v>2.2554669432457439</v>
      </c>
      <c r="AN258" s="109">
        <f t="shared" si="40"/>
        <v>2.2710713524905679</v>
      </c>
    </row>
    <row r="259" spans="1:40" x14ac:dyDescent="0.2">
      <c r="A259" t="s">
        <v>2357</v>
      </c>
      <c r="B259" t="s">
        <v>11</v>
      </c>
      <c r="C259" t="s">
        <v>2648</v>
      </c>
      <c r="D259" t="s">
        <v>2672</v>
      </c>
      <c r="E259" t="s">
        <v>2666</v>
      </c>
      <c r="F259" t="s">
        <v>2651</v>
      </c>
      <c r="H259" t="s">
        <v>2165</v>
      </c>
      <c r="I259" s="107" t="s">
        <v>3255</v>
      </c>
      <c r="K259" s="109">
        <f t="shared" ref="K259:AN259" si="41">(K115-(K115*$U$9))-$U$5</f>
        <v>2.1900685834863118</v>
      </c>
      <c r="L259" s="109">
        <f t="shared" si="41"/>
        <v>2.0662980468367436</v>
      </c>
      <c r="M259" s="109">
        <f t="shared" si="41"/>
        <v>1.784892096185104</v>
      </c>
      <c r="N259" s="109">
        <f t="shared" si="41"/>
        <v>1.7538958801222959</v>
      </c>
      <c r="O259" s="109">
        <f t="shared" si="41"/>
        <v>1.7256079855714241</v>
      </c>
      <c r="P259" s="109">
        <f t="shared" si="41"/>
        <v>1.7461432489058559</v>
      </c>
      <c r="Q259" s="109">
        <f t="shared" si="41"/>
        <v>1.7699306697452717</v>
      </c>
      <c r="R259" s="109">
        <f t="shared" si="41"/>
        <v>1.7941155911603119</v>
      </c>
      <c r="S259" s="109">
        <f t="shared" si="41"/>
        <v>1.8112871695114321</v>
      </c>
      <c r="T259" s="109">
        <f t="shared" si="41"/>
        <v>1.8708410162828879</v>
      </c>
      <c r="U259" s="109">
        <f t="shared" si="41"/>
        <v>1.900527926135152</v>
      </c>
      <c r="V259" s="109">
        <f t="shared" si="41"/>
        <v>1.9264619718599838</v>
      </c>
      <c r="W259" s="109">
        <f t="shared" si="41"/>
        <v>1.9403094427678718</v>
      </c>
      <c r="X259" s="109">
        <f t="shared" si="41"/>
        <v>1.9612574288087274</v>
      </c>
      <c r="Y259" s="109">
        <f t="shared" si="41"/>
        <v>1.970970467510464</v>
      </c>
      <c r="Z259" s="109">
        <f t="shared" si="41"/>
        <v>1.9929113424029676</v>
      </c>
      <c r="AA259" s="109">
        <f t="shared" si="41"/>
        <v>2.0147899080400635</v>
      </c>
      <c r="AB259" s="109">
        <f t="shared" si="41"/>
        <v>2.0462031090059196</v>
      </c>
      <c r="AC259" s="109">
        <f t="shared" si="41"/>
        <v>2.0619387330182399</v>
      </c>
      <c r="AD259" s="109">
        <f t="shared" si="41"/>
        <v>2.062686850006624</v>
      </c>
      <c r="AE259" s="109">
        <f t="shared" si="41"/>
        <v>2.0900478182726481</v>
      </c>
      <c r="AF259" s="109">
        <f t="shared" si="41"/>
        <v>2.1059187162873436</v>
      </c>
      <c r="AG259" s="109">
        <f t="shared" si="41"/>
        <v>2.147857411816168</v>
      </c>
      <c r="AH259" s="109">
        <f t="shared" si="41"/>
        <v>2.1766075517389996</v>
      </c>
      <c r="AI259" s="109">
        <f t="shared" si="41"/>
        <v>2.1873642197283836</v>
      </c>
      <c r="AJ259" s="109">
        <f t="shared" si="41"/>
        <v>2.2116487953597281</v>
      </c>
      <c r="AK259" s="109">
        <f t="shared" si="41"/>
        <v>2.2196634501876717</v>
      </c>
      <c r="AL259" s="109">
        <f t="shared" si="41"/>
        <v>2.2131975964281918</v>
      </c>
      <c r="AM259" s="109">
        <f t="shared" si="41"/>
        <v>2.2162126946161838</v>
      </c>
      <c r="AN259" s="109">
        <f t="shared" si="41"/>
        <v>2.2195448190483038</v>
      </c>
    </row>
    <row r="260" spans="1:40" x14ac:dyDescent="0.2">
      <c r="A260" t="s">
        <v>2357</v>
      </c>
      <c r="B260" t="s">
        <v>13</v>
      </c>
      <c r="C260" t="s">
        <v>2648</v>
      </c>
      <c r="D260" t="s">
        <v>2672</v>
      </c>
      <c r="E260" t="s">
        <v>2666</v>
      </c>
      <c r="F260" t="s">
        <v>2652</v>
      </c>
      <c r="H260" t="s">
        <v>2166</v>
      </c>
      <c r="I260" s="107" t="s">
        <v>3255</v>
      </c>
      <c r="K260" s="109">
        <f t="shared" ref="K260:AN260" si="42">(K116-(K116*$U$9))-$U$5</f>
        <v>2.1900685834863118</v>
      </c>
      <c r="L260" s="109">
        <f t="shared" si="42"/>
        <v>2.0662980468367436</v>
      </c>
      <c r="M260" s="109">
        <f t="shared" si="42"/>
        <v>1.7484940533057358</v>
      </c>
      <c r="N260" s="109">
        <f t="shared" si="42"/>
        <v>1.6733623852779198</v>
      </c>
      <c r="O260" s="109">
        <f t="shared" si="42"/>
        <v>1.6343626772830881</v>
      </c>
      <c r="P260" s="109">
        <f t="shared" si="42"/>
        <v>1.6403116889614719</v>
      </c>
      <c r="Q260" s="109">
        <f t="shared" si="42"/>
        <v>1.6631333163420643</v>
      </c>
      <c r="R260" s="109">
        <f t="shared" si="42"/>
        <v>1.6711151928483523</v>
      </c>
      <c r="S260" s="109">
        <f t="shared" si="42"/>
        <v>1.6809787276832635</v>
      </c>
      <c r="T260" s="109">
        <f t="shared" si="42"/>
        <v>1.7079309309968722</v>
      </c>
      <c r="U260" s="109">
        <f t="shared" si="42"/>
        <v>1.7319499311861919</v>
      </c>
      <c r="V260" s="109">
        <f t="shared" si="42"/>
        <v>1.7495274330253117</v>
      </c>
      <c r="W260" s="109">
        <f t="shared" si="42"/>
        <v>1.7513042616131598</v>
      </c>
      <c r="X260" s="109">
        <f t="shared" si="42"/>
        <v>1.7513751967426878</v>
      </c>
      <c r="Y260" s="109">
        <f t="shared" si="42"/>
        <v>1.7522022658494878</v>
      </c>
      <c r="Z260" s="109">
        <f t="shared" si="42"/>
        <v>1.7538031266052876</v>
      </c>
      <c r="AA260" s="109">
        <f t="shared" si="42"/>
        <v>1.7528074977700956</v>
      </c>
      <c r="AB260" s="109">
        <f t="shared" si="42"/>
        <v>1.7726517778470798</v>
      </c>
      <c r="AC260" s="109">
        <f t="shared" si="42"/>
        <v>1.7841851804307516</v>
      </c>
      <c r="AD260" s="109">
        <f t="shared" si="42"/>
        <v>1.8238380193177757</v>
      </c>
      <c r="AE260" s="109">
        <f t="shared" si="42"/>
        <v>1.8447274508954878</v>
      </c>
      <c r="AF260" s="109">
        <f t="shared" si="42"/>
        <v>1.8619763576710717</v>
      </c>
      <c r="AG260" s="109">
        <f t="shared" si="42"/>
        <v>1.8870566448197681</v>
      </c>
      <c r="AH260" s="109">
        <f t="shared" si="42"/>
        <v>1.9012464107089118</v>
      </c>
      <c r="AI260" s="109">
        <f t="shared" si="42"/>
        <v>1.9057074083611596</v>
      </c>
      <c r="AJ260" s="109">
        <f t="shared" si="42"/>
        <v>1.9213890445495756</v>
      </c>
      <c r="AK260" s="109">
        <f t="shared" si="42"/>
        <v>1.9064940880809038</v>
      </c>
      <c r="AL260" s="109">
        <f t="shared" si="42"/>
        <v>1.9163895893904961</v>
      </c>
      <c r="AM260" s="109">
        <f t="shared" si="42"/>
        <v>1.945591522155472</v>
      </c>
      <c r="AN260" s="109">
        <f t="shared" si="42"/>
        <v>1.9720284056010642</v>
      </c>
    </row>
    <row r="261" spans="1:40" x14ac:dyDescent="0.2">
      <c r="A261" t="s">
        <v>2357</v>
      </c>
      <c r="B261" t="s">
        <v>15</v>
      </c>
      <c r="C261" t="s">
        <v>2648</v>
      </c>
      <c r="D261" t="s">
        <v>2672</v>
      </c>
      <c r="E261" t="s">
        <v>2666</v>
      </c>
      <c r="F261" t="s">
        <v>2653</v>
      </c>
      <c r="H261" t="s">
        <v>2167</v>
      </c>
      <c r="I261" s="107" t="s">
        <v>3255</v>
      </c>
      <c r="K261" s="109">
        <f t="shared" ref="K261:AN261" si="43">(K117-(K117*$U$9))-$U$5</f>
        <v>2.1900685834863118</v>
      </c>
      <c r="L261" s="109">
        <f t="shared" si="43"/>
        <v>2.0662980468367436</v>
      </c>
      <c r="M261" s="109">
        <f t="shared" si="43"/>
        <v>1.7644797261866638</v>
      </c>
      <c r="N261" s="109">
        <f t="shared" si="43"/>
        <v>1.8264065001880958</v>
      </c>
      <c r="O261" s="109">
        <f t="shared" si="43"/>
        <v>1.851872110207776</v>
      </c>
      <c r="P261" s="109">
        <f t="shared" si="43"/>
        <v>1.8807152066093598</v>
      </c>
      <c r="Q261" s="109">
        <f t="shared" si="43"/>
        <v>1.9180074989327918</v>
      </c>
      <c r="R261" s="109">
        <f t="shared" si="43"/>
        <v>1.9621529975041279</v>
      </c>
      <c r="S261" s="109">
        <f t="shared" si="43"/>
        <v>2.05557233051332</v>
      </c>
      <c r="T261" s="109">
        <f t="shared" si="43"/>
        <v>2.1099612068234639</v>
      </c>
      <c r="U261" s="109">
        <f t="shared" si="43"/>
        <v>2.148963350359224</v>
      </c>
      <c r="V261" s="109">
        <f t="shared" si="43"/>
        <v>2.198520417910832</v>
      </c>
      <c r="W261" s="109">
        <f t="shared" si="43"/>
        <v>2.232934915666088</v>
      </c>
      <c r="X261" s="109">
        <f t="shared" si="43"/>
        <v>2.2656618880008561</v>
      </c>
      <c r="Y261" s="109">
        <f t="shared" si="43"/>
        <v>2.2791531610480238</v>
      </c>
      <c r="Z261" s="109">
        <f t="shared" si="43"/>
        <v>2.3004081267266803</v>
      </c>
      <c r="AA261" s="109">
        <f t="shared" si="43"/>
        <v>2.3307566918643836</v>
      </c>
      <c r="AB261" s="109">
        <f t="shared" si="43"/>
        <v>2.3401822352557438</v>
      </c>
      <c r="AC261" s="109">
        <f t="shared" si="43"/>
        <v>2.3684224337967756</v>
      </c>
      <c r="AD261" s="109">
        <f t="shared" si="43"/>
        <v>2.3511458227431361</v>
      </c>
      <c r="AE261" s="109">
        <f t="shared" si="43"/>
        <v>2.344110559810864</v>
      </c>
      <c r="AF261" s="109">
        <f t="shared" si="43"/>
        <v>2.3754423731173762</v>
      </c>
      <c r="AG261" s="109">
        <f t="shared" si="43"/>
        <v>2.4068137639639677</v>
      </c>
      <c r="AH261" s="109">
        <f t="shared" si="43"/>
        <v>2.4305676961156237</v>
      </c>
      <c r="AI261" s="109">
        <f t="shared" si="43"/>
        <v>2.465341030234272</v>
      </c>
      <c r="AJ261" s="109">
        <f t="shared" si="43"/>
        <v>2.4636821224196876</v>
      </c>
      <c r="AK261" s="109">
        <f t="shared" si="43"/>
        <v>2.4633246053076316</v>
      </c>
      <c r="AL261" s="109">
        <f t="shared" si="43"/>
        <v>2.4428432283162316</v>
      </c>
      <c r="AM261" s="109">
        <f t="shared" si="43"/>
        <v>2.4638916804203679</v>
      </c>
      <c r="AN261" s="109">
        <f t="shared" si="43"/>
        <v>2.4792388356546722</v>
      </c>
    </row>
    <row r="262" spans="1:40" x14ac:dyDescent="0.2">
      <c r="A262" t="s">
        <v>2646</v>
      </c>
      <c r="B262" t="s">
        <v>11</v>
      </c>
      <c r="C262" t="s">
        <v>2648</v>
      </c>
      <c r="D262" t="s">
        <v>2672</v>
      </c>
      <c r="E262" t="s">
        <v>2666</v>
      </c>
      <c r="F262" t="s">
        <v>2651</v>
      </c>
      <c r="H262" t="s">
        <v>2454</v>
      </c>
      <c r="I262" s="107" t="s">
        <v>3255</v>
      </c>
      <c r="K262" s="109">
        <f t="shared" ref="K262:AN262" si="44">K118-(K118*$AA$9)-$AA$5</f>
        <v>2.1675265346068961</v>
      </c>
      <c r="L262" s="109">
        <f t="shared" si="44"/>
        <v>2.0961718831540481</v>
      </c>
      <c r="M262" s="109">
        <f t="shared" si="44"/>
        <v>1.91283004502304</v>
      </c>
      <c r="N262" s="109">
        <f t="shared" si="44"/>
        <v>1.9509457531418803</v>
      </c>
      <c r="O262" s="109">
        <f t="shared" si="44"/>
        <v>1.9474126965831999</v>
      </c>
      <c r="P262" s="109">
        <f t="shared" si="44"/>
        <v>1.975827239262328</v>
      </c>
      <c r="Q262" s="109">
        <f t="shared" si="44"/>
        <v>2.0056539897562082</v>
      </c>
      <c r="R262" s="109">
        <f t="shared" si="44"/>
        <v>2.0316048813057921</v>
      </c>
      <c r="S262" s="109">
        <f t="shared" si="44"/>
        <v>2.0478550133391518</v>
      </c>
      <c r="T262" s="109">
        <f t="shared" si="44"/>
        <v>2.0937116823741522</v>
      </c>
      <c r="U262" s="109">
        <f t="shared" si="44"/>
        <v>2.4432885250813836</v>
      </c>
      <c r="V262" s="109">
        <f t="shared" si="44"/>
        <v>2.46158177151072</v>
      </c>
      <c r="W262" s="109">
        <f t="shared" si="44"/>
        <v>2.5242184042117914</v>
      </c>
      <c r="X262" s="109">
        <f t="shared" si="44"/>
        <v>2.5357007619168481</v>
      </c>
      <c r="Y262" s="109">
        <f t="shared" si="44"/>
        <v>2.5452590422887837</v>
      </c>
      <c r="Z262" s="109">
        <f t="shared" si="44"/>
        <v>2.5569179767111203</v>
      </c>
      <c r="AA262" s="109">
        <f t="shared" si="44"/>
        <v>2.5682342102287121</v>
      </c>
      <c r="AB262" s="109">
        <f t="shared" si="44"/>
        <v>2.5995013802197597</v>
      </c>
      <c r="AC262" s="109">
        <f t="shared" si="44"/>
        <v>2.6002465542628563</v>
      </c>
      <c r="AD262" s="109">
        <f t="shared" si="44"/>
        <v>2.6272627920066958</v>
      </c>
      <c r="AE262" s="109">
        <f t="shared" si="44"/>
        <v>2.6446893917891519</v>
      </c>
      <c r="AF262" s="109">
        <f t="shared" si="44"/>
        <v>2.6503847012875363</v>
      </c>
      <c r="AG262" s="109">
        <f t="shared" si="44"/>
        <v>2.6792331761753365</v>
      </c>
      <c r="AH262" s="109">
        <f t="shared" si="44"/>
        <v>2.7027308691251917</v>
      </c>
      <c r="AI262" s="109">
        <f t="shared" si="44"/>
        <v>2.7173872440637918</v>
      </c>
      <c r="AJ262" s="109">
        <f t="shared" si="44"/>
        <v>2.7378545152139839</v>
      </c>
      <c r="AK262" s="109">
        <f t="shared" si="44"/>
        <v>2.7480845989585596</v>
      </c>
      <c r="AL262" s="109">
        <f t="shared" si="44"/>
        <v>2.7408817911066166</v>
      </c>
      <c r="AM262" s="109">
        <f t="shared" si="44"/>
        <v>2.7430984377937118</v>
      </c>
      <c r="AN262" s="109">
        <f t="shared" si="44"/>
        <v>2.750750602946872</v>
      </c>
    </row>
    <row r="263" spans="1:40" x14ac:dyDescent="0.2">
      <c r="A263" t="s">
        <v>2646</v>
      </c>
      <c r="B263" t="s">
        <v>13</v>
      </c>
      <c r="C263" t="s">
        <v>2648</v>
      </c>
      <c r="D263" t="s">
        <v>2672</v>
      </c>
      <c r="E263" t="s">
        <v>2666</v>
      </c>
      <c r="F263" t="s">
        <v>2652</v>
      </c>
      <c r="H263" t="s">
        <v>2455</v>
      </c>
      <c r="I263" s="107" t="s">
        <v>3255</v>
      </c>
      <c r="K263" s="109">
        <f t="shared" ref="K263:AN263" si="45">K119-(K119*$AA$9)-$AA$5</f>
        <v>2.1675083695308079</v>
      </c>
      <c r="L263" s="109">
        <f t="shared" si="45"/>
        <v>2.0961800016238077</v>
      </c>
      <c r="M263" s="109">
        <f t="shared" si="45"/>
        <v>1.8755087291702157</v>
      </c>
      <c r="N263" s="109">
        <f t="shared" si="45"/>
        <v>1.8682548764396558</v>
      </c>
      <c r="O263" s="109">
        <f t="shared" si="45"/>
        <v>1.8575059209965437</v>
      </c>
      <c r="P263" s="109">
        <f t="shared" si="45"/>
        <v>1.8712320207815201</v>
      </c>
      <c r="Q263" s="109">
        <f t="shared" si="45"/>
        <v>1.8991090192816644</v>
      </c>
      <c r="R263" s="109">
        <f t="shared" si="45"/>
        <v>1.9094136914671602</v>
      </c>
      <c r="S263" s="109">
        <f t="shared" si="45"/>
        <v>1.9214784478966238</v>
      </c>
      <c r="T263" s="109">
        <f t="shared" si="45"/>
        <v>1.9453447193735842</v>
      </c>
      <c r="U263" s="109">
        <f t="shared" si="45"/>
        <v>2.2692238653068717</v>
      </c>
      <c r="V263" s="109">
        <f t="shared" si="45"/>
        <v>2.331242175054848</v>
      </c>
      <c r="W263" s="109">
        <f t="shared" si="45"/>
        <v>2.3333868718036959</v>
      </c>
      <c r="X263" s="109">
        <f t="shared" si="45"/>
        <v>2.3319018007228483</v>
      </c>
      <c r="Y263" s="109">
        <f t="shared" si="45"/>
        <v>2.3326774190275441</v>
      </c>
      <c r="Z263" s="109">
        <f t="shared" si="45"/>
        <v>2.3338062922476719</v>
      </c>
      <c r="AA263" s="109">
        <f t="shared" si="45"/>
        <v>2.3271054087886398</v>
      </c>
      <c r="AB263" s="109">
        <f t="shared" si="45"/>
        <v>2.3438492452642805</v>
      </c>
      <c r="AC263" s="109">
        <f t="shared" si="45"/>
        <v>2.3468260851635279</v>
      </c>
      <c r="AD263" s="109">
        <f t="shared" si="45"/>
        <v>2.3873256804465202</v>
      </c>
      <c r="AE263" s="109">
        <f t="shared" si="45"/>
        <v>2.4009897754187044</v>
      </c>
      <c r="AF263" s="109">
        <f t="shared" si="45"/>
        <v>2.4015271166359438</v>
      </c>
      <c r="AG263" s="109">
        <f t="shared" si="45"/>
        <v>2.4228111058439921</v>
      </c>
      <c r="AH263" s="109">
        <f t="shared" si="45"/>
        <v>2.4374511423622001</v>
      </c>
      <c r="AI263" s="109">
        <f t="shared" si="45"/>
        <v>2.4418054836179763</v>
      </c>
      <c r="AJ263" s="109">
        <f t="shared" si="45"/>
        <v>2.4589668124010244</v>
      </c>
      <c r="AK263" s="109">
        <f t="shared" si="45"/>
        <v>2.4431778094500323</v>
      </c>
      <c r="AL263" s="109">
        <f t="shared" si="45"/>
        <v>2.4538990606150879</v>
      </c>
      <c r="AM263" s="109">
        <f t="shared" si="45"/>
        <v>2.4812273520403276</v>
      </c>
      <c r="AN263" s="109">
        <f t="shared" si="45"/>
        <v>2.5036453899929763</v>
      </c>
    </row>
    <row r="264" spans="1:40" x14ac:dyDescent="0.2">
      <c r="A264" t="s">
        <v>2646</v>
      </c>
      <c r="B264" t="s">
        <v>15</v>
      </c>
      <c r="C264" t="s">
        <v>2648</v>
      </c>
      <c r="D264" t="s">
        <v>2672</v>
      </c>
      <c r="E264" t="s">
        <v>2666</v>
      </c>
      <c r="F264" t="s">
        <v>2653</v>
      </c>
      <c r="H264" t="s">
        <v>2456</v>
      </c>
      <c r="I264" s="107" t="s">
        <v>3255</v>
      </c>
      <c r="K264" s="109">
        <f t="shared" ref="K264:AN264" si="46">K120-(K120*$AA$9)-$AA$5</f>
        <v>2.1675090798969121</v>
      </c>
      <c r="L264" s="109">
        <f t="shared" si="46"/>
        <v>2.0961795957003204</v>
      </c>
      <c r="M264" s="109">
        <f t="shared" si="46"/>
        <v>1.9010405047184395</v>
      </c>
      <c r="N264" s="109">
        <f t="shared" si="46"/>
        <v>2.0067814422441281</v>
      </c>
      <c r="O264" s="109">
        <f t="shared" si="46"/>
        <v>2.0432211937618878</v>
      </c>
      <c r="P264" s="109">
        <f t="shared" si="46"/>
        <v>2.0824943927067601</v>
      </c>
      <c r="Q264" s="109">
        <f t="shared" si="46"/>
        <v>2.125903749032608</v>
      </c>
      <c r="R264" s="109">
        <f t="shared" si="46"/>
        <v>2.1706666572291922</v>
      </c>
      <c r="S264" s="109">
        <f t="shared" si="46"/>
        <v>2.2661384408745837</v>
      </c>
      <c r="T264" s="109">
        <f t="shared" si="46"/>
        <v>2.3071454405175755</v>
      </c>
      <c r="U264" s="109">
        <f t="shared" si="46"/>
        <v>2.3504027784971679</v>
      </c>
      <c r="V264" s="109">
        <f t="shared" si="46"/>
        <v>2.4401435313772315</v>
      </c>
      <c r="W264" s="109">
        <f t="shared" si="46"/>
        <v>2.7551653253214883</v>
      </c>
      <c r="X264" s="109">
        <f t="shared" si="46"/>
        <v>2.7784628979917598</v>
      </c>
      <c r="Y264" s="109">
        <f t="shared" si="46"/>
        <v>2.8370246677585436</v>
      </c>
      <c r="Z264" s="109">
        <f t="shared" si="46"/>
        <v>2.8556002339737843</v>
      </c>
      <c r="AA264" s="109">
        <f t="shared" si="46"/>
        <v>2.8774488627536403</v>
      </c>
      <c r="AB264" s="109">
        <f t="shared" si="46"/>
        <v>2.8859016105060076</v>
      </c>
      <c r="AC264" s="109">
        <f t="shared" si="46"/>
        <v>2.8990396286377442</v>
      </c>
      <c r="AD264" s="109">
        <f t="shared" si="46"/>
        <v>2.8758585560085281</v>
      </c>
      <c r="AE264" s="109">
        <f t="shared" si="46"/>
        <v>2.879706101789536</v>
      </c>
      <c r="AF264" s="109">
        <f t="shared" si="46"/>
        <v>2.9013108720339762</v>
      </c>
      <c r="AG264" s="109">
        <f t="shared" si="46"/>
        <v>2.9390940273352721</v>
      </c>
      <c r="AH264" s="109">
        <f t="shared" si="46"/>
        <v>2.9453014093137679</v>
      </c>
      <c r="AI264" s="109">
        <f t="shared" si="46"/>
        <v>2.9749516845712405</v>
      </c>
      <c r="AJ264" s="109">
        <f t="shared" si="46"/>
        <v>2.9856861282496565</v>
      </c>
      <c r="AK264" s="109">
        <f t="shared" si="46"/>
        <v>2.988231370000288</v>
      </c>
      <c r="AL264" s="109">
        <f t="shared" si="46"/>
        <v>2.9818659823040887</v>
      </c>
      <c r="AM264" s="109">
        <f t="shared" si="46"/>
        <v>2.9964925218663199</v>
      </c>
      <c r="AN264" s="109">
        <f t="shared" si="46"/>
        <v>3.0116667536947359</v>
      </c>
    </row>
    <row r="265" spans="1:40" x14ac:dyDescent="0.2">
      <c r="A265" t="s">
        <v>2962</v>
      </c>
      <c r="B265" t="s">
        <v>11</v>
      </c>
      <c r="C265" t="s">
        <v>2648</v>
      </c>
      <c r="D265" t="s">
        <v>2672</v>
      </c>
      <c r="E265" t="s">
        <v>2666</v>
      </c>
      <c r="F265" t="s">
        <v>2651</v>
      </c>
      <c r="H265" t="s">
        <v>1009</v>
      </c>
      <c r="I265" s="107" t="s">
        <v>3255</v>
      </c>
      <c r="K265" s="109">
        <f t="shared" ref="K265:AN265" si="47">(K121-(K121*$W$9))-$W$5</f>
        <v>2.0318195062354079</v>
      </c>
      <c r="L265" s="109">
        <f t="shared" si="47"/>
        <v>1.9078113013836162</v>
      </c>
      <c r="M265" s="109">
        <f t="shared" si="47"/>
        <v>1.6148221210401521</v>
      </c>
      <c r="N265" s="109">
        <f t="shared" si="47"/>
        <v>1.584412058494016</v>
      </c>
      <c r="O265" s="109">
        <f t="shared" si="47"/>
        <v>1.5556080322281522</v>
      </c>
      <c r="P265" s="109">
        <f t="shared" si="47"/>
        <v>1.5759261264965037</v>
      </c>
      <c r="Q265" s="109">
        <f t="shared" si="47"/>
        <v>1.5999881545755519</v>
      </c>
      <c r="R265" s="109">
        <f t="shared" si="47"/>
        <v>1.624081032839688</v>
      </c>
      <c r="S265" s="109">
        <f t="shared" si="47"/>
        <v>1.6411719338975679</v>
      </c>
      <c r="T265" s="109">
        <f t="shared" si="47"/>
        <v>1.7008292911584639</v>
      </c>
      <c r="U265" s="109">
        <f t="shared" si="47"/>
        <v>1.7306255973907441</v>
      </c>
      <c r="V265" s="109">
        <f t="shared" si="47"/>
        <v>1.756768490750152</v>
      </c>
      <c r="W265" s="109">
        <f t="shared" si="47"/>
        <v>1.7705022016005281</v>
      </c>
      <c r="X265" s="109">
        <f t="shared" si="47"/>
        <v>1.7912300756300159</v>
      </c>
      <c r="Y265" s="109">
        <f t="shared" si="47"/>
        <v>1.80116931519544</v>
      </c>
      <c r="Z265" s="109">
        <f t="shared" si="47"/>
        <v>1.8193816813697923</v>
      </c>
      <c r="AA265" s="109">
        <f t="shared" si="47"/>
        <v>1.8358158997049598</v>
      </c>
      <c r="AB265" s="109">
        <f t="shared" si="47"/>
        <v>1.8636564665720561</v>
      </c>
      <c r="AC265" s="109">
        <f t="shared" si="47"/>
        <v>1.8637155284395599</v>
      </c>
      <c r="AD265" s="109">
        <f t="shared" si="47"/>
        <v>1.8853198927605119</v>
      </c>
      <c r="AE265" s="109">
        <f t="shared" si="47"/>
        <v>1.9011236104379441</v>
      </c>
      <c r="AF265" s="109">
        <f t="shared" si="47"/>
        <v>1.904462534088488</v>
      </c>
      <c r="AG265" s="109">
        <f t="shared" si="47"/>
        <v>1.92843038791832</v>
      </c>
      <c r="AH265" s="109">
        <f t="shared" si="47"/>
        <v>1.9538334857208481</v>
      </c>
      <c r="AI265" s="109">
        <f t="shared" si="47"/>
        <v>1.9612761943541999</v>
      </c>
      <c r="AJ265" s="109">
        <f t="shared" si="47"/>
        <v>1.98329399174768</v>
      </c>
      <c r="AK265" s="109">
        <f t="shared" si="47"/>
        <v>1.9919043392942639</v>
      </c>
      <c r="AL265" s="109">
        <f t="shared" si="47"/>
        <v>1.985077112149592</v>
      </c>
      <c r="AM265" s="109">
        <f t="shared" si="47"/>
        <v>1.9871747217738316</v>
      </c>
      <c r="AN265" s="109">
        <f t="shared" si="47"/>
        <v>1.9854080412731843</v>
      </c>
    </row>
    <row r="266" spans="1:40" x14ac:dyDescent="0.2">
      <c r="A266" t="s">
        <v>2962</v>
      </c>
      <c r="B266" t="s">
        <v>13</v>
      </c>
      <c r="C266" t="s">
        <v>2648</v>
      </c>
      <c r="D266" t="s">
        <v>2672</v>
      </c>
      <c r="E266" t="s">
        <v>2666</v>
      </c>
      <c r="F266" t="s">
        <v>2652</v>
      </c>
      <c r="H266" t="s">
        <v>1010</v>
      </c>
      <c r="I266" s="107" t="s">
        <v>3255</v>
      </c>
      <c r="K266" s="109">
        <f t="shared" ref="K266:AN266" si="48">(K122-(K122*$W$9))-$W$5</f>
        <v>2.0318195062354079</v>
      </c>
      <c r="L266" s="109">
        <f t="shared" si="48"/>
        <v>1.9078100836131517</v>
      </c>
      <c r="M266" s="109">
        <f t="shared" si="48"/>
        <v>1.5773195603499357</v>
      </c>
      <c r="N266" s="109">
        <f t="shared" si="48"/>
        <v>1.5027919064722639</v>
      </c>
      <c r="O266" s="109">
        <f t="shared" si="48"/>
        <v>1.4643107657333518</v>
      </c>
      <c r="P266" s="109">
        <f t="shared" si="48"/>
        <v>1.4702642425701038</v>
      </c>
      <c r="Q266" s="109">
        <f t="shared" si="48"/>
        <v>1.4922490586801842</v>
      </c>
      <c r="R266" s="109">
        <f t="shared" si="48"/>
        <v>1.49924494703412</v>
      </c>
      <c r="S266" s="109">
        <f t="shared" si="48"/>
        <v>1.5105040468207762</v>
      </c>
      <c r="T266" s="109">
        <f t="shared" si="48"/>
        <v>1.5382049760079999</v>
      </c>
      <c r="U266" s="109">
        <f t="shared" si="48"/>
        <v>1.5527599715554723</v>
      </c>
      <c r="V266" s="109">
        <f t="shared" si="48"/>
        <v>1.571019424854432</v>
      </c>
      <c r="W266" s="109">
        <f t="shared" si="48"/>
        <v>1.5728990535656158</v>
      </c>
      <c r="X266" s="109">
        <f t="shared" si="48"/>
        <v>1.5721767127187201</v>
      </c>
      <c r="Y266" s="109">
        <f t="shared" si="48"/>
        <v>1.5729786145692637</v>
      </c>
      <c r="Z266" s="109">
        <f t="shared" si="48"/>
        <v>1.5737800090154479</v>
      </c>
      <c r="AA266" s="109">
        <f t="shared" si="48"/>
        <v>1.5672226195094241</v>
      </c>
      <c r="AB266" s="109">
        <f t="shared" si="48"/>
        <v>1.5825513052250242</v>
      </c>
      <c r="AC266" s="109">
        <f t="shared" si="48"/>
        <v>1.5870325990516718</v>
      </c>
      <c r="AD266" s="109">
        <f t="shared" si="48"/>
        <v>1.6262502879595597</v>
      </c>
      <c r="AE266" s="109">
        <f t="shared" si="48"/>
        <v>1.6389481835494319</v>
      </c>
      <c r="AF266" s="109">
        <f t="shared" si="48"/>
        <v>1.6429563735508161</v>
      </c>
      <c r="AG266" s="109">
        <f t="shared" si="48"/>
        <v>1.6606068401369039</v>
      </c>
      <c r="AH266" s="109">
        <f t="shared" si="48"/>
        <v>1.6734177854181842</v>
      </c>
      <c r="AI266" s="109">
        <f t="shared" si="48"/>
        <v>1.6774037511086004</v>
      </c>
      <c r="AJ266" s="109">
        <f t="shared" si="48"/>
        <v>1.6931114678811203</v>
      </c>
      <c r="AK266" s="109">
        <f t="shared" si="48"/>
        <v>1.6781820079159682</v>
      </c>
      <c r="AL266" s="109">
        <f t="shared" si="48"/>
        <v>1.6880503123518638</v>
      </c>
      <c r="AM266" s="109">
        <f t="shared" si="48"/>
        <v>1.7148896689358077</v>
      </c>
      <c r="AN266" s="109">
        <f t="shared" si="48"/>
        <v>1.737343834078888</v>
      </c>
    </row>
    <row r="267" spans="1:40" x14ac:dyDescent="0.2">
      <c r="A267" t="s">
        <v>2962</v>
      </c>
      <c r="B267" t="s">
        <v>15</v>
      </c>
      <c r="C267" t="s">
        <v>2648</v>
      </c>
      <c r="D267" t="s">
        <v>2672</v>
      </c>
      <c r="E267" t="s">
        <v>2666</v>
      </c>
      <c r="F267" t="s">
        <v>2653</v>
      </c>
      <c r="H267" t="s">
        <v>1011</v>
      </c>
      <c r="I267" s="107" t="s">
        <v>3255</v>
      </c>
      <c r="K267" s="109">
        <f t="shared" ref="K267:AN267" si="49">(K123-(K123*$W$9))-$W$5</f>
        <v>2.0318195062354079</v>
      </c>
      <c r="L267" s="109">
        <f t="shared" si="49"/>
        <v>1.9078092717661759</v>
      </c>
      <c r="M267" s="109">
        <f t="shared" si="49"/>
        <v>1.5986374441692319</v>
      </c>
      <c r="N267" s="109">
        <f t="shared" si="49"/>
        <v>1.6590903099857359</v>
      </c>
      <c r="O267" s="109">
        <f t="shared" si="49"/>
        <v>1.682974949500528</v>
      </c>
      <c r="P267" s="109">
        <f t="shared" si="49"/>
        <v>1.7109246083050238</v>
      </c>
      <c r="Q267" s="109">
        <f t="shared" si="49"/>
        <v>1.7481477921546238</v>
      </c>
      <c r="R267" s="109">
        <f t="shared" si="49"/>
        <v>1.792016044983656</v>
      </c>
      <c r="S267" s="109">
        <f t="shared" si="49"/>
        <v>1.8853662695190156</v>
      </c>
      <c r="T267" s="109">
        <f t="shared" si="49"/>
        <v>1.9397348496547602</v>
      </c>
      <c r="U267" s="109">
        <f t="shared" si="49"/>
        <v>1.9786795550169682</v>
      </c>
      <c r="V267" s="109">
        <f t="shared" si="49"/>
        <v>2.0281823303020561</v>
      </c>
      <c r="W267" s="109">
        <f t="shared" si="49"/>
        <v>2.0626620802580078</v>
      </c>
      <c r="X267" s="109">
        <f t="shared" si="49"/>
        <v>2.0953354706923601</v>
      </c>
      <c r="Y267" s="109">
        <f t="shared" si="49"/>
        <v>2.1088365873841122</v>
      </c>
      <c r="Z267" s="109">
        <f t="shared" si="49"/>
        <v>2.1300782590685357</v>
      </c>
      <c r="AA267" s="109">
        <f t="shared" si="49"/>
        <v>2.1517509200163438</v>
      </c>
      <c r="AB267" s="109">
        <f t="shared" si="49"/>
        <v>2.1602990597883913</v>
      </c>
      <c r="AC267" s="109">
        <f t="shared" si="49"/>
        <v>2.179397962860536</v>
      </c>
      <c r="AD267" s="109">
        <f t="shared" si="49"/>
        <v>2.1473195547787203</v>
      </c>
      <c r="AE267" s="109">
        <f t="shared" si="49"/>
        <v>2.135916758077312</v>
      </c>
      <c r="AF267" s="109">
        <f t="shared" si="49"/>
        <v>2.1683612076644323</v>
      </c>
      <c r="AG267" s="109">
        <f t="shared" si="49"/>
        <v>2.195419661451024</v>
      </c>
      <c r="AH267" s="109">
        <f t="shared" si="49"/>
        <v>2.2115856658414961</v>
      </c>
      <c r="AI267" s="109">
        <f t="shared" si="49"/>
        <v>2.2505366630177681</v>
      </c>
      <c r="AJ267" s="109">
        <f t="shared" si="49"/>
        <v>2.2397465063406239</v>
      </c>
      <c r="AK267" s="109">
        <f t="shared" si="49"/>
        <v>2.2370582780413439</v>
      </c>
      <c r="AL267" s="109">
        <f t="shared" si="49"/>
        <v>2.2166825426376962</v>
      </c>
      <c r="AM267" s="109">
        <f t="shared" si="49"/>
        <v>2.2378643406076399</v>
      </c>
      <c r="AN267" s="109">
        <f t="shared" si="49"/>
        <v>2.2520453791417925</v>
      </c>
    </row>
    <row r="268" spans="1:40" x14ac:dyDescent="0.2">
      <c r="A268" t="s">
        <v>3252</v>
      </c>
      <c r="B268" t="s">
        <v>11</v>
      </c>
      <c r="C268" t="s">
        <v>2648</v>
      </c>
      <c r="D268" t="s">
        <v>2672</v>
      </c>
      <c r="E268" t="s">
        <v>2666</v>
      </c>
      <c r="F268" t="s">
        <v>2651</v>
      </c>
      <c r="G268">
        <v>0</v>
      </c>
      <c r="H268" t="s">
        <v>3060</v>
      </c>
      <c r="I268" s="107" t="s">
        <v>3255</v>
      </c>
      <c r="K268" s="109">
        <f t="shared" ref="K268:AN268" si="50">(K124-(K124*$U$9))-$V$5</f>
        <v>1.776477841672784</v>
      </c>
      <c r="L268" s="109">
        <f t="shared" si="50"/>
        <v>1.6716076100288559</v>
      </c>
      <c r="M268" s="109">
        <f t="shared" si="50"/>
        <v>1.3875238836077519</v>
      </c>
      <c r="N268" s="109">
        <f t="shared" si="50"/>
        <v>1.3670605702115679</v>
      </c>
      <c r="O268" s="109">
        <f t="shared" si="50"/>
        <v>1.3395993388440079</v>
      </c>
      <c r="P268" s="109">
        <f t="shared" si="50"/>
        <v>1.3596400858891842</v>
      </c>
      <c r="Q268" s="109">
        <f t="shared" si="50"/>
        <v>1.3842341781801279</v>
      </c>
      <c r="R268" s="109">
        <f t="shared" si="50"/>
        <v>1.4084426431574719</v>
      </c>
      <c r="S268" s="109">
        <f t="shared" si="50"/>
        <v>1.4267512131984799</v>
      </c>
      <c r="T268" s="109">
        <f t="shared" si="50"/>
        <v>1.48503928905348</v>
      </c>
      <c r="U268" s="109">
        <f t="shared" si="50"/>
        <v>1.5148256501603041</v>
      </c>
      <c r="V268" s="109">
        <f t="shared" si="50"/>
        <v>1.5408777181392723</v>
      </c>
      <c r="W268" s="109">
        <f t="shared" si="50"/>
        <v>1.5546059490225603</v>
      </c>
      <c r="X268" s="109">
        <f t="shared" si="50"/>
        <v>1.5755983836853524</v>
      </c>
      <c r="Y268" s="109">
        <f t="shared" si="50"/>
        <v>1.5853730212763921</v>
      </c>
      <c r="Z268" s="109">
        <f t="shared" si="50"/>
        <v>1.6039126632629441</v>
      </c>
      <c r="AA268" s="109">
        <f t="shared" si="50"/>
        <v>1.6204772845186322</v>
      </c>
      <c r="AB268" s="109">
        <f t="shared" si="50"/>
        <v>1.6482345355898158</v>
      </c>
      <c r="AC268" s="109">
        <f t="shared" si="50"/>
        <v>1.6483889894770003</v>
      </c>
      <c r="AD268" s="109">
        <f t="shared" si="50"/>
        <v>1.6715532162814639</v>
      </c>
      <c r="AE268" s="109">
        <f t="shared" si="50"/>
        <v>1.6867118200555919</v>
      </c>
      <c r="AF268" s="109">
        <f t="shared" si="50"/>
        <v>1.689771163903776</v>
      </c>
      <c r="AG268" s="109">
        <f t="shared" si="50"/>
        <v>1.7138857590745202</v>
      </c>
      <c r="AH268" s="109">
        <f t="shared" si="50"/>
        <v>1.7389005910607758</v>
      </c>
      <c r="AI268" s="109">
        <f t="shared" si="50"/>
        <v>1.746157386736624</v>
      </c>
      <c r="AJ268" s="109">
        <f t="shared" si="50"/>
        <v>1.768132765125608</v>
      </c>
      <c r="AK268" s="109">
        <f t="shared" si="50"/>
        <v>1.776760871824792</v>
      </c>
      <c r="AL268" s="109">
        <f t="shared" si="50"/>
        <v>1.7699697718705518</v>
      </c>
      <c r="AM268" s="109">
        <f t="shared" si="50"/>
        <v>1.7719835582945198</v>
      </c>
      <c r="AN268" s="109">
        <f t="shared" si="50"/>
        <v>1.7701167161732079</v>
      </c>
    </row>
    <row r="269" spans="1:40" x14ac:dyDescent="0.2">
      <c r="A269" t="s">
        <v>3252</v>
      </c>
      <c r="B269" t="s">
        <v>13</v>
      </c>
      <c r="C269" t="s">
        <v>2648</v>
      </c>
      <c r="D269" t="s">
        <v>2672</v>
      </c>
      <c r="E269" t="s">
        <v>2666</v>
      </c>
      <c r="F269" t="s">
        <v>2652</v>
      </c>
      <c r="G269">
        <v>0</v>
      </c>
      <c r="H269" t="s">
        <v>3061</v>
      </c>
      <c r="I269" s="107" t="s">
        <v>3255</v>
      </c>
      <c r="K269" s="109">
        <f t="shared" ref="K269:AN269" si="51">(K125-(K125*$U$9))-$V$5</f>
        <v>1.7764776387110397</v>
      </c>
      <c r="L269" s="109">
        <f t="shared" si="51"/>
        <v>1.6716077115097281</v>
      </c>
      <c r="M269" s="109">
        <f t="shared" si="51"/>
        <v>1.354027889224968</v>
      </c>
      <c r="N269" s="109">
        <f t="shared" si="51"/>
        <v>1.2807586996409681</v>
      </c>
      <c r="O269" s="109">
        <f t="shared" si="51"/>
        <v>1.2462652497672961</v>
      </c>
      <c r="P269" s="109">
        <f t="shared" si="51"/>
        <v>1.2547659979721197</v>
      </c>
      <c r="Q269" s="109">
        <f t="shared" si="51"/>
        <v>1.2776885988203521</v>
      </c>
      <c r="R269" s="109">
        <f t="shared" si="51"/>
        <v>1.2848057568163276</v>
      </c>
      <c r="S269" s="109">
        <f t="shared" si="51"/>
        <v>1.296228139326032</v>
      </c>
      <c r="T269" s="109">
        <f t="shared" si="51"/>
        <v>1.3235008192334161</v>
      </c>
      <c r="U269" s="109">
        <f t="shared" si="51"/>
        <v>1.3377632454269122</v>
      </c>
      <c r="V269" s="109">
        <f t="shared" si="51"/>
        <v>1.3558256228724475</v>
      </c>
      <c r="W269" s="109">
        <f t="shared" si="51"/>
        <v>1.3576904353763199</v>
      </c>
      <c r="X269" s="109">
        <f t="shared" si="51"/>
        <v>1.356630264706536</v>
      </c>
      <c r="Y269" s="109">
        <f t="shared" si="51"/>
        <v>1.357268680872288</v>
      </c>
      <c r="Z269" s="109">
        <f t="shared" si="51"/>
        <v>1.35815673998316</v>
      </c>
      <c r="AA269" s="109">
        <f t="shared" si="51"/>
        <v>1.351711588321568</v>
      </c>
      <c r="AB269" s="109">
        <f t="shared" si="51"/>
        <v>1.3670536695122719</v>
      </c>
      <c r="AC269" s="109">
        <f t="shared" si="51"/>
        <v>1.3716083340093761</v>
      </c>
      <c r="AD269" s="109">
        <f t="shared" si="51"/>
        <v>1.4117337693173042</v>
      </c>
      <c r="AE269" s="109">
        <f t="shared" si="51"/>
        <v>1.423883059313144</v>
      </c>
      <c r="AF269" s="109">
        <f t="shared" si="51"/>
        <v>1.4294558813990241</v>
      </c>
      <c r="AG269" s="109">
        <f t="shared" si="51"/>
        <v>1.4462136207541281</v>
      </c>
      <c r="AH269" s="109">
        <f t="shared" si="51"/>
        <v>1.4588331731108155</v>
      </c>
      <c r="AI269" s="109">
        <f t="shared" si="51"/>
        <v>1.4624887170820002</v>
      </c>
      <c r="AJ269" s="109">
        <f t="shared" si="51"/>
        <v>1.4778585025507602</v>
      </c>
      <c r="AK269" s="109">
        <f t="shared" si="51"/>
        <v>1.4631453998047121</v>
      </c>
      <c r="AL269" s="109">
        <f t="shared" si="51"/>
        <v>1.4730198945738</v>
      </c>
      <c r="AM269" s="109">
        <f t="shared" si="51"/>
        <v>1.499519493198288</v>
      </c>
      <c r="AN269" s="109">
        <f t="shared" si="51"/>
        <v>1.5226068989826482</v>
      </c>
    </row>
    <row r="270" spans="1:40" x14ac:dyDescent="0.2">
      <c r="A270" t="s">
        <v>3252</v>
      </c>
      <c r="B270" t="s">
        <v>15</v>
      </c>
      <c r="C270" t="s">
        <v>2648</v>
      </c>
      <c r="D270" t="s">
        <v>2672</v>
      </c>
      <c r="E270" t="s">
        <v>2666</v>
      </c>
      <c r="F270" t="s">
        <v>2653</v>
      </c>
      <c r="G270">
        <v>0</v>
      </c>
      <c r="H270" t="s">
        <v>3062</v>
      </c>
      <c r="I270" s="107" t="s">
        <v>3255</v>
      </c>
      <c r="K270" s="109">
        <f t="shared" ref="K270:AN270" si="52">(K126-(K126*$U$9))-$V$5</f>
        <v>1.776477841672784</v>
      </c>
      <c r="L270" s="109">
        <f t="shared" si="52"/>
        <v>1.6716077115097281</v>
      </c>
      <c r="M270" s="109">
        <f t="shared" si="52"/>
        <v>1.37987618361296</v>
      </c>
      <c r="N270" s="109">
        <f t="shared" si="52"/>
        <v>1.4584965610583922</v>
      </c>
      <c r="O270" s="109">
        <f t="shared" si="52"/>
        <v>1.4751443966291202</v>
      </c>
      <c r="P270" s="109">
        <f t="shared" si="52"/>
        <v>1.5027302465074956</v>
      </c>
      <c r="Q270" s="109">
        <f t="shared" si="52"/>
        <v>1.5403793455768799</v>
      </c>
      <c r="R270" s="109">
        <f t="shared" si="52"/>
        <v>1.5782017739756402</v>
      </c>
      <c r="S270" s="109">
        <f t="shared" si="52"/>
        <v>1.6719890766267043</v>
      </c>
      <c r="T270" s="109">
        <f t="shared" si="52"/>
        <v>1.726292201600008</v>
      </c>
      <c r="U270" s="109">
        <f t="shared" si="52"/>
        <v>1.7650982840910638</v>
      </c>
      <c r="V270" s="109">
        <f t="shared" si="52"/>
        <v>1.8129618388507363</v>
      </c>
      <c r="W270" s="109">
        <f t="shared" si="52"/>
        <v>1.8472959637553681</v>
      </c>
      <c r="X270" s="109">
        <f t="shared" si="52"/>
        <v>1.8800220227622881</v>
      </c>
      <c r="Y270" s="109">
        <f t="shared" si="52"/>
        <v>1.89350893213196</v>
      </c>
      <c r="Z270" s="109">
        <f t="shared" si="52"/>
        <v>1.9148004309245359</v>
      </c>
      <c r="AA270" s="109">
        <f t="shared" si="52"/>
        <v>1.93640997076996</v>
      </c>
      <c r="AB270" s="109">
        <f t="shared" si="52"/>
        <v>1.9450895282712477</v>
      </c>
      <c r="AC270" s="109">
        <f t="shared" si="52"/>
        <v>1.9642848381717919</v>
      </c>
      <c r="AD270" s="109">
        <f t="shared" si="52"/>
        <v>1.9321082980867514</v>
      </c>
      <c r="AE270" s="109">
        <f t="shared" si="52"/>
        <v>1.9206591246268399</v>
      </c>
      <c r="AF270" s="109">
        <f t="shared" si="52"/>
        <v>1.9531855707585357</v>
      </c>
      <c r="AG270" s="109">
        <f t="shared" si="52"/>
        <v>1.9802359060753683</v>
      </c>
      <c r="AH270" s="109">
        <f t="shared" si="52"/>
        <v>1.9963644640240721</v>
      </c>
      <c r="AI270" s="109">
        <f t="shared" si="52"/>
        <v>2.0355956498879353</v>
      </c>
      <c r="AJ270" s="109">
        <f t="shared" si="52"/>
        <v>2.0245168816108237</v>
      </c>
      <c r="AK270" s="109">
        <f t="shared" si="52"/>
        <v>2.0222357945700082</v>
      </c>
      <c r="AL270" s="109">
        <f t="shared" si="52"/>
        <v>2.0020142086109276</v>
      </c>
      <c r="AM270" s="109">
        <f t="shared" si="52"/>
        <v>2.0229782286295599</v>
      </c>
      <c r="AN270" s="109">
        <f t="shared" si="52"/>
        <v>2.0387324236414557</v>
      </c>
    </row>
    <row r="271" spans="1:40" x14ac:dyDescent="0.2">
      <c r="A271" t="s">
        <v>3253</v>
      </c>
      <c r="B271" t="s">
        <v>11</v>
      </c>
      <c r="C271" t="s">
        <v>2648</v>
      </c>
      <c r="D271" t="s">
        <v>2672</v>
      </c>
      <c r="E271" t="s">
        <v>2666</v>
      </c>
      <c r="F271" t="s">
        <v>2651</v>
      </c>
      <c r="G271">
        <v>0</v>
      </c>
      <c r="H271" t="s">
        <v>3060</v>
      </c>
      <c r="I271" s="107" t="s">
        <v>3255</v>
      </c>
      <c r="K271" s="109">
        <f t="shared" ref="K271:AN271" si="53">(K127-(K127*$X$9))-$X$5</f>
        <v>2.024477841672784</v>
      </c>
      <c r="L271" s="109">
        <f t="shared" si="53"/>
        <v>1.9196076100288559</v>
      </c>
      <c r="M271" s="109">
        <f t="shared" si="53"/>
        <v>1.6355238836077519</v>
      </c>
      <c r="N271" s="109">
        <f t="shared" si="53"/>
        <v>1.6150605702115679</v>
      </c>
      <c r="O271" s="109">
        <f t="shared" si="53"/>
        <v>1.5875993388440079</v>
      </c>
      <c r="P271" s="109">
        <f t="shared" si="53"/>
        <v>1.6076400858891842</v>
      </c>
      <c r="Q271" s="109">
        <f t="shared" si="53"/>
        <v>1.6322341781801279</v>
      </c>
      <c r="R271" s="109">
        <f t="shared" si="53"/>
        <v>1.6564426431574719</v>
      </c>
      <c r="S271" s="109">
        <f t="shared" si="53"/>
        <v>1.6747512131984799</v>
      </c>
      <c r="T271" s="109">
        <f t="shared" si="53"/>
        <v>1.73303928905348</v>
      </c>
      <c r="U271" s="109">
        <f t="shared" si="53"/>
        <v>1.7628256501603041</v>
      </c>
      <c r="V271" s="109">
        <f t="shared" si="53"/>
        <v>1.7888777181392723</v>
      </c>
      <c r="W271" s="109">
        <f t="shared" si="53"/>
        <v>1.8026059490225603</v>
      </c>
      <c r="X271" s="109">
        <f t="shared" si="53"/>
        <v>1.8235983836853524</v>
      </c>
      <c r="Y271" s="109">
        <f t="shared" si="53"/>
        <v>1.8333730212763921</v>
      </c>
      <c r="Z271" s="109">
        <f t="shared" si="53"/>
        <v>1.8519126632629441</v>
      </c>
      <c r="AA271" s="109">
        <f t="shared" si="53"/>
        <v>1.8684772845186322</v>
      </c>
      <c r="AB271" s="109">
        <f t="shared" si="53"/>
        <v>1.8962345355898158</v>
      </c>
      <c r="AC271" s="109">
        <f t="shared" si="53"/>
        <v>1.8963889894770003</v>
      </c>
      <c r="AD271" s="109">
        <f t="shared" si="53"/>
        <v>1.9195532162814639</v>
      </c>
      <c r="AE271" s="109">
        <f t="shared" si="53"/>
        <v>1.9347118200555919</v>
      </c>
      <c r="AF271" s="109">
        <f t="shared" si="53"/>
        <v>1.937771163903776</v>
      </c>
      <c r="AG271" s="109">
        <f t="shared" si="53"/>
        <v>1.9618857590745202</v>
      </c>
      <c r="AH271" s="109">
        <f t="shared" si="53"/>
        <v>1.9869005910607758</v>
      </c>
      <c r="AI271" s="109">
        <f t="shared" si="53"/>
        <v>1.994157386736624</v>
      </c>
      <c r="AJ271" s="109">
        <f t="shared" si="53"/>
        <v>2.016132765125608</v>
      </c>
      <c r="AK271" s="109">
        <f t="shared" si="53"/>
        <v>2.024760871824792</v>
      </c>
      <c r="AL271" s="109">
        <f t="shared" si="53"/>
        <v>2.0179697718705518</v>
      </c>
      <c r="AM271" s="109">
        <f t="shared" si="53"/>
        <v>2.0199835582945198</v>
      </c>
      <c r="AN271" s="109">
        <f t="shared" si="53"/>
        <v>2.0181167161732079</v>
      </c>
    </row>
    <row r="272" spans="1:40" x14ac:dyDescent="0.2">
      <c r="A272" t="s">
        <v>3253</v>
      </c>
      <c r="B272" t="s">
        <v>13</v>
      </c>
      <c r="C272" t="s">
        <v>2648</v>
      </c>
      <c r="D272" t="s">
        <v>2672</v>
      </c>
      <c r="E272" t="s">
        <v>2666</v>
      </c>
      <c r="F272" t="s">
        <v>2652</v>
      </c>
      <c r="G272">
        <v>0</v>
      </c>
      <c r="H272" t="s">
        <v>3061</v>
      </c>
      <c r="I272" s="107" t="s">
        <v>3255</v>
      </c>
      <c r="K272" s="109">
        <f t="shared" ref="K272:AN272" si="54">(K128-(K128*$X$9))-$X$5</f>
        <v>2.0244776387110397</v>
      </c>
      <c r="L272" s="109">
        <f t="shared" si="54"/>
        <v>1.9196077115097281</v>
      </c>
      <c r="M272" s="109">
        <f t="shared" si="54"/>
        <v>1.602027889224968</v>
      </c>
      <c r="N272" s="109">
        <f t="shared" si="54"/>
        <v>1.5287586996409681</v>
      </c>
      <c r="O272" s="109">
        <f t="shared" si="54"/>
        <v>1.4942652497672961</v>
      </c>
      <c r="P272" s="109">
        <f t="shared" si="54"/>
        <v>1.5027659979721197</v>
      </c>
      <c r="Q272" s="109">
        <f t="shared" si="54"/>
        <v>1.5256885988203521</v>
      </c>
      <c r="R272" s="109">
        <f t="shared" si="54"/>
        <v>1.5328057568163276</v>
      </c>
      <c r="S272" s="109">
        <f t="shared" si="54"/>
        <v>1.544228139326032</v>
      </c>
      <c r="T272" s="109">
        <f t="shared" si="54"/>
        <v>1.5715008192334161</v>
      </c>
      <c r="U272" s="109">
        <f t="shared" si="54"/>
        <v>1.5857632454269122</v>
      </c>
      <c r="V272" s="109">
        <f t="shared" si="54"/>
        <v>1.6038256228724475</v>
      </c>
      <c r="W272" s="109">
        <f t="shared" si="54"/>
        <v>1.6056904353763199</v>
      </c>
      <c r="X272" s="109">
        <f t="shared" si="54"/>
        <v>1.604630264706536</v>
      </c>
      <c r="Y272" s="109">
        <f t="shared" si="54"/>
        <v>1.605268680872288</v>
      </c>
      <c r="Z272" s="109">
        <f t="shared" si="54"/>
        <v>1.60615673998316</v>
      </c>
      <c r="AA272" s="109">
        <f t="shared" si="54"/>
        <v>1.599711588321568</v>
      </c>
      <c r="AB272" s="109">
        <f t="shared" si="54"/>
        <v>1.6150536695122719</v>
      </c>
      <c r="AC272" s="109">
        <f t="shared" si="54"/>
        <v>1.6196083340093761</v>
      </c>
      <c r="AD272" s="109">
        <f t="shared" si="54"/>
        <v>1.6597337693173042</v>
      </c>
      <c r="AE272" s="109">
        <f t="shared" si="54"/>
        <v>1.671883059313144</v>
      </c>
      <c r="AF272" s="109">
        <f t="shared" si="54"/>
        <v>1.6774558813990241</v>
      </c>
      <c r="AG272" s="109">
        <f t="shared" si="54"/>
        <v>1.6942136207541281</v>
      </c>
      <c r="AH272" s="109">
        <f t="shared" si="54"/>
        <v>1.7068331731108155</v>
      </c>
      <c r="AI272" s="109">
        <f t="shared" si="54"/>
        <v>1.7104887170820002</v>
      </c>
      <c r="AJ272" s="109">
        <f t="shared" si="54"/>
        <v>1.7258585025507602</v>
      </c>
      <c r="AK272" s="109">
        <f t="shared" si="54"/>
        <v>1.7111453998047121</v>
      </c>
      <c r="AL272" s="109">
        <f t="shared" si="54"/>
        <v>1.7210198945738</v>
      </c>
      <c r="AM272" s="109">
        <f t="shared" si="54"/>
        <v>1.747519493198288</v>
      </c>
      <c r="AN272" s="109">
        <f t="shared" si="54"/>
        <v>1.7706068989826482</v>
      </c>
    </row>
    <row r="273" spans="1:40" x14ac:dyDescent="0.2">
      <c r="A273" t="s">
        <v>3253</v>
      </c>
      <c r="B273" t="s">
        <v>15</v>
      </c>
      <c r="C273" t="s">
        <v>2648</v>
      </c>
      <c r="D273" t="s">
        <v>2672</v>
      </c>
      <c r="E273" t="s">
        <v>2666</v>
      </c>
      <c r="F273" t="s">
        <v>2653</v>
      </c>
      <c r="G273">
        <v>0</v>
      </c>
      <c r="H273" t="s">
        <v>3062</v>
      </c>
      <c r="I273" s="107" t="s">
        <v>3255</v>
      </c>
      <c r="K273" s="109">
        <f t="shared" ref="K273:AN273" si="55">(K129-(K129*$X$9))-$X$5</f>
        <v>2.024477841672784</v>
      </c>
      <c r="L273" s="109">
        <f t="shared" si="55"/>
        <v>1.9196077115097281</v>
      </c>
      <c r="M273" s="109">
        <f t="shared" si="55"/>
        <v>1.62787618361296</v>
      </c>
      <c r="N273" s="109">
        <f t="shared" si="55"/>
        <v>1.7064965610583922</v>
      </c>
      <c r="O273" s="109">
        <f t="shared" si="55"/>
        <v>1.7231443966291202</v>
      </c>
      <c r="P273" s="109">
        <f t="shared" si="55"/>
        <v>1.7507302465074956</v>
      </c>
      <c r="Q273" s="109">
        <f t="shared" si="55"/>
        <v>1.7883793455768799</v>
      </c>
      <c r="R273" s="109">
        <f t="shared" si="55"/>
        <v>1.8262017739756402</v>
      </c>
      <c r="S273" s="109">
        <f t="shared" si="55"/>
        <v>1.9199890766267043</v>
      </c>
      <c r="T273" s="109">
        <f t="shared" si="55"/>
        <v>1.974292201600008</v>
      </c>
      <c r="U273" s="109">
        <f t="shared" si="55"/>
        <v>2.0130982840910638</v>
      </c>
      <c r="V273" s="109">
        <f t="shared" si="55"/>
        <v>2.0609618388507362</v>
      </c>
      <c r="W273" s="109">
        <f t="shared" si="55"/>
        <v>2.0952959637553681</v>
      </c>
      <c r="X273" s="109">
        <f t="shared" si="55"/>
        <v>2.1280220227622881</v>
      </c>
      <c r="Y273" s="109">
        <f t="shared" si="55"/>
        <v>2.14150893213196</v>
      </c>
      <c r="Z273" s="109">
        <f t="shared" si="55"/>
        <v>2.1628004309245359</v>
      </c>
      <c r="AA273" s="109">
        <f t="shared" si="55"/>
        <v>2.18440997076996</v>
      </c>
      <c r="AB273" s="109">
        <f t="shared" si="55"/>
        <v>2.1930895282712477</v>
      </c>
      <c r="AC273" s="109">
        <f t="shared" si="55"/>
        <v>2.2122848381717919</v>
      </c>
      <c r="AD273" s="109">
        <f t="shared" si="55"/>
        <v>2.1801082980867514</v>
      </c>
      <c r="AE273" s="109">
        <f t="shared" si="55"/>
        <v>2.1686591246268399</v>
      </c>
      <c r="AF273" s="109">
        <f t="shared" si="55"/>
        <v>2.2011855707585357</v>
      </c>
      <c r="AG273" s="109">
        <f t="shared" si="55"/>
        <v>2.2282359060753683</v>
      </c>
      <c r="AH273" s="109">
        <f t="shared" si="55"/>
        <v>2.2443644640240721</v>
      </c>
      <c r="AI273" s="109">
        <f t="shared" si="55"/>
        <v>2.2835956498879355</v>
      </c>
      <c r="AJ273" s="109">
        <f t="shared" si="55"/>
        <v>2.2725168816108239</v>
      </c>
      <c r="AK273" s="109">
        <f t="shared" si="55"/>
        <v>2.270235794570008</v>
      </c>
      <c r="AL273" s="109">
        <f t="shared" si="55"/>
        <v>2.2500142086109278</v>
      </c>
      <c r="AM273" s="109">
        <f t="shared" si="55"/>
        <v>2.2709782286295597</v>
      </c>
      <c r="AN273" s="109">
        <f t="shared" si="55"/>
        <v>2.2867324236414559</v>
      </c>
    </row>
    <row r="274" spans="1:40" hidden="1" x14ac:dyDescent="0.2">
      <c r="A274" t="s">
        <v>334</v>
      </c>
      <c r="B274" t="s">
        <v>11</v>
      </c>
      <c r="C274" t="s">
        <v>2648</v>
      </c>
      <c r="D274" t="s">
        <v>2672</v>
      </c>
      <c r="E274" t="s">
        <v>2942</v>
      </c>
      <c r="F274" t="s">
        <v>2651</v>
      </c>
      <c r="H274" t="s">
        <v>129</v>
      </c>
      <c r="I274" t="s">
        <v>3255</v>
      </c>
    </row>
    <row r="275" spans="1:40" hidden="1" x14ac:dyDescent="0.2">
      <c r="A275" t="s">
        <v>334</v>
      </c>
      <c r="B275" t="s">
        <v>13</v>
      </c>
      <c r="C275" t="s">
        <v>2648</v>
      </c>
      <c r="D275" t="s">
        <v>2672</v>
      </c>
      <c r="E275" t="s">
        <v>2942</v>
      </c>
      <c r="F275" t="s">
        <v>2652</v>
      </c>
      <c r="H275" t="s">
        <v>130</v>
      </c>
      <c r="I275" t="s">
        <v>3255</v>
      </c>
    </row>
    <row r="276" spans="1:40" hidden="1" x14ac:dyDescent="0.2">
      <c r="A276" t="s">
        <v>334</v>
      </c>
      <c r="B276" t="s">
        <v>15</v>
      </c>
      <c r="C276" t="s">
        <v>2648</v>
      </c>
      <c r="D276" t="s">
        <v>2672</v>
      </c>
      <c r="E276" t="s">
        <v>2942</v>
      </c>
      <c r="F276" t="s">
        <v>2653</v>
      </c>
      <c r="H276" t="s">
        <v>131</v>
      </c>
      <c r="I276" t="s">
        <v>3255</v>
      </c>
    </row>
    <row r="277" spans="1:40" hidden="1" x14ac:dyDescent="0.2">
      <c r="A277" t="s">
        <v>623</v>
      </c>
      <c r="B277" t="s">
        <v>11</v>
      </c>
      <c r="C277" t="s">
        <v>2648</v>
      </c>
      <c r="D277" t="s">
        <v>2672</v>
      </c>
      <c r="E277" t="s">
        <v>2942</v>
      </c>
      <c r="F277" t="s">
        <v>2651</v>
      </c>
      <c r="H277" t="s">
        <v>431</v>
      </c>
      <c r="I277" t="s">
        <v>3255</v>
      </c>
    </row>
    <row r="278" spans="1:40" hidden="1" x14ac:dyDescent="0.2">
      <c r="A278" t="s">
        <v>623</v>
      </c>
      <c r="B278" t="s">
        <v>13</v>
      </c>
      <c r="C278" t="s">
        <v>2648</v>
      </c>
      <c r="D278" t="s">
        <v>2672</v>
      </c>
      <c r="E278" t="s">
        <v>2942</v>
      </c>
      <c r="F278" t="s">
        <v>2652</v>
      </c>
      <c r="H278" t="s">
        <v>432</v>
      </c>
      <c r="I278" t="s">
        <v>3255</v>
      </c>
    </row>
    <row r="279" spans="1:40" hidden="1" x14ac:dyDescent="0.2">
      <c r="A279" t="s">
        <v>623</v>
      </c>
      <c r="B279" t="s">
        <v>15</v>
      </c>
      <c r="C279" t="s">
        <v>2648</v>
      </c>
      <c r="D279" t="s">
        <v>2672</v>
      </c>
      <c r="E279" t="s">
        <v>2942</v>
      </c>
      <c r="F279" t="s">
        <v>2653</v>
      </c>
      <c r="H279" t="s">
        <v>433</v>
      </c>
      <c r="I279" t="s">
        <v>3255</v>
      </c>
    </row>
    <row r="280" spans="1:40" hidden="1" x14ac:dyDescent="0.2">
      <c r="A280" t="s">
        <v>912</v>
      </c>
      <c r="B280" t="s">
        <v>11</v>
      </c>
      <c r="C280" t="s">
        <v>2648</v>
      </c>
      <c r="D280" t="s">
        <v>2672</v>
      </c>
      <c r="E280" t="s">
        <v>2942</v>
      </c>
      <c r="F280" t="s">
        <v>2651</v>
      </c>
      <c r="H280" t="s">
        <v>720</v>
      </c>
      <c r="I280" t="s">
        <v>3255</v>
      </c>
    </row>
    <row r="281" spans="1:40" hidden="1" x14ac:dyDescent="0.2">
      <c r="A281" t="s">
        <v>912</v>
      </c>
      <c r="B281" t="s">
        <v>13</v>
      </c>
      <c r="C281" t="s">
        <v>2648</v>
      </c>
      <c r="D281" t="s">
        <v>2672</v>
      </c>
      <c r="E281" t="s">
        <v>2942</v>
      </c>
      <c r="F281" t="s">
        <v>2652</v>
      </c>
      <c r="H281" t="s">
        <v>721</v>
      </c>
      <c r="I281" t="s">
        <v>3255</v>
      </c>
    </row>
    <row r="282" spans="1:40" hidden="1" x14ac:dyDescent="0.2">
      <c r="A282" t="s">
        <v>912</v>
      </c>
      <c r="B282" t="s">
        <v>15</v>
      </c>
      <c r="C282" t="s">
        <v>2648</v>
      </c>
      <c r="D282" t="s">
        <v>2672</v>
      </c>
      <c r="E282" t="s">
        <v>2942</v>
      </c>
      <c r="F282" t="s">
        <v>2653</v>
      </c>
      <c r="H282" t="s">
        <v>722</v>
      </c>
      <c r="I282" t="s">
        <v>3255</v>
      </c>
    </row>
    <row r="283" spans="1:40" x14ac:dyDescent="0.2">
      <c r="A283" t="s">
        <v>2963</v>
      </c>
      <c r="B283" t="s">
        <v>11</v>
      </c>
      <c r="C283" t="s">
        <v>2648</v>
      </c>
      <c r="D283" t="s">
        <v>2672</v>
      </c>
      <c r="E283" t="s">
        <v>2942</v>
      </c>
      <c r="F283" t="s">
        <v>2651</v>
      </c>
      <c r="H283" t="s">
        <v>1009</v>
      </c>
      <c r="I283" s="107" t="s">
        <v>3255</v>
      </c>
      <c r="K283" s="109">
        <f t="shared" ref="K283:AN283" si="56">K139-$AA$15-$AA$11-$AA$6</f>
        <v>0.86976960883063181</v>
      </c>
      <c r="L283" s="109">
        <f t="shared" si="56"/>
        <v>0.79923981236576835</v>
      </c>
      <c r="M283" s="109">
        <f t="shared" si="56"/>
        <v>0.63260190900502844</v>
      </c>
      <c r="N283" s="109">
        <f t="shared" si="56"/>
        <v>0.61530615406344114</v>
      </c>
      <c r="O283" s="109">
        <f t="shared" si="56"/>
        <v>0.59892383393931758</v>
      </c>
      <c r="P283" s="109">
        <f t="shared" si="56"/>
        <v>0.61047977134695464</v>
      </c>
      <c r="Q283" s="109">
        <f t="shared" si="56"/>
        <v>0.62416507503291119</v>
      </c>
      <c r="R283" s="109">
        <f t="shared" si="56"/>
        <v>0.63786792479396637</v>
      </c>
      <c r="S283" s="109">
        <f t="shared" si="56"/>
        <v>0.6475883926811844</v>
      </c>
      <c r="T283" s="109">
        <f t="shared" si="56"/>
        <v>0.6815185771417317</v>
      </c>
      <c r="U283" s="109">
        <f t="shared" si="56"/>
        <v>0.69846525753662247</v>
      </c>
      <c r="V283" s="109">
        <f t="shared" si="56"/>
        <v>0.71333405553144369</v>
      </c>
      <c r="W283" s="109">
        <f t="shared" si="56"/>
        <v>0.72114511796994896</v>
      </c>
      <c r="X283" s="109">
        <f t="shared" si="56"/>
        <v>0.73293411804616448</v>
      </c>
      <c r="Y283" s="109">
        <f t="shared" si="56"/>
        <v>0.73858707096490639</v>
      </c>
      <c r="Z283" s="109">
        <f t="shared" si="56"/>
        <v>0.74894537331236621</v>
      </c>
      <c r="AA283" s="109">
        <f t="shared" si="56"/>
        <v>0.75829235221286562</v>
      </c>
      <c r="AB283" s="109">
        <f t="shared" si="56"/>
        <v>0.77412670379427528</v>
      </c>
      <c r="AC283" s="109">
        <f t="shared" si="56"/>
        <v>0.77416029529331232</v>
      </c>
      <c r="AD283" s="109">
        <f t="shared" si="56"/>
        <v>0.78644780014132321</v>
      </c>
      <c r="AE283" s="109">
        <f t="shared" si="56"/>
        <v>0.7954361811319971</v>
      </c>
      <c r="AF283" s="109">
        <f t="shared" si="56"/>
        <v>0.79733519745729631</v>
      </c>
      <c r="AG283" s="109">
        <f t="shared" si="56"/>
        <v>0.81096693944032061</v>
      </c>
      <c r="AH283" s="109">
        <f t="shared" si="56"/>
        <v>0.82541497793689123</v>
      </c>
      <c r="AI283" s="109">
        <f t="shared" si="56"/>
        <v>0.82964802627175727</v>
      </c>
      <c r="AJ283" s="109">
        <f t="shared" si="56"/>
        <v>0.84217067161302872</v>
      </c>
      <c r="AK283" s="109">
        <f t="shared" si="56"/>
        <v>0.84706781580343227</v>
      </c>
      <c r="AL283" s="109">
        <f t="shared" si="56"/>
        <v>0.84318482321025179</v>
      </c>
      <c r="AM283" s="109">
        <f t="shared" si="56"/>
        <v>0.84437784088224521</v>
      </c>
      <c r="AN283" s="109">
        <f t="shared" si="56"/>
        <v>0.84337303949609488</v>
      </c>
    </row>
    <row r="284" spans="1:40" x14ac:dyDescent="0.2">
      <c r="A284" t="s">
        <v>2963</v>
      </c>
      <c r="B284" t="s">
        <v>13</v>
      </c>
      <c r="C284" t="s">
        <v>2648</v>
      </c>
      <c r="D284" t="s">
        <v>2672</v>
      </c>
      <c r="E284" t="s">
        <v>2942</v>
      </c>
      <c r="F284" t="s">
        <v>2652</v>
      </c>
      <c r="H284" t="s">
        <v>1010</v>
      </c>
      <c r="I284" s="107" t="s">
        <v>3255</v>
      </c>
      <c r="K284" s="109">
        <f t="shared" ref="K284:AN284" si="57">K140-$AA$15-$AA$11-$AA$6</f>
        <v>0.86976960883063181</v>
      </c>
      <c r="L284" s="109">
        <f t="shared" si="57"/>
        <v>0.79923911975754047</v>
      </c>
      <c r="M284" s="109">
        <f t="shared" si="57"/>
        <v>0.61127228831135449</v>
      </c>
      <c r="N284" s="109">
        <f t="shared" si="57"/>
        <v>0.56888460706656752</v>
      </c>
      <c r="O284" s="109">
        <f t="shared" si="57"/>
        <v>0.54699841794468684</v>
      </c>
      <c r="P284" s="109">
        <f t="shared" si="57"/>
        <v>0.55038446413458397</v>
      </c>
      <c r="Q284" s="109">
        <f t="shared" si="57"/>
        <v>0.56288835133635906</v>
      </c>
      <c r="R284" s="109">
        <f t="shared" si="57"/>
        <v>0.56686727016905814</v>
      </c>
      <c r="S284" s="109">
        <f t="shared" si="57"/>
        <v>0.57327089497178407</v>
      </c>
      <c r="T284" s="109">
        <f t="shared" si="57"/>
        <v>0.58902582747643162</v>
      </c>
      <c r="U284" s="109">
        <f t="shared" si="57"/>
        <v>0.59730399644708243</v>
      </c>
      <c r="V284" s="109">
        <f t="shared" si="57"/>
        <v>0.60768907964600827</v>
      </c>
      <c r="W284" s="109">
        <f t="shared" si="57"/>
        <v>0.60875812044526645</v>
      </c>
      <c r="X284" s="109">
        <f t="shared" si="57"/>
        <v>0.60834728833161156</v>
      </c>
      <c r="Y284" s="109">
        <f t="shared" si="57"/>
        <v>0.60880337084946767</v>
      </c>
      <c r="Z284" s="109">
        <f t="shared" si="57"/>
        <v>0.60925916478056286</v>
      </c>
      <c r="AA284" s="109">
        <f t="shared" si="57"/>
        <v>0.60552964262714204</v>
      </c>
      <c r="AB284" s="109">
        <f t="shared" si="57"/>
        <v>0.61424784869171056</v>
      </c>
      <c r="AC284" s="109">
        <f t="shared" si="57"/>
        <v>0.61679658925182468</v>
      </c>
      <c r="AD284" s="109">
        <f t="shared" si="57"/>
        <v>0.63910169091668212</v>
      </c>
      <c r="AE284" s="109">
        <f t="shared" si="57"/>
        <v>0.64632363234028489</v>
      </c>
      <c r="AF284" s="109">
        <f t="shared" si="57"/>
        <v>0.64860329460398736</v>
      </c>
      <c r="AG284" s="109">
        <f t="shared" si="57"/>
        <v>0.65864201597177485</v>
      </c>
      <c r="AH284" s="109">
        <f t="shared" si="57"/>
        <v>0.66592825452583748</v>
      </c>
      <c r="AI284" s="109">
        <f t="shared" si="57"/>
        <v>0.66819527668938672</v>
      </c>
      <c r="AJ284" s="109">
        <f t="shared" si="57"/>
        <v>0.67712905706478688</v>
      </c>
      <c r="AK284" s="109">
        <f t="shared" si="57"/>
        <v>0.66863791106415749</v>
      </c>
      <c r="AL284" s="109">
        <f t="shared" si="57"/>
        <v>0.67425051955364312</v>
      </c>
      <c r="AM284" s="109">
        <f t="shared" si="57"/>
        <v>0.68951543173728347</v>
      </c>
      <c r="AN284" s="109">
        <f t="shared" si="57"/>
        <v>0.70228626169343522</v>
      </c>
    </row>
    <row r="285" spans="1:40" x14ac:dyDescent="0.2">
      <c r="A285" t="s">
        <v>2963</v>
      </c>
      <c r="B285" t="s">
        <v>15</v>
      </c>
      <c r="C285" t="s">
        <v>2648</v>
      </c>
      <c r="D285" t="s">
        <v>2672</v>
      </c>
      <c r="E285" t="s">
        <v>2942</v>
      </c>
      <c r="F285" t="s">
        <v>2653</v>
      </c>
      <c r="H285" t="s">
        <v>1011</v>
      </c>
      <c r="I285" s="107" t="s">
        <v>3255</v>
      </c>
      <c r="K285" s="109">
        <f t="shared" ref="K285:AN285" si="58">K141-$AA$15-$AA$11-$AA$6</f>
        <v>0.86976960883063181</v>
      </c>
      <c r="L285" s="109">
        <f t="shared" si="58"/>
        <v>0.79923865801872218</v>
      </c>
      <c r="M285" s="109">
        <f t="shared" si="58"/>
        <v>0.62339685707382875</v>
      </c>
      <c r="N285" s="109">
        <f t="shared" si="58"/>
        <v>0.65777948785903784</v>
      </c>
      <c r="O285" s="109">
        <f t="shared" si="58"/>
        <v>0.67136390161317816</v>
      </c>
      <c r="P285" s="109">
        <f t="shared" si="58"/>
        <v>0.68726029934830757</v>
      </c>
      <c r="Q285" s="109">
        <f t="shared" si="58"/>
        <v>0.70843102417110571</v>
      </c>
      <c r="R285" s="109">
        <f t="shared" si="58"/>
        <v>0.73338113893971013</v>
      </c>
      <c r="S285" s="109">
        <f t="shared" si="58"/>
        <v>0.78647417697132316</v>
      </c>
      <c r="T285" s="109">
        <f t="shared" si="58"/>
        <v>0.81739636389952353</v>
      </c>
      <c r="U285" s="109">
        <f t="shared" si="58"/>
        <v>0.83954620588670015</v>
      </c>
      <c r="V285" s="109">
        <f t="shared" si="58"/>
        <v>0.86770096120692985</v>
      </c>
      <c r="W285" s="109">
        <f t="shared" si="58"/>
        <v>0.88731135512771198</v>
      </c>
      <c r="X285" s="109">
        <f t="shared" si="58"/>
        <v>0.90589438017759505</v>
      </c>
      <c r="Y285" s="109">
        <f t="shared" si="58"/>
        <v>0.91357315444463383</v>
      </c>
      <c r="Z285" s="109">
        <f t="shared" si="58"/>
        <v>0.9256543774755327</v>
      </c>
      <c r="AA285" s="109">
        <f t="shared" si="58"/>
        <v>0.93798072610163985</v>
      </c>
      <c r="AB285" s="109">
        <f t="shared" si="58"/>
        <v>0.94284248955508454</v>
      </c>
      <c r="AC285" s="109">
        <f t="shared" si="58"/>
        <v>0.95370501069221747</v>
      </c>
      <c r="AD285" s="109">
        <f t="shared" si="58"/>
        <v>0.93546038247885577</v>
      </c>
      <c r="AE285" s="109">
        <f t="shared" si="58"/>
        <v>0.92897502990527669</v>
      </c>
      <c r="AF285" s="109">
        <f t="shared" si="58"/>
        <v>0.94742784460837581</v>
      </c>
      <c r="AG285" s="109">
        <f t="shared" si="58"/>
        <v>0.96281736855562683</v>
      </c>
      <c r="AH285" s="109">
        <f t="shared" si="58"/>
        <v>0.9720118004940036</v>
      </c>
      <c r="AI285" s="109">
        <f t="shared" si="58"/>
        <v>0.99416522095702231</v>
      </c>
      <c r="AJ285" s="109">
        <f t="shared" si="58"/>
        <v>0.98802830803926434</v>
      </c>
      <c r="AK285" s="109">
        <f t="shared" si="58"/>
        <v>0.98649937537689814</v>
      </c>
      <c r="AL285" s="109">
        <f t="shared" si="58"/>
        <v>0.97491065451315573</v>
      </c>
      <c r="AM285" s="109">
        <f t="shared" si="58"/>
        <v>0.98695782430619905</v>
      </c>
      <c r="AN285" s="109">
        <f t="shared" si="58"/>
        <v>0.99502330483363266</v>
      </c>
    </row>
    <row r="286" spans="1:40" hidden="1" x14ac:dyDescent="0.2">
      <c r="A286" t="s">
        <v>1490</v>
      </c>
      <c r="B286" t="s">
        <v>11</v>
      </c>
      <c r="C286" t="s">
        <v>2648</v>
      </c>
      <c r="D286" t="s">
        <v>2672</v>
      </c>
      <c r="E286" t="s">
        <v>2942</v>
      </c>
      <c r="F286" t="s">
        <v>2651</v>
      </c>
      <c r="H286" t="s">
        <v>1298</v>
      </c>
      <c r="I286" t="s">
        <v>3255</v>
      </c>
    </row>
    <row r="287" spans="1:40" hidden="1" x14ac:dyDescent="0.2">
      <c r="A287" t="s">
        <v>1490</v>
      </c>
      <c r="B287" t="s">
        <v>13</v>
      </c>
      <c r="C287" t="s">
        <v>2648</v>
      </c>
      <c r="D287" t="s">
        <v>2672</v>
      </c>
      <c r="E287" t="s">
        <v>2942</v>
      </c>
      <c r="F287" t="s">
        <v>2652</v>
      </c>
      <c r="H287" t="s">
        <v>1299</v>
      </c>
      <c r="I287" t="s">
        <v>3255</v>
      </c>
    </row>
    <row r="288" spans="1:40" hidden="1" x14ac:dyDescent="0.2">
      <c r="A288" t="s">
        <v>1490</v>
      </c>
      <c r="B288" t="s">
        <v>15</v>
      </c>
      <c r="C288" t="s">
        <v>2648</v>
      </c>
      <c r="D288" t="s">
        <v>2672</v>
      </c>
      <c r="E288" t="s">
        <v>2942</v>
      </c>
      <c r="F288" t="s">
        <v>2653</v>
      </c>
      <c r="H288" t="s">
        <v>1300</v>
      </c>
      <c r="I288" t="s">
        <v>3255</v>
      </c>
    </row>
    <row r="289" spans="1:40" hidden="1" x14ac:dyDescent="0.2">
      <c r="A289" t="s">
        <v>1779</v>
      </c>
      <c r="B289" t="s">
        <v>11</v>
      </c>
      <c r="C289" t="s">
        <v>2648</v>
      </c>
      <c r="D289" t="s">
        <v>2672</v>
      </c>
      <c r="E289" t="s">
        <v>2942</v>
      </c>
      <c r="F289" t="s">
        <v>2651</v>
      </c>
      <c r="H289" t="s">
        <v>1587</v>
      </c>
      <c r="I289" t="s">
        <v>3255</v>
      </c>
    </row>
    <row r="290" spans="1:40" hidden="1" x14ac:dyDescent="0.2">
      <c r="A290" t="s">
        <v>1779</v>
      </c>
      <c r="B290" t="s">
        <v>13</v>
      </c>
      <c r="C290" t="s">
        <v>2648</v>
      </c>
      <c r="D290" t="s">
        <v>2672</v>
      </c>
      <c r="E290" t="s">
        <v>2942</v>
      </c>
      <c r="F290" t="s">
        <v>2652</v>
      </c>
      <c r="H290" t="s">
        <v>1588</v>
      </c>
      <c r="I290" t="s">
        <v>3255</v>
      </c>
    </row>
    <row r="291" spans="1:40" hidden="1" x14ac:dyDescent="0.2">
      <c r="A291" t="s">
        <v>1779</v>
      </c>
      <c r="B291" t="s">
        <v>15</v>
      </c>
      <c r="C291" t="s">
        <v>2648</v>
      </c>
      <c r="D291" t="s">
        <v>2672</v>
      </c>
      <c r="E291" t="s">
        <v>2942</v>
      </c>
      <c r="F291" t="s">
        <v>2653</v>
      </c>
      <c r="H291" t="s">
        <v>1589</v>
      </c>
      <c r="I291" t="s">
        <v>3255</v>
      </c>
    </row>
    <row r="292" spans="1:40" x14ac:dyDescent="0.2">
      <c r="A292" t="s">
        <v>2068</v>
      </c>
      <c r="B292" t="s">
        <v>11</v>
      </c>
      <c r="C292" t="s">
        <v>2648</v>
      </c>
      <c r="D292" t="s">
        <v>2672</v>
      </c>
      <c r="E292" t="s">
        <v>2942</v>
      </c>
      <c r="F292" t="s">
        <v>2651</v>
      </c>
      <c r="H292" t="s">
        <v>1876</v>
      </c>
      <c r="I292" s="107" t="s">
        <v>3255</v>
      </c>
      <c r="K292" s="109">
        <f t="shared" ref="K292:AN292" si="59">K148-$AA$15-$AA$11-$AA$6</f>
        <v>0.82827648882910687</v>
      </c>
      <c r="L292" s="109">
        <f t="shared" si="59"/>
        <v>0.75787170814932014</v>
      </c>
      <c r="M292" s="109">
        <f t="shared" si="59"/>
        <v>0.59275523419514797</v>
      </c>
      <c r="N292" s="109">
        <f t="shared" si="59"/>
        <v>0.57466955957001409</v>
      </c>
      <c r="O292" s="109">
        <f t="shared" si="59"/>
        <v>0.55772241743630524</v>
      </c>
      <c r="P292" s="109">
        <f t="shared" si="59"/>
        <v>0.56944348418886614</v>
      </c>
      <c r="Q292" s="109">
        <f t="shared" si="59"/>
        <v>0.58370353726900348</v>
      </c>
      <c r="R292" s="109">
        <f t="shared" si="59"/>
        <v>0.59765751522990584</v>
      </c>
      <c r="S292" s="109">
        <f t="shared" si="59"/>
        <v>0.60759627014351369</v>
      </c>
      <c r="T292" s="109">
        <f t="shared" si="59"/>
        <v>0.64127249825395116</v>
      </c>
      <c r="U292" s="109">
        <f t="shared" si="59"/>
        <v>0.65828180197608488</v>
      </c>
      <c r="V292" s="109">
        <f t="shared" si="59"/>
        <v>0.6731987362427222</v>
      </c>
      <c r="W292" s="109">
        <f t="shared" si="59"/>
        <v>0.68099519619109616</v>
      </c>
      <c r="X292" s="109">
        <f t="shared" si="59"/>
        <v>0.69296104223475197</v>
      </c>
      <c r="Y292" s="109">
        <f t="shared" si="59"/>
        <v>0.69858028821975193</v>
      </c>
      <c r="Z292" s="109">
        <f t="shared" si="59"/>
        <v>0.70987095667622901</v>
      </c>
      <c r="AA292" s="109">
        <f t="shared" si="59"/>
        <v>0.71914105606346801</v>
      </c>
      <c r="AB292" s="109">
        <f t="shared" si="59"/>
        <v>0.73468682088338888</v>
      </c>
      <c r="AC292" s="109">
        <f t="shared" si="59"/>
        <v>0.73504668857496502</v>
      </c>
      <c r="AD292" s="109">
        <f t="shared" si="59"/>
        <v>0.74709264630360994</v>
      </c>
      <c r="AE292" s="109">
        <f t="shared" si="59"/>
        <v>0.75603508428185473</v>
      </c>
      <c r="AF292" s="109">
        <f t="shared" si="59"/>
        <v>0.75784671653577529</v>
      </c>
      <c r="AG292" s="109">
        <f t="shared" si="59"/>
        <v>0.77165865209267304</v>
      </c>
      <c r="AH292" s="109">
        <f t="shared" si="59"/>
        <v>0.78616960250324819</v>
      </c>
      <c r="AI292" s="109">
        <f t="shared" si="59"/>
        <v>0.79066520707371646</v>
      </c>
      <c r="AJ292" s="109">
        <f t="shared" si="59"/>
        <v>0.80310791388205571</v>
      </c>
      <c r="AK292" s="109">
        <f t="shared" si="59"/>
        <v>0.8080112915465073</v>
      </c>
      <c r="AL292" s="109">
        <f t="shared" si="59"/>
        <v>0.80417545403015434</v>
      </c>
      <c r="AM292" s="109">
        <f t="shared" si="59"/>
        <v>0.80529840283645815</v>
      </c>
      <c r="AN292" s="109">
        <f t="shared" si="59"/>
        <v>0.8042200118261279</v>
      </c>
    </row>
    <row r="293" spans="1:40" x14ac:dyDescent="0.2">
      <c r="A293" t="s">
        <v>2068</v>
      </c>
      <c r="B293" t="s">
        <v>13</v>
      </c>
      <c r="C293" t="s">
        <v>2648</v>
      </c>
      <c r="D293" t="s">
        <v>2672</v>
      </c>
      <c r="E293" t="s">
        <v>2942</v>
      </c>
      <c r="F293" t="s">
        <v>2652</v>
      </c>
      <c r="H293" t="s">
        <v>1877</v>
      </c>
      <c r="I293" s="107" t="s">
        <v>3255</v>
      </c>
      <c r="K293" s="109">
        <f t="shared" ref="K293:AN293" si="60">K149-$AA$15-$AA$11-$AA$6</f>
        <v>0.82827637339440219</v>
      </c>
      <c r="L293" s="109">
        <f t="shared" si="60"/>
        <v>0.75788192412067679</v>
      </c>
      <c r="M293" s="109">
        <f t="shared" si="60"/>
        <v>0.57186980624475703</v>
      </c>
      <c r="N293" s="109">
        <f t="shared" si="60"/>
        <v>0.52761854712898171</v>
      </c>
      <c r="O293" s="109">
        <f t="shared" si="60"/>
        <v>0.50554477661213337</v>
      </c>
      <c r="P293" s="109">
        <f t="shared" si="60"/>
        <v>0.50874860912082698</v>
      </c>
      <c r="Q293" s="109">
        <f t="shared" si="60"/>
        <v>0.52201730895789866</v>
      </c>
      <c r="R293" s="109">
        <f t="shared" si="60"/>
        <v>0.52622449991893527</v>
      </c>
      <c r="S293" s="109">
        <f t="shared" si="60"/>
        <v>0.53265646394163924</v>
      </c>
      <c r="T293" s="109">
        <f t="shared" si="60"/>
        <v>0.54828257131595837</v>
      </c>
      <c r="U293" s="109">
        <f t="shared" si="60"/>
        <v>0.55668009977116084</v>
      </c>
      <c r="V293" s="109">
        <f t="shared" si="60"/>
        <v>0.56709675436179385</v>
      </c>
      <c r="W293" s="109">
        <f t="shared" si="60"/>
        <v>0.56809416792685064</v>
      </c>
      <c r="X293" s="109">
        <f t="shared" si="60"/>
        <v>0.56776898836400502</v>
      </c>
      <c r="Y293" s="109">
        <f t="shared" si="60"/>
        <v>0.56806421262100815</v>
      </c>
      <c r="Z293" s="109">
        <f t="shared" si="60"/>
        <v>0.56872068978604184</v>
      </c>
      <c r="AA293" s="109">
        <f t="shared" si="60"/>
        <v>0.56510048429787296</v>
      </c>
      <c r="AB293" s="109">
        <f t="shared" si="60"/>
        <v>0.57384102697778061</v>
      </c>
      <c r="AC293" s="109">
        <f t="shared" si="60"/>
        <v>0.57644107826408753</v>
      </c>
      <c r="AD293" s="109">
        <f t="shared" si="60"/>
        <v>0.59889387863347487</v>
      </c>
      <c r="AE293" s="109">
        <f t="shared" si="60"/>
        <v>0.60616822741296372</v>
      </c>
      <c r="AF293" s="109">
        <f t="shared" si="60"/>
        <v>0.60848148117570344</v>
      </c>
      <c r="AG293" s="109">
        <f t="shared" si="60"/>
        <v>0.61892081868578941</v>
      </c>
      <c r="AH293" s="109">
        <f t="shared" si="60"/>
        <v>0.62618293138659153</v>
      </c>
      <c r="AI293" s="109">
        <f t="shared" si="60"/>
        <v>0.62851834861261346</v>
      </c>
      <c r="AJ293" s="109">
        <f t="shared" si="60"/>
        <v>0.63741449727431554</v>
      </c>
      <c r="AK293" s="109">
        <f t="shared" si="60"/>
        <v>0.62895723135948522</v>
      </c>
      <c r="AL293" s="109">
        <f t="shared" si="60"/>
        <v>0.63464897033897094</v>
      </c>
      <c r="AM293" s="109">
        <f t="shared" si="60"/>
        <v>0.64996253825059835</v>
      </c>
      <c r="AN293" s="109">
        <f t="shared" si="60"/>
        <v>0.66277786828537144</v>
      </c>
    </row>
    <row r="294" spans="1:40" x14ac:dyDescent="0.2">
      <c r="A294" t="s">
        <v>2068</v>
      </c>
      <c r="B294" t="s">
        <v>15</v>
      </c>
      <c r="C294" t="s">
        <v>2648</v>
      </c>
      <c r="D294" t="s">
        <v>2672</v>
      </c>
      <c r="E294" t="s">
        <v>2942</v>
      </c>
      <c r="F294" t="s">
        <v>2653</v>
      </c>
      <c r="H294" t="s">
        <v>1878</v>
      </c>
      <c r="I294" s="107" t="s">
        <v>3255</v>
      </c>
      <c r="K294" s="109">
        <f t="shared" ref="K294:AN294" si="61">K150-$AA$15-$AA$11-$AA$6</f>
        <v>0.82827648882910687</v>
      </c>
      <c r="L294" s="109">
        <f t="shared" si="61"/>
        <v>0.75788250129419998</v>
      </c>
      <c r="M294" s="109">
        <f t="shared" si="61"/>
        <v>0.58149209691571679</v>
      </c>
      <c r="N294" s="109">
        <f t="shared" si="61"/>
        <v>0.61681742521600424</v>
      </c>
      <c r="O294" s="109">
        <f t="shared" si="61"/>
        <v>0.63024473233718992</v>
      </c>
      <c r="P294" s="109">
        <f t="shared" si="61"/>
        <v>0.646750740747288</v>
      </c>
      <c r="Q294" s="109">
        <f t="shared" si="61"/>
        <v>0.66875230685641174</v>
      </c>
      <c r="R294" s="109">
        <f t="shared" si="61"/>
        <v>0.69371598520280597</v>
      </c>
      <c r="S294" s="109">
        <f t="shared" si="61"/>
        <v>0.7468388631055568</v>
      </c>
      <c r="T294" s="109">
        <f t="shared" si="61"/>
        <v>0.77772543842738939</v>
      </c>
      <c r="U294" s="109">
        <f t="shared" si="61"/>
        <v>0.79998979164152451</v>
      </c>
      <c r="V294" s="109">
        <f t="shared" si="61"/>
        <v>0.82827418013501497</v>
      </c>
      <c r="W294" s="109">
        <f t="shared" si="61"/>
        <v>0.84783926593424341</v>
      </c>
      <c r="X294" s="109">
        <f t="shared" si="61"/>
        <v>0.86654078470839357</v>
      </c>
      <c r="Y294" s="109">
        <f t="shared" si="61"/>
        <v>0.87422319516862734</v>
      </c>
      <c r="Z294" s="109">
        <f t="shared" si="61"/>
        <v>0.88633420035331179</v>
      </c>
      <c r="AA294" s="109">
        <f t="shared" si="61"/>
        <v>0.89895017465324878</v>
      </c>
      <c r="AB294" s="109">
        <f t="shared" si="61"/>
        <v>0.9037372518528205</v>
      </c>
      <c r="AC294" s="109">
        <f t="shared" si="61"/>
        <v>0.91474822202006278</v>
      </c>
      <c r="AD294" s="109">
        <f t="shared" si="61"/>
        <v>0.89639075638295929</v>
      </c>
      <c r="AE294" s="109">
        <f t="shared" si="61"/>
        <v>0.88983377657517837</v>
      </c>
      <c r="AF294" s="109">
        <f t="shared" si="61"/>
        <v>0.90837057002587096</v>
      </c>
      <c r="AG294" s="109">
        <f t="shared" si="61"/>
        <v>0.923826238058855</v>
      </c>
      <c r="AH294" s="109">
        <f t="shared" si="61"/>
        <v>0.9329661270993107</v>
      </c>
      <c r="AI294" s="109">
        <f t="shared" si="61"/>
        <v>0.95527382604502142</v>
      </c>
      <c r="AJ294" s="109">
        <f t="shared" si="61"/>
        <v>0.94907706023293048</v>
      </c>
      <c r="AK294" s="109">
        <f t="shared" si="61"/>
        <v>0.94799105053209687</v>
      </c>
      <c r="AL294" s="109">
        <f t="shared" si="61"/>
        <v>0.93632839374006094</v>
      </c>
      <c r="AM294" s="109">
        <f t="shared" si="61"/>
        <v>0.9480567328790116</v>
      </c>
      <c r="AN294" s="109">
        <f t="shared" si="61"/>
        <v>0.95693175698977295</v>
      </c>
    </row>
    <row r="295" spans="1:40" x14ac:dyDescent="0.2">
      <c r="A295" t="s">
        <v>2357</v>
      </c>
      <c r="B295" t="s">
        <v>11</v>
      </c>
      <c r="C295" t="s">
        <v>2648</v>
      </c>
      <c r="D295" t="s">
        <v>2672</v>
      </c>
      <c r="E295" t="s">
        <v>2942</v>
      </c>
      <c r="F295" t="s">
        <v>2651</v>
      </c>
      <c r="H295" t="s">
        <v>2165</v>
      </c>
      <c r="I295" s="107" t="s">
        <v>3255</v>
      </c>
      <c r="K295" s="109">
        <f t="shared" ref="K295:AN295" si="62">K151-$U$15-$U$11-$U$6</f>
        <v>0.90517383675151042</v>
      </c>
      <c r="L295" s="109">
        <f t="shared" si="62"/>
        <v>0.83477921432572788</v>
      </c>
      <c r="M295" s="109">
        <f t="shared" si="62"/>
        <v>0.67472928499095286</v>
      </c>
      <c r="N295" s="109">
        <f t="shared" si="62"/>
        <v>0.65710015462249427</v>
      </c>
      <c r="O295" s="109">
        <f t="shared" si="62"/>
        <v>0.64101138495215648</v>
      </c>
      <c r="P295" s="109">
        <f t="shared" si="62"/>
        <v>0.65269083749371093</v>
      </c>
      <c r="Q295" s="109">
        <f t="shared" si="62"/>
        <v>0.66621995802434963</v>
      </c>
      <c r="R295" s="109">
        <f t="shared" si="62"/>
        <v>0.6799751574239391</v>
      </c>
      <c r="S295" s="109">
        <f t="shared" si="62"/>
        <v>0.68974151060623379</v>
      </c>
      <c r="T295" s="109">
        <f t="shared" si="62"/>
        <v>0.72361282336743737</v>
      </c>
      <c r="U295" s="109">
        <f t="shared" si="62"/>
        <v>0.74049728445655127</v>
      </c>
      <c r="V295" s="109">
        <f t="shared" si="62"/>
        <v>0.75524730014034358</v>
      </c>
      <c r="W295" s="109">
        <f t="shared" si="62"/>
        <v>0.76312306373077454</v>
      </c>
      <c r="X295" s="109">
        <f t="shared" si="62"/>
        <v>0.77503725274412372</v>
      </c>
      <c r="Y295" s="109">
        <f t="shared" si="62"/>
        <v>0.78056155368459412</v>
      </c>
      <c r="Z295" s="109">
        <f t="shared" si="62"/>
        <v>0.79304044927282391</v>
      </c>
      <c r="AA295" s="109">
        <f t="shared" si="62"/>
        <v>0.80548390640674306</v>
      </c>
      <c r="AB295" s="109">
        <f t="shared" si="62"/>
        <v>0.82335019737579318</v>
      </c>
      <c r="AC295" s="109">
        <f t="shared" si="62"/>
        <v>0.83229985002307549</v>
      </c>
      <c r="AD295" s="109">
        <f t="shared" si="62"/>
        <v>0.83272534234421436</v>
      </c>
      <c r="AE295" s="109">
        <f t="shared" si="62"/>
        <v>0.84828692171866471</v>
      </c>
      <c r="AF295" s="109">
        <f t="shared" si="62"/>
        <v>0.85731351159655944</v>
      </c>
      <c r="AG295" s="109">
        <f t="shared" si="62"/>
        <v>0.88116618862857543</v>
      </c>
      <c r="AH295" s="109">
        <f t="shared" si="62"/>
        <v>0.89751786083862906</v>
      </c>
      <c r="AI295" s="109">
        <f t="shared" si="62"/>
        <v>0.90363572703012884</v>
      </c>
      <c r="AJ295" s="109">
        <f t="shared" si="62"/>
        <v>0.91744760486967436</v>
      </c>
      <c r="AK295" s="109">
        <f t="shared" si="62"/>
        <v>0.92200594820209003</v>
      </c>
      <c r="AL295" s="109">
        <f t="shared" si="62"/>
        <v>0.9183284871004419</v>
      </c>
      <c r="AM295" s="109">
        <f t="shared" si="62"/>
        <v>0.92004332735455885</v>
      </c>
      <c r="AN295" s="109">
        <f t="shared" si="62"/>
        <v>0.92193847661725414</v>
      </c>
    </row>
    <row r="296" spans="1:40" x14ac:dyDescent="0.2">
      <c r="A296" t="s">
        <v>2357</v>
      </c>
      <c r="B296" t="s">
        <v>13</v>
      </c>
      <c r="C296" t="s">
        <v>2648</v>
      </c>
      <c r="D296" t="s">
        <v>2672</v>
      </c>
      <c r="E296" t="s">
        <v>2942</v>
      </c>
      <c r="F296" t="s">
        <v>2652</v>
      </c>
      <c r="H296" t="s">
        <v>2166</v>
      </c>
      <c r="I296" s="107" t="s">
        <v>3255</v>
      </c>
      <c r="K296" s="109">
        <f t="shared" ref="K296:AN296" si="63">K152-$U$15-$U$11-$U$6</f>
        <v>0.90517383675151042</v>
      </c>
      <c r="L296" s="109">
        <f t="shared" si="63"/>
        <v>0.83477921432572788</v>
      </c>
      <c r="M296" s="109">
        <f t="shared" si="63"/>
        <v>0.65402785995968726</v>
      </c>
      <c r="N296" s="109">
        <f t="shared" si="63"/>
        <v>0.61129664503402414</v>
      </c>
      <c r="O296" s="109">
        <f t="shared" si="63"/>
        <v>0.58911552024190239</v>
      </c>
      <c r="P296" s="109">
        <f t="shared" si="63"/>
        <v>0.59249902686829847</v>
      </c>
      <c r="Q296" s="109">
        <f t="shared" si="63"/>
        <v>0.60547885135712021</v>
      </c>
      <c r="R296" s="109">
        <f t="shared" si="63"/>
        <v>0.61001855198474397</v>
      </c>
      <c r="S296" s="109">
        <f t="shared" si="63"/>
        <v>0.61562844775867143</v>
      </c>
      <c r="T296" s="109">
        <f t="shared" si="63"/>
        <v>0.63095754163806694</v>
      </c>
      <c r="U296" s="109">
        <f t="shared" si="63"/>
        <v>0.64461837316664916</v>
      </c>
      <c r="V296" s="109">
        <f t="shared" si="63"/>
        <v>0.65461559575813466</v>
      </c>
      <c r="W296" s="109">
        <f t="shared" si="63"/>
        <v>0.65562616887951519</v>
      </c>
      <c r="X296" s="109">
        <f t="shared" si="63"/>
        <v>0.65566651330877146</v>
      </c>
      <c r="Y296" s="109">
        <f t="shared" si="63"/>
        <v>0.65613690972999772</v>
      </c>
      <c r="Z296" s="109">
        <f t="shared" si="63"/>
        <v>0.65704740096249392</v>
      </c>
      <c r="AA296" s="109">
        <f t="shared" si="63"/>
        <v>0.65648113601910107</v>
      </c>
      <c r="AB296" s="109">
        <f t="shared" si="63"/>
        <v>0.66776759110886064</v>
      </c>
      <c r="AC296" s="109">
        <f t="shared" si="63"/>
        <v>0.67432722591484684</v>
      </c>
      <c r="AD296" s="109">
        <f t="shared" si="63"/>
        <v>0.69687981958635692</v>
      </c>
      <c r="AE296" s="109">
        <f t="shared" si="63"/>
        <v>0.70876070568743044</v>
      </c>
      <c r="AF296" s="109">
        <f t="shared" si="63"/>
        <v>0.71857103949217593</v>
      </c>
      <c r="AG296" s="109">
        <f t="shared" si="63"/>
        <v>0.73283547909108793</v>
      </c>
      <c r="AH296" s="109">
        <f t="shared" si="63"/>
        <v>0.74090592331081895</v>
      </c>
      <c r="AI296" s="109">
        <f t="shared" si="63"/>
        <v>0.74344312040047378</v>
      </c>
      <c r="AJ296" s="109">
        <f t="shared" si="63"/>
        <v>0.75236206741633349</v>
      </c>
      <c r="AK296" s="109">
        <f t="shared" si="63"/>
        <v>0.74389054531548571</v>
      </c>
      <c r="AL296" s="109">
        <f t="shared" si="63"/>
        <v>0.74951862205538722</v>
      </c>
      <c r="AM296" s="109">
        <f t="shared" si="63"/>
        <v>0.76612725191787023</v>
      </c>
      <c r="AN296" s="109">
        <f t="shared" si="63"/>
        <v>0.78116325708229783</v>
      </c>
    </row>
    <row r="297" spans="1:40" x14ac:dyDescent="0.2">
      <c r="A297" t="s">
        <v>2357</v>
      </c>
      <c r="B297" t="s">
        <v>15</v>
      </c>
      <c r="C297" t="s">
        <v>2648</v>
      </c>
      <c r="D297" t="s">
        <v>2672</v>
      </c>
      <c r="E297" t="s">
        <v>2942</v>
      </c>
      <c r="F297" t="s">
        <v>2653</v>
      </c>
      <c r="H297" t="s">
        <v>2167</v>
      </c>
      <c r="I297" s="107" t="s">
        <v>3255</v>
      </c>
      <c r="K297" s="109">
        <f t="shared" ref="K297:AN297" si="64">K153-$U$15-$U$11-$U$6</f>
        <v>0.90517383675151042</v>
      </c>
      <c r="L297" s="109">
        <f t="shared" si="64"/>
        <v>0.83477921432572788</v>
      </c>
      <c r="M297" s="109">
        <f t="shared" si="64"/>
        <v>0.66311972816303089</v>
      </c>
      <c r="N297" s="109">
        <f t="shared" si="64"/>
        <v>0.6983406457730118</v>
      </c>
      <c r="O297" s="109">
        <f t="shared" si="64"/>
        <v>0.71282423815859797</v>
      </c>
      <c r="P297" s="109">
        <f t="shared" si="64"/>
        <v>0.72922877946335618</v>
      </c>
      <c r="Q297" s="109">
        <f t="shared" si="64"/>
        <v>0.75043880980306954</v>
      </c>
      <c r="R297" s="109">
        <f t="shared" si="64"/>
        <v>0.77554660837815115</v>
      </c>
      <c r="S297" s="109">
        <f t="shared" si="64"/>
        <v>0.82867895192667895</v>
      </c>
      <c r="T297" s="109">
        <f t="shared" si="64"/>
        <v>0.85961268232533861</v>
      </c>
      <c r="U297" s="109">
        <f t="shared" si="64"/>
        <v>0.88179519233391568</v>
      </c>
      <c r="V297" s="109">
        <f t="shared" si="64"/>
        <v>0.9099808264376249</v>
      </c>
      <c r="W297" s="109">
        <f t="shared" si="64"/>
        <v>0.92955410810087968</v>
      </c>
      <c r="X297" s="109">
        <f t="shared" si="64"/>
        <v>0.94816760791277577</v>
      </c>
      <c r="Y297" s="109">
        <f t="shared" si="64"/>
        <v>0.95584078359664171</v>
      </c>
      <c r="Z297" s="109">
        <f t="shared" si="64"/>
        <v>0.96792956760069171</v>
      </c>
      <c r="AA297" s="109">
        <f t="shared" si="64"/>
        <v>0.98519034582678622</v>
      </c>
      <c r="AB297" s="109">
        <f t="shared" si="64"/>
        <v>0.99055113350819723</v>
      </c>
      <c r="AC297" s="109">
        <f t="shared" si="64"/>
        <v>1.0066127760229548</v>
      </c>
      <c r="AD297" s="109">
        <f t="shared" si="64"/>
        <v>0.99678668538103221</v>
      </c>
      <c r="AE297" s="109">
        <f t="shared" si="64"/>
        <v>0.99278537221564156</v>
      </c>
      <c r="AF297" s="109">
        <f t="shared" si="64"/>
        <v>1.0106053738681489</v>
      </c>
      <c r="AG297" s="109">
        <f t="shared" si="64"/>
        <v>1.0284478852880521</v>
      </c>
      <c r="AH297" s="109">
        <f t="shared" si="64"/>
        <v>1.0419579590924331</v>
      </c>
      <c r="AI297" s="109">
        <f t="shared" si="64"/>
        <v>1.0617353293134122</v>
      </c>
      <c r="AJ297" s="109">
        <f t="shared" si="64"/>
        <v>1.0607918237554017</v>
      </c>
      <c r="AK297" s="109">
        <f t="shared" si="64"/>
        <v>1.0605884855232568</v>
      </c>
      <c r="AL297" s="109">
        <f t="shared" si="64"/>
        <v>1.0489396808957725</v>
      </c>
      <c r="AM297" s="109">
        <f t="shared" si="64"/>
        <v>1.0609110100878962</v>
      </c>
      <c r="AN297" s="109">
        <f t="shared" si="64"/>
        <v>1.0696397207105832</v>
      </c>
    </row>
    <row r="298" spans="1:40" x14ac:dyDescent="0.2">
      <c r="A298" t="s">
        <v>2646</v>
      </c>
      <c r="B298" t="s">
        <v>11</v>
      </c>
      <c r="C298" t="s">
        <v>2648</v>
      </c>
      <c r="D298" t="s">
        <v>2672</v>
      </c>
      <c r="E298" t="s">
        <v>2942</v>
      </c>
      <c r="F298" t="s">
        <v>2651</v>
      </c>
      <c r="H298" t="s">
        <v>2454</v>
      </c>
      <c r="I298" s="107" t="s">
        <v>3255</v>
      </c>
      <c r="K298" s="109">
        <f t="shared" ref="K298:AN298" si="65">K154-$AA$15-$AA$11-$AA$6</f>
        <v>1.1545472559369188</v>
      </c>
      <c r="L298" s="109">
        <f t="shared" si="65"/>
        <v>1.1139642231464242</v>
      </c>
      <c r="M298" s="109">
        <f t="shared" si="65"/>
        <v>1.0096883605748426</v>
      </c>
      <c r="N298" s="109">
        <f t="shared" si="65"/>
        <v>1.0313667095110994</v>
      </c>
      <c r="O298" s="109">
        <f t="shared" si="65"/>
        <v>1.0293572798908546</v>
      </c>
      <c r="P298" s="109">
        <f t="shared" si="65"/>
        <v>1.0455180808168598</v>
      </c>
      <c r="Q298" s="109">
        <f t="shared" si="65"/>
        <v>1.0624820764174401</v>
      </c>
      <c r="R298" s="109">
        <f t="shared" si="65"/>
        <v>1.0772416731817134</v>
      </c>
      <c r="S298" s="109">
        <f t="shared" si="65"/>
        <v>1.0864839528051449</v>
      </c>
      <c r="T298" s="109">
        <f t="shared" si="65"/>
        <v>1.1125649813746707</v>
      </c>
      <c r="U298" s="109">
        <f t="shared" si="65"/>
        <v>1.3113871770063046</v>
      </c>
      <c r="V298" s="109">
        <f t="shared" si="65"/>
        <v>1.321791480083546</v>
      </c>
      <c r="W298" s="109">
        <f t="shared" si="65"/>
        <v>1.3574161305728487</v>
      </c>
      <c r="X298" s="109">
        <f t="shared" si="65"/>
        <v>1.3639467335506299</v>
      </c>
      <c r="Y298" s="109">
        <f t="shared" si="65"/>
        <v>1.3693830155288462</v>
      </c>
      <c r="Z298" s="109">
        <f t="shared" si="65"/>
        <v>1.3760140466996251</v>
      </c>
      <c r="AA298" s="109">
        <f t="shared" si="65"/>
        <v>1.3824501663716946</v>
      </c>
      <c r="AB298" s="109">
        <f t="shared" si="65"/>
        <v>1.4002334020707878</v>
      </c>
      <c r="AC298" s="109">
        <f t="shared" si="65"/>
        <v>1.4006572205887102</v>
      </c>
      <c r="AD298" s="109">
        <f t="shared" si="65"/>
        <v>1.416022734117405</v>
      </c>
      <c r="AE298" s="109">
        <f t="shared" si="65"/>
        <v>1.4259341310060241</v>
      </c>
      <c r="AF298" s="109">
        <f t="shared" si="65"/>
        <v>1.4291733442516761</v>
      </c>
      <c r="AG298" s="109">
        <f t="shared" si="65"/>
        <v>1.4455809445761063</v>
      </c>
      <c r="AH298" s="109">
        <f t="shared" si="65"/>
        <v>1.4589452820659345</v>
      </c>
      <c r="AI298" s="109">
        <f t="shared" si="65"/>
        <v>1.4672811106715309</v>
      </c>
      <c r="AJ298" s="109">
        <f t="shared" si="65"/>
        <v>1.4789218925870462</v>
      </c>
      <c r="AK298" s="109">
        <f t="shared" si="65"/>
        <v>1.4847402634374731</v>
      </c>
      <c r="AL298" s="109">
        <f t="shared" si="65"/>
        <v>1.4806436589234391</v>
      </c>
      <c r="AM298" s="109">
        <f t="shared" si="65"/>
        <v>1.4819043790496775</v>
      </c>
      <c r="AN298" s="109">
        <f t="shared" si="65"/>
        <v>1.4862565559996863</v>
      </c>
    </row>
    <row r="299" spans="1:40" x14ac:dyDescent="0.2">
      <c r="A299" t="s">
        <v>2646</v>
      </c>
      <c r="B299" t="s">
        <v>13</v>
      </c>
      <c r="C299" t="s">
        <v>2648</v>
      </c>
      <c r="D299" t="s">
        <v>2672</v>
      </c>
      <c r="E299" t="s">
        <v>2942</v>
      </c>
      <c r="F299" t="s">
        <v>2652</v>
      </c>
      <c r="H299" t="s">
        <v>2455</v>
      </c>
      <c r="I299" s="107" t="s">
        <v>3255</v>
      </c>
      <c r="K299" s="109">
        <f t="shared" ref="K299:AN299" si="66">K155-$AA$15-$AA$11-$AA$6</f>
        <v>1.1545369245308574</v>
      </c>
      <c r="L299" s="109">
        <f t="shared" si="66"/>
        <v>1.1139688405346075</v>
      </c>
      <c r="M299" s="109">
        <f t="shared" si="66"/>
        <v>0.9884618230723724</v>
      </c>
      <c r="N299" s="109">
        <f t="shared" si="66"/>
        <v>0.98433618673013246</v>
      </c>
      <c r="O299" s="109">
        <f t="shared" si="66"/>
        <v>0.9782227070574071</v>
      </c>
      <c r="P299" s="109">
        <f t="shared" si="66"/>
        <v>0.98602944069449039</v>
      </c>
      <c r="Q299" s="109">
        <f t="shared" si="66"/>
        <v>1.0018845128053746</v>
      </c>
      <c r="R299" s="109">
        <f t="shared" si="66"/>
        <v>1.0077453059097405</v>
      </c>
      <c r="S299" s="109">
        <f t="shared" si="66"/>
        <v>1.0146071487723578</v>
      </c>
      <c r="T299" s="109">
        <f t="shared" si="66"/>
        <v>1.0281811156857321</v>
      </c>
      <c r="U299" s="109">
        <f t="shared" si="66"/>
        <v>1.2123877193470749</v>
      </c>
      <c r="V299" s="109">
        <f t="shared" si="66"/>
        <v>1.2476606980088283</v>
      </c>
      <c r="W299" s="109">
        <f t="shared" si="66"/>
        <v>1.2488804965322879</v>
      </c>
      <c r="X299" s="109">
        <f t="shared" si="66"/>
        <v>1.2480358607987636</v>
      </c>
      <c r="Y299" s="109">
        <f t="shared" si="66"/>
        <v>1.2484769945223748</v>
      </c>
      <c r="Z299" s="109">
        <f t="shared" si="66"/>
        <v>1.2491190423493346</v>
      </c>
      <c r="AA299" s="109">
        <f t="shared" si="66"/>
        <v>1.2453079078597646</v>
      </c>
      <c r="AB299" s="109">
        <f t="shared" si="66"/>
        <v>1.2548309824021247</v>
      </c>
      <c r="AC299" s="109">
        <f t="shared" si="66"/>
        <v>1.2565240632144254</v>
      </c>
      <c r="AD299" s="109">
        <f t="shared" si="66"/>
        <v>1.2795582504735075</v>
      </c>
      <c r="AE299" s="109">
        <f t="shared" si="66"/>
        <v>1.2873297188083366</v>
      </c>
      <c r="AF299" s="109">
        <f t="shared" si="66"/>
        <v>1.2876353321887528</v>
      </c>
      <c r="AG299" s="109">
        <f t="shared" si="66"/>
        <v>1.29974062335556</v>
      </c>
      <c r="AH299" s="109">
        <f t="shared" si="66"/>
        <v>1.308067159467436</v>
      </c>
      <c r="AI299" s="109">
        <f t="shared" si="66"/>
        <v>1.3105436956198262</v>
      </c>
      <c r="AJ299" s="109">
        <f t="shared" si="66"/>
        <v>1.3203042193495387</v>
      </c>
      <c r="AK299" s="109">
        <f t="shared" si="66"/>
        <v>1.3113242073749478</v>
      </c>
      <c r="AL299" s="109">
        <f t="shared" si="66"/>
        <v>1.3174219302104957</v>
      </c>
      <c r="AM299" s="109">
        <f t="shared" si="66"/>
        <v>1.3329649245975062</v>
      </c>
      <c r="AN299" s="109">
        <f t="shared" si="66"/>
        <v>1.3457152071762404</v>
      </c>
    </row>
    <row r="300" spans="1:40" x14ac:dyDescent="0.2">
      <c r="A300" t="s">
        <v>2646</v>
      </c>
      <c r="B300" t="s">
        <v>15</v>
      </c>
      <c r="C300" t="s">
        <v>2648</v>
      </c>
      <c r="D300" t="s">
        <v>2672</v>
      </c>
      <c r="E300" t="s">
        <v>2942</v>
      </c>
      <c r="F300" t="s">
        <v>2653</v>
      </c>
      <c r="H300" t="s">
        <v>2456</v>
      </c>
      <c r="I300" s="107" t="s">
        <v>3255</v>
      </c>
      <c r="K300" s="109">
        <f t="shared" ref="K300:AN300" si="67">K156-$AA$15-$AA$11-$AA$6</f>
        <v>1.1545373285523235</v>
      </c>
      <c r="L300" s="109">
        <f t="shared" si="67"/>
        <v>1.1139686096651986</v>
      </c>
      <c r="M300" s="109">
        <f t="shared" si="67"/>
        <v>1.0029830471716563</v>
      </c>
      <c r="N300" s="109">
        <f t="shared" si="67"/>
        <v>1.0631233162014673</v>
      </c>
      <c r="O300" s="109">
        <f t="shared" si="67"/>
        <v>1.0838484630645273</v>
      </c>
      <c r="P300" s="109">
        <f t="shared" si="67"/>
        <v>1.1061851361210913</v>
      </c>
      <c r="Q300" s="109">
        <f t="shared" si="67"/>
        <v>1.1308742530226059</v>
      </c>
      <c r="R300" s="109">
        <f t="shared" si="67"/>
        <v>1.1563332039690666</v>
      </c>
      <c r="S300" s="109">
        <f t="shared" si="67"/>
        <v>1.2106328809678155</v>
      </c>
      <c r="T300" s="109">
        <f t="shared" si="67"/>
        <v>1.2339556549883857</v>
      </c>
      <c r="U300" s="109">
        <f t="shared" si="67"/>
        <v>1.258558311296158</v>
      </c>
      <c r="V300" s="109">
        <f t="shared" si="67"/>
        <v>1.3095984585412461</v>
      </c>
      <c r="W300" s="109">
        <f t="shared" si="67"/>
        <v>1.4887674339766934</v>
      </c>
      <c r="X300" s="109">
        <f t="shared" si="67"/>
        <v>1.5020179528477913</v>
      </c>
      <c r="Y300" s="109">
        <f t="shared" si="67"/>
        <v>1.5353250207729321</v>
      </c>
      <c r="Z300" s="109">
        <f t="shared" si="67"/>
        <v>1.545889893524266</v>
      </c>
      <c r="AA300" s="109">
        <f t="shared" si="67"/>
        <v>1.5583163240392577</v>
      </c>
      <c r="AB300" s="109">
        <f t="shared" si="67"/>
        <v>1.563123833181542</v>
      </c>
      <c r="AC300" s="109">
        <f t="shared" si="67"/>
        <v>1.5705960947620605</v>
      </c>
      <c r="AD300" s="109">
        <f t="shared" si="67"/>
        <v>1.5574118354113997</v>
      </c>
      <c r="AE300" s="109">
        <f t="shared" si="67"/>
        <v>1.5596001311064152</v>
      </c>
      <c r="AF300" s="109">
        <f t="shared" si="67"/>
        <v>1.5718878668238352</v>
      </c>
      <c r="AG300" s="109">
        <f t="shared" si="67"/>
        <v>1.5933770759966124</v>
      </c>
      <c r="AH300" s="109">
        <f t="shared" si="67"/>
        <v>1.5969075310019583</v>
      </c>
      <c r="AI300" s="109">
        <f t="shared" si="67"/>
        <v>1.6137711561268926</v>
      </c>
      <c r="AJ300" s="109">
        <f t="shared" si="67"/>
        <v>1.6198763822182394</v>
      </c>
      <c r="AK300" s="109">
        <f t="shared" si="67"/>
        <v>1.6213239911312178</v>
      </c>
      <c r="AL300" s="109">
        <f t="shared" si="67"/>
        <v>1.6177036702083445</v>
      </c>
      <c r="AM300" s="109">
        <f t="shared" si="67"/>
        <v>1.626022529912365</v>
      </c>
      <c r="AN300" s="109">
        <f t="shared" si="67"/>
        <v>1.6346528901667359</v>
      </c>
    </row>
    <row r="301" spans="1:40" x14ac:dyDescent="0.2">
      <c r="A301" t="s">
        <v>2962</v>
      </c>
      <c r="B301" t="s">
        <v>11</v>
      </c>
      <c r="C301" t="s">
        <v>2648</v>
      </c>
      <c r="D301" t="s">
        <v>2672</v>
      </c>
      <c r="E301" t="s">
        <v>2942</v>
      </c>
      <c r="F301" t="s">
        <v>2651</v>
      </c>
      <c r="H301" t="s">
        <v>1009</v>
      </c>
      <c r="I301" s="107" t="s">
        <v>3255</v>
      </c>
      <c r="K301" s="109">
        <f t="shared" ref="K301:AN301" si="68">K157-$W$15-$W$11-$W$6</f>
        <v>1.1969124659734889</v>
      </c>
      <c r="L301" s="109">
        <f t="shared" si="68"/>
        <v>1.1263826695086254</v>
      </c>
      <c r="M301" s="109">
        <f t="shared" si="68"/>
        <v>0.95974476614788562</v>
      </c>
      <c r="N301" s="109">
        <f t="shared" si="68"/>
        <v>0.94244901120629831</v>
      </c>
      <c r="O301" s="109">
        <f t="shared" si="68"/>
        <v>0.92606669108217476</v>
      </c>
      <c r="P301" s="109">
        <f t="shared" si="68"/>
        <v>0.93762262848981182</v>
      </c>
      <c r="Q301" s="109">
        <f t="shared" si="68"/>
        <v>0.95130793217576837</v>
      </c>
      <c r="R301" s="109">
        <f t="shared" si="68"/>
        <v>0.96501078193682355</v>
      </c>
      <c r="S301" s="109">
        <f t="shared" si="68"/>
        <v>0.97473124982404158</v>
      </c>
      <c r="T301" s="109">
        <f t="shared" si="68"/>
        <v>1.0086614342845888</v>
      </c>
      <c r="U301" s="109">
        <f t="shared" si="68"/>
        <v>1.0256081146794798</v>
      </c>
      <c r="V301" s="109">
        <f t="shared" si="68"/>
        <v>1.040476912674301</v>
      </c>
      <c r="W301" s="109">
        <f t="shared" si="68"/>
        <v>1.0482879751128062</v>
      </c>
      <c r="X301" s="109">
        <f t="shared" si="68"/>
        <v>1.0600769751890216</v>
      </c>
      <c r="Y301" s="109">
        <f t="shared" si="68"/>
        <v>1.0657299281077637</v>
      </c>
      <c r="Z301" s="109">
        <f t="shared" si="68"/>
        <v>1.0760882304552233</v>
      </c>
      <c r="AA301" s="109">
        <f t="shared" si="68"/>
        <v>1.0854352093557229</v>
      </c>
      <c r="AB301" s="109">
        <f t="shared" si="68"/>
        <v>1.1012695609371326</v>
      </c>
      <c r="AC301" s="109">
        <f t="shared" si="68"/>
        <v>1.1013031524361696</v>
      </c>
      <c r="AD301" s="109">
        <f t="shared" si="68"/>
        <v>1.1135906572841803</v>
      </c>
      <c r="AE301" s="109">
        <f t="shared" si="68"/>
        <v>1.1225790382748544</v>
      </c>
      <c r="AF301" s="109">
        <f t="shared" si="68"/>
        <v>1.1244780546001536</v>
      </c>
      <c r="AG301" s="109">
        <f t="shared" si="68"/>
        <v>1.1381097965831777</v>
      </c>
      <c r="AH301" s="109">
        <f t="shared" si="68"/>
        <v>1.1525578350797483</v>
      </c>
      <c r="AI301" s="109">
        <f t="shared" si="68"/>
        <v>1.1567908834146143</v>
      </c>
      <c r="AJ301" s="109">
        <f t="shared" si="68"/>
        <v>1.169313528755886</v>
      </c>
      <c r="AK301" s="109">
        <f t="shared" si="68"/>
        <v>1.1742106729462893</v>
      </c>
      <c r="AL301" s="109">
        <f t="shared" si="68"/>
        <v>1.1703276803531089</v>
      </c>
      <c r="AM301" s="109">
        <f t="shared" si="68"/>
        <v>1.1715206980251023</v>
      </c>
      <c r="AN301" s="109">
        <f t="shared" si="68"/>
        <v>1.1705158966389519</v>
      </c>
    </row>
    <row r="302" spans="1:40" x14ac:dyDescent="0.2">
      <c r="A302" t="s">
        <v>2962</v>
      </c>
      <c r="B302" t="s">
        <v>13</v>
      </c>
      <c r="C302" t="s">
        <v>2648</v>
      </c>
      <c r="D302" t="s">
        <v>2672</v>
      </c>
      <c r="E302" t="s">
        <v>2942</v>
      </c>
      <c r="F302" t="s">
        <v>2652</v>
      </c>
      <c r="H302" t="s">
        <v>1010</v>
      </c>
      <c r="I302" s="107" t="s">
        <v>3255</v>
      </c>
      <c r="K302" s="109">
        <f t="shared" ref="K302:AN302" si="69">K158-$W$15-$W$11-$W$6</f>
        <v>1.1969124659734889</v>
      </c>
      <c r="L302" s="109">
        <f t="shared" si="69"/>
        <v>1.1263819769003978</v>
      </c>
      <c r="M302" s="109">
        <f t="shared" si="69"/>
        <v>0.93841514545421167</v>
      </c>
      <c r="N302" s="109">
        <f t="shared" si="69"/>
        <v>0.8960274642094247</v>
      </c>
      <c r="O302" s="109">
        <f t="shared" si="69"/>
        <v>0.87414127508754402</v>
      </c>
      <c r="P302" s="109">
        <f t="shared" si="69"/>
        <v>0.87752732127744115</v>
      </c>
      <c r="Q302" s="109">
        <f t="shared" si="69"/>
        <v>0.89003120847921624</v>
      </c>
      <c r="R302" s="109">
        <f t="shared" si="69"/>
        <v>0.89401012731191531</v>
      </c>
      <c r="S302" s="109">
        <f t="shared" si="69"/>
        <v>0.90041375211464125</v>
      </c>
      <c r="T302" s="109">
        <f t="shared" si="69"/>
        <v>0.9161686846192888</v>
      </c>
      <c r="U302" s="109">
        <f t="shared" si="69"/>
        <v>0.92444685358993961</v>
      </c>
      <c r="V302" s="109">
        <f t="shared" si="69"/>
        <v>0.93483193678886545</v>
      </c>
      <c r="W302" s="109">
        <f t="shared" si="69"/>
        <v>0.93590097758812363</v>
      </c>
      <c r="X302" s="109">
        <f t="shared" si="69"/>
        <v>0.93549014547446874</v>
      </c>
      <c r="Y302" s="109">
        <f t="shared" si="69"/>
        <v>0.93594622799232485</v>
      </c>
      <c r="Z302" s="109">
        <f t="shared" si="69"/>
        <v>0.93640202192342004</v>
      </c>
      <c r="AA302" s="109">
        <f t="shared" si="69"/>
        <v>0.93267249976999922</v>
      </c>
      <c r="AB302" s="109">
        <f t="shared" si="69"/>
        <v>0.94139070583456774</v>
      </c>
      <c r="AC302" s="109">
        <f t="shared" si="69"/>
        <v>0.94393944639468186</v>
      </c>
      <c r="AD302" s="109">
        <f t="shared" si="69"/>
        <v>0.9662445480595393</v>
      </c>
      <c r="AE302" s="109">
        <f t="shared" si="69"/>
        <v>0.97346648948314207</v>
      </c>
      <c r="AF302" s="109">
        <f t="shared" si="69"/>
        <v>0.97574615174684454</v>
      </c>
      <c r="AG302" s="109">
        <f t="shared" si="69"/>
        <v>0.98578487311463203</v>
      </c>
      <c r="AH302" s="109">
        <f t="shared" si="69"/>
        <v>0.99307111166869466</v>
      </c>
      <c r="AI302" s="109">
        <f t="shared" si="69"/>
        <v>0.9953381338322439</v>
      </c>
      <c r="AJ302" s="109">
        <f t="shared" si="69"/>
        <v>1.0042719142076439</v>
      </c>
      <c r="AK302" s="109">
        <f t="shared" si="69"/>
        <v>0.99578076820701467</v>
      </c>
      <c r="AL302" s="109">
        <f t="shared" si="69"/>
        <v>1.0013933766965004</v>
      </c>
      <c r="AM302" s="109">
        <f t="shared" si="69"/>
        <v>1.0166582888801408</v>
      </c>
      <c r="AN302" s="109">
        <f t="shared" si="69"/>
        <v>1.0294291188362923</v>
      </c>
    </row>
    <row r="303" spans="1:40" x14ac:dyDescent="0.2">
      <c r="A303" t="s">
        <v>2962</v>
      </c>
      <c r="B303" t="s">
        <v>15</v>
      </c>
      <c r="C303" t="s">
        <v>2648</v>
      </c>
      <c r="D303" t="s">
        <v>2672</v>
      </c>
      <c r="E303" t="s">
        <v>2942</v>
      </c>
      <c r="F303" t="s">
        <v>2653</v>
      </c>
      <c r="H303" t="s">
        <v>1011</v>
      </c>
      <c r="I303" s="107" t="s">
        <v>3255</v>
      </c>
      <c r="K303" s="109">
        <f t="shared" ref="K303:AN303" si="70">K159-$W$15-$W$11-$W$6</f>
        <v>1.1969124659734889</v>
      </c>
      <c r="L303" s="109">
        <f t="shared" si="70"/>
        <v>1.1263815151615795</v>
      </c>
      <c r="M303" s="109">
        <f t="shared" si="70"/>
        <v>0.95053971421668593</v>
      </c>
      <c r="N303" s="109">
        <f t="shared" si="70"/>
        <v>0.98492234500189502</v>
      </c>
      <c r="O303" s="109">
        <f t="shared" si="70"/>
        <v>0.99850675875603534</v>
      </c>
      <c r="P303" s="109">
        <f t="shared" si="70"/>
        <v>1.0144031564911646</v>
      </c>
      <c r="Q303" s="109">
        <f t="shared" si="70"/>
        <v>1.035573881313963</v>
      </c>
      <c r="R303" s="109">
        <f t="shared" si="70"/>
        <v>1.0605239960825674</v>
      </c>
      <c r="S303" s="109">
        <f t="shared" si="70"/>
        <v>1.1136170341141804</v>
      </c>
      <c r="T303" s="109">
        <f t="shared" si="70"/>
        <v>1.1445392210423808</v>
      </c>
      <c r="U303" s="109">
        <f t="shared" si="70"/>
        <v>1.1666890630295574</v>
      </c>
      <c r="V303" s="109">
        <f t="shared" si="70"/>
        <v>1.1948438183497871</v>
      </c>
      <c r="W303" s="109">
        <f t="shared" si="70"/>
        <v>1.214454212270569</v>
      </c>
      <c r="X303" s="109">
        <f t="shared" si="70"/>
        <v>1.2330372373204521</v>
      </c>
      <c r="Y303" s="109">
        <f t="shared" si="70"/>
        <v>1.2407160115874909</v>
      </c>
      <c r="Z303" s="109">
        <f t="shared" si="70"/>
        <v>1.2527972346183898</v>
      </c>
      <c r="AA303" s="109">
        <f t="shared" si="70"/>
        <v>1.2651235832444971</v>
      </c>
      <c r="AB303" s="109">
        <f t="shared" si="70"/>
        <v>1.2699853466979416</v>
      </c>
      <c r="AC303" s="109">
        <f t="shared" si="70"/>
        <v>1.2808478678350745</v>
      </c>
      <c r="AD303" s="109">
        <f t="shared" si="70"/>
        <v>1.2626032396217131</v>
      </c>
      <c r="AE303" s="109">
        <f t="shared" si="70"/>
        <v>1.2561178870481338</v>
      </c>
      <c r="AF303" s="109">
        <f t="shared" si="70"/>
        <v>1.2745707017512329</v>
      </c>
      <c r="AG303" s="109">
        <f t="shared" si="70"/>
        <v>1.2899602256984841</v>
      </c>
      <c r="AH303" s="109">
        <f t="shared" si="70"/>
        <v>1.2991546576368607</v>
      </c>
      <c r="AI303" s="109">
        <f t="shared" si="70"/>
        <v>1.3213080780998796</v>
      </c>
      <c r="AJ303" s="109">
        <f t="shared" si="70"/>
        <v>1.3151711651821216</v>
      </c>
      <c r="AK303" s="109">
        <f t="shared" si="70"/>
        <v>1.3136422325197552</v>
      </c>
      <c r="AL303" s="109">
        <f t="shared" si="70"/>
        <v>1.302053511656013</v>
      </c>
      <c r="AM303" s="109">
        <f t="shared" si="70"/>
        <v>1.3141006814490561</v>
      </c>
      <c r="AN303" s="109">
        <f t="shared" si="70"/>
        <v>1.3221661619764897</v>
      </c>
    </row>
    <row r="304" spans="1:40" x14ac:dyDescent="0.2">
      <c r="A304" t="s">
        <v>3252</v>
      </c>
      <c r="B304" t="s">
        <v>11</v>
      </c>
      <c r="C304" t="s">
        <v>2648</v>
      </c>
      <c r="D304" t="s">
        <v>2672</v>
      </c>
      <c r="E304" t="s">
        <v>2942</v>
      </c>
      <c r="F304" t="s">
        <v>2651</v>
      </c>
      <c r="H304" t="s">
        <v>3060</v>
      </c>
      <c r="I304" s="107" t="s">
        <v>3255</v>
      </c>
      <c r="K304" s="109">
        <f t="shared" ref="K304:AN304" si="71">K160-$U$15-$U$11-$U$6</f>
        <v>0.92190038316473755</v>
      </c>
      <c r="L304" s="109">
        <f t="shared" si="71"/>
        <v>0.86225532901764101</v>
      </c>
      <c r="M304" s="109">
        <f t="shared" si="71"/>
        <v>0.70068241190778646</v>
      </c>
      <c r="N304" s="109">
        <f t="shared" si="71"/>
        <v>0.68904388096901104</v>
      </c>
      <c r="O304" s="109">
        <f t="shared" si="71"/>
        <v>0.67342527685049058</v>
      </c>
      <c r="P304" s="109">
        <f t="shared" si="71"/>
        <v>0.68482347273429844</v>
      </c>
      <c r="Q304" s="109">
        <f t="shared" si="71"/>
        <v>0.69881138849835167</v>
      </c>
      <c r="R304" s="109">
        <f t="shared" si="71"/>
        <v>0.71257997832367403</v>
      </c>
      <c r="S304" s="109">
        <f t="shared" si="71"/>
        <v>0.72299299672111206</v>
      </c>
      <c r="T304" s="109">
        <f t="shared" si="71"/>
        <v>0.75614440094710667</v>
      </c>
      <c r="U304" s="109">
        <f t="shared" si="71"/>
        <v>0.77308542504147215</v>
      </c>
      <c r="V304" s="109">
        <f t="shared" si="71"/>
        <v>0.78790256600598696</v>
      </c>
      <c r="W304" s="109">
        <f t="shared" si="71"/>
        <v>0.7957105117074682</v>
      </c>
      <c r="X304" s="109">
        <f t="shared" si="71"/>
        <v>0.80764998092112361</v>
      </c>
      <c r="Y304" s="109">
        <f t="shared" si="71"/>
        <v>0.8132093162944386</v>
      </c>
      <c r="Z304" s="109">
        <f t="shared" si="71"/>
        <v>0.82375375710305876</v>
      </c>
      <c r="AA304" s="109">
        <f t="shared" si="71"/>
        <v>0.83317490280126083</v>
      </c>
      <c r="AB304" s="109">
        <f t="shared" si="71"/>
        <v>0.84896186843643362</v>
      </c>
      <c r="AC304" s="109">
        <f t="shared" si="71"/>
        <v>0.84904971424663078</v>
      </c>
      <c r="AD304" s="109">
        <f t="shared" si="71"/>
        <v>0.86222439251680949</v>
      </c>
      <c r="AE304" s="109">
        <f t="shared" si="71"/>
        <v>0.87084586429892707</v>
      </c>
      <c r="AF304" s="109">
        <f t="shared" si="71"/>
        <v>0.87258586931864601</v>
      </c>
      <c r="AG304" s="109">
        <f t="shared" si="71"/>
        <v>0.88630107059309282</v>
      </c>
      <c r="AH304" s="109">
        <f t="shared" si="71"/>
        <v>0.90052828249977257</v>
      </c>
      <c r="AI304" s="109">
        <f t="shared" si="71"/>
        <v>0.90465559264522899</v>
      </c>
      <c r="AJ304" s="109">
        <f t="shared" si="71"/>
        <v>0.91715411213324016</v>
      </c>
      <c r="AK304" s="109">
        <f t="shared" si="71"/>
        <v>0.92206135686029589</v>
      </c>
      <c r="AL304" s="109">
        <f t="shared" si="71"/>
        <v>0.91819891164453338</v>
      </c>
      <c r="AM304" s="109">
        <f t="shared" si="71"/>
        <v>0.91934425478352899</v>
      </c>
      <c r="AN304" s="109">
        <f t="shared" si="71"/>
        <v>0.91828248637066034</v>
      </c>
    </row>
    <row r="305" spans="1:40" x14ac:dyDescent="0.2">
      <c r="A305" t="s">
        <v>3252</v>
      </c>
      <c r="B305" t="s">
        <v>13</v>
      </c>
      <c r="C305" t="s">
        <v>2648</v>
      </c>
      <c r="D305" t="s">
        <v>2672</v>
      </c>
      <c r="E305" t="s">
        <v>2942</v>
      </c>
      <c r="F305" t="s">
        <v>2652</v>
      </c>
      <c r="H305" t="s">
        <v>3061</v>
      </c>
      <c r="I305" s="107" t="s">
        <v>3255</v>
      </c>
      <c r="K305" s="109">
        <f t="shared" ref="K305:AN305" si="72">K161-$U$15-$U$11-$U$6</f>
        <v>0.92190026773003286</v>
      </c>
      <c r="L305" s="109">
        <f t="shared" si="72"/>
        <v>0.86225538673499347</v>
      </c>
      <c r="M305" s="109">
        <f t="shared" si="72"/>
        <v>0.6816315300001784</v>
      </c>
      <c r="N305" s="109">
        <f t="shared" si="72"/>
        <v>0.63995960164123533</v>
      </c>
      <c r="O305" s="109">
        <f t="shared" si="72"/>
        <v>0.62034141587789293</v>
      </c>
      <c r="P305" s="109">
        <f t="shared" si="72"/>
        <v>0.62517622532781469</v>
      </c>
      <c r="Q305" s="109">
        <f t="shared" si="72"/>
        <v>0.63821347858217281</v>
      </c>
      <c r="R305" s="109">
        <f t="shared" si="72"/>
        <v>0.64226136965086755</v>
      </c>
      <c r="S305" s="109">
        <f t="shared" si="72"/>
        <v>0.64875786167344052</v>
      </c>
      <c r="T305" s="109">
        <f t="shared" si="72"/>
        <v>0.66426922695139201</v>
      </c>
      <c r="U305" s="109">
        <f t="shared" si="72"/>
        <v>0.67238099679536834</v>
      </c>
      <c r="V305" s="109">
        <f t="shared" si="72"/>
        <v>0.68265399289613204</v>
      </c>
      <c r="W305" s="109">
        <f t="shared" si="72"/>
        <v>0.68371460696195496</v>
      </c>
      <c r="X305" s="109">
        <f t="shared" si="72"/>
        <v>0.68311163378250084</v>
      </c>
      <c r="Y305" s="109">
        <f t="shared" si="72"/>
        <v>0.68347473364580569</v>
      </c>
      <c r="Z305" s="109">
        <f t="shared" si="72"/>
        <v>0.6839798181957627</v>
      </c>
      <c r="AA305" s="109">
        <f t="shared" si="72"/>
        <v>0.68031413143398323</v>
      </c>
      <c r="AB305" s="109">
        <f t="shared" si="72"/>
        <v>0.68903995618905489</v>
      </c>
      <c r="AC305" s="109">
        <f t="shared" si="72"/>
        <v>0.69163042639488059</v>
      </c>
      <c r="AD305" s="109">
        <f t="shared" si="72"/>
        <v>0.71445180977604095</v>
      </c>
      <c r="AE305" s="109">
        <f t="shared" si="72"/>
        <v>0.7213617311931223</v>
      </c>
      <c r="AF305" s="109">
        <f t="shared" si="72"/>
        <v>0.72453127959455077</v>
      </c>
      <c r="AG305" s="109">
        <f t="shared" si="72"/>
        <v>0.73406226141417552</v>
      </c>
      <c r="AH305" s="109">
        <f t="shared" si="72"/>
        <v>0.74123964504180406</v>
      </c>
      <c r="AI305" s="109">
        <f t="shared" si="72"/>
        <v>0.74331873950627225</v>
      </c>
      <c r="AJ305" s="109">
        <f t="shared" si="72"/>
        <v>0.75206032109852117</v>
      </c>
      <c r="AK305" s="109">
        <f t="shared" si="72"/>
        <v>0.74369222849299066</v>
      </c>
      <c r="AL305" s="109">
        <f t="shared" si="72"/>
        <v>0.74930835774096638</v>
      </c>
      <c r="AM305" s="109">
        <f t="shared" si="72"/>
        <v>0.76438003222911399</v>
      </c>
      <c r="AN305" s="109">
        <f t="shared" si="72"/>
        <v>0.77751101846360349</v>
      </c>
    </row>
    <row r="306" spans="1:40" x14ac:dyDescent="0.2">
      <c r="A306" t="s">
        <v>3252</v>
      </c>
      <c r="B306" t="s">
        <v>15</v>
      </c>
      <c r="C306" t="s">
        <v>2648</v>
      </c>
      <c r="D306" t="s">
        <v>2672</v>
      </c>
      <c r="E306" t="s">
        <v>2942</v>
      </c>
      <c r="F306" t="s">
        <v>2653</v>
      </c>
      <c r="H306" t="s">
        <v>3062</v>
      </c>
      <c r="I306" s="107" t="s">
        <v>3255</v>
      </c>
      <c r="K306" s="109">
        <f t="shared" ref="K306:AN306" si="73">K162-$U$15-$U$11-$U$6</f>
        <v>0.92190038316473755</v>
      </c>
      <c r="L306" s="109">
        <f t="shared" si="73"/>
        <v>0.86225538673499347</v>
      </c>
      <c r="M306" s="109">
        <f t="shared" si="73"/>
        <v>0.69633277452127917</v>
      </c>
      <c r="N306" s="109">
        <f t="shared" si="73"/>
        <v>0.74104819658423271</v>
      </c>
      <c r="O306" s="109">
        <f t="shared" si="73"/>
        <v>0.75051667051131898</v>
      </c>
      <c r="P306" s="109">
        <f t="shared" si="73"/>
        <v>0.76620615153846072</v>
      </c>
      <c r="Q306" s="109">
        <f t="shared" si="73"/>
        <v>0.78761911608885271</v>
      </c>
      <c r="R306" s="109">
        <f t="shared" si="73"/>
        <v>0.80913066187696903</v>
      </c>
      <c r="S306" s="109">
        <f t="shared" si="73"/>
        <v>0.86247228854492841</v>
      </c>
      <c r="T306" s="109">
        <f t="shared" si="73"/>
        <v>0.89335724778089654</v>
      </c>
      <c r="U306" s="109">
        <f t="shared" si="73"/>
        <v>0.91542824786483423</v>
      </c>
      <c r="V306" s="109">
        <f t="shared" si="73"/>
        <v>0.94265069479339936</v>
      </c>
      <c r="W306" s="109">
        <f t="shared" si="73"/>
        <v>0.96217826431363418</v>
      </c>
      <c r="X306" s="109">
        <f t="shared" si="73"/>
        <v>0.98079124466935974</v>
      </c>
      <c r="Y306" s="109">
        <f t="shared" si="73"/>
        <v>0.98846193850707709</v>
      </c>
      <c r="Z306" s="109">
        <f t="shared" si="73"/>
        <v>1.0005715007579536</v>
      </c>
      <c r="AA306" s="109">
        <f t="shared" si="73"/>
        <v>1.0128619491909316</v>
      </c>
      <c r="AB306" s="109">
        <f t="shared" si="73"/>
        <v>1.0177984566156022</v>
      </c>
      <c r="AC306" s="109">
        <f t="shared" si="73"/>
        <v>1.028715809237418</v>
      </c>
      <c r="AD306" s="109">
        <f t="shared" si="73"/>
        <v>1.0104153683443844</v>
      </c>
      <c r="AE306" s="109">
        <f t="shared" si="73"/>
        <v>1.0039036389408049</v>
      </c>
      <c r="AF306" s="109">
        <f t="shared" si="73"/>
        <v>1.0224030892645608</v>
      </c>
      <c r="AG306" s="109">
        <f t="shared" si="73"/>
        <v>1.0377879958236282</v>
      </c>
      <c r="AH306" s="109">
        <f t="shared" si="73"/>
        <v>1.0469611300590067</v>
      </c>
      <c r="AI306" s="109">
        <f t="shared" si="73"/>
        <v>1.0692739081317195</v>
      </c>
      <c r="AJ306" s="109">
        <f t="shared" si="73"/>
        <v>1.0629728470640272</v>
      </c>
      <c r="AK306" s="109">
        <f t="shared" si="73"/>
        <v>1.0616754764190794</v>
      </c>
      <c r="AL306" s="109">
        <f t="shared" si="73"/>
        <v>1.0501744282134768</v>
      </c>
      <c r="AM306" s="109">
        <f t="shared" si="73"/>
        <v>1.0620977365684889</v>
      </c>
      <c r="AN306" s="109">
        <f t="shared" si="73"/>
        <v>1.0710579514912419</v>
      </c>
    </row>
    <row r="307" spans="1:40" x14ac:dyDescent="0.2">
      <c r="A307" t="s">
        <v>3253</v>
      </c>
      <c r="B307" t="s">
        <v>11</v>
      </c>
      <c r="C307" t="s">
        <v>2648</v>
      </c>
      <c r="D307" t="s">
        <v>2672</v>
      </c>
      <c r="E307" t="s">
        <v>2942</v>
      </c>
      <c r="F307" t="s">
        <v>2651</v>
      </c>
      <c r="H307" t="s">
        <v>3060</v>
      </c>
      <c r="I307" s="107" t="s">
        <v>3255</v>
      </c>
      <c r="K307" s="109">
        <f t="shared" ref="K307:AN307" si="74">K163-$X$15-$X$11-$X$6</f>
        <v>1.2490432403075946</v>
      </c>
      <c r="L307" s="109">
        <f t="shared" si="74"/>
        <v>1.1893981861604983</v>
      </c>
      <c r="M307" s="109">
        <f t="shared" si="74"/>
        <v>1.0278252690506435</v>
      </c>
      <c r="N307" s="109">
        <f t="shared" si="74"/>
        <v>1.0161867381118683</v>
      </c>
      <c r="O307" s="109">
        <f t="shared" si="74"/>
        <v>1.0005681339933479</v>
      </c>
      <c r="P307" s="109">
        <f t="shared" si="74"/>
        <v>1.0119663298771555</v>
      </c>
      <c r="Q307" s="109">
        <f t="shared" si="74"/>
        <v>1.0259542456412087</v>
      </c>
      <c r="R307" s="109">
        <f t="shared" si="74"/>
        <v>1.0397228354665313</v>
      </c>
      <c r="S307" s="109">
        <f t="shared" si="74"/>
        <v>1.0501358538639693</v>
      </c>
      <c r="T307" s="109">
        <f t="shared" si="74"/>
        <v>1.083287258089964</v>
      </c>
      <c r="U307" s="109">
        <f t="shared" si="74"/>
        <v>1.1002282821843292</v>
      </c>
      <c r="V307" s="109">
        <f t="shared" si="74"/>
        <v>1.1150454231488443</v>
      </c>
      <c r="W307" s="109">
        <f t="shared" si="74"/>
        <v>1.1228533688503255</v>
      </c>
      <c r="X307" s="109">
        <f t="shared" si="74"/>
        <v>1.1347928380639809</v>
      </c>
      <c r="Y307" s="109">
        <f t="shared" si="74"/>
        <v>1.1403521734372957</v>
      </c>
      <c r="Z307" s="109">
        <f t="shared" si="74"/>
        <v>1.1508966142459158</v>
      </c>
      <c r="AA307" s="109">
        <f t="shared" si="74"/>
        <v>1.1603177599441179</v>
      </c>
      <c r="AB307" s="109">
        <f t="shared" si="74"/>
        <v>1.1761047255792909</v>
      </c>
      <c r="AC307" s="109">
        <f t="shared" si="74"/>
        <v>1.1761925713894881</v>
      </c>
      <c r="AD307" s="109">
        <f t="shared" si="74"/>
        <v>1.1893672496596666</v>
      </c>
      <c r="AE307" s="109">
        <f t="shared" si="74"/>
        <v>1.1979887214417841</v>
      </c>
      <c r="AF307" s="109">
        <f t="shared" si="74"/>
        <v>1.1997287264615033</v>
      </c>
      <c r="AG307" s="109">
        <f t="shared" si="74"/>
        <v>1.2134439277359501</v>
      </c>
      <c r="AH307" s="109">
        <f t="shared" si="74"/>
        <v>1.2276711396426299</v>
      </c>
      <c r="AI307" s="109">
        <f t="shared" si="74"/>
        <v>1.2317984497880863</v>
      </c>
      <c r="AJ307" s="109">
        <f t="shared" si="74"/>
        <v>1.2442969692760975</v>
      </c>
      <c r="AK307" s="109">
        <f t="shared" si="74"/>
        <v>1.2492042140031532</v>
      </c>
      <c r="AL307" s="109">
        <f t="shared" si="74"/>
        <v>1.2453417687873904</v>
      </c>
      <c r="AM307" s="109">
        <f t="shared" si="74"/>
        <v>1.2464871119263861</v>
      </c>
      <c r="AN307" s="109">
        <f t="shared" si="74"/>
        <v>1.2454253435135176</v>
      </c>
    </row>
    <row r="308" spans="1:40" x14ac:dyDescent="0.2">
      <c r="A308" t="s">
        <v>3253</v>
      </c>
      <c r="B308" t="s">
        <v>13</v>
      </c>
      <c r="C308" t="s">
        <v>2648</v>
      </c>
      <c r="D308" t="s">
        <v>2672</v>
      </c>
      <c r="E308" t="s">
        <v>2942</v>
      </c>
      <c r="F308" t="s">
        <v>2652</v>
      </c>
      <c r="H308" t="s">
        <v>3061</v>
      </c>
      <c r="I308" s="107" t="s">
        <v>3255</v>
      </c>
      <c r="K308" s="109">
        <f t="shared" ref="K308:AN308" si="75">K164-$X$15-$X$11-$X$6</f>
        <v>1.2490431248728902</v>
      </c>
      <c r="L308" s="109">
        <f t="shared" si="75"/>
        <v>1.1893982438778505</v>
      </c>
      <c r="M308" s="109">
        <f t="shared" si="75"/>
        <v>1.0087743871430357</v>
      </c>
      <c r="N308" s="109">
        <f t="shared" si="75"/>
        <v>0.96710245878409251</v>
      </c>
      <c r="O308" s="109">
        <f t="shared" si="75"/>
        <v>0.94748427302075011</v>
      </c>
      <c r="P308" s="109">
        <f t="shared" si="75"/>
        <v>0.95231908247067187</v>
      </c>
      <c r="Q308" s="109">
        <f t="shared" si="75"/>
        <v>0.96535633572502999</v>
      </c>
      <c r="R308" s="109">
        <f t="shared" si="75"/>
        <v>0.96940422679372473</v>
      </c>
      <c r="S308" s="109">
        <f t="shared" si="75"/>
        <v>0.9759007188162977</v>
      </c>
      <c r="T308" s="109">
        <f t="shared" si="75"/>
        <v>0.99141208409424919</v>
      </c>
      <c r="U308" s="109">
        <f t="shared" si="75"/>
        <v>0.99952385393822551</v>
      </c>
      <c r="V308" s="109">
        <f t="shared" si="75"/>
        <v>1.0097968500389891</v>
      </c>
      <c r="W308" s="109">
        <f t="shared" si="75"/>
        <v>1.010857464104812</v>
      </c>
      <c r="X308" s="109">
        <f t="shared" si="75"/>
        <v>1.0102544909253579</v>
      </c>
      <c r="Y308" s="109">
        <f t="shared" si="75"/>
        <v>1.0106175907886628</v>
      </c>
      <c r="Z308" s="109">
        <f t="shared" si="75"/>
        <v>1.01112267533862</v>
      </c>
      <c r="AA308" s="109">
        <f t="shared" si="75"/>
        <v>1.0074569885768403</v>
      </c>
      <c r="AB308" s="109">
        <f t="shared" si="75"/>
        <v>1.0161828133319122</v>
      </c>
      <c r="AC308" s="109">
        <f t="shared" si="75"/>
        <v>1.0187732835377377</v>
      </c>
      <c r="AD308" s="109">
        <f t="shared" si="75"/>
        <v>1.0415946669188982</v>
      </c>
      <c r="AE308" s="109">
        <f t="shared" si="75"/>
        <v>1.0485045883359794</v>
      </c>
      <c r="AF308" s="109">
        <f t="shared" si="75"/>
        <v>1.0516741367374078</v>
      </c>
      <c r="AG308" s="109">
        <f t="shared" si="75"/>
        <v>1.0612051185570328</v>
      </c>
      <c r="AH308" s="109">
        <f t="shared" si="75"/>
        <v>1.0683825021846611</v>
      </c>
      <c r="AI308" s="109">
        <f t="shared" si="75"/>
        <v>1.0704615966491295</v>
      </c>
      <c r="AJ308" s="109">
        <f t="shared" si="75"/>
        <v>1.0792031782413782</v>
      </c>
      <c r="AK308" s="109">
        <f t="shared" si="75"/>
        <v>1.0708350856358479</v>
      </c>
      <c r="AL308" s="109">
        <f t="shared" si="75"/>
        <v>1.0764512148838237</v>
      </c>
      <c r="AM308" s="109">
        <f t="shared" si="75"/>
        <v>1.0915228893719711</v>
      </c>
      <c r="AN308" s="109">
        <f t="shared" si="75"/>
        <v>1.1046538756064606</v>
      </c>
    </row>
    <row r="309" spans="1:40" x14ac:dyDescent="0.2">
      <c r="A309" t="s">
        <v>3253</v>
      </c>
      <c r="B309" t="s">
        <v>15</v>
      </c>
      <c r="C309" t="s">
        <v>2648</v>
      </c>
      <c r="D309" t="s">
        <v>2672</v>
      </c>
      <c r="E309" t="s">
        <v>2942</v>
      </c>
      <c r="F309" t="s">
        <v>2653</v>
      </c>
      <c r="H309" t="s">
        <v>3062</v>
      </c>
      <c r="I309" s="107" t="s">
        <v>3255</v>
      </c>
      <c r="K309" s="109">
        <f t="shared" ref="K309:AN309" si="76">K165-$X$15-$X$11-$X$6</f>
        <v>1.2490432403075946</v>
      </c>
      <c r="L309" s="109">
        <f t="shared" si="76"/>
        <v>1.1893982438778505</v>
      </c>
      <c r="M309" s="109">
        <f t="shared" si="76"/>
        <v>1.0234756316641365</v>
      </c>
      <c r="N309" s="109">
        <f t="shared" si="76"/>
        <v>1.06819105372709</v>
      </c>
      <c r="O309" s="109">
        <f t="shared" si="76"/>
        <v>1.0776595276541761</v>
      </c>
      <c r="P309" s="109">
        <f t="shared" si="76"/>
        <v>1.0933490086813178</v>
      </c>
      <c r="Q309" s="109">
        <f t="shared" si="76"/>
        <v>1.11476197323171</v>
      </c>
      <c r="R309" s="109">
        <f t="shared" si="76"/>
        <v>1.1362735190198263</v>
      </c>
      <c r="S309" s="109">
        <f t="shared" si="76"/>
        <v>1.1896151456877857</v>
      </c>
      <c r="T309" s="109">
        <f t="shared" si="76"/>
        <v>1.2205001049237536</v>
      </c>
      <c r="U309" s="109">
        <f t="shared" si="76"/>
        <v>1.2425711050076913</v>
      </c>
      <c r="V309" s="109">
        <f t="shared" si="76"/>
        <v>1.2697935519362566</v>
      </c>
      <c r="W309" s="109">
        <f t="shared" si="76"/>
        <v>1.2893211214564912</v>
      </c>
      <c r="X309" s="109">
        <f t="shared" si="76"/>
        <v>1.3079341018122168</v>
      </c>
      <c r="Y309" s="109">
        <f t="shared" si="76"/>
        <v>1.3156047956499344</v>
      </c>
      <c r="Z309" s="109">
        <f t="shared" si="76"/>
        <v>1.327714357900811</v>
      </c>
      <c r="AA309" s="109">
        <f t="shared" si="76"/>
        <v>1.340004806333789</v>
      </c>
      <c r="AB309" s="109">
        <f t="shared" si="76"/>
        <v>1.3449413137584592</v>
      </c>
      <c r="AC309" s="109">
        <f t="shared" si="76"/>
        <v>1.355858666380275</v>
      </c>
      <c r="AD309" s="109">
        <f t="shared" si="76"/>
        <v>1.3375582254872413</v>
      </c>
      <c r="AE309" s="109">
        <f t="shared" si="76"/>
        <v>1.3310464960836623</v>
      </c>
      <c r="AF309" s="109">
        <f t="shared" si="76"/>
        <v>1.3495459464074178</v>
      </c>
      <c r="AG309" s="109">
        <f t="shared" si="76"/>
        <v>1.3649308529664852</v>
      </c>
      <c r="AH309" s="109">
        <f t="shared" si="76"/>
        <v>1.3741039872018641</v>
      </c>
      <c r="AI309" s="109">
        <f t="shared" si="76"/>
        <v>1.3964167652745769</v>
      </c>
      <c r="AJ309" s="109">
        <f t="shared" si="76"/>
        <v>1.3901157042068841</v>
      </c>
      <c r="AK309" s="109">
        <f t="shared" si="76"/>
        <v>1.3888183335619364</v>
      </c>
      <c r="AL309" s="109">
        <f t="shared" si="76"/>
        <v>1.3773172853563342</v>
      </c>
      <c r="AM309" s="109">
        <f t="shared" si="76"/>
        <v>1.3892405937113463</v>
      </c>
      <c r="AN309" s="109">
        <f t="shared" si="76"/>
        <v>1.3982008086340993</v>
      </c>
    </row>
  </sheetData>
  <autoFilter ref="A21:AN309" xr:uid="{F029FD18-742B-E641-AA0F-F2B2A16285AE}">
    <filterColumn colId="0">
      <filters>
        <filter val="East North Central - IL"/>
        <filter val="East North Central - OH"/>
        <filter val="Mountain"/>
        <filter val="Pacific"/>
        <filter val="West North Central - MN"/>
        <filter val="West North Central - NE"/>
        <filter val="West South Central"/>
      </filters>
    </filterColumn>
    <filterColumn colId="8">
      <filters>
        <filter val="Adjusted"/>
      </filters>
    </filterColumn>
  </autoFilter>
  <mergeCells count="5">
    <mergeCell ref="M6:O6"/>
    <mergeCell ref="T2:AA2"/>
    <mergeCell ref="T7:AA7"/>
    <mergeCell ref="T13:AA13"/>
    <mergeCell ref="T10:AA10"/>
  </mergeCells>
  <phoneticPr fontId="3" type="noConversion"/>
  <hyperlinks>
    <hyperlink ref="AC6" r:id="rId1" xr:uid="{A300A549-0035-2B4A-8C57-7CF0B43BA69A}"/>
    <hyperlink ref="AE6" r:id="rId2" xr:uid="{296522EB-53CC-4645-9040-9D63EA7056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CC268-460B-EC48-B44C-4B8BBCB12E75}">
  <dimension ref="A1:AH85"/>
  <sheetViews>
    <sheetView tabSelected="1" workbookViewId="0">
      <selection activeCell="R35" sqref="R35"/>
    </sheetView>
  </sheetViews>
  <sheetFormatPr baseColWidth="10" defaultRowHeight="16" x14ac:dyDescent="0.2"/>
  <sheetData>
    <row r="1" spans="1:34" ht="17" thickBot="1" x14ac:dyDescent="0.25">
      <c r="A1" s="108" t="s">
        <v>333</v>
      </c>
      <c r="B1" s="108" t="s">
        <v>2682</v>
      </c>
      <c r="C1" s="108" t="s">
        <v>2683</v>
      </c>
      <c r="D1" s="108" t="s">
        <v>3256</v>
      </c>
      <c r="E1" s="108">
        <v>2021</v>
      </c>
      <c r="F1" s="108">
        <v>2022</v>
      </c>
      <c r="G1" s="108">
        <v>2023</v>
      </c>
      <c r="H1" s="108">
        <v>2024</v>
      </c>
      <c r="I1" s="108">
        <v>2025</v>
      </c>
      <c r="J1" s="108">
        <v>2026</v>
      </c>
      <c r="K1" s="108">
        <v>2027</v>
      </c>
      <c r="L1" s="108">
        <v>2028</v>
      </c>
      <c r="M1" s="108">
        <v>2029</v>
      </c>
      <c r="N1" s="108">
        <v>2030</v>
      </c>
      <c r="O1" s="108">
        <v>2031</v>
      </c>
      <c r="P1" s="108">
        <v>2032</v>
      </c>
      <c r="Q1" s="108">
        <v>2033</v>
      </c>
      <c r="R1" s="108">
        <v>2034</v>
      </c>
      <c r="S1" s="108">
        <v>2035</v>
      </c>
      <c r="T1" s="108">
        <v>2036</v>
      </c>
      <c r="U1" s="108">
        <v>2037</v>
      </c>
      <c r="V1" s="108">
        <v>2038</v>
      </c>
      <c r="W1" s="108">
        <v>2039</v>
      </c>
      <c r="X1" s="108">
        <v>2040</v>
      </c>
      <c r="Y1" s="108">
        <v>2041</v>
      </c>
      <c r="Z1" s="108">
        <v>2042</v>
      </c>
      <c r="AA1" s="108">
        <v>2043</v>
      </c>
      <c r="AB1" s="108">
        <v>2044</v>
      </c>
      <c r="AC1" s="108">
        <v>2045</v>
      </c>
      <c r="AD1" s="108">
        <v>2046</v>
      </c>
      <c r="AE1" s="108">
        <v>2047</v>
      </c>
      <c r="AF1" s="108">
        <v>2048</v>
      </c>
      <c r="AG1" s="108">
        <v>2049</v>
      </c>
      <c r="AH1" s="108">
        <v>2050</v>
      </c>
    </row>
    <row r="2" spans="1:34" x14ac:dyDescent="0.2">
      <c r="A2" t="s">
        <v>2963</v>
      </c>
      <c r="B2" t="s">
        <v>2654</v>
      </c>
      <c r="C2" t="s">
        <v>2651</v>
      </c>
      <c r="D2" s="107" t="s">
        <v>3255</v>
      </c>
      <c r="E2" s="109">
        <v>1.9415327768417998</v>
      </c>
      <c r="F2" s="109">
        <v>1.8584282961881997</v>
      </c>
      <c r="G2" s="109">
        <v>1.7295836776715996</v>
      </c>
      <c r="H2" s="109">
        <v>1.7866098988913999</v>
      </c>
      <c r="I2" s="109">
        <v>1.7494217627999995</v>
      </c>
      <c r="J2" s="109">
        <v>1.7140960828187994</v>
      </c>
      <c r="K2" s="109">
        <v>1.6884788164139999</v>
      </c>
      <c r="L2" s="109">
        <v>1.7082985282307996</v>
      </c>
      <c r="M2" s="109">
        <v>1.7213030696352001</v>
      </c>
      <c r="N2" s="109">
        <v>1.7165322068447999</v>
      </c>
      <c r="O2" s="109">
        <v>1.7453870499821997</v>
      </c>
      <c r="P2" s="109">
        <v>1.7555912109239995</v>
      </c>
      <c r="Q2" s="109">
        <v>1.7644753711782002</v>
      </c>
      <c r="R2" s="109">
        <v>1.7673652938641999</v>
      </c>
      <c r="S2" s="109">
        <v>1.7773550626098</v>
      </c>
      <c r="T2" s="109">
        <v>1.7956283171393994</v>
      </c>
      <c r="U2" s="109">
        <v>1.8185770260581995</v>
      </c>
      <c r="V2" s="109">
        <v>1.8323741655611996</v>
      </c>
      <c r="W2" s="109">
        <v>1.8396517678763997</v>
      </c>
      <c r="X2" s="109">
        <v>1.8623093815571998</v>
      </c>
      <c r="Y2" s="109">
        <v>1.8742244741297998</v>
      </c>
      <c r="Z2" s="109">
        <v>1.8747484455581995</v>
      </c>
      <c r="AA2" s="109">
        <v>1.9033314522299998</v>
      </c>
      <c r="AB2" s="109">
        <v>1.9338616978836001</v>
      </c>
      <c r="AC2" s="109">
        <v>1.9439334824357997</v>
      </c>
      <c r="AD2" s="109">
        <v>1.9632236886941996</v>
      </c>
      <c r="AE2" s="109">
        <v>1.9686264384479997</v>
      </c>
      <c r="AF2" s="109">
        <v>1.9630955182433993</v>
      </c>
      <c r="AG2" s="109">
        <v>1.9588074529541997</v>
      </c>
      <c r="AH2" s="109">
        <v>1.9490039630244</v>
      </c>
    </row>
    <row r="3" spans="1:34" x14ac:dyDescent="0.2">
      <c r="A3" t="s">
        <v>2963</v>
      </c>
      <c r="B3" t="s">
        <v>2654</v>
      </c>
      <c r="C3" t="s">
        <v>2652</v>
      </c>
      <c r="D3" s="107" t="s">
        <v>3255</v>
      </c>
      <c r="E3" s="109">
        <v>1.9415329982069998</v>
      </c>
      <c r="F3" s="109">
        <v>1.8590450196354</v>
      </c>
      <c r="G3" s="109">
        <v>1.6815713367131995</v>
      </c>
      <c r="H3" s="109">
        <v>1.6857987479375995</v>
      </c>
      <c r="I3" s="109">
        <v>1.6402329351695997</v>
      </c>
      <c r="J3" s="109">
        <v>1.6054054375710001</v>
      </c>
      <c r="K3" s="109">
        <v>1.5850679525513995</v>
      </c>
      <c r="L3" s="109">
        <v>1.5995112570731997</v>
      </c>
      <c r="M3" s="109">
        <v>1.6060352215649996</v>
      </c>
      <c r="N3" s="109">
        <v>1.5970926208979996</v>
      </c>
      <c r="O3" s="109">
        <v>1.5976729297697996</v>
      </c>
      <c r="P3" s="109">
        <v>1.6021668646949996</v>
      </c>
      <c r="Q3" s="109">
        <v>1.6032141434561997</v>
      </c>
      <c r="R3" s="109">
        <v>1.5832350486953999</v>
      </c>
      <c r="S3" s="109">
        <v>1.5795216474653997</v>
      </c>
      <c r="T3" s="109">
        <v>1.5770005192025995</v>
      </c>
      <c r="U3" s="109">
        <v>1.5773839237289997</v>
      </c>
      <c r="V3" s="109">
        <v>1.5840670497995997</v>
      </c>
      <c r="W3" s="109">
        <v>1.5842796710741993</v>
      </c>
      <c r="X3" s="109">
        <v>1.6168179204569997</v>
      </c>
      <c r="Y3" s="109">
        <v>1.6306853434109998</v>
      </c>
      <c r="Z3" s="109">
        <v>1.6297677846569996</v>
      </c>
      <c r="AA3" s="109">
        <v>1.6575212252417999</v>
      </c>
      <c r="AB3" s="109">
        <v>1.6672685990933998</v>
      </c>
      <c r="AC3" s="109">
        <v>1.6715610916865997</v>
      </c>
      <c r="AD3" s="109">
        <v>1.6954311225678</v>
      </c>
      <c r="AE3" s="109">
        <v>1.6814163810732001</v>
      </c>
      <c r="AF3" s="109">
        <v>1.6869305882051995</v>
      </c>
      <c r="AG3" s="109">
        <v>1.7096597028455998</v>
      </c>
      <c r="AH3" s="109">
        <v>1.7231054250935998</v>
      </c>
    </row>
    <row r="4" spans="1:34" x14ac:dyDescent="0.2">
      <c r="A4" t="s">
        <v>2963</v>
      </c>
      <c r="B4" t="s">
        <v>2654</v>
      </c>
      <c r="C4" t="s">
        <v>2653</v>
      </c>
      <c r="D4" s="107" t="s">
        <v>3255</v>
      </c>
      <c r="E4" s="109">
        <v>1.9415342157155995</v>
      </c>
      <c r="F4" s="109">
        <v>1.8590135857769998</v>
      </c>
      <c r="G4" s="109">
        <v>1.7151661621955996</v>
      </c>
      <c r="H4" s="109">
        <v>1.8081160814843997</v>
      </c>
      <c r="I4" s="109">
        <v>1.8110165190174001</v>
      </c>
      <c r="J4" s="109">
        <v>1.7988277083749993</v>
      </c>
      <c r="K4" s="109">
        <v>1.7897774135381996</v>
      </c>
      <c r="L4" s="109">
        <v>1.8363599566697997</v>
      </c>
      <c r="M4" s="109">
        <v>1.9375769807177994</v>
      </c>
      <c r="N4" s="109">
        <v>1.9638255806729998</v>
      </c>
      <c r="O4" s="109">
        <v>2.0030306857842</v>
      </c>
      <c r="P4" s="109">
        <v>2.0369601047663997</v>
      </c>
      <c r="Q4" s="109">
        <v>2.0692017247812</v>
      </c>
      <c r="R4" s="109">
        <v>2.0956559730072</v>
      </c>
      <c r="S4" s="109">
        <v>2.1053708061743994</v>
      </c>
      <c r="T4" s="109">
        <v>2.1246344486087998</v>
      </c>
      <c r="U4" s="109">
        <v>2.1518265070463998</v>
      </c>
      <c r="V4" s="109">
        <v>2.1587506998197998</v>
      </c>
      <c r="W4" s="109">
        <v>2.1711639747749998</v>
      </c>
      <c r="X4" s="109">
        <v>2.1293038154549997</v>
      </c>
      <c r="Y4" s="109">
        <v>2.1246956560865997</v>
      </c>
      <c r="Z4" s="109">
        <v>2.1331459405487996</v>
      </c>
      <c r="AA4" s="109">
        <v>2.1647990611793992</v>
      </c>
      <c r="AB4" s="109">
        <v>2.1872319891821999</v>
      </c>
      <c r="AC4" s="109">
        <v>2.226073612635</v>
      </c>
      <c r="AD4" s="109">
        <v>2.2356976860701998</v>
      </c>
      <c r="AE4" s="109">
        <v>2.2409427131189998</v>
      </c>
      <c r="AF4" s="109">
        <v>2.2204419712643997</v>
      </c>
      <c r="AG4" s="109">
        <v>2.2201886187929998</v>
      </c>
      <c r="AH4" s="109">
        <v>2.2318940785211998</v>
      </c>
    </row>
    <row r="5" spans="1:34" x14ac:dyDescent="0.2">
      <c r="A5" t="s">
        <v>2068</v>
      </c>
      <c r="B5" t="s">
        <v>2654</v>
      </c>
      <c r="C5" t="s">
        <v>2651</v>
      </c>
      <c r="D5" s="107" t="s">
        <v>3255</v>
      </c>
      <c r="E5" s="109">
        <v>2.0508333975179998</v>
      </c>
      <c r="F5" s="109">
        <v>1.9615263746429994</v>
      </c>
      <c r="G5" s="109">
        <v>1.8448277326025999</v>
      </c>
      <c r="H5" s="109">
        <v>1.9135678254282</v>
      </c>
      <c r="I5" s="109">
        <v>1.8874762840823998</v>
      </c>
      <c r="J5" s="109">
        <v>1.8634702242857997</v>
      </c>
      <c r="K5" s="109">
        <v>1.8486613351362</v>
      </c>
      <c r="L5" s="109">
        <v>1.8690365629223997</v>
      </c>
      <c r="M5" s="109">
        <v>1.8825618659597998</v>
      </c>
      <c r="N5" s="109">
        <v>1.8785744146121997</v>
      </c>
      <c r="O5" s="109">
        <v>1.9082225199437999</v>
      </c>
      <c r="P5" s="109">
        <v>1.9195371594114001</v>
      </c>
      <c r="Q5" s="109">
        <v>1.9292761213853997</v>
      </c>
      <c r="R5" s="109">
        <v>1.9330572603666001</v>
      </c>
      <c r="S5" s="109">
        <v>1.9437297193890002</v>
      </c>
      <c r="T5" s="109">
        <v>1.9635230887469994</v>
      </c>
      <c r="U5" s="109">
        <v>1.9892181650195999</v>
      </c>
      <c r="V5" s="109">
        <v>2.0037743657934</v>
      </c>
      <c r="W5" s="109">
        <v>2.011400507616</v>
      </c>
      <c r="X5" s="109">
        <v>2.0320321869863998</v>
      </c>
      <c r="Y5" s="109">
        <v>2.0442495537395997</v>
      </c>
      <c r="Z5" s="109">
        <v>2.0454606427487998</v>
      </c>
      <c r="AA5" s="109">
        <v>2.0742010400778002</v>
      </c>
      <c r="AB5" s="109">
        <v>2.1054020222874001</v>
      </c>
      <c r="AC5" s="109">
        <v>2.1156995993435999</v>
      </c>
      <c r="AD5" s="109">
        <v>2.1347803941227994</v>
      </c>
      <c r="AE5" s="109">
        <v>2.1408546552107999</v>
      </c>
      <c r="AF5" s="109">
        <v>2.1361224206477996</v>
      </c>
      <c r="AG5" s="109">
        <v>2.1319481370714</v>
      </c>
      <c r="AH5" s="109">
        <v>2.1224198040852</v>
      </c>
    </row>
    <row r="6" spans="1:34" x14ac:dyDescent="0.2">
      <c r="A6" t="s">
        <v>2068</v>
      </c>
      <c r="B6" t="s">
        <v>2654</v>
      </c>
      <c r="C6" t="s">
        <v>2652</v>
      </c>
      <c r="D6" s="107" t="s">
        <v>3255</v>
      </c>
      <c r="E6" s="109">
        <v>2.0508338402484001</v>
      </c>
      <c r="F6" s="109">
        <v>1.9612764533322</v>
      </c>
      <c r="G6" s="109">
        <v>1.7958678379055999</v>
      </c>
      <c r="H6" s="109">
        <v>1.8118362379728001</v>
      </c>
      <c r="I6" s="109">
        <v>1.7772707260883998</v>
      </c>
      <c r="J6" s="109">
        <v>1.7543055254621995</v>
      </c>
      <c r="K6" s="109">
        <v>1.7450865503429998</v>
      </c>
      <c r="L6" s="109">
        <v>1.7601087248627998</v>
      </c>
      <c r="M6" s="109">
        <v>1.76770952037</v>
      </c>
      <c r="N6" s="109">
        <v>1.7595524341152</v>
      </c>
      <c r="O6" s="109">
        <v>1.7611882122606</v>
      </c>
      <c r="P6" s="109">
        <v>1.7669054112809999</v>
      </c>
      <c r="Q6" s="109">
        <v>1.7689570239546</v>
      </c>
      <c r="R6" s="109">
        <v>1.7497445168814001</v>
      </c>
      <c r="S6" s="109">
        <v>1.7466772806702</v>
      </c>
      <c r="T6" s="109">
        <v>1.7447551666385999</v>
      </c>
      <c r="U6" s="109">
        <v>1.7461814226221994</v>
      </c>
      <c r="V6" s="109">
        <v>1.7532489493625993</v>
      </c>
      <c r="W6" s="109">
        <v>1.7543215744391998</v>
      </c>
      <c r="X6" s="109">
        <v>1.7869892117813997</v>
      </c>
      <c r="Y6" s="109">
        <v>1.8010436883294001</v>
      </c>
      <c r="Z6" s="109">
        <v>1.8002547427566</v>
      </c>
      <c r="AA6" s="109">
        <v>1.8276442589526001</v>
      </c>
      <c r="AB6" s="109">
        <v>1.8372097812923998</v>
      </c>
      <c r="AC6" s="109">
        <v>1.8403574837537997</v>
      </c>
      <c r="AD6" s="109">
        <v>1.8648910568219996</v>
      </c>
      <c r="AE6" s="109">
        <v>1.8505157114166</v>
      </c>
      <c r="AF6" s="109">
        <v>1.8559659440057996</v>
      </c>
      <c r="AG6" s="109">
        <v>1.8791184195911996</v>
      </c>
      <c r="AH6" s="109">
        <v>1.8926566724927998</v>
      </c>
    </row>
    <row r="7" spans="1:34" x14ac:dyDescent="0.2">
      <c r="A7" t="s">
        <v>2068</v>
      </c>
      <c r="B7" t="s">
        <v>2654</v>
      </c>
      <c r="C7" t="s">
        <v>2653</v>
      </c>
      <c r="D7" s="107" t="s">
        <v>3255</v>
      </c>
      <c r="E7" s="109">
        <v>2.050836164583</v>
      </c>
      <c r="F7" s="109">
        <v>1.9612829836055998</v>
      </c>
      <c r="G7" s="109">
        <v>1.8283092400134002</v>
      </c>
      <c r="H7" s="109">
        <v>1.9312121814246002</v>
      </c>
      <c r="I7" s="109">
        <v>1.9472704557629998</v>
      </c>
      <c r="J7" s="109">
        <v>1.9466521827593999</v>
      </c>
      <c r="K7" s="109">
        <v>1.948895829744</v>
      </c>
      <c r="L7" s="109">
        <v>1.9961151298733997</v>
      </c>
      <c r="M7" s="109">
        <v>2.0977649228873996</v>
      </c>
      <c r="N7" s="109">
        <v>2.1250361193840002</v>
      </c>
      <c r="O7" s="109">
        <v>2.1649080871601996</v>
      </c>
      <c r="P7" s="109">
        <v>2.2001867270363999</v>
      </c>
      <c r="Q7" s="109">
        <v>2.2336553743547998</v>
      </c>
      <c r="R7" s="109">
        <v>2.2631394480731997</v>
      </c>
      <c r="S7" s="109">
        <v>2.2741129637675996</v>
      </c>
      <c r="T7" s="109">
        <v>2.2971121439519999</v>
      </c>
      <c r="U7" s="109">
        <v>2.325085510863</v>
      </c>
      <c r="V7" s="109">
        <v>2.3299189093223998</v>
      </c>
      <c r="W7" s="109">
        <v>2.3487231082841999</v>
      </c>
      <c r="X7" s="109">
        <v>2.3130081575987997</v>
      </c>
      <c r="Y7" s="109">
        <v>2.3022457136225998</v>
      </c>
      <c r="Z7" s="109">
        <v>2.3113644103061999</v>
      </c>
      <c r="AA7" s="109">
        <v>2.3435467044473999</v>
      </c>
      <c r="AB7" s="109">
        <v>2.3649549329393995</v>
      </c>
      <c r="AC7" s="109">
        <v>2.4053080379777998</v>
      </c>
      <c r="AD7" s="109">
        <v>2.4094825429193998</v>
      </c>
      <c r="AE7" s="109">
        <v>2.4164576496887999</v>
      </c>
      <c r="AF7" s="109">
        <v>2.3975636871383998</v>
      </c>
      <c r="AG7" s="109">
        <v>2.3942319195131998</v>
      </c>
      <c r="AH7" s="109">
        <v>2.4069631855781997</v>
      </c>
    </row>
    <row r="8" spans="1:34" x14ac:dyDescent="0.2">
      <c r="A8" t="s">
        <v>2357</v>
      </c>
      <c r="B8" t="s">
        <v>2654</v>
      </c>
      <c r="C8" t="s">
        <v>2651</v>
      </c>
      <c r="D8" s="107" t="s">
        <v>3255</v>
      </c>
      <c r="E8" s="109">
        <v>2.1606520575975994</v>
      </c>
      <c r="F8" s="109">
        <v>2.0953544149971997</v>
      </c>
      <c r="G8" s="109">
        <v>1.9880801749815999</v>
      </c>
      <c r="H8" s="109">
        <v>2.0604097045251994</v>
      </c>
      <c r="I8" s="109">
        <v>2.0406613829853995</v>
      </c>
      <c r="J8" s="109">
        <v>2.0201640722913998</v>
      </c>
      <c r="K8" s="109">
        <v>2.0097385461495998</v>
      </c>
      <c r="L8" s="109">
        <v>2.0298546659692001</v>
      </c>
      <c r="M8" s="109">
        <v>2.0436414013077995</v>
      </c>
      <c r="N8" s="109">
        <v>2.0384475096201999</v>
      </c>
      <c r="O8" s="109">
        <v>2.0715398360985997</v>
      </c>
      <c r="P8" s="109">
        <v>2.0829191142045995</v>
      </c>
      <c r="Q8" s="109">
        <v>2.0873157591243996</v>
      </c>
      <c r="R8" s="109">
        <v>2.0907790176783996</v>
      </c>
      <c r="S8" s="109">
        <v>2.1057788343129995</v>
      </c>
      <c r="T8" s="109">
        <v>2.1284786180643995</v>
      </c>
      <c r="U8" s="109">
        <v>2.1544538319975994</v>
      </c>
      <c r="V8" s="109">
        <v>2.1716728347621999</v>
      </c>
      <c r="W8" s="109">
        <v>2.1825123138279996</v>
      </c>
      <c r="X8" s="109">
        <v>2.1995979440596001</v>
      </c>
      <c r="Y8" s="109">
        <v>2.2137699655287992</v>
      </c>
      <c r="Z8" s="109">
        <v>2.2191255644949996</v>
      </c>
      <c r="AA8" s="109">
        <v>2.2538274373425997</v>
      </c>
      <c r="AB8" s="109">
        <v>2.2872481590951992</v>
      </c>
      <c r="AC8" s="109">
        <v>2.3034565190391998</v>
      </c>
      <c r="AD8" s="109">
        <v>2.3243055790359999</v>
      </c>
      <c r="AE8" s="109">
        <v>2.3323814242623997</v>
      </c>
      <c r="AF8" s="109">
        <v>2.3291566867114</v>
      </c>
      <c r="AG8" s="109">
        <v>2.3287629887031995</v>
      </c>
      <c r="AH8" s="109">
        <v>2.3210216262939998</v>
      </c>
    </row>
    <row r="9" spans="1:34" x14ac:dyDescent="0.2">
      <c r="A9" t="s">
        <v>2357</v>
      </c>
      <c r="B9" t="s">
        <v>2654</v>
      </c>
      <c r="C9" t="s">
        <v>2652</v>
      </c>
      <c r="D9" s="107" t="s">
        <v>3255</v>
      </c>
      <c r="E9" s="109">
        <v>2.1606522789627998</v>
      </c>
      <c r="F9" s="109">
        <v>2.0950789260057996</v>
      </c>
      <c r="G9" s="109">
        <v>1.9394474580501995</v>
      </c>
      <c r="H9" s="109">
        <v>1.9601738817261998</v>
      </c>
      <c r="I9" s="109">
        <v>1.9308219630321997</v>
      </c>
      <c r="J9" s="109">
        <v>1.9121589950679994</v>
      </c>
      <c r="K9" s="109">
        <v>1.9080303127227998</v>
      </c>
      <c r="L9" s="109">
        <v>1.9243638546873996</v>
      </c>
      <c r="M9" s="109">
        <v>1.9304111092209997</v>
      </c>
      <c r="N9" s="109">
        <v>1.9211076832779996</v>
      </c>
      <c r="O9" s="109">
        <v>1.9324213266021997</v>
      </c>
      <c r="P9" s="109">
        <v>1.9380111299499996</v>
      </c>
      <c r="Q9" s="109">
        <v>1.9399962223809997</v>
      </c>
      <c r="R9" s="109">
        <v>1.9208917415253994</v>
      </c>
      <c r="S9" s="109">
        <v>1.9180743159423996</v>
      </c>
      <c r="T9" s="109">
        <v>1.9168967637609997</v>
      </c>
      <c r="U9" s="109">
        <v>1.9232104313127998</v>
      </c>
      <c r="V9" s="109">
        <v>1.9326495541233997</v>
      </c>
      <c r="W9" s="109">
        <v>1.9353745597353997</v>
      </c>
      <c r="X9" s="109">
        <v>1.9678511589099998</v>
      </c>
      <c r="Y9" s="109">
        <v>1.9838861899023996</v>
      </c>
      <c r="Z9" s="109">
        <v>1.9866544724109998</v>
      </c>
      <c r="AA9" s="109">
        <v>2.0193202281489997</v>
      </c>
      <c r="AB9" s="109">
        <v>2.0331085130439996</v>
      </c>
      <c r="AC9" s="109">
        <v>2.0389917359643999</v>
      </c>
      <c r="AD9" s="109">
        <v>2.0618075150805995</v>
      </c>
      <c r="AE9" s="109">
        <v>2.0495786373369995</v>
      </c>
      <c r="AF9" s="109">
        <v>2.0561230781097994</v>
      </c>
      <c r="AG9" s="109">
        <v>2.0826611130639994</v>
      </c>
      <c r="AH9" s="109">
        <v>2.0978625933957997</v>
      </c>
    </row>
    <row r="10" spans="1:34" x14ac:dyDescent="0.2">
      <c r="A10" t="s">
        <v>2357</v>
      </c>
      <c r="B10" t="s">
        <v>2654</v>
      </c>
      <c r="C10" t="s">
        <v>2653</v>
      </c>
      <c r="D10" s="107" t="s">
        <v>3255</v>
      </c>
      <c r="E10" s="109">
        <v>2.160651393502</v>
      </c>
      <c r="F10" s="109">
        <v>2.0950520301339992</v>
      </c>
      <c r="G10" s="109">
        <v>1.9734793691199997</v>
      </c>
      <c r="H10" s="109">
        <v>2.0798928305553996</v>
      </c>
      <c r="I10" s="109">
        <v>2.1030333524199998</v>
      </c>
      <c r="J10" s="109">
        <v>2.1007583822595999</v>
      </c>
      <c r="K10" s="109">
        <v>2.1059301374271993</v>
      </c>
      <c r="L10" s="109">
        <v>2.1530719597365997</v>
      </c>
      <c r="M10" s="109">
        <v>2.2551492089517997</v>
      </c>
      <c r="N10" s="109">
        <v>2.2821736939329993</v>
      </c>
      <c r="O10" s="109">
        <v>2.3221659736953995</v>
      </c>
      <c r="P10" s="109">
        <v>2.3575316100951995</v>
      </c>
      <c r="Q10" s="109">
        <v>2.3913360684219995</v>
      </c>
      <c r="R10" s="109">
        <v>2.4206423858847996</v>
      </c>
      <c r="S10" s="109">
        <v>2.4316405837989996</v>
      </c>
      <c r="T10" s="109">
        <v>2.4546326802969993</v>
      </c>
      <c r="U10" s="109">
        <v>2.4824841856653999</v>
      </c>
      <c r="V10" s="109">
        <v>2.4891025624149994</v>
      </c>
      <c r="W10" s="109">
        <v>2.5081061007393997</v>
      </c>
      <c r="X10" s="109">
        <v>2.4741821052045996</v>
      </c>
      <c r="Y10" s="109">
        <v>2.4715697744793994</v>
      </c>
      <c r="Z10" s="109">
        <v>2.4804617931981996</v>
      </c>
      <c r="AA10" s="109">
        <v>2.5121887391229998</v>
      </c>
      <c r="AB10" s="109">
        <v>2.5413410970891999</v>
      </c>
      <c r="AC10" s="109">
        <v>2.5765959402063996</v>
      </c>
      <c r="AD10" s="109">
        <v>2.5898146524417998</v>
      </c>
      <c r="AE10" s="109">
        <v>2.5973354244291995</v>
      </c>
      <c r="AF10" s="109">
        <v>2.5799380013133995</v>
      </c>
      <c r="AG10" s="109">
        <v>2.5796669396259997</v>
      </c>
      <c r="AH10" s="109">
        <v>2.5932323097645993</v>
      </c>
    </row>
    <row r="11" spans="1:34" x14ac:dyDescent="0.2">
      <c r="A11" t="s">
        <v>2646</v>
      </c>
      <c r="B11" t="s">
        <v>2654</v>
      </c>
      <c r="C11" t="s">
        <v>2651</v>
      </c>
      <c r="D11" s="107" t="s">
        <v>3255</v>
      </c>
      <c r="E11" s="109">
        <v>1.7634293874239999</v>
      </c>
      <c r="F11" s="109">
        <v>1.7216905362335999</v>
      </c>
      <c r="G11" s="109">
        <v>1.6627341211523996</v>
      </c>
      <c r="H11" s="109">
        <v>1.7592869804364</v>
      </c>
      <c r="I11" s="109">
        <v>1.7655339063803996</v>
      </c>
      <c r="J11" s="109">
        <v>1.7682493932887997</v>
      </c>
      <c r="K11" s="109">
        <v>1.7845086672288</v>
      </c>
      <c r="L11" s="109">
        <v>1.8046443778685997</v>
      </c>
      <c r="M11" s="109">
        <v>1.8168770188206</v>
      </c>
      <c r="N11" s="109">
        <v>1.8124506002813998</v>
      </c>
      <c r="O11" s="109">
        <v>2.1068074331381998</v>
      </c>
      <c r="P11" s="109">
        <v>2.110201293702</v>
      </c>
      <c r="Q11" s="109">
        <v>2.1597076283951999</v>
      </c>
      <c r="R11" s="109">
        <v>2.1605503657115994</v>
      </c>
      <c r="S11" s="109">
        <v>2.1698202548268002</v>
      </c>
      <c r="T11" s="109">
        <v>2.1803437350696</v>
      </c>
      <c r="U11" s="109">
        <v>2.2015071336504</v>
      </c>
      <c r="V11" s="109">
        <v>2.2147050375569997</v>
      </c>
      <c r="W11" s="109">
        <v>2.2221671477663998</v>
      </c>
      <c r="X11" s="109">
        <v>2.2419805506749997</v>
      </c>
      <c r="Y11" s="109">
        <v>2.2548684326189994</v>
      </c>
      <c r="Z11" s="109">
        <v>2.2570090341029996</v>
      </c>
      <c r="AA11" s="109">
        <v>2.2881417251484</v>
      </c>
      <c r="AB11" s="109">
        <v>2.3205502545239995</v>
      </c>
      <c r="AC11" s="109">
        <v>2.3371098103577999</v>
      </c>
      <c r="AD11" s="109">
        <v>2.3537632250364</v>
      </c>
      <c r="AE11" s="109">
        <v>2.3602039562129997</v>
      </c>
      <c r="AF11" s="109">
        <v>2.3557869456948</v>
      </c>
      <c r="AG11" s="109">
        <v>2.3551348038155999</v>
      </c>
      <c r="AH11" s="109">
        <v>2.3455226841012</v>
      </c>
    </row>
    <row r="12" spans="1:34" x14ac:dyDescent="0.2">
      <c r="A12" t="s">
        <v>2646</v>
      </c>
      <c r="B12" t="s">
        <v>2654</v>
      </c>
      <c r="C12" t="s">
        <v>2652</v>
      </c>
      <c r="D12" s="107" t="s">
        <v>3255</v>
      </c>
      <c r="E12" s="109">
        <v>1.7634276165024003</v>
      </c>
      <c r="F12" s="109">
        <v>1.7225565168959998</v>
      </c>
      <c r="G12" s="109">
        <v>1.6172823114624002</v>
      </c>
      <c r="H12" s="109">
        <v>1.6580018865893997</v>
      </c>
      <c r="I12" s="109">
        <v>1.6567175256989994</v>
      </c>
      <c r="J12" s="109">
        <v>1.6652035606409998</v>
      </c>
      <c r="K12" s="109">
        <v>1.6823190751746</v>
      </c>
      <c r="L12" s="109">
        <v>1.6989419414555997</v>
      </c>
      <c r="M12" s="109">
        <v>1.706355904734</v>
      </c>
      <c r="N12" s="109">
        <v>1.6950487916831998</v>
      </c>
      <c r="O12" s="109">
        <v>1.9683713925533999</v>
      </c>
      <c r="P12" s="109">
        <v>2.0121879775109996</v>
      </c>
      <c r="Q12" s="109">
        <v>2.0102183806439999</v>
      </c>
      <c r="R12" s="109">
        <v>1.9903500791657995</v>
      </c>
      <c r="S12" s="109">
        <v>1.9874646944664001</v>
      </c>
      <c r="T12" s="109">
        <v>1.9841438844186001</v>
      </c>
      <c r="U12" s="109">
        <v>1.9848728400222</v>
      </c>
      <c r="V12" s="109">
        <v>1.9921743497789999</v>
      </c>
      <c r="W12" s="109">
        <v>1.9928865923099996</v>
      </c>
      <c r="X12" s="109">
        <v>2.0244165232067997</v>
      </c>
      <c r="Y12" s="109">
        <v>2.0398202206487994</v>
      </c>
      <c r="Z12" s="109">
        <v>2.0391677467217999</v>
      </c>
      <c r="AA12" s="109">
        <v>2.0650496552231994</v>
      </c>
      <c r="AB12" s="109">
        <v>2.0785148576088002</v>
      </c>
      <c r="AC12" s="109">
        <v>2.0824725353369997</v>
      </c>
      <c r="AD12" s="109">
        <v>2.1045210626699999</v>
      </c>
      <c r="AE12" s="109">
        <v>2.0946571400405998</v>
      </c>
      <c r="AF12" s="109">
        <v>2.1010559225117995</v>
      </c>
      <c r="AG12" s="109">
        <v>2.1243644605631999</v>
      </c>
      <c r="AH12" s="109">
        <v>2.1382852325304</v>
      </c>
    </row>
    <row r="13" spans="1:34" x14ac:dyDescent="0.2">
      <c r="A13" t="s">
        <v>2646</v>
      </c>
      <c r="B13" t="s">
        <v>2654</v>
      </c>
      <c r="C13" t="s">
        <v>2653</v>
      </c>
      <c r="D13" s="107" t="s">
        <v>3255</v>
      </c>
      <c r="E13" s="109">
        <v>1.7633366354052002</v>
      </c>
      <c r="F13" s="109">
        <v>1.7225479943358</v>
      </c>
      <c r="G13" s="109">
        <v>1.6428603962267996</v>
      </c>
      <c r="H13" s="109">
        <v>1.7770358208071997</v>
      </c>
      <c r="I13" s="109">
        <v>1.8258415346424002</v>
      </c>
      <c r="J13" s="109">
        <v>1.8521317512551998</v>
      </c>
      <c r="K13" s="109">
        <v>1.8831763389509999</v>
      </c>
      <c r="L13" s="109">
        <v>1.9286790626369994</v>
      </c>
      <c r="M13" s="109">
        <v>2.0301151275503999</v>
      </c>
      <c r="N13" s="109">
        <v>2.0599738618697998</v>
      </c>
      <c r="O13" s="109">
        <v>2.0985063488208002</v>
      </c>
      <c r="P13" s="109">
        <v>2.1677134115358001</v>
      </c>
      <c r="Q13" s="109">
        <v>2.4103637609766002</v>
      </c>
      <c r="R13" s="109">
        <v>2.4367407527478004</v>
      </c>
      <c r="S13" s="109">
        <v>2.4815252570424002</v>
      </c>
      <c r="T13" s="109">
        <v>2.5025290513140002</v>
      </c>
      <c r="U13" s="109">
        <v>2.5282232421258</v>
      </c>
      <c r="V13" s="109">
        <v>2.5327550305002005</v>
      </c>
      <c r="W13" s="109">
        <v>2.5503012110304004</v>
      </c>
      <c r="X13" s="109">
        <v>2.5154194789578002</v>
      </c>
      <c r="Y13" s="109">
        <v>2.5096021121844001</v>
      </c>
      <c r="Z13" s="109">
        <v>2.5161887230277995</v>
      </c>
      <c r="AA13" s="109">
        <v>2.5482399689705995</v>
      </c>
      <c r="AB13" s="109">
        <v>2.5733527440846</v>
      </c>
      <c r="AC13" s="109">
        <v>2.6077785745277997</v>
      </c>
      <c r="AD13" s="109">
        <v>2.6159303480178</v>
      </c>
      <c r="AE13" s="109">
        <v>2.6244596598563996</v>
      </c>
      <c r="AF13" s="109">
        <v>2.6072211769541997</v>
      </c>
      <c r="AG13" s="109">
        <v>2.6052202569113994</v>
      </c>
      <c r="AH13" s="109">
        <v>2.6147421703067999</v>
      </c>
    </row>
    <row r="14" spans="1:34" x14ac:dyDescent="0.2">
      <c r="A14" t="s">
        <v>2962</v>
      </c>
      <c r="B14" t="s">
        <v>2654</v>
      </c>
      <c r="C14" t="s">
        <v>2651</v>
      </c>
      <c r="D14" s="107" t="s">
        <v>3255</v>
      </c>
      <c r="E14" s="109">
        <v>1.9065327768417999</v>
      </c>
      <c r="F14" s="109">
        <v>1.8234282961881998</v>
      </c>
      <c r="G14" s="109">
        <v>1.6945836776715997</v>
      </c>
      <c r="H14" s="109">
        <v>1.7516098988914</v>
      </c>
      <c r="I14" s="109">
        <v>1.7144217627999996</v>
      </c>
      <c r="J14" s="109">
        <v>1.6790960828187995</v>
      </c>
      <c r="K14" s="109">
        <v>1.653478816414</v>
      </c>
      <c r="L14" s="109">
        <v>1.6732985282307997</v>
      </c>
      <c r="M14" s="109">
        <v>1.6863030696352002</v>
      </c>
      <c r="N14" s="109">
        <v>1.6815322068448</v>
      </c>
      <c r="O14" s="109">
        <v>1.7103870499821998</v>
      </c>
      <c r="P14" s="109">
        <v>1.7205912109239996</v>
      </c>
      <c r="Q14" s="109">
        <v>1.7294753711782003</v>
      </c>
      <c r="R14" s="109">
        <v>1.7323652938642</v>
      </c>
      <c r="S14" s="109">
        <v>1.7423550626098001</v>
      </c>
      <c r="T14" s="109">
        <v>1.7606283171393995</v>
      </c>
      <c r="U14" s="109">
        <v>1.7835770260581996</v>
      </c>
      <c r="V14" s="109">
        <v>1.7973741655611997</v>
      </c>
      <c r="W14" s="109">
        <v>1.8046517678763998</v>
      </c>
      <c r="X14" s="109">
        <v>1.8273093815571999</v>
      </c>
      <c r="Y14" s="109">
        <v>1.8392244741297998</v>
      </c>
      <c r="Z14" s="109">
        <v>1.8397484455581996</v>
      </c>
      <c r="AA14" s="109">
        <v>1.8683314522299999</v>
      </c>
      <c r="AB14" s="109">
        <v>1.8988616978836002</v>
      </c>
      <c r="AC14" s="109">
        <v>1.9089334824357997</v>
      </c>
      <c r="AD14" s="109">
        <v>1.9282236886941997</v>
      </c>
      <c r="AE14" s="109">
        <v>1.9336264384479998</v>
      </c>
      <c r="AF14" s="109">
        <v>1.9280955182433994</v>
      </c>
      <c r="AG14" s="109">
        <v>1.9238074529541997</v>
      </c>
      <c r="AH14" s="109">
        <v>1.9140039630244001</v>
      </c>
    </row>
    <row r="15" spans="1:34" x14ac:dyDescent="0.2">
      <c r="A15" t="s">
        <v>2962</v>
      </c>
      <c r="B15" t="s">
        <v>2654</v>
      </c>
      <c r="C15" t="s">
        <v>2652</v>
      </c>
      <c r="D15" s="107" t="s">
        <v>3255</v>
      </c>
      <c r="E15" s="109">
        <v>1.9065329982069998</v>
      </c>
      <c r="F15" s="109">
        <v>1.8240450196354001</v>
      </c>
      <c r="G15" s="109">
        <v>1.6465713367131996</v>
      </c>
      <c r="H15" s="109">
        <v>1.6507987479375996</v>
      </c>
      <c r="I15" s="109">
        <v>1.6052329351695998</v>
      </c>
      <c r="J15" s="109">
        <v>1.5704054375710002</v>
      </c>
      <c r="K15" s="109">
        <v>1.5500679525513996</v>
      </c>
      <c r="L15" s="109">
        <v>1.5645112570731998</v>
      </c>
      <c r="M15" s="109">
        <v>1.5710352215649996</v>
      </c>
      <c r="N15" s="109">
        <v>1.5620926208979997</v>
      </c>
      <c r="O15" s="109">
        <v>1.5626729297697997</v>
      </c>
      <c r="P15" s="109">
        <v>1.5671668646949997</v>
      </c>
      <c r="Q15" s="109">
        <v>1.5682141434561998</v>
      </c>
      <c r="R15" s="109">
        <v>1.5482350486954</v>
      </c>
      <c r="S15" s="109">
        <v>1.5445216474653998</v>
      </c>
      <c r="T15" s="109">
        <v>1.5420005192025996</v>
      </c>
      <c r="U15" s="109">
        <v>1.5423839237289998</v>
      </c>
      <c r="V15" s="109">
        <v>1.5490670497995997</v>
      </c>
      <c r="W15" s="109">
        <v>1.5492796710741994</v>
      </c>
      <c r="X15" s="109">
        <v>1.5818179204569998</v>
      </c>
      <c r="Y15" s="109">
        <v>1.5956853434109999</v>
      </c>
      <c r="Z15" s="109">
        <v>1.5947677846569996</v>
      </c>
      <c r="AA15" s="109">
        <v>1.6225212252418</v>
      </c>
      <c r="AB15" s="109">
        <v>1.6322685990933998</v>
      </c>
      <c r="AC15" s="109">
        <v>1.6365610916865998</v>
      </c>
      <c r="AD15" s="109">
        <v>1.6604311225678001</v>
      </c>
      <c r="AE15" s="109">
        <v>1.6464163810732002</v>
      </c>
      <c r="AF15" s="109">
        <v>1.6519305882051996</v>
      </c>
      <c r="AG15" s="109">
        <v>1.6746597028455998</v>
      </c>
      <c r="AH15" s="109">
        <v>1.6881054250935998</v>
      </c>
    </row>
    <row r="16" spans="1:34" x14ac:dyDescent="0.2">
      <c r="A16" t="s">
        <v>2962</v>
      </c>
      <c r="B16" t="s">
        <v>2654</v>
      </c>
      <c r="C16" t="s">
        <v>2653</v>
      </c>
      <c r="D16" s="107" t="s">
        <v>3255</v>
      </c>
      <c r="E16" s="109">
        <v>1.9065342157155996</v>
      </c>
      <c r="F16" s="109">
        <v>1.8240135857769999</v>
      </c>
      <c r="G16" s="109">
        <v>1.6801661621955997</v>
      </c>
      <c r="H16" s="109">
        <v>1.7731160814843998</v>
      </c>
      <c r="I16" s="109">
        <v>1.7760165190174002</v>
      </c>
      <c r="J16" s="109">
        <v>1.7638277083749994</v>
      </c>
      <c r="K16" s="109">
        <v>1.7547774135381997</v>
      </c>
      <c r="L16" s="109">
        <v>1.8013599566697998</v>
      </c>
      <c r="M16" s="109">
        <v>1.9025769807177995</v>
      </c>
      <c r="N16" s="109">
        <v>1.9288255806729999</v>
      </c>
      <c r="O16" s="109">
        <v>1.9680306857842</v>
      </c>
      <c r="P16" s="109">
        <v>2.0019601047663995</v>
      </c>
      <c r="Q16" s="109">
        <v>2.0342017247811999</v>
      </c>
      <c r="R16" s="109">
        <v>2.0606559730071998</v>
      </c>
      <c r="S16" s="109">
        <v>2.0703708061743997</v>
      </c>
      <c r="T16" s="109">
        <v>2.0896344486088001</v>
      </c>
      <c r="U16" s="109">
        <v>2.1168265070464001</v>
      </c>
      <c r="V16" s="109">
        <v>2.1237506998197997</v>
      </c>
      <c r="W16" s="109">
        <v>2.1361639747750001</v>
      </c>
      <c r="X16" s="109">
        <v>2.0943038154549996</v>
      </c>
      <c r="Y16" s="109">
        <v>2.0896956560866</v>
      </c>
      <c r="Z16" s="109">
        <v>2.0981459405487994</v>
      </c>
      <c r="AA16" s="109">
        <v>2.1297990611793995</v>
      </c>
      <c r="AB16" s="109">
        <v>2.1522319891821997</v>
      </c>
      <c r="AC16" s="109">
        <v>2.1910736126349999</v>
      </c>
      <c r="AD16" s="109">
        <v>2.2006976860701997</v>
      </c>
      <c r="AE16" s="109">
        <v>2.2059427131189997</v>
      </c>
      <c r="AF16" s="109">
        <v>2.1854419712643995</v>
      </c>
      <c r="AG16" s="109">
        <v>2.1851886187930001</v>
      </c>
      <c r="AH16" s="109">
        <v>2.1968940785211997</v>
      </c>
    </row>
    <row r="17" spans="1:34" x14ac:dyDescent="0.2">
      <c r="A17" t="s">
        <v>3252</v>
      </c>
      <c r="B17" t="s">
        <v>2654</v>
      </c>
      <c r="C17" t="s">
        <v>2651</v>
      </c>
      <c r="D17" s="107" t="s">
        <v>3255</v>
      </c>
      <c r="E17" s="109">
        <v>1.5544509752617999</v>
      </c>
      <c r="F17" s="109">
        <v>1.4798735927947999</v>
      </c>
      <c r="G17" s="109">
        <v>1.3797806612324002</v>
      </c>
      <c r="H17" s="109">
        <v>1.4571427072328</v>
      </c>
      <c r="I17" s="109">
        <v>1.4448723235141996</v>
      </c>
      <c r="J17" s="109">
        <v>1.4344578656324001</v>
      </c>
      <c r="K17" s="109">
        <v>1.4329167211099998</v>
      </c>
      <c r="L17" s="109">
        <v>1.4523895536583997</v>
      </c>
      <c r="M17" s="109">
        <v>1.4650894965475998</v>
      </c>
      <c r="N17" s="109">
        <v>1.4601311374327999</v>
      </c>
      <c r="O17" s="109">
        <v>1.4884027939508</v>
      </c>
      <c r="P17" s="109">
        <v>1.4982110432324003</v>
      </c>
      <c r="Q17" s="109">
        <v>1.5067331607019998</v>
      </c>
      <c r="R17" s="109">
        <v>1.5094767609908</v>
      </c>
      <c r="S17" s="109">
        <v>1.5188966250289999</v>
      </c>
      <c r="T17" s="109">
        <v>1.5365988680251998</v>
      </c>
      <c r="U17" s="109">
        <v>1.5591642831002002</v>
      </c>
      <c r="V17" s="109">
        <v>1.5725051889259998</v>
      </c>
      <c r="W17" s="109">
        <v>1.579278410633</v>
      </c>
      <c r="X17" s="109">
        <v>1.6010839896589997</v>
      </c>
      <c r="Y17" s="109">
        <v>1.6123923202183996</v>
      </c>
      <c r="Z17" s="109">
        <v>1.6124755535335997</v>
      </c>
      <c r="AA17" s="109">
        <v>1.6407009447248</v>
      </c>
      <c r="AB17" s="109">
        <v>1.6708015205251998</v>
      </c>
      <c r="AC17" s="109">
        <v>1.6803827597941998</v>
      </c>
      <c r="AD17" s="109">
        <v>1.6991510975935999</v>
      </c>
      <c r="AE17" s="109">
        <v>1.7040967282093997</v>
      </c>
      <c r="AF17" s="109">
        <v>1.6980560039491994</v>
      </c>
      <c r="AG17" s="109">
        <v>1.6931741265109999</v>
      </c>
      <c r="AH17" s="109">
        <v>1.6829111931086</v>
      </c>
    </row>
    <row r="18" spans="1:34" x14ac:dyDescent="0.2">
      <c r="A18" t="s">
        <v>3252</v>
      </c>
      <c r="B18" t="s">
        <v>2654</v>
      </c>
      <c r="C18" t="s">
        <v>2652</v>
      </c>
      <c r="D18" s="107" t="s">
        <v>3255</v>
      </c>
      <c r="E18" s="109">
        <v>1.5544493150227998</v>
      </c>
      <c r="F18" s="109">
        <v>1.4805936937903996</v>
      </c>
      <c r="G18" s="109">
        <v>1.3289560967731999</v>
      </c>
      <c r="H18" s="109">
        <v>1.3528212576199996</v>
      </c>
      <c r="I18" s="109">
        <v>1.3334719468531997</v>
      </c>
      <c r="J18" s="109">
        <v>1.3248674815291999</v>
      </c>
      <c r="K18" s="109">
        <v>1.3301778113119997</v>
      </c>
      <c r="L18" s="109">
        <v>1.3443749577313997</v>
      </c>
      <c r="M18" s="109">
        <v>1.3504036175881997</v>
      </c>
      <c r="N18" s="109">
        <v>1.3408963142959998</v>
      </c>
      <c r="O18" s="109">
        <v>1.3410587963528</v>
      </c>
      <c r="P18" s="109">
        <v>1.3449968832607997</v>
      </c>
      <c r="Q18" s="109">
        <v>1.3456776919333997</v>
      </c>
      <c r="R18" s="109">
        <v>1.3254138108427997</v>
      </c>
      <c r="S18" s="109">
        <v>1.3211117995460002</v>
      </c>
      <c r="T18" s="109">
        <v>1.3180349339486002</v>
      </c>
      <c r="U18" s="109">
        <v>1.3181066562733998</v>
      </c>
      <c r="V18" s="109">
        <v>1.3242238622101996</v>
      </c>
      <c r="W18" s="109">
        <v>1.3239787002511996</v>
      </c>
      <c r="X18" s="109">
        <v>1.3558371371047997</v>
      </c>
      <c r="Y18" s="109">
        <v>1.3701591334969998</v>
      </c>
      <c r="Z18" s="109">
        <v>1.3702931701256</v>
      </c>
      <c r="AA18" s="109">
        <v>1.3972274487877998</v>
      </c>
      <c r="AB18" s="109">
        <v>1.4096502424465998</v>
      </c>
      <c r="AC18" s="109">
        <v>1.4142522035893998</v>
      </c>
      <c r="AD18" s="109">
        <v>1.4401831444825999</v>
      </c>
      <c r="AE18" s="109">
        <v>1.4253801215108002</v>
      </c>
      <c r="AF18" s="109">
        <v>1.4301519804445997</v>
      </c>
      <c r="AG18" s="109">
        <v>1.4520629293058001</v>
      </c>
      <c r="AH18" s="109">
        <v>1.4592833087168002</v>
      </c>
    </row>
    <row r="19" spans="1:34" x14ac:dyDescent="0.2">
      <c r="A19" t="s">
        <v>3252</v>
      </c>
      <c r="B19" t="s">
        <v>2654</v>
      </c>
      <c r="C19" t="s">
        <v>2653</v>
      </c>
      <c r="D19" s="107" t="s">
        <v>3255</v>
      </c>
      <c r="E19" s="109">
        <v>1.5544511966270003</v>
      </c>
      <c r="F19" s="109">
        <v>1.4805611531060001</v>
      </c>
      <c r="G19" s="109">
        <v>1.3695149607650001</v>
      </c>
      <c r="H19" s="109">
        <v>1.4862089541361998</v>
      </c>
      <c r="I19" s="109">
        <v>1.5106310698262</v>
      </c>
      <c r="J19" s="109">
        <v>1.5187132239608001</v>
      </c>
      <c r="K19" s="109">
        <v>1.5352570628653996</v>
      </c>
      <c r="L19" s="109">
        <v>1.5868973580865999</v>
      </c>
      <c r="M19" s="109">
        <v>1.6871091627613999</v>
      </c>
      <c r="N19" s="109">
        <v>1.7142153315013999</v>
      </c>
      <c r="O19" s="109">
        <v>1.7515921814257998</v>
      </c>
      <c r="P19" s="109">
        <v>1.7854608356605999</v>
      </c>
      <c r="Q19" s="109">
        <v>1.8137618230675998</v>
      </c>
      <c r="R19" s="109">
        <v>1.8367591216478001</v>
      </c>
      <c r="S19" s="109">
        <v>1.8460088665297993</v>
      </c>
      <c r="T19" s="109">
        <v>1.8647384654192001</v>
      </c>
      <c r="U19" s="109">
        <v>1.8915888466705995</v>
      </c>
      <c r="V19" s="109">
        <v>1.8981500005159999</v>
      </c>
      <c r="W19" s="109">
        <v>1.9100439527119999</v>
      </c>
      <c r="X19" s="109">
        <v>1.8671852149747998</v>
      </c>
      <c r="Y19" s="109">
        <v>1.8618997887769999</v>
      </c>
      <c r="Z19" s="109">
        <v>1.8698969386747999</v>
      </c>
      <c r="AA19" s="109">
        <v>1.9011281372341999</v>
      </c>
      <c r="AB19" s="109">
        <v>1.9231349372270001</v>
      </c>
      <c r="AC19" s="109">
        <v>1.9613726764141997</v>
      </c>
      <c r="AD19" s="109">
        <v>1.9703982890311997</v>
      </c>
      <c r="AE19" s="109">
        <v>1.9751135891564</v>
      </c>
      <c r="AF19" s="109">
        <v>1.9539884867551995</v>
      </c>
      <c r="AG19" s="109">
        <v>1.953142096913</v>
      </c>
      <c r="AH19" s="109">
        <v>1.964743293632</v>
      </c>
    </row>
    <row r="20" spans="1:34" x14ac:dyDescent="0.2">
      <c r="A20" t="s">
        <v>3253</v>
      </c>
      <c r="B20" t="s">
        <v>2654</v>
      </c>
      <c r="C20" t="s">
        <v>2651</v>
      </c>
      <c r="D20" s="107" t="s">
        <v>3255</v>
      </c>
      <c r="E20" s="109">
        <v>1.7924509752617999</v>
      </c>
      <c r="F20" s="109">
        <v>1.7178735927947999</v>
      </c>
      <c r="G20" s="109">
        <v>1.6177806612324002</v>
      </c>
      <c r="H20" s="109">
        <v>1.6951427072328</v>
      </c>
      <c r="I20" s="109">
        <v>1.6828723235141996</v>
      </c>
      <c r="J20" s="109">
        <v>1.6724578656324001</v>
      </c>
      <c r="K20" s="109">
        <v>1.6709167211099998</v>
      </c>
      <c r="L20" s="109">
        <v>1.6903895536583997</v>
      </c>
      <c r="M20" s="109">
        <v>1.7030894965475998</v>
      </c>
      <c r="N20" s="109">
        <v>1.6981311374327999</v>
      </c>
      <c r="O20" s="109">
        <v>1.7264027939508</v>
      </c>
      <c r="P20" s="109">
        <v>1.7362110432324003</v>
      </c>
      <c r="Q20" s="109">
        <v>1.7447331607019998</v>
      </c>
      <c r="R20" s="109">
        <v>1.7474767609908</v>
      </c>
      <c r="S20" s="109">
        <v>1.7568966250289999</v>
      </c>
      <c r="T20" s="109">
        <v>1.7745988680251998</v>
      </c>
      <c r="U20" s="109">
        <v>1.7971642831002002</v>
      </c>
      <c r="V20" s="109">
        <v>1.8105051889259998</v>
      </c>
      <c r="W20" s="109">
        <v>1.817278410633</v>
      </c>
      <c r="X20" s="109">
        <v>1.8390839896589997</v>
      </c>
      <c r="Y20" s="109">
        <v>1.8503923202183996</v>
      </c>
      <c r="Z20" s="109">
        <v>1.8504755535335997</v>
      </c>
      <c r="AA20" s="109">
        <v>1.8787009447248</v>
      </c>
      <c r="AB20" s="109">
        <v>1.9088015205251998</v>
      </c>
      <c r="AC20" s="109">
        <v>1.9183827597941998</v>
      </c>
      <c r="AD20" s="109">
        <v>1.9371510975935999</v>
      </c>
      <c r="AE20" s="109">
        <v>1.9420967282093997</v>
      </c>
      <c r="AF20" s="109">
        <v>1.9360560039491994</v>
      </c>
      <c r="AG20" s="109">
        <v>1.9311741265109998</v>
      </c>
      <c r="AH20" s="109">
        <v>1.9209111931086</v>
      </c>
    </row>
    <row r="21" spans="1:34" x14ac:dyDescent="0.2">
      <c r="A21" t="s">
        <v>3253</v>
      </c>
      <c r="B21" t="s">
        <v>2654</v>
      </c>
      <c r="C21" t="s">
        <v>2652</v>
      </c>
      <c r="D21" s="107" t="s">
        <v>3255</v>
      </c>
      <c r="E21" s="109">
        <v>1.7924493150227998</v>
      </c>
      <c r="F21" s="109">
        <v>1.7185936937903996</v>
      </c>
      <c r="G21" s="109">
        <v>1.5669560967731999</v>
      </c>
      <c r="H21" s="109">
        <v>1.5908212576199996</v>
      </c>
      <c r="I21" s="109">
        <v>1.5714719468531997</v>
      </c>
      <c r="J21" s="109">
        <v>1.5628674815291999</v>
      </c>
      <c r="K21" s="109">
        <v>1.5681778113119997</v>
      </c>
      <c r="L21" s="109">
        <v>1.5823749577313997</v>
      </c>
      <c r="M21" s="109">
        <v>1.5884036175881997</v>
      </c>
      <c r="N21" s="109">
        <v>1.5788963142959997</v>
      </c>
      <c r="O21" s="109">
        <v>1.5790587963528</v>
      </c>
      <c r="P21" s="109">
        <v>1.5829968832607997</v>
      </c>
      <c r="Q21" s="109">
        <v>1.5836776919333997</v>
      </c>
      <c r="R21" s="109">
        <v>1.5634138108427997</v>
      </c>
      <c r="S21" s="109">
        <v>1.5591117995460002</v>
      </c>
      <c r="T21" s="109">
        <v>1.5560349339486002</v>
      </c>
      <c r="U21" s="109">
        <v>1.5561066562733998</v>
      </c>
      <c r="V21" s="109">
        <v>1.5622238622101996</v>
      </c>
      <c r="W21" s="109">
        <v>1.5619787002511996</v>
      </c>
      <c r="X21" s="109">
        <v>1.5938371371047997</v>
      </c>
      <c r="Y21" s="109">
        <v>1.6081591334969998</v>
      </c>
      <c r="Z21" s="109">
        <v>1.6082931701256</v>
      </c>
      <c r="AA21" s="109">
        <v>1.6352274487877998</v>
      </c>
      <c r="AB21" s="109">
        <v>1.6476502424465997</v>
      </c>
      <c r="AC21" s="109">
        <v>1.6522522035893998</v>
      </c>
      <c r="AD21" s="109">
        <v>1.6781831444825999</v>
      </c>
      <c r="AE21" s="109">
        <v>1.6633801215108002</v>
      </c>
      <c r="AF21" s="109">
        <v>1.6681519804445997</v>
      </c>
      <c r="AG21" s="109">
        <v>1.6900629293058</v>
      </c>
      <c r="AH21" s="109">
        <v>1.6972833087168002</v>
      </c>
    </row>
    <row r="22" spans="1:34" x14ac:dyDescent="0.2">
      <c r="A22" t="s">
        <v>3253</v>
      </c>
      <c r="B22" t="s">
        <v>2654</v>
      </c>
      <c r="C22" t="s">
        <v>2653</v>
      </c>
      <c r="D22" s="107" t="s">
        <v>3255</v>
      </c>
      <c r="E22" s="109">
        <v>1.7924511966270003</v>
      </c>
      <c r="F22" s="109">
        <v>1.7185611531060001</v>
      </c>
      <c r="G22" s="109">
        <v>1.6075149607650001</v>
      </c>
      <c r="H22" s="109">
        <v>1.7242089541361998</v>
      </c>
      <c r="I22" s="109">
        <v>1.7486310698262</v>
      </c>
      <c r="J22" s="109">
        <v>1.7567132239608001</v>
      </c>
      <c r="K22" s="109">
        <v>1.7732570628653996</v>
      </c>
      <c r="L22" s="109">
        <v>1.8248973580865999</v>
      </c>
      <c r="M22" s="109">
        <v>1.9251091627613999</v>
      </c>
      <c r="N22" s="109">
        <v>1.9522153315013999</v>
      </c>
      <c r="O22" s="109">
        <v>1.9895921814257997</v>
      </c>
      <c r="P22" s="109">
        <v>2.0234608356605999</v>
      </c>
      <c r="Q22" s="109">
        <v>2.0517618230675998</v>
      </c>
      <c r="R22" s="109">
        <v>2.0747591216478001</v>
      </c>
      <c r="S22" s="109">
        <v>2.0840088665297993</v>
      </c>
      <c r="T22" s="109">
        <v>2.1027384654192001</v>
      </c>
      <c r="U22" s="109">
        <v>2.1295888466705994</v>
      </c>
      <c r="V22" s="109">
        <v>2.1361500005159999</v>
      </c>
      <c r="W22" s="109">
        <v>2.1480439527119999</v>
      </c>
      <c r="X22" s="109">
        <v>2.1051852149747998</v>
      </c>
      <c r="Y22" s="109">
        <v>2.0998997887769999</v>
      </c>
      <c r="Z22" s="109">
        <v>2.1078969386747999</v>
      </c>
      <c r="AA22" s="109">
        <v>2.1391281372341999</v>
      </c>
      <c r="AB22" s="109">
        <v>2.1611349372270001</v>
      </c>
      <c r="AC22" s="109">
        <v>2.1993726764141996</v>
      </c>
      <c r="AD22" s="109">
        <v>2.2083982890311997</v>
      </c>
      <c r="AE22" s="109">
        <v>2.2131135891564</v>
      </c>
      <c r="AF22" s="109">
        <v>2.1919884867551995</v>
      </c>
      <c r="AG22" s="109">
        <v>2.191142096913</v>
      </c>
      <c r="AH22" s="109">
        <v>2.2027432936319999</v>
      </c>
    </row>
    <row r="23" spans="1:34" x14ac:dyDescent="0.2">
      <c r="A23" t="s">
        <v>2963</v>
      </c>
      <c r="B23" t="s">
        <v>2667</v>
      </c>
      <c r="C23" t="s">
        <v>2651</v>
      </c>
      <c r="D23" s="107" t="s">
        <v>3255</v>
      </c>
      <c r="E23" s="109">
        <v>1.5536420050000004</v>
      </c>
      <c r="F23" s="109">
        <v>1.6458475450000001</v>
      </c>
      <c r="G23" s="109">
        <v>1.5025608400000001</v>
      </c>
      <c r="H23" s="109">
        <v>1.6671099100000002</v>
      </c>
      <c r="I23" s="109">
        <v>1.6760523100000002</v>
      </c>
      <c r="J23" s="109">
        <v>1.7008009150000003</v>
      </c>
      <c r="K23" s="109">
        <v>1.737139</v>
      </c>
      <c r="L23" s="109">
        <v>1.7764998700000003</v>
      </c>
      <c r="M23" s="109">
        <v>1.7981189050000004</v>
      </c>
      <c r="N23" s="109">
        <v>1.78950874</v>
      </c>
      <c r="O23" s="109">
        <v>1.8476629600000001</v>
      </c>
      <c r="P23" s="109">
        <v>1.8725338750000002</v>
      </c>
      <c r="Q23" s="109">
        <v>1.8860880099999999</v>
      </c>
      <c r="R23" s="109">
        <v>1.9097965750000001</v>
      </c>
      <c r="S23" s="109">
        <v>1.92480655</v>
      </c>
      <c r="T23" s="109">
        <v>1.95102004</v>
      </c>
      <c r="U23" s="109">
        <v>1.9850025100000002</v>
      </c>
      <c r="V23" s="109">
        <v>2.0090090200000001</v>
      </c>
      <c r="W23" s="109">
        <v>2.0214444100000004</v>
      </c>
      <c r="X23" s="109">
        <v>2.04954736</v>
      </c>
      <c r="Y23" s="109">
        <v>2.0674507900000001</v>
      </c>
      <c r="Z23" s="109">
        <v>2.0716118950000002</v>
      </c>
      <c r="AA23" s="109">
        <v>2.1090270100000001</v>
      </c>
      <c r="AB23" s="109">
        <v>2.1507036700000004</v>
      </c>
      <c r="AC23" s="109">
        <v>2.1650221750000003</v>
      </c>
      <c r="AD23" s="109">
        <v>2.1921894400000004</v>
      </c>
      <c r="AE23" s="109">
        <v>2.2029371950000001</v>
      </c>
      <c r="AF23" s="109">
        <v>2.1994440700000002</v>
      </c>
      <c r="AG23" s="109">
        <v>2.2060546150000002</v>
      </c>
      <c r="AH23" s="109">
        <v>2.195749255</v>
      </c>
    </row>
    <row r="24" spans="1:34" x14ac:dyDescent="0.2">
      <c r="A24" t="s">
        <v>2963</v>
      </c>
      <c r="B24" t="s">
        <v>2667</v>
      </c>
      <c r="C24" t="s">
        <v>2652</v>
      </c>
      <c r="D24" s="107" t="s">
        <v>3255</v>
      </c>
      <c r="E24" s="109">
        <v>1.5536420050000004</v>
      </c>
      <c r="F24" s="109">
        <v>1.6458475450000001</v>
      </c>
      <c r="G24" s="109">
        <v>1.44294916</v>
      </c>
      <c r="H24" s="109">
        <v>1.5338095600000003</v>
      </c>
      <c r="I24" s="109">
        <v>1.5353211550000001</v>
      </c>
      <c r="J24" s="109">
        <v>1.56428689</v>
      </c>
      <c r="K24" s="109">
        <v>1.6069238050000001</v>
      </c>
      <c r="L24" s="109">
        <v>1.6388569749999999</v>
      </c>
      <c r="M24" s="109">
        <v>1.6580425000000001</v>
      </c>
      <c r="N24" s="109">
        <v>1.652091295</v>
      </c>
      <c r="O24" s="109">
        <v>1.6687598800000001</v>
      </c>
      <c r="P24" s="109">
        <v>1.68724651</v>
      </c>
      <c r="Q24" s="109">
        <v>1.6851432100000001</v>
      </c>
      <c r="R24" s="109">
        <v>1.6654459000000004</v>
      </c>
      <c r="S24" s="109">
        <v>1.6690666000000003</v>
      </c>
      <c r="T24" s="109">
        <v>1.6661653150000002</v>
      </c>
      <c r="U24" s="109">
        <v>1.6712112100000001</v>
      </c>
      <c r="V24" s="109">
        <v>1.6940055549999999</v>
      </c>
      <c r="W24" s="109">
        <v>1.694547445</v>
      </c>
      <c r="X24" s="109">
        <v>1.7408928100000001</v>
      </c>
      <c r="Y24" s="109">
        <v>1.76069947</v>
      </c>
      <c r="Z24" s="109">
        <v>1.7598162999999998</v>
      </c>
      <c r="AA24" s="109">
        <v>1.8036853600000002</v>
      </c>
      <c r="AB24" s="109">
        <v>1.8227704449999997</v>
      </c>
      <c r="AC24" s="109">
        <v>1.8327111700000001</v>
      </c>
      <c r="AD24" s="109">
        <v>1.8628505950000003</v>
      </c>
      <c r="AE24" s="109">
        <v>1.8493042900000001</v>
      </c>
      <c r="AF24" s="109">
        <v>1.859982655</v>
      </c>
      <c r="AG24" s="109">
        <v>1.8950011149999999</v>
      </c>
      <c r="AH24" s="109">
        <v>1.9152536800000002</v>
      </c>
    </row>
    <row r="25" spans="1:34" x14ac:dyDescent="0.2">
      <c r="A25" t="s">
        <v>2963</v>
      </c>
      <c r="B25" t="s">
        <v>2667</v>
      </c>
      <c r="C25" t="s">
        <v>2653</v>
      </c>
      <c r="D25" s="107" t="s">
        <v>3255</v>
      </c>
      <c r="E25" s="109">
        <v>1.5536420050000004</v>
      </c>
      <c r="F25" s="109">
        <v>1.6458475450000001</v>
      </c>
      <c r="G25" s="109">
        <v>1.4837433250000003</v>
      </c>
      <c r="H25" s="109">
        <v>1.6791180250000002</v>
      </c>
      <c r="I25" s="109">
        <v>1.7436730000000003</v>
      </c>
      <c r="J25" s="109">
        <v>1.7905224550000001</v>
      </c>
      <c r="K25" s="109">
        <v>1.84440676</v>
      </c>
      <c r="L25" s="109">
        <v>1.9231636000000001</v>
      </c>
      <c r="M25" s="109">
        <v>2.06023639</v>
      </c>
      <c r="N25" s="109">
        <v>2.0991277300000002</v>
      </c>
      <c r="O25" s="109">
        <v>2.1639065350000002</v>
      </c>
      <c r="P25" s="109">
        <v>2.2153235800000002</v>
      </c>
      <c r="Q25" s="109">
        <v>2.2580616100000004</v>
      </c>
      <c r="R25" s="109">
        <v>2.2959106149999999</v>
      </c>
      <c r="S25" s="109">
        <v>2.3127956050000003</v>
      </c>
      <c r="T25" s="109">
        <v>2.3433691900000002</v>
      </c>
      <c r="U25" s="109">
        <v>2.3785321000000001</v>
      </c>
      <c r="V25" s="109">
        <v>2.387932825</v>
      </c>
      <c r="W25" s="109">
        <v>2.4130190650000003</v>
      </c>
      <c r="X25" s="109">
        <v>2.3761239700000001</v>
      </c>
      <c r="Y25" s="109">
        <v>2.3678186350000003</v>
      </c>
      <c r="Z25" s="109">
        <v>2.3822806449999998</v>
      </c>
      <c r="AA25" s="109">
        <v>2.4241471149999998</v>
      </c>
      <c r="AB25" s="109">
        <v>2.4530994850000001</v>
      </c>
      <c r="AC25" s="109">
        <v>2.5047282100000001</v>
      </c>
      <c r="AD25" s="109">
        <v>2.5142390950000002</v>
      </c>
      <c r="AE25" s="109">
        <v>2.5278462850000003</v>
      </c>
      <c r="AF25" s="109">
        <v>2.5092867550000002</v>
      </c>
      <c r="AG25" s="109">
        <v>2.5099614849999998</v>
      </c>
      <c r="AH25" s="109">
        <v>2.5300104700000001</v>
      </c>
    </row>
    <row r="26" spans="1:34" x14ac:dyDescent="0.2">
      <c r="A26" t="s">
        <v>2068</v>
      </c>
      <c r="B26" t="s">
        <v>2667</v>
      </c>
      <c r="C26" t="s">
        <v>2651</v>
      </c>
      <c r="D26" s="107" t="s">
        <v>3255</v>
      </c>
      <c r="E26" s="109">
        <v>1.5736420050000002</v>
      </c>
      <c r="F26" s="109">
        <v>1.6798181549999998</v>
      </c>
      <c r="G26" s="109">
        <v>1.5450108000000002</v>
      </c>
      <c r="H26" s="109">
        <v>1.7180392199999999</v>
      </c>
      <c r="I26" s="109">
        <v>1.7354624550000002</v>
      </c>
      <c r="J26" s="109">
        <v>1.7686920300000002</v>
      </c>
      <c r="K26" s="109">
        <v>1.8135113549999999</v>
      </c>
      <c r="L26" s="109">
        <v>1.8528737099999997</v>
      </c>
      <c r="M26" s="109">
        <v>1.8744947699999999</v>
      </c>
      <c r="N26" s="109">
        <v>1.8658860899999998</v>
      </c>
      <c r="O26" s="109">
        <v>1.9240421999999995</v>
      </c>
      <c r="P26" s="109">
        <v>1.9489148699999996</v>
      </c>
      <c r="Q26" s="109">
        <v>1.9624707599999998</v>
      </c>
      <c r="R26" s="109">
        <v>1.9861809449999999</v>
      </c>
      <c r="S26" s="109">
        <v>2.0011926750000004</v>
      </c>
      <c r="T26" s="109">
        <v>2.0274075150000002</v>
      </c>
      <c r="U26" s="109">
        <v>2.0613913350000002</v>
      </c>
      <c r="V26" s="109">
        <v>2.0853993300000004</v>
      </c>
      <c r="W26" s="109">
        <v>2.097835935</v>
      </c>
      <c r="X26" s="109">
        <v>2.1259401000000002</v>
      </c>
      <c r="Y26" s="109">
        <v>2.1438446099999999</v>
      </c>
      <c r="Z26" s="109">
        <v>2.14800747</v>
      </c>
      <c r="AA26" s="109">
        <v>2.1854236650000001</v>
      </c>
      <c r="AB26" s="109">
        <v>2.2271012699999999</v>
      </c>
      <c r="AC26" s="109">
        <v>2.2414209899999999</v>
      </c>
      <c r="AD26" s="109">
        <v>2.2685897400000004</v>
      </c>
      <c r="AE26" s="109">
        <v>2.2793384400000001</v>
      </c>
      <c r="AF26" s="109">
        <v>2.2758463949999999</v>
      </c>
      <c r="AG26" s="109">
        <v>2.2824577499999998</v>
      </c>
      <c r="AH26" s="109">
        <v>2.2721538750000003</v>
      </c>
    </row>
    <row r="27" spans="1:34" x14ac:dyDescent="0.2">
      <c r="A27" t="s">
        <v>2068</v>
      </c>
      <c r="B27" t="s">
        <v>2667</v>
      </c>
      <c r="C27" t="s">
        <v>2652</v>
      </c>
      <c r="D27" s="107" t="s">
        <v>3255</v>
      </c>
      <c r="E27" s="109">
        <v>1.5736420050000002</v>
      </c>
      <c r="F27" s="109">
        <v>1.6798181549999998</v>
      </c>
      <c r="G27" s="109">
        <v>1.4847399149999998</v>
      </c>
      <c r="H27" s="109">
        <v>1.5842443650000002</v>
      </c>
      <c r="I27" s="109">
        <v>1.5944014949999998</v>
      </c>
      <c r="J27" s="109">
        <v>1.6320133049999999</v>
      </c>
      <c r="K27" s="109">
        <v>1.683450195</v>
      </c>
      <c r="L27" s="109">
        <v>1.7154369600000001</v>
      </c>
      <c r="M27" s="109">
        <v>1.7346242399999998</v>
      </c>
      <c r="N27" s="109">
        <v>1.7286747900000001</v>
      </c>
      <c r="O27" s="109">
        <v>1.7453449949999997</v>
      </c>
      <c r="P27" s="109">
        <v>1.76373051</v>
      </c>
      <c r="Q27" s="109">
        <v>1.7617321049999999</v>
      </c>
      <c r="R27" s="109">
        <v>1.7424487049999999</v>
      </c>
      <c r="S27" s="109">
        <v>1.7462773049999998</v>
      </c>
      <c r="T27" s="109">
        <v>1.7433772349999999</v>
      </c>
      <c r="U27" s="109">
        <v>1.748424615</v>
      </c>
      <c r="V27" s="109">
        <v>1.7712203100000001</v>
      </c>
      <c r="W27" s="109">
        <v>1.7717634149999999</v>
      </c>
      <c r="X27" s="109">
        <v>1.8181099950000001</v>
      </c>
      <c r="Y27" s="109">
        <v>1.8379177349999998</v>
      </c>
      <c r="Z27" s="109">
        <v>1.8370361849999999</v>
      </c>
      <c r="AA27" s="109">
        <v>1.880906325</v>
      </c>
      <c r="AB27" s="109">
        <v>1.899992355</v>
      </c>
      <c r="AC27" s="109">
        <v>1.9099344299999996</v>
      </c>
      <c r="AD27" s="109">
        <v>1.9400749349999999</v>
      </c>
      <c r="AE27" s="109">
        <v>1.9265298449999999</v>
      </c>
      <c r="AF27" s="109">
        <v>1.93720929</v>
      </c>
      <c r="AG27" s="109">
        <v>1.9722292350000001</v>
      </c>
      <c r="AH27" s="109">
        <v>1.992482745</v>
      </c>
    </row>
    <row r="28" spans="1:34" x14ac:dyDescent="0.2">
      <c r="A28" t="s">
        <v>2068</v>
      </c>
      <c r="B28" t="s">
        <v>2667</v>
      </c>
      <c r="C28" t="s">
        <v>2653</v>
      </c>
      <c r="D28" s="107" t="s">
        <v>3255</v>
      </c>
      <c r="E28" s="109">
        <v>1.5736420050000002</v>
      </c>
      <c r="F28" s="109">
        <v>1.6798181549999998</v>
      </c>
      <c r="G28" s="109">
        <v>1.5255335399999999</v>
      </c>
      <c r="H28" s="109">
        <v>1.72955283</v>
      </c>
      <c r="I28" s="109">
        <v>1.80275334</v>
      </c>
      <c r="J28" s="109">
        <v>1.8582485999999998</v>
      </c>
      <c r="K28" s="109">
        <v>1.9207789799999995</v>
      </c>
      <c r="L28" s="109">
        <v>1.9995373050000003</v>
      </c>
      <c r="M28" s="109">
        <v>2.1366121200000001</v>
      </c>
      <c r="N28" s="109">
        <v>2.1755053499999999</v>
      </c>
      <c r="O28" s="109">
        <v>2.2402856399999997</v>
      </c>
      <c r="P28" s="109">
        <v>2.2917048449999999</v>
      </c>
      <c r="Q28" s="109">
        <v>2.3344440900000003</v>
      </c>
      <c r="R28" s="109">
        <v>2.3722949849999999</v>
      </c>
      <c r="S28" s="109">
        <v>2.3891814600000005</v>
      </c>
      <c r="T28" s="109">
        <v>2.4197569350000006</v>
      </c>
      <c r="U28" s="109">
        <v>2.4549210600000002</v>
      </c>
      <c r="V28" s="109">
        <v>2.4643228650000002</v>
      </c>
      <c r="W28" s="109">
        <v>2.4894105900000003</v>
      </c>
      <c r="X28" s="109">
        <v>2.452517115</v>
      </c>
      <c r="Y28" s="109">
        <v>2.4442127250000003</v>
      </c>
      <c r="Z28" s="109">
        <v>2.4586758149999999</v>
      </c>
      <c r="AA28" s="109">
        <v>2.5005435000000005</v>
      </c>
      <c r="AB28" s="109">
        <v>2.5294972200000001</v>
      </c>
      <c r="AC28" s="109">
        <v>2.5811268900000002</v>
      </c>
      <c r="AD28" s="109">
        <v>2.5906388549999999</v>
      </c>
      <c r="AE28" s="109">
        <v>2.6042476650000004</v>
      </c>
      <c r="AF28" s="109">
        <v>2.5856892150000004</v>
      </c>
      <c r="AG28" s="109">
        <v>2.5863650250000001</v>
      </c>
      <c r="AH28" s="109">
        <v>2.6064152250000001</v>
      </c>
    </row>
    <row r="29" spans="1:34" x14ac:dyDescent="0.2">
      <c r="A29" t="s">
        <v>2357</v>
      </c>
      <c r="B29" t="s">
        <v>2667</v>
      </c>
      <c r="C29" t="s">
        <v>2651</v>
      </c>
      <c r="D29" s="107" t="s">
        <v>3255</v>
      </c>
      <c r="E29" s="109">
        <v>1.53475972</v>
      </c>
      <c r="F29" s="109">
        <v>1.6213770700000001</v>
      </c>
      <c r="G29" s="109">
        <v>1.4708931099999998</v>
      </c>
      <c r="H29" s="109">
        <v>1.62824506</v>
      </c>
      <c r="I29" s="109">
        <v>1.6299941199999999</v>
      </c>
      <c r="J29" s="109">
        <v>1.64754979</v>
      </c>
      <c r="K29" s="109">
        <v>1.676694535</v>
      </c>
      <c r="L29" s="109">
        <v>1.7160603999999997</v>
      </c>
      <c r="M29" s="109">
        <v>1.7376837549999997</v>
      </c>
      <c r="N29" s="109">
        <v>1.72907845</v>
      </c>
      <c r="O29" s="109">
        <v>1.7872373949999998</v>
      </c>
      <c r="P29" s="109">
        <v>1.8121129</v>
      </c>
      <c r="Q29" s="109">
        <v>1.8256718949999999</v>
      </c>
      <c r="R29" s="109">
        <v>1.8493849149999997</v>
      </c>
      <c r="S29" s="109">
        <v>1.8643997499999998</v>
      </c>
      <c r="T29" s="109">
        <v>1.8931554249999996</v>
      </c>
      <c r="U29" s="109">
        <v>1.934875825</v>
      </c>
      <c r="V29" s="109">
        <v>1.963113235</v>
      </c>
      <c r="W29" s="109">
        <v>1.9935889449999997</v>
      </c>
      <c r="X29" s="109">
        <v>1.9973914899999998</v>
      </c>
      <c r="Y29" s="109">
        <v>2.0293013049999997</v>
      </c>
      <c r="Z29" s="109">
        <v>2.0482081900000004</v>
      </c>
      <c r="AA29" s="109">
        <v>2.10674122</v>
      </c>
      <c r="AB29" s="109">
        <v>2.1517552150000001</v>
      </c>
      <c r="AC29" s="109">
        <v>2.1696501399999999</v>
      </c>
      <c r="AD29" s="109">
        <v>2.1996731949999999</v>
      </c>
      <c r="AE29" s="109">
        <v>2.2104237850000001</v>
      </c>
      <c r="AF29" s="109">
        <v>2.2069339000000006</v>
      </c>
      <c r="AG29" s="109">
        <v>2.2142137750000002</v>
      </c>
      <c r="AH29" s="109">
        <v>2.2104374199999999</v>
      </c>
    </row>
    <row r="30" spans="1:34" x14ac:dyDescent="0.2">
      <c r="A30" t="s">
        <v>2357</v>
      </c>
      <c r="B30" t="s">
        <v>2667</v>
      </c>
      <c r="C30" t="s">
        <v>2652</v>
      </c>
      <c r="D30" s="107" t="s">
        <v>3255</v>
      </c>
      <c r="E30" s="109">
        <v>1.53475972</v>
      </c>
      <c r="F30" s="109">
        <v>1.6213770700000001</v>
      </c>
      <c r="G30" s="109">
        <v>1.4106219550000001</v>
      </c>
      <c r="H30" s="109">
        <v>1.4944500699999999</v>
      </c>
      <c r="I30" s="109">
        <v>1.4894738349999999</v>
      </c>
      <c r="J30" s="109">
        <v>1.5111623950000002</v>
      </c>
      <c r="K30" s="109">
        <v>1.5479111499999998</v>
      </c>
      <c r="L30" s="109">
        <v>1.5810062649999999</v>
      </c>
      <c r="M30" s="109">
        <v>1.5988111450000002</v>
      </c>
      <c r="N30" s="109">
        <v>1.5918668800000002</v>
      </c>
      <c r="O30" s="109">
        <v>1.6196794449999998</v>
      </c>
      <c r="P30" s="109">
        <v>1.6380676599999997</v>
      </c>
      <c r="Q30" s="109">
        <v>1.6360722249999997</v>
      </c>
      <c r="R30" s="109">
        <v>1.6167917949999999</v>
      </c>
      <c r="S30" s="109">
        <v>1.6208476000000001</v>
      </c>
      <c r="T30" s="109">
        <v>1.6186072749999998</v>
      </c>
      <c r="U30" s="109">
        <v>1.6301319549999997</v>
      </c>
      <c r="V30" s="109">
        <v>1.65809977</v>
      </c>
      <c r="W30" s="109">
        <v>1.6667620449999998</v>
      </c>
      <c r="X30" s="109">
        <v>1.7135950299999998</v>
      </c>
      <c r="Y30" s="109">
        <v>1.742919865</v>
      </c>
      <c r="Z30" s="109">
        <v>1.757516605</v>
      </c>
      <c r="AA30" s="109">
        <v>1.809903085</v>
      </c>
      <c r="AB30" s="109">
        <v>1.8305717199999998</v>
      </c>
      <c r="AC30" s="109">
        <v>1.8410158599999999</v>
      </c>
      <c r="AD30" s="109">
        <v>1.8711583899999999</v>
      </c>
      <c r="AE30" s="109">
        <v>1.8576150549999999</v>
      </c>
      <c r="AF30" s="109">
        <v>1.86829639</v>
      </c>
      <c r="AG30" s="109">
        <v>1.9060701999999996</v>
      </c>
      <c r="AH30" s="109">
        <v>1.9310013250000002</v>
      </c>
    </row>
    <row r="31" spans="1:34" x14ac:dyDescent="0.2">
      <c r="A31" t="s">
        <v>2357</v>
      </c>
      <c r="B31" t="s">
        <v>2667</v>
      </c>
      <c r="C31" t="s">
        <v>2653</v>
      </c>
      <c r="D31" s="107" t="s">
        <v>3255</v>
      </c>
      <c r="E31" s="109">
        <v>1.53475972</v>
      </c>
      <c r="F31" s="109">
        <v>1.6213770700000001</v>
      </c>
      <c r="G31" s="109">
        <v>1.45141612</v>
      </c>
      <c r="H31" s="109">
        <v>1.6397585349999997</v>
      </c>
      <c r="I31" s="109">
        <v>1.6972850050000001</v>
      </c>
      <c r="J31" s="109">
        <v>1.7371059550000003</v>
      </c>
      <c r="K31" s="109">
        <v>1.783962295</v>
      </c>
      <c r="L31" s="109">
        <v>1.8627239949999999</v>
      </c>
      <c r="M31" s="109">
        <v>1.9998013749999999</v>
      </c>
      <c r="N31" s="109">
        <v>2.0386974400000004</v>
      </c>
      <c r="O31" s="109">
        <v>2.103480835</v>
      </c>
      <c r="P31" s="109">
        <v>2.1549026050000002</v>
      </c>
      <c r="Q31" s="109">
        <v>2.1976454950000002</v>
      </c>
      <c r="R31" s="109">
        <v>2.2354990900000002</v>
      </c>
      <c r="S31" s="109">
        <v>2.2523882650000004</v>
      </c>
      <c r="T31" s="109">
        <v>2.2829659000000002</v>
      </c>
      <c r="U31" s="109">
        <v>2.328332515</v>
      </c>
      <c r="V31" s="109">
        <v>2.338647055</v>
      </c>
      <c r="W31" s="109">
        <v>2.3743694050000004</v>
      </c>
      <c r="X31" s="109">
        <v>2.3548168150000004</v>
      </c>
      <c r="Y31" s="109">
        <v>2.3516676699999999</v>
      </c>
      <c r="Z31" s="109">
        <v>2.3647784650000001</v>
      </c>
      <c r="AA31" s="109">
        <v>2.4116604549999998</v>
      </c>
      <c r="AB31" s="109">
        <v>2.4495383500000001</v>
      </c>
      <c r="AC31" s="109">
        <v>2.4961503400000002</v>
      </c>
      <c r="AD31" s="109">
        <v>2.5163501200000002</v>
      </c>
      <c r="AE31" s="109">
        <v>2.532431995</v>
      </c>
      <c r="AF31" s="109">
        <v>2.5138400650000001</v>
      </c>
      <c r="AG31" s="109">
        <v>2.5145520550000002</v>
      </c>
      <c r="AH31" s="109">
        <v>2.5356040900000001</v>
      </c>
    </row>
    <row r="32" spans="1:34" x14ac:dyDescent="0.2">
      <c r="A32" t="s">
        <v>2646</v>
      </c>
      <c r="B32" t="s">
        <v>2667</v>
      </c>
      <c r="C32" t="s">
        <v>2651</v>
      </c>
      <c r="D32" s="107" t="s">
        <v>3255</v>
      </c>
      <c r="E32" s="109">
        <v>1.587725185</v>
      </c>
      <c r="F32" s="109">
        <v>1.6743429400000003</v>
      </c>
      <c r="G32" s="109">
        <v>1.5479751100000003</v>
      </c>
      <c r="H32" s="109">
        <v>1.6889862550000001</v>
      </c>
      <c r="I32" s="109">
        <v>1.6939337349999999</v>
      </c>
      <c r="J32" s="109">
        <v>1.6980508300000001</v>
      </c>
      <c r="K32" s="109">
        <v>1.739069905</v>
      </c>
      <c r="L32" s="109">
        <v>1.77185938</v>
      </c>
      <c r="M32" s="109">
        <v>1.79841658</v>
      </c>
      <c r="N32" s="109">
        <v>1.7915951649999999</v>
      </c>
      <c r="O32" s="109">
        <v>1.8817338550000002</v>
      </c>
      <c r="P32" s="109">
        <v>1.9066022050000004</v>
      </c>
      <c r="Q32" s="109">
        <v>1.9247007099999998</v>
      </c>
      <c r="R32" s="109">
        <v>1.9484060350000001</v>
      </c>
      <c r="S32" s="109">
        <v>1.9634131749999999</v>
      </c>
      <c r="T32" s="109">
        <v>1.989624235</v>
      </c>
      <c r="U32" s="109">
        <v>2.0236048150000001</v>
      </c>
      <c r="V32" s="109">
        <v>2.047609435</v>
      </c>
      <c r="W32" s="109">
        <v>2.0600422599999999</v>
      </c>
      <c r="X32" s="109">
        <v>2.0881427800000001</v>
      </c>
      <c r="Y32" s="109">
        <v>2.1060447250000003</v>
      </c>
      <c r="Z32" s="109">
        <v>2.1102034000000001</v>
      </c>
      <c r="AA32" s="109">
        <v>2.1476170300000001</v>
      </c>
      <c r="AB32" s="109">
        <v>2.1892913950000001</v>
      </c>
      <c r="AC32" s="109">
        <v>2.2036084150000002</v>
      </c>
      <c r="AD32" s="109">
        <v>2.233985305</v>
      </c>
      <c r="AE32" s="109">
        <v>2.2509751900000001</v>
      </c>
      <c r="AF32" s="109">
        <v>2.2462740850000005</v>
      </c>
      <c r="AG32" s="109">
        <v>2.24861836</v>
      </c>
      <c r="AH32" s="109">
        <v>2.2455731650000001</v>
      </c>
    </row>
    <row r="33" spans="1:34" x14ac:dyDescent="0.2">
      <c r="A33" t="s">
        <v>2646</v>
      </c>
      <c r="B33" t="s">
        <v>2667</v>
      </c>
      <c r="C33" t="s">
        <v>2652</v>
      </c>
      <c r="D33" s="107" t="s">
        <v>3255</v>
      </c>
      <c r="E33" s="109">
        <v>1.587725185</v>
      </c>
      <c r="F33" s="109">
        <v>1.6743429400000003</v>
      </c>
      <c r="G33" s="109">
        <v>1.4899271350000003</v>
      </c>
      <c r="H33" s="109">
        <v>1.5546703000000002</v>
      </c>
      <c r="I33" s="109">
        <v>1.5679344550000001</v>
      </c>
      <c r="J33" s="109">
        <v>1.5841929100000001</v>
      </c>
      <c r="K33" s="109">
        <v>1.6105589500000002</v>
      </c>
      <c r="L33" s="109">
        <v>1.643646505</v>
      </c>
      <c r="M33" s="109">
        <v>1.6614439600000002</v>
      </c>
      <c r="N33" s="109">
        <v>1.6541218300000002</v>
      </c>
      <c r="O33" s="109">
        <v>1.714284175</v>
      </c>
      <c r="P33" s="109">
        <v>1.7372123049999999</v>
      </c>
      <c r="Q33" s="109">
        <v>1.7352093100000001</v>
      </c>
      <c r="R33" s="109">
        <v>1.7159214550000002</v>
      </c>
      <c r="S33" s="109">
        <v>1.7197451950000002</v>
      </c>
      <c r="T33" s="109">
        <v>1.7168416150000003</v>
      </c>
      <c r="U33" s="109">
        <v>1.72188535</v>
      </c>
      <c r="V33" s="109">
        <v>1.7446772650000004</v>
      </c>
      <c r="W33" s="109">
        <v>1.7452169950000003</v>
      </c>
      <c r="X33" s="109">
        <v>1.7915603350000002</v>
      </c>
      <c r="Y33" s="109">
        <v>1.811364835</v>
      </c>
      <c r="Z33" s="109">
        <v>1.8104799099999997</v>
      </c>
      <c r="AA33" s="109">
        <v>1.8543472150000002</v>
      </c>
      <c r="AB33" s="109">
        <v>1.8734297350000002</v>
      </c>
      <c r="AC33" s="109">
        <v>1.8833691100000003</v>
      </c>
      <c r="AD33" s="109">
        <v>1.9135065100000004</v>
      </c>
      <c r="AE33" s="109">
        <v>1.8999585850000003</v>
      </c>
      <c r="AF33" s="109">
        <v>1.9106345199999999</v>
      </c>
      <c r="AG33" s="109">
        <v>1.9456519000000001</v>
      </c>
      <c r="AH33" s="109">
        <v>1.9659017650000004</v>
      </c>
    </row>
    <row r="34" spans="1:34" x14ac:dyDescent="0.2">
      <c r="A34" t="s">
        <v>2646</v>
      </c>
      <c r="B34" t="s">
        <v>2667</v>
      </c>
      <c r="C34" t="s">
        <v>2653</v>
      </c>
      <c r="D34" s="107" t="s">
        <v>3255</v>
      </c>
      <c r="E34" s="109">
        <v>1.587725185</v>
      </c>
      <c r="F34" s="109">
        <v>1.6743429400000003</v>
      </c>
      <c r="G34" s="109">
        <v>1.509291535</v>
      </c>
      <c r="H34" s="109">
        <v>1.698855295</v>
      </c>
      <c r="I34" s="109">
        <v>1.75491229</v>
      </c>
      <c r="J34" s="109">
        <v>1.7962946500000001</v>
      </c>
      <c r="K34" s="109">
        <v>1.84466164</v>
      </c>
      <c r="L34" s="109">
        <v>1.9215764050000002</v>
      </c>
      <c r="M34" s="109">
        <v>2.0564141349999998</v>
      </c>
      <c r="N34" s="109">
        <v>2.1012141550000001</v>
      </c>
      <c r="O34" s="109">
        <v>2.165990125</v>
      </c>
      <c r="P34" s="109">
        <v>2.2220500900000002</v>
      </c>
      <c r="Q34" s="109">
        <v>2.2921266999999999</v>
      </c>
      <c r="R34" s="109">
        <v>2.3299728700000002</v>
      </c>
      <c r="S34" s="109">
        <v>2.3514025000000003</v>
      </c>
      <c r="T34" s="109">
        <v>2.3819735200000003</v>
      </c>
      <c r="U34" s="109">
        <v>2.4171345400000002</v>
      </c>
      <c r="V34" s="109">
        <v>2.4265327000000001</v>
      </c>
      <c r="W34" s="109">
        <v>2.4516165100000005</v>
      </c>
      <c r="X34" s="109">
        <v>2.4147197950000003</v>
      </c>
      <c r="Y34" s="109">
        <v>2.4064122999999999</v>
      </c>
      <c r="Z34" s="109">
        <v>2.4208722850000002</v>
      </c>
      <c r="AA34" s="109">
        <v>2.4627368650000001</v>
      </c>
      <c r="AB34" s="109">
        <v>2.4916877500000001</v>
      </c>
      <c r="AC34" s="109">
        <v>2.5433141800000003</v>
      </c>
      <c r="AD34" s="109">
        <v>2.5528230400000003</v>
      </c>
      <c r="AE34" s="109">
        <v>2.56642861</v>
      </c>
      <c r="AF34" s="109">
        <v>2.5478667850000001</v>
      </c>
      <c r="AG34" s="109">
        <v>2.5485396250000001</v>
      </c>
      <c r="AH34" s="109">
        <v>2.569145485</v>
      </c>
    </row>
    <row r="35" spans="1:34" x14ac:dyDescent="0.2">
      <c r="A35" t="s">
        <v>2962</v>
      </c>
      <c r="B35" t="s">
        <v>2667</v>
      </c>
      <c r="C35" t="s">
        <v>2651</v>
      </c>
      <c r="D35" s="107" t="s">
        <v>3255</v>
      </c>
      <c r="E35" s="109">
        <v>1.4236420050000003</v>
      </c>
      <c r="F35" s="109">
        <v>1.515847545</v>
      </c>
      <c r="G35" s="109">
        <v>1.37256084</v>
      </c>
      <c r="H35" s="109">
        <v>1.5371099100000001</v>
      </c>
      <c r="I35" s="109">
        <v>1.5460523100000001</v>
      </c>
      <c r="J35" s="109">
        <v>1.5708009150000002</v>
      </c>
      <c r="K35" s="109">
        <v>1.6071389999999999</v>
      </c>
      <c r="L35" s="109">
        <v>1.6464998700000002</v>
      </c>
      <c r="M35" s="109">
        <v>1.6681189050000003</v>
      </c>
      <c r="N35" s="109">
        <v>1.6595087399999999</v>
      </c>
      <c r="O35" s="109">
        <v>1.71766296</v>
      </c>
      <c r="P35" s="109">
        <v>1.7425338750000001</v>
      </c>
      <c r="Q35" s="109">
        <v>1.7560880099999998</v>
      </c>
      <c r="R35" s="109">
        <v>1.779796575</v>
      </c>
      <c r="S35" s="109">
        <v>1.7948065499999999</v>
      </c>
      <c r="T35" s="109">
        <v>1.8210200399999998</v>
      </c>
      <c r="U35" s="109">
        <v>1.85500251</v>
      </c>
      <c r="V35" s="109">
        <v>1.87900902</v>
      </c>
      <c r="W35" s="109">
        <v>1.8914444100000003</v>
      </c>
      <c r="X35" s="109">
        <v>1.9195473599999999</v>
      </c>
      <c r="Y35" s="109">
        <v>1.93745079</v>
      </c>
      <c r="Z35" s="109">
        <v>1.9416118950000001</v>
      </c>
      <c r="AA35" s="109">
        <v>1.97902701</v>
      </c>
      <c r="AB35" s="109">
        <v>2.0207036700000005</v>
      </c>
      <c r="AC35" s="109">
        <v>2.0350221749999999</v>
      </c>
      <c r="AD35" s="109">
        <v>2.06218944</v>
      </c>
      <c r="AE35" s="109">
        <v>2.0729371949999997</v>
      </c>
      <c r="AF35" s="109">
        <v>2.0694440700000003</v>
      </c>
      <c r="AG35" s="109">
        <v>2.0760546150000003</v>
      </c>
      <c r="AH35" s="109">
        <v>2.0657492550000001</v>
      </c>
    </row>
    <row r="36" spans="1:34" x14ac:dyDescent="0.2">
      <c r="A36" t="s">
        <v>2962</v>
      </c>
      <c r="B36" t="s">
        <v>2667</v>
      </c>
      <c r="C36" t="s">
        <v>2652</v>
      </c>
      <c r="D36" s="107" t="s">
        <v>3255</v>
      </c>
      <c r="E36" s="109">
        <v>1.4236420050000003</v>
      </c>
      <c r="F36" s="109">
        <v>1.515847545</v>
      </c>
      <c r="G36" s="109">
        <v>1.3129491599999998</v>
      </c>
      <c r="H36" s="109">
        <v>1.4038095600000002</v>
      </c>
      <c r="I36" s="109">
        <v>1.405321155</v>
      </c>
      <c r="J36" s="109">
        <v>1.4342868899999999</v>
      </c>
      <c r="K36" s="109">
        <v>1.476923805</v>
      </c>
      <c r="L36" s="109">
        <v>1.5088569749999998</v>
      </c>
      <c r="M36" s="109">
        <v>1.5280425</v>
      </c>
      <c r="N36" s="109">
        <v>1.5220912949999998</v>
      </c>
      <c r="O36" s="109">
        <v>1.53875988</v>
      </c>
      <c r="P36" s="109">
        <v>1.5572465099999999</v>
      </c>
      <c r="Q36" s="109">
        <v>1.55514321</v>
      </c>
      <c r="R36" s="109">
        <v>1.5354459000000003</v>
      </c>
      <c r="S36" s="109">
        <v>1.5390666000000002</v>
      </c>
      <c r="T36" s="109">
        <v>1.5361653150000001</v>
      </c>
      <c r="U36" s="109">
        <v>1.5412112099999999</v>
      </c>
      <c r="V36" s="109">
        <v>1.5640055549999998</v>
      </c>
      <c r="W36" s="109">
        <v>1.5645474449999999</v>
      </c>
      <c r="X36" s="109">
        <v>1.61089281</v>
      </c>
      <c r="Y36" s="109">
        <v>1.6306994699999999</v>
      </c>
      <c r="Z36" s="109">
        <v>1.6298162999999997</v>
      </c>
      <c r="AA36" s="109">
        <v>1.6736853600000001</v>
      </c>
      <c r="AB36" s="109">
        <v>1.6927704449999996</v>
      </c>
      <c r="AC36" s="109">
        <v>1.7027111699999999</v>
      </c>
      <c r="AD36" s="109">
        <v>1.7328505950000002</v>
      </c>
      <c r="AE36" s="109">
        <v>1.71930429</v>
      </c>
      <c r="AF36" s="109">
        <v>1.7299826549999999</v>
      </c>
      <c r="AG36" s="109">
        <v>1.7650011149999998</v>
      </c>
      <c r="AH36" s="109">
        <v>1.7852536800000001</v>
      </c>
    </row>
    <row r="37" spans="1:34" x14ac:dyDescent="0.2">
      <c r="A37" t="s">
        <v>2962</v>
      </c>
      <c r="B37" t="s">
        <v>2667</v>
      </c>
      <c r="C37" t="s">
        <v>2653</v>
      </c>
      <c r="D37" s="107" t="s">
        <v>3255</v>
      </c>
      <c r="E37" s="109">
        <v>1.4236420050000003</v>
      </c>
      <c r="F37" s="109">
        <v>1.515847545</v>
      </c>
      <c r="G37" s="109">
        <v>1.3537433250000002</v>
      </c>
      <c r="H37" s="109">
        <v>1.5491180250000001</v>
      </c>
      <c r="I37" s="109">
        <v>1.6136730000000001</v>
      </c>
      <c r="J37" s="109">
        <v>1.660522455</v>
      </c>
      <c r="K37" s="109">
        <v>1.7144067599999999</v>
      </c>
      <c r="L37" s="109">
        <v>1.7931636</v>
      </c>
      <c r="M37" s="109">
        <v>1.9302363899999999</v>
      </c>
      <c r="N37" s="109">
        <v>1.9691277300000001</v>
      </c>
      <c r="O37" s="109">
        <v>2.0339065349999998</v>
      </c>
      <c r="P37" s="109">
        <v>2.0853235799999998</v>
      </c>
      <c r="Q37" s="109">
        <v>2.1280616100000005</v>
      </c>
      <c r="R37" s="109">
        <v>2.1659106149999996</v>
      </c>
      <c r="S37" s="109">
        <v>2.1827956049999999</v>
      </c>
      <c r="T37" s="109">
        <v>2.2133691899999999</v>
      </c>
      <c r="U37" s="109">
        <v>2.2485321000000003</v>
      </c>
      <c r="V37" s="109">
        <v>2.2579328250000001</v>
      </c>
      <c r="W37" s="109">
        <v>2.2830190650000004</v>
      </c>
      <c r="X37" s="109">
        <v>2.2461239700000002</v>
      </c>
      <c r="Y37" s="109">
        <v>2.237818635</v>
      </c>
      <c r="Z37" s="109">
        <v>2.2522806449999999</v>
      </c>
      <c r="AA37" s="109">
        <v>2.2941471149999995</v>
      </c>
      <c r="AB37" s="109">
        <v>2.3230994850000002</v>
      </c>
      <c r="AC37" s="109">
        <v>2.3747282099999998</v>
      </c>
      <c r="AD37" s="109">
        <v>2.3842390949999999</v>
      </c>
      <c r="AE37" s="109">
        <v>2.397846285</v>
      </c>
      <c r="AF37" s="109">
        <v>2.3792867549999999</v>
      </c>
      <c r="AG37" s="109">
        <v>2.3799614849999999</v>
      </c>
      <c r="AH37" s="109">
        <v>2.4000104699999998</v>
      </c>
    </row>
    <row r="38" spans="1:34" x14ac:dyDescent="0.2">
      <c r="A38" t="s">
        <v>3252</v>
      </c>
      <c r="B38" t="s">
        <v>2667</v>
      </c>
      <c r="C38" t="s">
        <v>2651</v>
      </c>
      <c r="D38" s="107" t="s">
        <v>3255</v>
      </c>
      <c r="E38" s="109">
        <v>1.5431420050000002</v>
      </c>
      <c r="F38" s="109">
        <v>1.6129947849999999</v>
      </c>
      <c r="G38" s="109">
        <v>1.4701333300000001</v>
      </c>
      <c r="H38" s="109">
        <v>1.6176873849999998</v>
      </c>
      <c r="I38" s="109">
        <v>1.6177025049999998</v>
      </c>
      <c r="J38" s="109">
        <v>1.6330691500000001</v>
      </c>
      <c r="K38" s="109">
        <v>1.6632473199999998</v>
      </c>
      <c r="L38" s="109">
        <v>1.7000080900000001</v>
      </c>
      <c r="M38" s="109">
        <v>1.7214038349999996</v>
      </c>
      <c r="N38" s="109">
        <v>1.718246725</v>
      </c>
      <c r="O38" s="109">
        <v>1.7689245099999999</v>
      </c>
      <c r="P38" s="109">
        <v>1.79354203</v>
      </c>
      <c r="Q38" s="109">
        <v>1.8107649249999997</v>
      </c>
      <c r="R38" s="109">
        <v>1.8236891500000001</v>
      </c>
      <c r="S38" s="109">
        <v>1.84029793</v>
      </c>
      <c r="T38" s="109">
        <v>1.8682947700000001</v>
      </c>
      <c r="U38" s="109">
        <v>1.9022191900000001</v>
      </c>
      <c r="V38" s="109">
        <v>1.9239551350000001</v>
      </c>
      <c r="W38" s="109">
        <v>1.9358977749999997</v>
      </c>
      <c r="X38" s="109">
        <v>1.9560436900000002</v>
      </c>
      <c r="Y38" s="109">
        <v>1.9739476599999997</v>
      </c>
      <c r="Z38" s="109">
        <v>1.9781090349999999</v>
      </c>
      <c r="AA38" s="109">
        <v>2.0155241500000001</v>
      </c>
      <c r="AB38" s="109">
        <v>2.0572005400000002</v>
      </c>
      <c r="AC38" s="109">
        <v>2.07151972</v>
      </c>
      <c r="AD38" s="109">
        <v>2.0986873900000003</v>
      </c>
      <c r="AE38" s="109">
        <v>2.1094351450000004</v>
      </c>
      <c r="AF38" s="109">
        <v>2.1059422900000002</v>
      </c>
      <c r="AG38" s="109">
        <v>2.1125528349999998</v>
      </c>
      <c r="AH38" s="109">
        <v>2.1022480150000002</v>
      </c>
    </row>
    <row r="39" spans="1:34" x14ac:dyDescent="0.2">
      <c r="A39" t="s">
        <v>3252</v>
      </c>
      <c r="B39" t="s">
        <v>2667</v>
      </c>
      <c r="C39" t="s">
        <v>2652</v>
      </c>
      <c r="D39" s="107" t="s">
        <v>3255</v>
      </c>
      <c r="E39" s="109">
        <v>1.5431420050000002</v>
      </c>
      <c r="F39" s="109">
        <v>1.6129947849999999</v>
      </c>
      <c r="G39" s="109">
        <v>1.4132294800000003</v>
      </c>
      <c r="H39" s="109">
        <v>1.47669487</v>
      </c>
      <c r="I39" s="109">
        <v>1.4660759050000001</v>
      </c>
      <c r="J39" s="109">
        <v>1.4829109450000002</v>
      </c>
      <c r="K39" s="109">
        <v>1.5134171650000001</v>
      </c>
      <c r="L39" s="109">
        <v>1.5453506050000001</v>
      </c>
      <c r="M39" s="109">
        <v>1.5645362649999999</v>
      </c>
      <c r="N39" s="109">
        <v>1.5585854649999999</v>
      </c>
      <c r="O39" s="109">
        <v>1.5752543200000002</v>
      </c>
      <c r="P39" s="109">
        <v>1.5937413549999999</v>
      </c>
      <c r="Q39" s="109">
        <v>1.5916383249999997</v>
      </c>
      <c r="R39" s="109">
        <v>1.57194115</v>
      </c>
      <c r="S39" s="109">
        <v>1.5755621200000001</v>
      </c>
      <c r="T39" s="109">
        <v>1.5726611050000001</v>
      </c>
      <c r="U39" s="109">
        <v>1.5777071349999996</v>
      </c>
      <c r="V39" s="109">
        <v>1.600501615</v>
      </c>
      <c r="W39" s="109">
        <v>1.6010437749999997</v>
      </c>
      <c r="X39" s="109">
        <v>1.6473894099999999</v>
      </c>
      <c r="Y39" s="109">
        <v>1.6671959349999999</v>
      </c>
      <c r="Z39" s="109">
        <v>1.6663130349999997</v>
      </c>
      <c r="AA39" s="109">
        <v>1.7101827699999996</v>
      </c>
      <c r="AB39" s="109">
        <v>1.72926772</v>
      </c>
      <c r="AC39" s="109">
        <v>1.7392085799999999</v>
      </c>
      <c r="AD39" s="109">
        <v>1.7693481399999997</v>
      </c>
      <c r="AE39" s="109">
        <v>1.7558022399999997</v>
      </c>
      <c r="AF39" s="109">
        <v>1.766480335</v>
      </c>
      <c r="AG39" s="109">
        <v>1.8014996049999998</v>
      </c>
      <c r="AH39" s="109">
        <v>1.8217519</v>
      </c>
    </row>
    <row r="40" spans="1:34" x14ac:dyDescent="0.2">
      <c r="A40" t="s">
        <v>3252</v>
      </c>
      <c r="B40" t="s">
        <v>2667</v>
      </c>
      <c r="C40" t="s">
        <v>2653</v>
      </c>
      <c r="D40" s="107" t="s">
        <v>3255</v>
      </c>
      <c r="E40" s="109">
        <v>1.5431420050000002</v>
      </c>
      <c r="F40" s="109">
        <v>1.6129947849999999</v>
      </c>
      <c r="G40" s="109">
        <v>1.460592205</v>
      </c>
      <c r="H40" s="109">
        <v>1.650075505</v>
      </c>
      <c r="I40" s="109">
        <v>1.7022640749999998</v>
      </c>
      <c r="J40" s="109">
        <v>1.7368209699999999</v>
      </c>
      <c r="K40" s="109">
        <v>1.7788294600000001</v>
      </c>
      <c r="L40" s="109">
        <v>1.858399675</v>
      </c>
      <c r="M40" s="109">
        <v>1.9951846449999999</v>
      </c>
      <c r="N40" s="109">
        <v>2.0338483750000003</v>
      </c>
      <c r="O40" s="109">
        <v>2.0981183650000004</v>
      </c>
      <c r="P40" s="109">
        <v>2.1497179300000004</v>
      </c>
      <c r="Q40" s="109">
        <v>2.1906391300000001</v>
      </c>
      <c r="R40" s="109">
        <v>2.216627575</v>
      </c>
      <c r="S40" s="109">
        <v>2.2295231800000002</v>
      </c>
      <c r="T40" s="109">
        <v>2.2567210900000001</v>
      </c>
      <c r="U40" s="109">
        <v>2.2970648950000001</v>
      </c>
      <c r="V40" s="109">
        <v>2.3098512850000001</v>
      </c>
      <c r="W40" s="109">
        <v>2.3275180600000001</v>
      </c>
      <c r="X40" s="109">
        <v>2.2878080800000005</v>
      </c>
      <c r="Y40" s="109">
        <v>2.2878716650000004</v>
      </c>
      <c r="Z40" s="109">
        <v>2.3017232050000005</v>
      </c>
      <c r="AA40" s="109">
        <v>2.3428784950000003</v>
      </c>
      <c r="AB40" s="109">
        <v>2.3702825500000002</v>
      </c>
      <c r="AC40" s="109">
        <v>2.4213161950000002</v>
      </c>
      <c r="AD40" s="109">
        <v>2.4372671200000005</v>
      </c>
      <c r="AE40" s="109">
        <v>2.4490048300000002</v>
      </c>
      <c r="AF40" s="109">
        <v>2.4265375900000001</v>
      </c>
      <c r="AG40" s="109">
        <v>2.4325013499999999</v>
      </c>
      <c r="AH40" s="109">
        <v>2.4424624600000002</v>
      </c>
    </row>
    <row r="41" spans="1:34" x14ac:dyDescent="0.2">
      <c r="A41" t="s">
        <v>3253</v>
      </c>
      <c r="B41" t="s">
        <v>2667</v>
      </c>
      <c r="C41" t="s">
        <v>2651</v>
      </c>
      <c r="D41" s="107" t="s">
        <v>3255</v>
      </c>
      <c r="E41" s="109">
        <v>1.5736420050000002</v>
      </c>
      <c r="F41" s="109">
        <v>1.6434947849999999</v>
      </c>
      <c r="G41" s="109">
        <v>1.5006333300000001</v>
      </c>
      <c r="H41" s="109">
        <v>1.6481873849999997</v>
      </c>
      <c r="I41" s="109">
        <v>1.6482025049999998</v>
      </c>
      <c r="J41" s="109">
        <v>1.6635691500000001</v>
      </c>
      <c r="K41" s="109">
        <v>1.6937473199999997</v>
      </c>
      <c r="L41" s="109">
        <v>1.7305080900000001</v>
      </c>
      <c r="M41" s="109">
        <v>1.7519038349999996</v>
      </c>
      <c r="N41" s="109">
        <v>1.7487467249999999</v>
      </c>
      <c r="O41" s="109">
        <v>1.7994245099999999</v>
      </c>
      <c r="P41" s="109">
        <v>1.82404203</v>
      </c>
      <c r="Q41" s="109">
        <v>1.8412649249999997</v>
      </c>
      <c r="R41" s="109">
        <v>1.8541891500000001</v>
      </c>
      <c r="S41" s="109">
        <v>1.8707979299999999</v>
      </c>
      <c r="T41" s="109">
        <v>1.8987947700000001</v>
      </c>
      <c r="U41" s="109">
        <v>1.93271919</v>
      </c>
      <c r="V41" s="109">
        <v>1.9544551350000001</v>
      </c>
      <c r="W41" s="109">
        <v>1.9663977749999997</v>
      </c>
      <c r="X41" s="109">
        <v>1.9865436900000002</v>
      </c>
      <c r="Y41" s="109">
        <v>2.0044476599999999</v>
      </c>
      <c r="Z41" s="109">
        <v>2.0086090350000001</v>
      </c>
      <c r="AA41" s="109">
        <v>2.04602415</v>
      </c>
      <c r="AB41" s="109">
        <v>2.0877005400000002</v>
      </c>
      <c r="AC41" s="109">
        <v>2.1020197199999999</v>
      </c>
      <c r="AD41" s="109">
        <v>2.1291873900000002</v>
      </c>
      <c r="AE41" s="109">
        <v>2.1399351450000004</v>
      </c>
      <c r="AF41" s="109">
        <v>2.1364422900000002</v>
      </c>
      <c r="AG41" s="109">
        <v>2.1430528349999998</v>
      </c>
      <c r="AH41" s="109">
        <v>2.1327480150000002</v>
      </c>
    </row>
    <row r="42" spans="1:34" x14ac:dyDescent="0.2">
      <c r="A42" t="s">
        <v>3253</v>
      </c>
      <c r="B42" t="s">
        <v>2667</v>
      </c>
      <c r="C42" t="s">
        <v>2652</v>
      </c>
      <c r="D42" s="107" t="s">
        <v>3255</v>
      </c>
      <c r="E42" s="109">
        <v>1.5736420050000002</v>
      </c>
      <c r="F42" s="109">
        <v>1.6434947849999999</v>
      </c>
      <c r="G42" s="109">
        <v>1.4437294800000002</v>
      </c>
      <c r="H42" s="109">
        <v>1.50719487</v>
      </c>
      <c r="I42" s="109">
        <v>1.496575905</v>
      </c>
      <c r="J42" s="109">
        <v>1.5134109450000002</v>
      </c>
      <c r="K42" s="109">
        <v>1.5439171650000001</v>
      </c>
      <c r="L42" s="109">
        <v>1.5758506050000001</v>
      </c>
      <c r="M42" s="109">
        <v>1.5950362649999998</v>
      </c>
      <c r="N42" s="109">
        <v>1.5890854649999999</v>
      </c>
      <c r="O42" s="109">
        <v>1.6057543200000002</v>
      </c>
      <c r="P42" s="109">
        <v>1.6242413549999999</v>
      </c>
      <c r="Q42" s="109">
        <v>1.6221383249999997</v>
      </c>
      <c r="R42" s="109">
        <v>1.60244115</v>
      </c>
      <c r="S42" s="109">
        <v>1.60606212</v>
      </c>
      <c r="T42" s="109">
        <v>1.6031611050000001</v>
      </c>
      <c r="U42" s="109">
        <v>1.6082071349999996</v>
      </c>
      <c r="V42" s="109">
        <v>1.631001615</v>
      </c>
      <c r="W42" s="109">
        <v>1.6315437749999997</v>
      </c>
      <c r="X42" s="109">
        <v>1.6778894099999999</v>
      </c>
      <c r="Y42" s="109">
        <v>1.6976959349999998</v>
      </c>
      <c r="Z42" s="109">
        <v>1.6968130349999997</v>
      </c>
      <c r="AA42" s="109">
        <v>1.7406827699999996</v>
      </c>
      <c r="AB42" s="109">
        <v>1.7597677199999999</v>
      </c>
      <c r="AC42" s="109">
        <v>1.7697085799999999</v>
      </c>
      <c r="AD42" s="109">
        <v>1.7998481399999997</v>
      </c>
      <c r="AE42" s="109">
        <v>1.7863022399999997</v>
      </c>
      <c r="AF42" s="109">
        <v>1.796980335</v>
      </c>
      <c r="AG42" s="109">
        <v>1.8319996049999998</v>
      </c>
      <c r="AH42" s="109">
        <v>1.8522519</v>
      </c>
    </row>
    <row r="43" spans="1:34" x14ac:dyDescent="0.2">
      <c r="A43" t="s">
        <v>3253</v>
      </c>
      <c r="B43" t="s">
        <v>2667</v>
      </c>
      <c r="C43" t="s">
        <v>2653</v>
      </c>
      <c r="D43" s="107" t="s">
        <v>3255</v>
      </c>
      <c r="E43" s="109">
        <v>1.5736420050000002</v>
      </c>
      <c r="F43" s="109">
        <v>1.6434947849999999</v>
      </c>
      <c r="G43" s="109">
        <v>1.4910922049999999</v>
      </c>
      <c r="H43" s="109">
        <v>1.680575505</v>
      </c>
      <c r="I43" s="109">
        <v>1.7327640749999997</v>
      </c>
      <c r="J43" s="109">
        <v>1.7673209699999999</v>
      </c>
      <c r="K43" s="109">
        <v>1.8093294600000001</v>
      </c>
      <c r="L43" s="109">
        <v>1.888899675</v>
      </c>
      <c r="M43" s="109">
        <v>2.0256846450000001</v>
      </c>
      <c r="N43" s="109">
        <v>2.0643483750000002</v>
      </c>
      <c r="O43" s="109">
        <v>2.1286183650000003</v>
      </c>
      <c r="P43" s="109">
        <v>2.1802179300000004</v>
      </c>
      <c r="Q43" s="109">
        <v>2.2211391300000001</v>
      </c>
      <c r="R43" s="109">
        <v>2.2471275749999999</v>
      </c>
      <c r="S43" s="109">
        <v>2.2600231800000001</v>
      </c>
      <c r="T43" s="109">
        <v>2.2872210900000001</v>
      </c>
      <c r="U43" s="109">
        <v>2.3275648950000001</v>
      </c>
      <c r="V43" s="109">
        <v>2.3403512850000001</v>
      </c>
      <c r="W43" s="109">
        <v>2.35801806</v>
      </c>
      <c r="X43" s="109">
        <v>2.3183080800000004</v>
      </c>
      <c r="Y43" s="109">
        <v>2.3183716650000004</v>
      </c>
      <c r="Z43" s="109">
        <v>2.3322232050000005</v>
      </c>
      <c r="AA43" s="109">
        <v>2.3733784950000003</v>
      </c>
      <c r="AB43" s="109">
        <v>2.4007825500000002</v>
      </c>
      <c r="AC43" s="109">
        <v>2.4518161950000001</v>
      </c>
      <c r="AD43" s="109">
        <v>2.4677671200000004</v>
      </c>
      <c r="AE43" s="109">
        <v>2.4795048300000002</v>
      </c>
      <c r="AF43" s="109">
        <v>2.4570375900000001</v>
      </c>
      <c r="AG43" s="109">
        <v>2.4630013499999999</v>
      </c>
      <c r="AH43" s="109">
        <v>2.4729624600000002</v>
      </c>
    </row>
    <row r="44" spans="1:34" x14ac:dyDescent="0.2">
      <c r="A44" t="s">
        <v>2963</v>
      </c>
      <c r="B44" t="s">
        <v>2666</v>
      </c>
      <c r="C44" t="s">
        <v>2651</v>
      </c>
      <c r="D44" s="107" t="s">
        <v>3255</v>
      </c>
      <c r="E44" s="109">
        <v>2.0608195062354082</v>
      </c>
      <c r="F44" s="109">
        <v>1.9368113013836161</v>
      </c>
      <c r="G44" s="109">
        <v>1.643822121040152</v>
      </c>
      <c r="H44" s="109">
        <v>1.6134120584940159</v>
      </c>
      <c r="I44" s="109">
        <v>1.5846080322281522</v>
      </c>
      <c r="J44" s="109">
        <v>1.6049261264965036</v>
      </c>
      <c r="K44" s="109">
        <v>1.6289881545755518</v>
      </c>
      <c r="L44" s="109">
        <v>1.6530810328396879</v>
      </c>
      <c r="M44" s="109">
        <v>1.6701719338975678</v>
      </c>
      <c r="N44" s="109">
        <v>1.7298292911584638</v>
      </c>
      <c r="O44" s="109">
        <v>1.759625597390744</v>
      </c>
      <c r="P44" s="109">
        <v>1.7857684907501519</v>
      </c>
      <c r="Q44" s="109">
        <v>1.799502201600528</v>
      </c>
      <c r="R44" s="109">
        <v>1.8202300756300158</v>
      </c>
      <c r="S44" s="109">
        <v>1.8301693151954399</v>
      </c>
      <c r="T44" s="109">
        <v>1.8483816813697922</v>
      </c>
      <c r="U44" s="109">
        <v>1.8648158997049598</v>
      </c>
      <c r="V44" s="109">
        <v>1.892656466572056</v>
      </c>
      <c r="W44" s="109">
        <v>1.8927155284395598</v>
      </c>
      <c r="X44" s="109">
        <v>1.9143198927605118</v>
      </c>
      <c r="Y44" s="109">
        <v>1.930123610437944</v>
      </c>
      <c r="Z44" s="109">
        <v>1.9334625340884879</v>
      </c>
      <c r="AA44" s="109">
        <v>1.9574303879183199</v>
      </c>
      <c r="AB44" s="109">
        <v>1.9828334857208481</v>
      </c>
      <c r="AC44" s="109">
        <v>1.9902761943541998</v>
      </c>
      <c r="AD44" s="109">
        <v>2.0122939917476801</v>
      </c>
      <c r="AE44" s="109">
        <v>2.0209043392942641</v>
      </c>
      <c r="AF44" s="109">
        <v>2.0140771121495922</v>
      </c>
      <c r="AG44" s="109">
        <v>2.0161747217738317</v>
      </c>
      <c r="AH44" s="109">
        <v>2.0144080412731844</v>
      </c>
    </row>
    <row r="45" spans="1:34" x14ac:dyDescent="0.2">
      <c r="A45" t="s">
        <v>2963</v>
      </c>
      <c r="B45" t="s">
        <v>2666</v>
      </c>
      <c r="C45" t="s">
        <v>2652</v>
      </c>
      <c r="D45" s="107" t="s">
        <v>3255</v>
      </c>
      <c r="E45" s="109">
        <v>2.0608195062354082</v>
      </c>
      <c r="F45" s="109">
        <v>1.9368100836131517</v>
      </c>
      <c r="G45" s="109">
        <v>1.6063195603499356</v>
      </c>
      <c r="H45" s="109">
        <v>1.5317919064722638</v>
      </c>
      <c r="I45" s="109">
        <v>1.4933107657333518</v>
      </c>
      <c r="J45" s="109">
        <v>1.4992642425701037</v>
      </c>
      <c r="K45" s="109">
        <v>1.5212490586801841</v>
      </c>
      <c r="L45" s="109">
        <v>1.5282449470341199</v>
      </c>
      <c r="M45" s="109">
        <v>1.5395040468207761</v>
      </c>
      <c r="N45" s="109">
        <v>1.5672049760079998</v>
      </c>
      <c r="O45" s="109">
        <v>1.5817599715554722</v>
      </c>
      <c r="P45" s="109">
        <v>1.6000194248544319</v>
      </c>
      <c r="Q45" s="109">
        <v>1.6018990535656157</v>
      </c>
      <c r="R45" s="109">
        <v>1.60117671271872</v>
      </c>
      <c r="S45" s="109">
        <v>1.6019786145692636</v>
      </c>
      <c r="T45" s="109">
        <v>1.6027800090154478</v>
      </c>
      <c r="U45" s="109">
        <v>1.596222619509424</v>
      </c>
      <c r="V45" s="109">
        <v>1.6115513052250241</v>
      </c>
      <c r="W45" s="109">
        <v>1.6160325990516717</v>
      </c>
      <c r="X45" s="109">
        <v>1.6552502879595596</v>
      </c>
      <c r="Y45" s="109">
        <v>1.6679481835494319</v>
      </c>
      <c r="Z45" s="109">
        <v>1.6719563735508161</v>
      </c>
      <c r="AA45" s="109">
        <v>1.6896068401369038</v>
      </c>
      <c r="AB45" s="109">
        <v>1.7024177854181841</v>
      </c>
      <c r="AC45" s="109">
        <v>1.7064037511086003</v>
      </c>
      <c r="AD45" s="109">
        <v>1.7221114678811202</v>
      </c>
      <c r="AE45" s="109">
        <v>1.7071820079159681</v>
      </c>
      <c r="AF45" s="109">
        <v>1.7170503123518637</v>
      </c>
      <c r="AG45" s="109">
        <v>1.7438896689358077</v>
      </c>
      <c r="AH45" s="109">
        <v>1.766343834078888</v>
      </c>
    </row>
    <row r="46" spans="1:34" x14ac:dyDescent="0.2">
      <c r="A46" t="s">
        <v>2963</v>
      </c>
      <c r="B46" t="s">
        <v>2666</v>
      </c>
      <c r="C46" t="s">
        <v>2653</v>
      </c>
      <c r="D46" s="107" t="s">
        <v>3255</v>
      </c>
      <c r="E46" s="109">
        <v>2.0608195062354082</v>
      </c>
      <c r="F46" s="109">
        <v>1.9368092717661758</v>
      </c>
      <c r="G46" s="109">
        <v>1.6276374441692318</v>
      </c>
      <c r="H46" s="109">
        <v>1.6880903099857358</v>
      </c>
      <c r="I46" s="109">
        <v>1.7119749495005279</v>
      </c>
      <c r="J46" s="109">
        <v>1.7399246083050237</v>
      </c>
      <c r="K46" s="109">
        <v>1.7771477921546237</v>
      </c>
      <c r="L46" s="109">
        <v>1.8210160449836559</v>
      </c>
      <c r="M46" s="109">
        <v>1.9143662695190156</v>
      </c>
      <c r="N46" s="109">
        <v>1.9687348496547601</v>
      </c>
      <c r="O46" s="109">
        <v>2.0076795550169684</v>
      </c>
      <c r="P46" s="109">
        <v>2.057182330302056</v>
      </c>
      <c r="Q46" s="109">
        <v>2.0916620802580081</v>
      </c>
      <c r="R46" s="109">
        <v>2.1243354706923601</v>
      </c>
      <c r="S46" s="109">
        <v>2.1378365873841121</v>
      </c>
      <c r="T46" s="109">
        <v>2.159078259068536</v>
      </c>
      <c r="U46" s="109">
        <v>2.1807509200163442</v>
      </c>
      <c r="V46" s="109">
        <v>2.1892990597883917</v>
      </c>
      <c r="W46" s="109">
        <v>2.2083979628605359</v>
      </c>
      <c r="X46" s="109">
        <v>2.1763195547787202</v>
      </c>
      <c r="Y46" s="109">
        <v>2.1649167580773123</v>
      </c>
      <c r="Z46" s="109">
        <v>2.1973612076644322</v>
      </c>
      <c r="AA46" s="109">
        <v>2.2244196614510243</v>
      </c>
      <c r="AB46" s="109">
        <v>2.240585665841496</v>
      </c>
      <c r="AC46" s="109">
        <v>2.279536663017768</v>
      </c>
      <c r="AD46" s="109">
        <v>2.2687465063406238</v>
      </c>
      <c r="AE46" s="109">
        <v>2.2660582780413439</v>
      </c>
      <c r="AF46" s="109">
        <v>2.2456825426376961</v>
      </c>
      <c r="AG46" s="109">
        <v>2.2668643406076403</v>
      </c>
      <c r="AH46" s="109">
        <v>2.2810453791417924</v>
      </c>
    </row>
    <row r="47" spans="1:34" x14ac:dyDescent="0.2">
      <c r="A47" t="s">
        <v>2068</v>
      </c>
      <c r="B47" t="s">
        <v>2666</v>
      </c>
      <c r="C47" t="s">
        <v>2651</v>
      </c>
      <c r="D47" s="107" t="s">
        <v>3255</v>
      </c>
      <c r="E47" s="109">
        <v>2.0448647043928641</v>
      </c>
      <c r="F47" s="109">
        <v>1.921076307109824</v>
      </c>
      <c r="G47" s="109">
        <v>1.6307621625522803</v>
      </c>
      <c r="H47" s="109">
        <v>1.5989632327919518</v>
      </c>
      <c r="I47" s="109">
        <v>1.5691661147126958</v>
      </c>
      <c r="J47" s="109">
        <v>1.5897745457558399</v>
      </c>
      <c r="K47" s="109">
        <v>1.6148471203582639</v>
      </c>
      <c r="L47" s="109">
        <v>1.6393815418964723</v>
      </c>
      <c r="M47" s="109">
        <v>1.656856243612256</v>
      </c>
      <c r="N47" s="109">
        <v>1.716067085036352</v>
      </c>
      <c r="O47" s="109">
        <v>1.7459734980147519</v>
      </c>
      <c r="P47" s="109">
        <v>1.7722010264214081</v>
      </c>
      <c r="Q47" s="109">
        <v>1.785909062611168</v>
      </c>
      <c r="R47" s="109">
        <v>1.8069478740324643</v>
      </c>
      <c r="S47" s="109">
        <v>1.8168278487686402</v>
      </c>
      <c r="T47" s="109">
        <v>1.8366795369492799</v>
      </c>
      <c r="U47" s="109">
        <v>1.8529785827629439</v>
      </c>
      <c r="V47" s="109">
        <v>1.8803117452700402</v>
      </c>
      <c r="W47" s="109">
        <v>1.8809444785069602</v>
      </c>
      <c r="X47" s="109">
        <v>1.902124145378592</v>
      </c>
      <c r="Y47" s="109">
        <v>1.9178470842819118</v>
      </c>
      <c r="Z47" s="109">
        <v>1.9210323658922479</v>
      </c>
      <c r="AA47" s="109">
        <v>1.9453170430044642</v>
      </c>
      <c r="AB47" s="109">
        <v>1.970830754957472</v>
      </c>
      <c r="AC47" s="109">
        <v>1.9787351000775519</v>
      </c>
      <c r="AD47" s="109">
        <v>2.0006123464633117</v>
      </c>
      <c r="AE47" s="109">
        <v>2.0092336539440718</v>
      </c>
      <c r="AF47" s="109">
        <v>2.0024893366718239</v>
      </c>
      <c r="AG47" s="109">
        <v>2.0044637485174559</v>
      </c>
      <c r="AH47" s="109">
        <v>2.0025676799050083</v>
      </c>
    </row>
    <row r="48" spans="1:34" x14ac:dyDescent="0.2">
      <c r="A48" t="s">
        <v>2068</v>
      </c>
      <c r="B48" t="s">
        <v>2666</v>
      </c>
      <c r="C48" t="s">
        <v>2652</v>
      </c>
      <c r="D48" s="107" t="s">
        <v>3255</v>
      </c>
      <c r="E48" s="109">
        <v>2.0448645014311198</v>
      </c>
      <c r="F48" s="109">
        <v>1.9210942692241684</v>
      </c>
      <c r="G48" s="109">
        <v>1.5940405986529762</v>
      </c>
      <c r="H48" s="109">
        <v>1.5162363303801678</v>
      </c>
      <c r="I48" s="109">
        <v>1.4774253768072558</v>
      </c>
      <c r="J48" s="109">
        <v>1.4830584785311038</v>
      </c>
      <c r="K48" s="109">
        <v>1.506388017676056</v>
      </c>
      <c r="L48" s="109">
        <v>1.513785262878752</v>
      </c>
      <c r="M48" s="109">
        <v>1.5250941897735601</v>
      </c>
      <c r="N48" s="109">
        <v>1.5525686136544796</v>
      </c>
      <c r="O48" s="109">
        <v>1.5673334716452478</v>
      </c>
      <c r="P48" s="109">
        <v>1.5856484349811923</v>
      </c>
      <c r="Q48" s="109">
        <v>1.5874021259302245</v>
      </c>
      <c r="R48" s="109">
        <v>1.586830382697376</v>
      </c>
      <c r="S48" s="109">
        <v>1.5873494573576563</v>
      </c>
      <c r="T48" s="109">
        <v>1.5885037007957838</v>
      </c>
      <c r="U48" s="109">
        <v>1.5821385160613279</v>
      </c>
      <c r="V48" s="109">
        <v>1.5975064748743919</v>
      </c>
      <c r="W48" s="109">
        <v>1.6020779851962477</v>
      </c>
      <c r="X48" s="109">
        <v>1.6415553636555842</v>
      </c>
      <c r="Y48" s="109">
        <v>1.6543454038772318</v>
      </c>
      <c r="Z48" s="109">
        <v>1.6584126557461198</v>
      </c>
      <c r="AA48" s="109">
        <v>1.6767675010647598</v>
      </c>
      <c r="AB48" s="109">
        <v>1.6895360273415441</v>
      </c>
      <c r="AC48" s="109">
        <v>1.6936422478652799</v>
      </c>
      <c r="AD48" s="109">
        <v>1.7092837991092558</v>
      </c>
      <c r="AE48" s="109">
        <v>1.6944139084159682</v>
      </c>
      <c r="AF48" s="109">
        <v>1.7044213431273758</v>
      </c>
      <c r="AG48" s="109">
        <v>1.7313462480864161</v>
      </c>
      <c r="AH48" s="109">
        <v>1.7538786549818082</v>
      </c>
    </row>
    <row r="49" spans="1:34" x14ac:dyDescent="0.2">
      <c r="A49" t="s">
        <v>2068</v>
      </c>
      <c r="B49" t="s">
        <v>2666</v>
      </c>
      <c r="C49" t="s">
        <v>2653</v>
      </c>
      <c r="D49" s="107" t="s">
        <v>3255</v>
      </c>
      <c r="E49" s="109">
        <v>2.0448647043928641</v>
      </c>
      <c r="F49" s="109">
        <v>1.9210952840328881</v>
      </c>
      <c r="G49" s="109">
        <v>1.6109588807475843</v>
      </c>
      <c r="H49" s="109">
        <v>1.6730692336464639</v>
      </c>
      <c r="I49" s="109">
        <v>1.6966776422276717</v>
      </c>
      <c r="J49" s="109">
        <v>1.7256991420022323</v>
      </c>
      <c r="K49" s="109">
        <v>1.764383143004272</v>
      </c>
      <c r="L49" s="109">
        <v>1.8082752438382239</v>
      </c>
      <c r="M49" s="109">
        <v>1.9016779339844079</v>
      </c>
      <c r="N49" s="109">
        <v>1.9559839004221282</v>
      </c>
      <c r="O49" s="109">
        <v>1.9951299438343839</v>
      </c>
      <c r="P49" s="109">
        <v>2.0448606451579838</v>
      </c>
      <c r="Q49" s="109">
        <v>2.0792607326294159</v>
      </c>
      <c r="R49" s="109">
        <v>2.112142463293984</v>
      </c>
      <c r="S49" s="109">
        <v>2.1256499732806722</v>
      </c>
      <c r="T49" s="109">
        <v>2.1469440090950482</v>
      </c>
      <c r="U49" s="109">
        <v>2.169125901058552</v>
      </c>
      <c r="V49" s="109">
        <v>2.1775427245822323</v>
      </c>
      <c r="W49" s="109">
        <v>2.19690263645716</v>
      </c>
      <c r="X49" s="109">
        <v>2.1646258332705837</v>
      </c>
      <c r="Y49" s="109">
        <v>2.1530970988070237</v>
      </c>
      <c r="Z49" s="109">
        <v>2.1856892030629043</v>
      </c>
      <c r="AA49" s="109">
        <v>2.212863953928808</v>
      </c>
      <c r="AB49" s="109">
        <v>2.2289340588952404</v>
      </c>
      <c r="AC49" s="109">
        <v>2.268156314442368</v>
      </c>
      <c r="AD49" s="109">
        <v>2.2572609221009601</v>
      </c>
      <c r="AE49" s="109">
        <v>2.2553514580134082</v>
      </c>
      <c r="AF49" s="109">
        <v>2.2348457256127281</v>
      </c>
      <c r="AG49" s="109">
        <v>2.2554669432457439</v>
      </c>
      <c r="AH49" s="109">
        <v>2.2710713524905679</v>
      </c>
    </row>
    <row r="50" spans="1:34" x14ac:dyDescent="0.2">
      <c r="A50" t="s">
        <v>2357</v>
      </c>
      <c r="B50" t="s">
        <v>2666</v>
      </c>
      <c r="C50" t="s">
        <v>2651</v>
      </c>
      <c r="D50" s="107" t="s">
        <v>3255</v>
      </c>
      <c r="E50" s="109">
        <v>2.1900685834863118</v>
      </c>
      <c r="F50" s="109">
        <v>2.0662980468367436</v>
      </c>
      <c r="G50" s="109">
        <v>1.784892096185104</v>
      </c>
      <c r="H50" s="109">
        <v>1.7538958801222959</v>
      </c>
      <c r="I50" s="109">
        <v>1.7256079855714241</v>
      </c>
      <c r="J50" s="109">
        <v>1.7461432489058559</v>
      </c>
      <c r="K50" s="109">
        <v>1.7699306697452717</v>
      </c>
      <c r="L50" s="109">
        <v>1.7941155911603119</v>
      </c>
      <c r="M50" s="109">
        <v>1.8112871695114321</v>
      </c>
      <c r="N50" s="109">
        <v>1.8708410162828879</v>
      </c>
      <c r="O50" s="109">
        <v>1.900527926135152</v>
      </c>
      <c r="P50" s="109">
        <v>1.9264619718599838</v>
      </c>
      <c r="Q50" s="109">
        <v>1.9403094427678718</v>
      </c>
      <c r="R50" s="109">
        <v>1.9612574288087274</v>
      </c>
      <c r="S50" s="109">
        <v>1.970970467510464</v>
      </c>
      <c r="T50" s="109">
        <v>1.9929113424029676</v>
      </c>
      <c r="U50" s="109">
        <v>2.0147899080400635</v>
      </c>
      <c r="V50" s="109">
        <v>2.0462031090059196</v>
      </c>
      <c r="W50" s="109">
        <v>2.0619387330182399</v>
      </c>
      <c r="X50" s="109">
        <v>2.062686850006624</v>
      </c>
      <c r="Y50" s="109">
        <v>2.0900478182726481</v>
      </c>
      <c r="Z50" s="109">
        <v>2.1059187162873436</v>
      </c>
      <c r="AA50" s="109">
        <v>2.147857411816168</v>
      </c>
      <c r="AB50" s="109">
        <v>2.1766075517389996</v>
      </c>
      <c r="AC50" s="109">
        <v>2.1873642197283836</v>
      </c>
      <c r="AD50" s="109">
        <v>2.2116487953597281</v>
      </c>
      <c r="AE50" s="109">
        <v>2.2196634501876717</v>
      </c>
      <c r="AF50" s="109">
        <v>2.2131975964281918</v>
      </c>
      <c r="AG50" s="109">
        <v>2.2162126946161838</v>
      </c>
      <c r="AH50" s="109">
        <v>2.2195448190483038</v>
      </c>
    </row>
    <row r="51" spans="1:34" x14ac:dyDescent="0.2">
      <c r="A51" t="s">
        <v>2357</v>
      </c>
      <c r="B51" t="s">
        <v>2666</v>
      </c>
      <c r="C51" t="s">
        <v>2652</v>
      </c>
      <c r="D51" s="107" t="s">
        <v>3255</v>
      </c>
      <c r="E51" s="109">
        <v>2.1900685834863118</v>
      </c>
      <c r="F51" s="109">
        <v>2.0662980468367436</v>
      </c>
      <c r="G51" s="109">
        <v>1.7484940533057358</v>
      </c>
      <c r="H51" s="109">
        <v>1.6733623852779198</v>
      </c>
      <c r="I51" s="109">
        <v>1.6343626772830881</v>
      </c>
      <c r="J51" s="109">
        <v>1.6403116889614719</v>
      </c>
      <c r="K51" s="109">
        <v>1.6631333163420643</v>
      </c>
      <c r="L51" s="109">
        <v>1.6711151928483523</v>
      </c>
      <c r="M51" s="109">
        <v>1.6809787276832635</v>
      </c>
      <c r="N51" s="109">
        <v>1.7079309309968722</v>
      </c>
      <c r="O51" s="109">
        <v>1.7319499311861919</v>
      </c>
      <c r="P51" s="109">
        <v>1.7495274330253117</v>
      </c>
      <c r="Q51" s="109">
        <v>1.7513042616131598</v>
      </c>
      <c r="R51" s="109">
        <v>1.7513751967426878</v>
      </c>
      <c r="S51" s="109">
        <v>1.7522022658494878</v>
      </c>
      <c r="T51" s="109">
        <v>1.7538031266052876</v>
      </c>
      <c r="U51" s="109">
        <v>1.7528074977700956</v>
      </c>
      <c r="V51" s="109">
        <v>1.7726517778470798</v>
      </c>
      <c r="W51" s="109">
        <v>1.7841851804307516</v>
      </c>
      <c r="X51" s="109">
        <v>1.8238380193177757</v>
      </c>
      <c r="Y51" s="109">
        <v>1.8447274508954878</v>
      </c>
      <c r="Z51" s="109">
        <v>1.8619763576710717</v>
      </c>
      <c r="AA51" s="109">
        <v>1.8870566448197681</v>
      </c>
      <c r="AB51" s="109">
        <v>1.9012464107089118</v>
      </c>
      <c r="AC51" s="109">
        <v>1.9057074083611596</v>
      </c>
      <c r="AD51" s="109">
        <v>1.9213890445495756</v>
      </c>
      <c r="AE51" s="109">
        <v>1.9064940880809038</v>
      </c>
      <c r="AF51" s="109">
        <v>1.9163895893904961</v>
      </c>
      <c r="AG51" s="109">
        <v>1.945591522155472</v>
      </c>
      <c r="AH51" s="109">
        <v>1.9720284056010642</v>
      </c>
    </row>
    <row r="52" spans="1:34" x14ac:dyDescent="0.2">
      <c r="A52" t="s">
        <v>2357</v>
      </c>
      <c r="B52" t="s">
        <v>2666</v>
      </c>
      <c r="C52" t="s">
        <v>2653</v>
      </c>
      <c r="D52" s="107" t="s">
        <v>3255</v>
      </c>
      <c r="E52" s="109">
        <v>2.1900685834863118</v>
      </c>
      <c r="F52" s="109">
        <v>2.0662980468367436</v>
      </c>
      <c r="G52" s="109">
        <v>1.7644797261866638</v>
      </c>
      <c r="H52" s="109">
        <v>1.8264065001880958</v>
      </c>
      <c r="I52" s="109">
        <v>1.851872110207776</v>
      </c>
      <c r="J52" s="109">
        <v>1.8807152066093598</v>
      </c>
      <c r="K52" s="109">
        <v>1.9180074989327918</v>
      </c>
      <c r="L52" s="109">
        <v>1.9621529975041279</v>
      </c>
      <c r="M52" s="109">
        <v>2.05557233051332</v>
      </c>
      <c r="N52" s="109">
        <v>2.1099612068234639</v>
      </c>
      <c r="O52" s="109">
        <v>2.148963350359224</v>
      </c>
      <c r="P52" s="109">
        <v>2.198520417910832</v>
      </c>
      <c r="Q52" s="109">
        <v>2.232934915666088</v>
      </c>
      <c r="R52" s="109">
        <v>2.2656618880008561</v>
      </c>
      <c r="S52" s="109">
        <v>2.2791531610480238</v>
      </c>
      <c r="T52" s="109">
        <v>2.3004081267266803</v>
      </c>
      <c r="U52" s="109">
        <v>2.3307566918643836</v>
      </c>
      <c r="V52" s="109">
        <v>2.3401822352557438</v>
      </c>
      <c r="W52" s="109">
        <v>2.3684224337967756</v>
      </c>
      <c r="X52" s="109">
        <v>2.3511458227431361</v>
      </c>
      <c r="Y52" s="109">
        <v>2.344110559810864</v>
      </c>
      <c r="Z52" s="109">
        <v>2.3754423731173762</v>
      </c>
      <c r="AA52" s="109">
        <v>2.4068137639639677</v>
      </c>
      <c r="AB52" s="109">
        <v>2.4305676961156237</v>
      </c>
      <c r="AC52" s="109">
        <v>2.465341030234272</v>
      </c>
      <c r="AD52" s="109">
        <v>2.4636821224196876</v>
      </c>
      <c r="AE52" s="109">
        <v>2.4633246053076316</v>
      </c>
      <c r="AF52" s="109">
        <v>2.4428432283162316</v>
      </c>
      <c r="AG52" s="109">
        <v>2.4638916804203679</v>
      </c>
      <c r="AH52" s="109">
        <v>2.4792388356546722</v>
      </c>
    </row>
    <row r="53" spans="1:34" x14ac:dyDescent="0.2">
      <c r="A53" t="s">
        <v>2646</v>
      </c>
      <c r="B53" t="s">
        <v>2666</v>
      </c>
      <c r="C53" t="s">
        <v>2651</v>
      </c>
      <c r="D53" s="107" t="s">
        <v>3255</v>
      </c>
      <c r="E53" s="109">
        <v>2.1675265346068961</v>
      </c>
      <c r="F53" s="109">
        <v>2.0961718831540481</v>
      </c>
      <c r="G53" s="109">
        <v>1.91283004502304</v>
      </c>
      <c r="H53" s="109">
        <v>1.9509457531418803</v>
      </c>
      <c r="I53" s="109">
        <v>1.9474126965831999</v>
      </c>
      <c r="J53" s="109">
        <v>1.975827239262328</v>
      </c>
      <c r="K53" s="109">
        <v>2.0056539897562082</v>
      </c>
      <c r="L53" s="109">
        <v>2.0316048813057921</v>
      </c>
      <c r="M53" s="109">
        <v>2.0478550133391518</v>
      </c>
      <c r="N53" s="109">
        <v>2.0937116823741522</v>
      </c>
      <c r="O53" s="109">
        <v>2.4432885250813836</v>
      </c>
      <c r="P53" s="109">
        <v>2.46158177151072</v>
      </c>
      <c r="Q53" s="109">
        <v>2.5242184042117914</v>
      </c>
      <c r="R53" s="109">
        <v>2.5357007619168481</v>
      </c>
      <c r="S53" s="109">
        <v>2.5452590422887837</v>
      </c>
      <c r="T53" s="109">
        <v>2.5569179767111203</v>
      </c>
      <c r="U53" s="109">
        <v>2.5682342102287121</v>
      </c>
      <c r="V53" s="109">
        <v>2.5995013802197597</v>
      </c>
      <c r="W53" s="109">
        <v>2.6002465542628563</v>
      </c>
      <c r="X53" s="109">
        <v>2.6272627920066958</v>
      </c>
      <c r="Y53" s="109">
        <v>2.6446893917891519</v>
      </c>
      <c r="Z53" s="109">
        <v>2.6503847012875363</v>
      </c>
      <c r="AA53" s="109">
        <v>2.6792331761753365</v>
      </c>
      <c r="AB53" s="109">
        <v>2.7027308691251917</v>
      </c>
      <c r="AC53" s="109">
        <v>2.7173872440637918</v>
      </c>
      <c r="AD53" s="109">
        <v>2.7378545152139839</v>
      </c>
      <c r="AE53" s="109">
        <v>2.7480845989585596</v>
      </c>
      <c r="AF53" s="109">
        <v>2.7408817911066166</v>
      </c>
      <c r="AG53" s="109">
        <v>2.7430984377937118</v>
      </c>
      <c r="AH53" s="109">
        <v>2.750750602946872</v>
      </c>
    </row>
    <row r="54" spans="1:34" x14ac:dyDescent="0.2">
      <c r="A54" t="s">
        <v>2646</v>
      </c>
      <c r="B54" t="s">
        <v>2666</v>
      </c>
      <c r="C54" t="s">
        <v>2652</v>
      </c>
      <c r="D54" s="107" t="s">
        <v>3255</v>
      </c>
      <c r="E54" s="109">
        <v>2.1675083695308079</v>
      </c>
      <c r="F54" s="109">
        <v>2.0961800016238077</v>
      </c>
      <c r="G54" s="109">
        <v>1.8755087291702157</v>
      </c>
      <c r="H54" s="109">
        <v>1.8682548764396558</v>
      </c>
      <c r="I54" s="109">
        <v>1.8575059209965437</v>
      </c>
      <c r="J54" s="109">
        <v>1.8712320207815201</v>
      </c>
      <c r="K54" s="109">
        <v>1.8991090192816644</v>
      </c>
      <c r="L54" s="109">
        <v>1.9094136914671602</v>
      </c>
      <c r="M54" s="109">
        <v>1.9214784478966238</v>
      </c>
      <c r="N54" s="109">
        <v>1.9453447193735842</v>
      </c>
      <c r="O54" s="109">
        <v>2.2692238653068717</v>
      </c>
      <c r="P54" s="109">
        <v>2.331242175054848</v>
      </c>
      <c r="Q54" s="109">
        <v>2.3333868718036959</v>
      </c>
      <c r="R54" s="109">
        <v>2.3319018007228483</v>
      </c>
      <c r="S54" s="109">
        <v>2.3326774190275441</v>
      </c>
      <c r="T54" s="109">
        <v>2.3338062922476719</v>
      </c>
      <c r="U54" s="109">
        <v>2.3271054087886398</v>
      </c>
      <c r="V54" s="109">
        <v>2.3438492452642805</v>
      </c>
      <c r="W54" s="109">
        <v>2.3468260851635279</v>
      </c>
      <c r="X54" s="109">
        <v>2.3873256804465202</v>
      </c>
      <c r="Y54" s="109">
        <v>2.4009897754187044</v>
      </c>
      <c r="Z54" s="109">
        <v>2.4015271166359438</v>
      </c>
      <c r="AA54" s="109">
        <v>2.4228111058439921</v>
      </c>
      <c r="AB54" s="109">
        <v>2.4374511423622001</v>
      </c>
      <c r="AC54" s="109">
        <v>2.4418054836179763</v>
      </c>
      <c r="AD54" s="109">
        <v>2.4589668124010244</v>
      </c>
      <c r="AE54" s="109">
        <v>2.4431778094500323</v>
      </c>
      <c r="AF54" s="109">
        <v>2.4538990606150879</v>
      </c>
      <c r="AG54" s="109">
        <v>2.4812273520403276</v>
      </c>
      <c r="AH54" s="109">
        <v>2.5036453899929763</v>
      </c>
    </row>
    <row r="55" spans="1:34" x14ac:dyDescent="0.2">
      <c r="A55" t="s">
        <v>2646</v>
      </c>
      <c r="B55" t="s">
        <v>2666</v>
      </c>
      <c r="C55" t="s">
        <v>2653</v>
      </c>
      <c r="D55" s="107" t="s">
        <v>3255</v>
      </c>
      <c r="E55" s="109">
        <v>2.1675090798969121</v>
      </c>
      <c r="F55" s="109">
        <v>2.0961795957003204</v>
      </c>
      <c r="G55" s="109">
        <v>1.9010405047184395</v>
      </c>
      <c r="H55" s="109">
        <v>2.0067814422441281</v>
      </c>
      <c r="I55" s="109">
        <v>2.0432211937618878</v>
      </c>
      <c r="J55" s="109">
        <v>2.0824943927067601</v>
      </c>
      <c r="K55" s="109">
        <v>2.125903749032608</v>
      </c>
      <c r="L55" s="109">
        <v>2.1706666572291922</v>
      </c>
      <c r="M55" s="109">
        <v>2.2661384408745837</v>
      </c>
      <c r="N55" s="109">
        <v>2.3071454405175755</v>
      </c>
      <c r="O55" s="109">
        <v>2.3504027784971679</v>
      </c>
      <c r="P55" s="109">
        <v>2.4401435313772315</v>
      </c>
      <c r="Q55" s="109">
        <v>2.7551653253214883</v>
      </c>
      <c r="R55" s="109">
        <v>2.7784628979917598</v>
      </c>
      <c r="S55" s="109">
        <v>2.8370246677585436</v>
      </c>
      <c r="T55" s="109">
        <v>2.8556002339737843</v>
      </c>
      <c r="U55" s="109">
        <v>2.8774488627536403</v>
      </c>
      <c r="V55" s="109">
        <v>2.8859016105060076</v>
      </c>
      <c r="W55" s="109">
        <v>2.8990396286377442</v>
      </c>
      <c r="X55" s="109">
        <v>2.8758585560085281</v>
      </c>
      <c r="Y55" s="109">
        <v>2.879706101789536</v>
      </c>
      <c r="Z55" s="109">
        <v>2.9013108720339762</v>
      </c>
      <c r="AA55" s="109">
        <v>2.9390940273352721</v>
      </c>
      <c r="AB55" s="109">
        <v>2.9453014093137679</v>
      </c>
      <c r="AC55" s="109">
        <v>2.9749516845712405</v>
      </c>
      <c r="AD55" s="109">
        <v>2.9856861282496565</v>
      </c>
      <c r="AE55" s="109">
        <v>2.988231370000288</v>
      </c>
      <c r="AF55" s="109">
        <v>2.9818659823040887</v>
      </c>
      <c r="AG55" s="109">
        <v>2.9964925218663199</v>
      </c>
      <c r="AH55" s="109">
        <v>3.0116667536947359</v>
      </c>
    </row>
    <row r="56" spans="1:34" x14ac:dyDescent="0.2">
      <c r="A56" t="s">
        <v>2962</v>
      </c>
      <c r="B56" t="s">
        <v>2666</v>
      </c>
      <c r="C56" t="s">
        <v>2651</v>
      </c>
      <c r="D56" s="107" t="s">
        <v>3255</v>
      </c>
      <c r="E56" s="109">
        <v>2.0318195062354079</v>
      </c>
      <c r="F56" s="109">
        <v>1.9078113013836162</v>
      </c>
      <c r="G56" s="109">
        <v>1.6148221210401521</v>
      </c>
      <c r="H56" s="109">
        <v>1.584412058494016</v>
      </c>
      <c r="I56" s="109">
        <v>1.5556080322281522</v>
      </c>
      <c r="J56" s="109">
        <v>1.5759261264965037</v>
      </c>
      <c r="K56" s="109">
        <v>1.5999881545755519</v>
      </c>
      <c r="L56" s="109">
        <v>1.624081032839688</v>
      </c>
      <c r="M56" s="109">
        <v>1.6411719338975679</v>
      </c>
      <c r="N56" s="109">
        <v>1.7008292911584639</v>
      </c>
      <c r="O56" s="109">
        <v>1.7306255973907441</v>
      </c>
      <c r="P56" s="109">
        <v>1.756768490750152</v>
      </c>
      <c r="Q56" s="109">
        <v>1.7705022016005281</v>
      </c>
      <c r="R56" s="109">
        <v>1.7912300756300159</v>
      </c>
      <c r="S56" s="109">
        <v>1.80116931519544</v>
      </c>
      <c r="T56" s="109">
        <v>1.8193816813697923</v>
      </c>
      <c r="U56" s="109">
        <v>1.8358158997049598</v>
      </c>
      <c r="V56" s="109">
        <v>1.8636564665720561</v>
      </c>
      <c r="W56" s="109">
        <v>1.8637155284395599</v>
      </c>
      <c r="X56" s="109">
        <v>1.8853198927605119</v>
      </c>
      <c r="Y56" s="109">
        <v>1.9011236104379441</v>
      </c>
      <c r="Z56" s="109">
        <v>1.904462534088488</v>
      </c>
      <c r="AA56" s="109">
        <v>1.92843038791832</v>
      </c>
      <c r="AB56" s="109">
        <v>1.9538334857208481</v>
      </c>
      <c r="AC56" s="109">
        <v>1.9612761943541999</v>
      </c>
      <c r="AD56" s="109">
        <v>1.98329399174768</v>
      </c>
      <c r="AE56" s="109">
        <v>1.9919043392942639</v>
      </c>
      <c r="AF56" s="109">
        <v>1.985077112149592</v>
      </c>
      <c r="AG56" s="109">
        <v>1.9871747217738316</v>
      </c>
      <c r="AH56" s="109">
        <v>1.9854080412731843</v>
      </c>
    </row>
    <row r="57" spans="1:34" x14ac:dyDescent="0.2">
      <c r="A57" t="s">
        <v>2962</v>
      </c>
      <c r="B57" t="s">
        <v>2666</v>
      </c>
      <c r="C57" t="s">
        <v>2652</v>
      </c>
      <c r="D57" s="107" t="s">
        <v>3255</v>
      </c>
      <c r="E57" s="109">
        <v>2.0318195062354079</v>
      </c>
      <c r="F57" s="109">
        <v>1.9078100836131517</v>
      </c>
      <c r="G57" s="109">
        <v>1.5773195603499357</v>
      </c>
      <c r="H57" s="109">
        <v>1.5027919064722639</v>
      </c>
      <c r="I57" s="109">
        <v>1.4643107657333518</v>
      </c>
      <c r="J57" s="109">
        <v>1.4702642425701038</v>
      </c>
      <c r="K57" s="109">
        <v>1.4922490586801842</v>
      </c>
      <c r="L57" s="109">
        <v>1.49924494703412</v>
      </c>
      <c r="M57" s="109">
        <v>1.5105040468207762</v>
      </c>
      <c r="N57" s="109">
        <v>1.5382049760079999</v>
      </c>
      <c r="O57" s="109">
        <v>1.5527599715554723</v>
      </c>
      <c r="P57" s="109">
        <v>1.571019424854432</v>
      </c>
      <c r="Q57" s="109">
        <v>1.5728990535656158</v>
      </c>
      <c r="R57" s="109">
        <v>1.5721767127187201</v>
      </c>
      <c r="S57" s="109">
        <v>1.5729786145692637</v>
      </c>
      <c r="T57" s="109">
        <v>1.5737800090154479</v>
      </c>
      <c r="U57" s="109">
        <v>1.5672226195094241</v>
      </c>
      <c r="V57" s="109">
        <v>1.5825513052250242</v>
      </c>
      <c r="W57" s="109">
        <v>1.5870325990516718</v>
      </c>
      <c r="X57" s="109">
        <v>1.6262502879595597</v>
      </c>
      <c r="Y57" s="109">
        <v>1.6389481835494319</v>
      </c>
      <c r="Z57" s="109">
        <v>1.6429563735508161</v>
      </c>
      <c r="AA57" s="109">
        <v>1.6606068401369039</v>
      </c>
      <c r="AB57" s="109">
        <v>1.6734177854181842</v>
      </c>
      <c r="AC57" s="109">
        <v>1.6774037511086004</v>
      </c>
      <c r="AD57" s="109">
        <v>1.6931114678811203</v>
      </c>
      <c r="AE57" s="109">
        <v>1.6781820079159682</v>
      </c>
      <c r="AF57" s="109">
        <v>1.6880503123518638</v>
      </c>
      <c r="AG57" s="109">
        <v>1.7148896689358077</v>
      </c>
      <c r="AH57" s="109">
        <v>1.737343834078888</v>
      </c>
    </row>
    <row r="58" spans="1:34" x14ac:dyDescent="0.2">
      <c r="A58" t="s">
        <v>2962</v>
      </c>
      <c r="B58" t="s">
        <v>2666</v>
      </c>
      <c r="C58" t="s">
        <v>2653</v>
      </c>
      <c r="D58" s="107" t="s">
        <v>3255</v>
      </c>
      <c r="E58" s="109">
        <v>2.0318195062354079</v>
      </c>
      <c r="F58" s="109">
        <v>1.9078092717661759</v>
      </c>
      <c r="G58" s="109">
        <v>1.5986374441692319</v>
      </c>
      <c r="H58" s="109">
        <v>1.6590903099857359</v>
      </c>
      <c r="I58" s="109">
        <v>1.682974949500528</v>
      </c>
      <c r="J58" s="109">
        <v>1.7109246083050238</v>
      </c>
      <c r="K58" s="109">
        <v>1.7481477921546238</v>
      </c>
      <c r="L58" s="109">
        <v>1.792016044983656</v>
      </c>
      <c r="M58" s="109">
        <v>1.8853662695190156</v>
      </c>
      <c r="N58" s="109">
        <v>1.9397348496547602</v>
      </c>
      <c r="O58" s="109">
        <v>1.9786795550169682</v>
      </c>
      <c r="P58" s="109">
        <v>2.0281823303020561</v>
      </c>
      <c r="Q58" s="109">
        <v>2.0626620802580078</v>
      </c>
      <c r="R58" s="109">
        <v>2.0953354706923601</v>
      </c>
      <c r="S58" s="109">
        <v>2.1088365873841122</v>
      </c>
      <c r="T58" s="109">
        <v>2.1300782590685357</v>
      </c>
      <c r="U58" s="109">
        <v>2.1517509200163438</v>
      </c>
      <c r="V58" s="109">
        <v>2.1602990597883913</v>
      </c>
      <c r="W58" s="109">
        <v>2.179397962860536</v>
      </c>
      <c r="X58" s="109">
        <v>2.1473195547787203</v>
      </c>
      <c r="Y58" s="109">
        <v>2.135916758077312</v>
      </c>
      <c r="Z58" s="109">
        <v>2.1683612076644323</v>
      </c>
      <c r="AA58" s="109">
        <v>2.195419661451024</v>
      </c>
      <c r="AB58" s="109">
        <v>2.2115856658414961</v>
      </c>
      <c r="AC58" s="109">
        <v>2.2505366630177681</v>
      </c>
      <c r="AD58" s="109">
        <v>2.2397465063406239</v>
      </c>
      <c r="AE58" s="109">
        <v>2.2370582780413439</v>
      </c>
      <c r="AF58" s="109">
        <v>2.2166825426376962</v>
      </c>
      <c r="AG58" s="109">
        <v>2.2378643406076399</v>
      </c>
      <c r="AH58" s="109">
        <v>2.2520453791417925</v>
      </c>
    </row>
    <row r="59" spans="1:34" x14ac:dyDescent="0.2">
      <c r="A59" t="s">
        <v>3252</v>
      </c>
      <c r="B59" t="s">
        <v>2666</v>
      </c>
      <c r="C59" t="s">
        <v>2651</v>
      </c>
      <c r="D59" s="107" t="s">
        <v>3255</v>
      </c>
      <c r="E59" s="109">
        <v>1.776477841672784</v>
      </c>
      <c r="F59" s="109">
        <v>1.6716076100288559</v>
      </c>
      <c r="G59" s="109">
        <v>1.3875238836077519</v>
      </c>
      <c r="H59" s="109">
        <v>1.3670605702115679</v>
      </c>
      <c r="I59" s="109">
        <v>1.3395993388440079</v>
      </c>
      <c r="J59" s="109">
        <v>1.3596400858891842</v>
      </c>
      <c r="K59" s="109">
        <v>1.3842341781801279</v>
      </c>
      <c r="L59" s="109">
        <v>1.4084426431574719</v>
      </c>
      <c r="M59" s="109">
        <v>1.4267512131984799</v>
      </c>
      <c r="N59" s="109">
        <v>1.48503928905348</v>
      </c>
      <c r="O59" s="109">
        <v>1.5148256501603041</v>
      </c>
      <c r="P59" s="109">
        <v>1.5408777181392723</v>
      </c>
      <c r="Q59" s="109">
        <v>1.5546059490225603</v>
      </c>
      <c r="R59" s="109">
        <v>1.5755983836853524</v>
      </c>
      <c r="S59" s="109">
        <v>1.5853730212763921</v>
      </c>
      <c r="T59" s="109">
        <v>1.6039126632629441</v>
      </c>
      <c r="U59" s="109">
        <v>1.6204772845186322</v>
      </c>
      <c r="V59" s="109">
        <v>1.6482345355898158</v>
      </c>
      <c r="W59" s="109">
        <v>1.6483889894770003</v>
      </c>
      <c r="X59" s="109">
        <v>1.6715532162814639</v>
      </c>
      <c r="Y59" s="109">
        <v>1.6867118200555919</v>
      </c>
      <c r="Z59" s="109">
        <v>1.689771163903776</v>
      </c>
      <c r="AA59" s="109">
        <v>1.7138857590745202</v>
      </c>
      <c r="AB59" s="109">
        <v>1.7389005910607758</v>
      </c>
      <c r="AC59" s="109">
        <v>1.746157386736624</v>
      </c>
      <c r="AD59" s="109">
        <v>1.768132765125608</v>
      </c>
      <c r="AE59" s="109">
        <v>1.776760871824792</v>
      </c>
      <c r="AF59" s="109">
        <v>1.7699697718705518</v>
      </c>
      <c r="AG59" s="109">
        <v>1.7719835582945198</v>
      </c>
      <c r="AH59" s="109">
        <v>1.7701167161732079</v>
      </c>
    </row>
    <row r="60" spans="1:34" x14ac:dyDescent="0.2">
      <c r="A60" t="s">
        <v>3252</v>
      </c>
      <c r="B60" t="s">
        <v>2666</v>
      </c>
      <c r="C60" t="s">
        <v>2652</v>
      </c>
      <c r="D60" s="107" t="s">
        <v>3255</v>
      </c>
      <c r="E60" s="109">
        <v>1.7764776387110397</v>
      </c>
      <c r="F60" s="109">
        <v>1.6716077115097281</v>
      </c>
      <c r="G60" s="109">
        <v>1.354027889224968</v>
      </c>
      <c r="H60" s="109">
        <v>1.2807586996409681</v>
      </c>
      <c r="I60" s="109">
        <v>1.2462652497672961</v>
      </c>
      <c r="J60" s="109">
        <v>1.2547659979721197</v>
      </c>
      <c r="K60" s="109">
        <v>1.2776885988203521</v>
      </c>
      <c r="L60" s="109">
        <v>1.2848057568163276</v>
      </c>
      <c r="M60" s="109">
        <v>1.296228139326032</v>
      </c>
      <c r="N60" s="109">
        <v>1.3235008192334161</v>
      </c>
      <c r="O60" s="109">
        <v>1.3377632454269122</v>
      </c>
      <c r="P60" s="109">
        <v>1.3558256228724475</v>
      </c>
      <c r="Q60" s="109">
        <v>1.3576904353763199</v>
      </c>
      <c r="R60" s="109">
        <v>1.356630264706536</v>
      </c>
      <c r="S60" s="109">
        <v>1.357268680872288</v>
      </c>
      <c r="T60" s="109">
        <v>1.35815673998316</v>
      </c>
      <c r="U60" s="109">
        <v>1.351711588321568</v>
      </c>
      <c r="V60" s="109">
        <v>1.3670536695122719</v>
      </c>
      <c r="W60" s="109">
        <v>1.3716083340093761</v>
      </c>
      <c r="X60" s="109">
        <v>1.4117337693173042</v>
      </c>
      <c r="Y60" s="109">
        <v>1.423883059313144</v>
      </c>
      <c r="Z60" s="109">
        <v>1.4294558813990241</v>
      </c>
      <c r="AA60" s="109">
        <v>1.4462136207541281</v>
      </c>
      <c r="AB60" s="109">
        <v>1.4588331731108155</v>
      </c>
      <c r="AC60" s="109">
        <v>1.4624887170820002</v>
      </c>
      <c r="AD60" s="109">
        <v>1.4778585025507602</v>
      </c>
      <c r="AE60" s="109">
        <v>1.4631453998047121</v>
      </c>
      <c r="AF60" s="109">
        <v>1.4730198945738</v>
      </c>
      <c r="AG60" s="109">
        <v>1.499519493198288</v>
      </c>
      <c r="AH60" s="109">
        <v>1.5226068989826482</v>
      </c>
    </row>
    <row r="61" spans="1:34" x14ac:dyDescent="0.2">
      <c r="A61" t="s">
        <v>3252</v>
      </c>
      <c r="B61" t="s">
        <v>2666</v>
      </c>
      <c r="C61" t="s">
        <v>2653</v>
      </c>
      <c r="D61" s="107" t="s">
        <v>3255</v>
      </c>
      <c r="E61" s="109">
        <v>1.776477841672784</v>
      </c>
      <c r="F61" s="109">
        <v>1.6716077115097281</v>
      </c>
      <c r="G61" s="109">
        <v>1.37987618361296</v>
      </c>
      <c r="H61" s="109">
        <v>1.4584965610583922</v>
      </c>
      <c r="I61" s="109">
        <v>1.4751443966291202</v>
      </c>
      <c r="J61" s="109">
        <v>1.5027302465074956</v>
      </c>
      <c r="K61" s="109">
        <v>1.5403793455768799</v>
      </c>
      <c r="L61" s="109">
        <v>1.5782017739756402</v>
      </c>
      <c r="M61" s="109">
        <v>1.6719890766267043</v>
      </c>
      <c r="N61" s="109">
        <v>1.726292201600008</v>
      </c>
      <c r="O61" s="109">
        <v>1.7650982840910638</v>
      </c>
      <c r="P61" s="109">
        <v>1.8129618388507363</v>
      </c>
      <c r="Q61" s="109">
        <v>1.8472959637553681</v>
      </c>
      <c r="R61" s="109">
        <v>1.8800220227622881</v>
      </c>
      <c r="S61" s="109">
        <v>1.89350893213196</v>
      </c>
      <c r="T61" s="109">
        <v>1.9148004309245359</v>
      </c>
      <c r="U61" s="109">
        <v>1.93640997076996</v>
      </c>
      <c r="V61" s="109">
        <v>1.9450895282712477</v>
      </c>
      <c r="W61" s="109">
        <v>1.9642848381717919</v>
      </c>
      <c r="X61" s="109">
        <v>1.9321082980867514</v>
      </c>
      <c r="Y61" s="109">
        <v>1.9206591246268399</v>
      </c>
      <c r="Z61" s="109">
        <v>1.9531855707585357</v>
      </c>
      <c r="AA61" s="109">
        <v>1.9802359060753683</v>
      </c>
      <c r="AB61" s="109">
        <v>1.9963644640240721</v>
      </c>
      <c r="AC61" s="109">
        <v>2.0355956498879353</v>
      </c>
      <c r="AD61" s="109">
        <v>2.0245168816108237</v>
      </c>
      <c r="AE61" s="109">
        <v>2.0222357945700082</v>
      </c>
      <c r="AF61" s="109">
        <v>2.0020142086109276</v>
      </c>
      <c r="AG61" s="109">
        <v>2.0229782286295599</v>
      </c>
      <c r="AH61" s="109">
        <v>2.0387324236414557</v>
      </c>
    </row>
    <row r="62" spans="1:34" x14ac:dyDescent="0.2">
      <c r="A62" t="s">
        <v>3253</v>
      </c>
      <c r="B62" t="s">
        <v>2666</v>
      </c>
      <c r="C62" t="s">
        <v>2651</v>
      </c>
      <c r="D62" s="107" t="s">
        <v>3255</v>
      </c>
      <c r="E62" s="109">
        <v>2.024477841672784</v>
      </c>
      <c r="F62" s="109">
        <v>1.9196076100288559</v>
      </c>
      <c r="G62" s="109">
        <v>1.6355238836077519</v>
      </c>
      <c r="H62" s="109">
        <v>1.6150605702115679</v>
      </c>
      <c r="I62" s="109">
        <v>1.5875993388440079</v>
      </c>
      <c r="J62" s="109">
        <v>1.6076400858891842</v>
      </c>
      <c r="K62" s="109">
        <v>1.6322341781801279</v>
      </c>
      <c r="L62" s="109">
        <v>1.6564426431574719</v>
      </c>
      <c r="M62" s="109">
        <v>1.6747512131984799</v>
      </c>
      <c r="N62" s="109">
        <v>1.73303928905348</v>
      </c>
      <c r="O62" s="109">
        <v>1.7628256501603041</v>
      </c>
      <c r="P62" s="109">
        <v>1.7888777181392723</v>
      </c>
      <c r="Q62" s="109">
        <v>1.8026059490225603</v>
      </c>
      <c r="R62" s="109">
        <v>1.8235983836853524</v>
      </c>
      <c r="S62" s="109">
        <v>1.8333730212763921</v>
      </c>
      <c r="T62" s="109">
        <v>1.8519126632629441</v>
      </c>
      <c r="U62" s="109">
        <v>1.8684772845186322</v>
      </c>
      <c r="V62" s="109">
        <v>1.8962345355898158</v>
      </c>
      <c r="W62" s="109">
        <v>1.8963889894770003</v>
      </c>
      <c r="X62" s="109">
        <v>1.9195532162814639</v>
      </c>
      <c r="Y62" s="109">
        <v>1.9347118200555919</v>
      </c>
      <c r="Z62" s="109">
        <v>1.937771163903776</v>
      </c>
      <c r="AA62" s="109">
        <v>1.9618857590745202</v>
      </c>
      <c r="AB62" s="109">
        <v>1.9869005910607758</v>
      </c>
      <c r="AC62" s="109">
        <v>1.994157386736624</v>
      </c>
      <c r="AD62" s="109">
        <v>2.016132765125608</v>
      </c>
      <c r="AE62" s="109">
        <v>2.024760871824792</v>
      </c>
      <c r="AF62" s="109">
        <v>2.0179697718705518</v>
      </c>
      <c r="AG62" s="109">
        <v>2.0199835582945198</v>
      </c>
      <c r="AH62" s="109">
        <v>2.0181167161732079</v>
      </c>
    </row>
    <row r="63" spans="1:34" x14ac:dyDescent="0.2">
      <c r="A63" t="s">
        <v>3253</v>
      </c>
      <c r="B63" t="s">
        <v>2666</v>
      </c>
      <c r="C63" t="s">
        <v>2652</v>
      </c>
      <c r="D63" s="107" t="s">
        <v>3255</v>
      </c>
      <c r="E63" s="109">
        <v>2.0244776387110397</v>
      </c>
      <c r="F63" s="109">
        <v>1.9196077115097281</v>
      </c>
      <c r="G63" s="109">
        <v>1.602027889224968</v>
      </c>
      <c r="H63" s="109">
        <v>1.5287586996409681</v>
      </c>
      <c r="I63" s="109">
        <v>1.4942652497672961</v>
      </c>
      <c r="J63" s="109">
        <v>1.5027659979721197</v>
      </c>
      <c r="K63" s="109">
        <v>1.5256885988203521</v>
      </c>
      <c r="L63" s="109">
        <v>1.5328057568163276</v>
      </c>
      <c r="M63" s="109">
        <v>1.544228139326032</v>
      </c>
      <c r="N63" s="109">
        <v>1.5715008192334161</v>
      </c>
      <c r="O63" s="109">
        <v>1.5857632454269122</v>
      </c>
      <c r="P63" s="109">
        <v>1.6038256228724475</v>
      </c>
      <c r="Q63" s="109">
        <v>1.6056904353763199</v>
      </c>
      <c r="R63" s="109">
        <v>1.604630264706536</v>
      </c>
      <c r="S63" s="109">
        <v>1.605268680872288</v>
      </c>
      <c r="T63" s="109">
        <v>1.60615673998316</v>
      </c>
      <c r="U63" s="109">
        <v>1.599711588321568</v>
      </c>
      <c r="V63" s="109">
        <v>1.6150536695122719</v>
      </c>
      <c r="W63" s="109">
        <v>1.6196083340093761</v>
      </c>
      <c r="X63" s="109">
        <v>1.6597337693173042</v>
      </c>
      <c r="Y63" s="109">
        <v>1.671883059313144</v>
      </c>
      <c r="Z63" s="109">
        <v>1.6774558813990241</v>
      </c>
      <c r="AA63" s="109">
        <v>1.6942136207541281</v>
      </c>
      <c r="AB63" s="109">
        <v>1.7068331731108155</v>
      </c>
      <c r="AC63" s="109">
        <v>1.7104887170820002</v>
      </c>
      <c r="AD63" s="109">
        <v>1.7258585025507602</v>
      </c>
      <c r="AE63" s="109">
        <v>1.7111453998047121</v>
      </c>
      <c r="AF63" s="109">
        <v>1.7210198945738</v>
      </c>
      <c r="AG63" s="109">
        <v>1.747519493198288</v>
      </c>
      <c r="AH63" s="109">
        <v>1.7706068989826482</v>
      </c>
    </row>
    <row r="64" spans="1:34" x14ac:dyDescent="0.2">
      <c r="A64" t="s">
        <v>3253</v>
      </c>
      <c r="B64" t="s">
        <v>2666</v>
      </c>
      <c r="C64" t="s">
        <v>2653</v>
      </c>
      <c r="D64" s="107" t="s">
        <v>3255</v>
      </c>
      <c r="E64" s="109">
        <v>2.024477841672784</v>
      </c>
      <c r="F64" s="109">
        <v>1.9196077115097281</v>
      </c>
      <c r="G64" s="109">
        <v>1.62787618361296</v>
      </c>
      <c r="H64" s="109">
        <v>1.7064965610583922</v>
      </c>
      <c r="I64" s="109">
        <v>1.7231443966291202</v>
      </c>
      <c r="J64" s="109">
        <v>1.7507302465074956</v>
      </c>
      <c r="K64" s="109">
        <v>1.7883793455768799</v>
      </c>
      <c r="L64" s="109">
        <v>1.8262017739756402</v>
      </c>
      <c r="M64" s="109">
        <v>1.9199890766267043</v>
      </c>
      <c r="N64" s="109">
        <v>1.974292201600008</v>
      </c>
      <c r="O64" s="109">
        <v>2.0130982840910638</v>
      </c>
      <c r="P64" s="109">
        <v>2.0609618388507362</v>
      </c>
      <c r="Q64" s="109">
        <v>2.0952959637553681</v>
      </c>
      <c r="R64" s="109">
        <v>2.1280220227622881</v>
      </c>
      <c r="S64" s="109">
        <v>2.14150893213196</v>
      </c>
      <c r="T64" s="109">
        <v>2.1628004309245359</v>
      </c>
      <c r="U64" s="109">
        <v>2.18440997076996</v>
      </c>
      <c r="V64" s="109">
        <v>2.1930895282712477</v>
      </c>
      <c r="W64" s="109">
        <v>2.2122848381717919</v>
      </c>
      <c r="X64" s="109">
        <v>2.1801082980867514</v>
      </c>
      <c r="Y64" s="109">
        <v>2.1686591246268399</v>
      </c>
      <c r="Z64" s="109">
        <v>2.2011855707585357</v>
      </c>
      <c r="AA64" s="109">
        <v>2.2282359060753683</v>
      </c>
      <c r="AB64" s="109">
        <v>2.2443644640240721</v>
      </c>
      <c r="AC64" s="109">
        <v>2.2835956498879355</v>
      </c>
      <c r="AD64" s="109">
        <v>2.2725168816108239</v>
      </c>
      <c r="AE64" s="109">
        <v>2.270235794570008</v>
      </c>
      <c r="AF64" s="109">
        <v>2.2500142086109278</v>
      </c>
      <c r="AG64" s="109">
        <v>2.2709782286295597</v>
      </c>
      <c r="AH64" s="109">
        <v>2.2867324236414559</v>
      </c>
    </row>
    <row r="65" spans="1:34" x14ac:dyDescent="0.2">
      <c r="A65" t="s">
        <v>2963</v>
      </c>
      <c r="B65" t="s">
        <v>2942</v>
      </c>
      <c r="C65" t="s">
        <v>2651</v>
      </c>
      <c r="D65" s="107" t="s">
        <v>3255</v>
      </c>
      <c r="E65" s="109">
        <v>0.86976960883063181</v>
      </c>
      <c r="F65" s="109">
        <v>0.79923981236576835</v>
      </c>
      <c r="G65" s="109">
        <v>0.63260190900502844</v>
      </c>
      <c r="H65" s="109">
        <v>0.61530615406344114</v>
      </c>
      <c r="I65" s="109">
        <v>0.59892383393931758</v>
      </c>
      <c r="J65" s="109">
        <v>0.61047977134695464</v>
      </c>
      <c r="K65" s="109">
        <v>0.62416507503291119</v>
      </c>
      <c r="L65" s="109">
        <v>0.63786792479396637</v>
      </c>
      <c r="M65" s="109">
        <v>0.6475883926811844</v>
      </c>
      <c r="N65" s="109">
        <v>0.6815185771417317</v>
      </c>
      <c r="O65" s="109">
        <v>0.69846525753662247</v>
      </c>
      <c r="P65" s="109">
        <v>0.71333405553144369</v>
      </c>
      <c r="Q65" s="109">
        <v>0.72114511796994896</v>
      </c>
      <c r="R65" s="109">
        <v>0.73293411804616448</v>
      </c>
      <c r="S65" s="109">
        <v>0.73858707096490639</v>
      </c>
      <c r="T65" s="109">
        <v>0.74894537331236621</v>
      </c>
      <c r="U65" s="109">
        <v>0.75829235221286562</v>
      </c>
      <c r="V65" s="109">
        <v>0.77412670379427528</v>
      </c>
      <c r="W65" s="109">
        <v>0.77416029529331232</v>
      </c>
      <c r="X65" s="109">
        <v>0.78644780014132321</v>
      </c>
      <c r="Y65" s="109">
        <v>0.7954361811319971</v>
      </c>
      <c r="Z65" s="109">
        <v>0.79733519745729631</v>
      </c>
      <c r="AA65" s="109">
        <v>0.81096693944032061</v>
      </c>
      <c r="AB65" s="109">
        <v>0.82541497793689123</v>
      </c>
      <c r="AC65" s="109">
        <v>0.82964802627175727</v>
      </c>
      <c r="AD65" s="109">
        <v>0.84217067161302872</v>
      </c>
      <c r="AE65" s="109">
        <v>0.84706781580343227</v>
      </c>
      <c r="AF65" s="109">
        <v>0.84318482321025179</v>
      </c>
      <c r="AG65" s="109">
        <v>0.84437784088224521</v>
      </c>
      <c r="AH65" s="109">
        <v>0.84337303949609488</v>
      </c>
    </row>
    <row r="66" spans="1:34" x14ac:dyDescent="0.2">
      <c r="A66" t="s">
        <v>2963</v>
      </c>
      <c r="B66" t="s">
        <v>2942</v>
      </c>
      <c r="C66" t="s">
        <v>2652</v>
      </c>
      <c r="D66" s="107" t="s">
        <v>3255</v>
      </c>
      <c r="E66" s="109">
        <v>0.86976960883063181</v>
      </c>
      <c r="F66" s="109">
        <v>0.79923911975754047</v>
      </c>
      <c r="G66" s="109">
        <v>0.61127228831135449</v>
      </c>
      <c r="H66" s="109">
        <v>0.56888460706656752</v>
      </c>
      <c r="I66" s="109">
        <v>0.54699841794468684</v>
      </c>
      <c r="J66" s="109">
        <v>0.55038446413458397</v>
      </c>
      <c r="K66" s="109">
        <v>0.56288835133635906</v>
      </c>
      <c r="L66" s="109">
        <v>0.56686727016905814</v>
      </c>
      <c r="M66" s="109">
        <v>0.57327089497178407</v>
      </c>
      <c r="N66" s="109">
        <v>0.58902582747643162</v>
      </c>
      <c r="O66" s="109">
        <v>0.59730399644708243</v>
      </c>
      <c r="P66" s="109">
        <v>0.60768907964600827</v>
      </c>
      <c r="Q66" s="109">
        <v>0.60875812044526645</v>
      </c>
      <c r="R66" s="109">
        <v>0.60834728833161156</v>
      </c>
      <c r="S66" s="109">
        <v>0.60880337084946767</v>
      </c>
      <c r="T66" s="109">
        <v>0.60925916478056286</v>
      </c>
      <c r="U66" s="109">
        <v>0.60552964262714204</v>
      </c>
      <c r="V66" s="109">
        <v>0.61424784869171056</v>
      </c>
      <c r="W66" s="109">
        <v>0.61679658925182468</v>
      </c>
      <c r="X66" s="109">
        <v>0.63910169091668212</v>
      </c>
      <c r="Y66" s="109">
        <v>0.64632363234028489</v>
      </c>
      <c r="Z66" s="109">
        <v>0.64860329460398736</v>
      </c>
      <c r="AA66" s="109">
        <v>0.65864201597177485</v>
      </c>
      <c r="AB66" s="109">
        <v>0.66592825452583748</v>
      </c>
      <c r="AC66" s="109">
        <v>0.66819527668938672</v>
      </c>
      <c r="AD66" s="109">
        <v>0.67712905706478688</v>
      </c>
      <c r="AE66" s="109">
        <v>0.66863791106415749</v>
      </c>
      <c r="AF66" s="109">
        <v>0.67425051955364312</v>
      </c>
      <c r="AG66" s="109">
        <v>0.68951543173728347</v>
      </c>
      <c r="AH66" s="109">
        <v>0.70228626169343522</v>
      </c>
    </row>
    <row r="67" spans="1:34" x14ac:dyDescent="0.2">
      <c r="A67" t="s">
        <v>2963</v>
      </c>
      <c r="B67" t="s">
        <v>2942</v>
      </c>
      <c r="C67" t="s">
        <v>2653</v>
      </c>
      <c r="D67" s="107" t="s">
        <v>3255</v>
      </c>
      <c r="E67" s="109">
        <v>0.86976960883063181</v>
      </c>
      <c r="F67" s="109">
        <v>0.79923865801872218</v>
      </c>
      <c r="G67" s="109">
        <v>0.62339685707382875</v>
      </c>
      <c r="H67" s="109">
        <v>0.65777948785903784</v>
      </c>
      <c r="I67" s="109">
        <v>0.67136390161317816</v>
      </c>
      <c r="J67" s="109">
        <v>0.68726029934830757</v>
      </c>
      <c r="K67" s="109">
        <v>0.70843102417110571</v>
      </c>
      <c r="L67" s="109">
        <v>0.73338113893971013</v>
      </c>
      <c r="M67" s="109">
        <v>0.78647417697132316</v>
      </c>
      <c r="N67" s="109">
        <v>0.81739636389952353</v>
      </c>
      <c r="O67" s="109">
        <v>0.83954620588670015</v>
      </c>
      <c r="P67" s="109">
        <v>0.86770096120692985</v>
      </c>
      <c r="Q67" s="109">
        <v>0.88731135512771198</v>
      </c>
      <c r="R67" s="109">
        <v>0.90589438017759505</v>
      </c>
      <c r="S67" s="109">
        <v>0.91357315444463383</v>
      </c>
      <c r="T67" s="109">
        <v>0.9256543774755327</v>
      </c>
      <c r="U67" s="109">
        <v>0.93798072610163985</v>
      </c>
      <c r="V67" s="109">
        <v>0.94284248955508454</v>
      </c>
      <c r="W67" s="109">
        <v>0.95370501069221747</v>
      </c>
      <c r="X67" s="109">
        <v>0.93546038247885577</v>
      </c>
      <c r="Y67" s="109">
        <v>0.92897502990527669</v>
      </c>
      <c r="Z67" s="109">
        <v>0.94742784460837581</v>
      </c>
      <c r="AA67" s="109">
        <v>0.96281736855562683</v>
      </c>
      <c r="AB67" s="109">
        <v>0.9720118004940036</v>
      </c>
      <c r="AC67" s="109">
        <v>0.99416522095702231</v>
      </c>
      <c r="AD67" s="109">
        <v>0.98802830803926434</v>
      </c>
      <c r="AE67" s="109">
        <v>0.98649937537689814</v>
      </c>
      <c r="AF67" s="109">
        <v>0.97491065451315573</v>
      </c>
      <c r="AG67" s="109">
        <v>0.98695782430619905</v>
      </c>
      <c r="AH67" s="109">
        <v>0.99502330483363266</v>
      </c>
    </row>
    <row r="68" spans="1:34" x14ac:dyDescent="0.2">
      <c r="A68" t="s">
        <v>2068</v>
      </c>
      <c r="B68" t="s">
        <v>2942</v>
      </c>
      <c r="C68" t="s">
        <v>2651</v>
      </c>
      <c r="D68" s="107" t="s">
        <v>3255</v>
      </c>
      <c r="E68" s="109">
        <v>0.82827648882910687</v>
      </c>
      <c r="F68" s="109">
        <v>0.75787170814932014</v>
      </c>
      <c r="G68" s="109">
        <v>0.59275523419514797</v>
      </c>
      <c r="H68" s="109">
        <v>0.57466955957001409</v>
      </c>
      <c r="I68" s="109">
        <v>0.55772241743630524</v>
      </c>
      <c r="J68" s="109">
        <v>0.56944348418886614</v>
      </c>
      <c r="K68" s="109">
        <v>0.58370353726900348</v>
      </c>
      <c r="L68" s="109">
        <v>0.59765751522990584</v>
      </c>
      <c r="M68" s="109">
        <v>0.60759627014351369</v>
      </c>
      <c r="N68" s="109">
        <v>0.64127249825395116</v>
      </c>
      <c r="O68" s="109">
        <v>0.65828180197608488</v>
      </c>
      <c r="P68" s="109">
        <v>0.6731987362427222</v>
      </c>
      <c r="Q68" s="109">
        <v>0.68099519619109616</v>
      </c>
      <c r="R68" s="109">
        <v>0.69296104223475197</v>
      </c>
      <c r="S68" s="109">
        <v>0.69858028821975193</v>
      </c>
      <c r="T68" s="109">
        <v>0.70987095667622901</v>
      </c>
      <c r="U68" s="109">
        <v>0.71914105606346801</v>
      </c>
      <c r="V68" s="109">
        <v>0.73468682088338888</v>
      </c>
      <c r="W68" s="109">
        <v>0.73504668857496502</v>
      </c>
      <c r="X68" s="109">
        <v>0.74709264630360994</v>
      </c>
      <c r="Y68" s="109">
        <v>0.75603508428185473</v>
      </c>
      <c r="Z68" s="109">
        <v>0.75784671653577529</v>
      </c>
      <c r="AA68" s="109">
        <v>0.77165865209267304</v>
      </c>
      <c r="AB68" s="109">
        <v>0.78616960250324819</v>
      </c>
      <c r="AC68" s="109">
        <v>0.79066520707371646</v>
      </c>
      <c r="AD68" s="109">
        <v>0.80310791388205571</v>
      </c>
      <c r="AE68" s="109">
        <v>0.8080112915465073</v>
      </c>
      <c r="AF68" s="109">
        <v>0.80417545403015434</v>
      </c>
      <c r="AG68" s="109">
        <v>0.80529840283645815</v>
      </c>
      <c r="AH68" s="109">
        <v>0.8042200118261279</v>
      </c>
    </row>
    <row r="69" spans="1:34" x14ac:dyDescent="0.2">
      <c r="A69" t="s">
        <v>2068</v>
      </c>
      <c r="B69" t="s">
        <v>2942</v>
      </c>
      <c r="C69" t="s">
        <v>2652</v>
      </c>
      <c r="D69" s="107" t="s">
        <v>3255</v>
      </c>
      <c r="E69" s="109">
        <v>0.82827637339440219</v>
      </c>
      <c r="F69" s="109">
        <v>0.75788192412067679</v>
      </c>
      <c r="G69" s="109">
        <v>0.57186980624475703</v>
      </c>
      <c r="H69" s="109">
        <v>0.52761854712898171</v>
      </c>
      <c r="I69" s="109">
        <v>0.50554477661213337</v>
      </c>
      <c r="J69" s="109">
        <v>0.50874860912082698</v>
      </c>
      <c r="K69" s="109">
        <v>0.52201730895789866</v>
      </c>
      <c r="L69" s="109">
        <v>0.52622449991893527</v>
      </c>
      <c r="M69" s="109">
        <v>0.53265646394163924</v>
      </c>
      <c r="N69" s="109">
        <v>0.54828257131595837</v>
      </c>
      <c r="O69" s="109">
        <v>0.55668009977116084</v>
      </c>
      <c r="P69" s="109">
        <v>0.56709675436179385</v>
      </c>
      <c r="Q69" s="109">
        <v>0.56809416792685064</v>
      </c>
      <c r="R69" s="109">
        <v>0.56776898836400502</v>
      </c>
      <c r="S69" s="109">
        <v>0.56806421262100815</v>
      </c>
      <c r="T69" s="109">
        <v>0.56872068978604184</v>
      </c>
      <c r="U69" s="109">
        <v>0.56510048429787296</v>
      </c>
      <c r="V69" s="109">
        <v>0.57384102697778061</v>
      </c>
      <c r="W69" s="109">
        <v>0.57644107826408753</v>
      </c>
      <c r="X69" s="109">
        <v>0.59889387863347487</v>
      </c>
      <c r="Y69" s="109">
        <v>0.60616822741296372</v>
      </c>
      <c r="Z69" s="109">
        <v>0.60848148117570344</v>
      </c>
      <c r="AA69" s="109">
        <v>0.61892081868578941</v>
      </c>
      <c r="AB69" s="109">
        <v>0.62618293138659153</v>
      </c>
      <c r="AC69" s="109">
        <v>0.62851834861261346</v>
      </c>
      <c r="AD69" s="109">
        <v>0.63741449727431554</v>
      </c>
      <c r="AE69" s="109">
        <v>0.62895723135948522</v>
      </c>
      <c r="AF69" s="109">
        <v>0.63464897033897094</v>
      </c>
      <c r="AG69" s="109">
        <v>0.64996253825059835</v>
      </c>
      <c r="AH69" s="109">
        <v>0.66277786828537144</v>
      </c>
    </row>
    <row r="70" spans="1:34" x14ac:dyDescent="0.2">
      <c r="A70" t="s">
        <v>2068</v>
      </c>
      <c r="B70" t="s">
        <v>2942</v>
      </c>
      <c r="C70" t="s">
        <v>2653</v>
      </c>
      <c r="D70" s="107" t="s">
        <v>3255</v>
      </c>
      <c r="E70" s="109">
        <v>0.82827648882910687</v>
      </c>
      <c r="F70" s="109">
        <v>0.75788250129419998</v>
      </c>
      <c r="G70" s="109">
        <v>0.58149209691571679</v>
      </c>
      <c r="H70" s="109">
        <v>0.61681742521600424</v>
      </c>
      <c r="I70" s="109">
        <v>0.63024473233718992</v>
      </c>
      <c r="J70" s="109">
        <v>0.646750740747288</v>
      </c>
      <c r="K70" s="109">
        <v>0.66875230685641174</v>
      </c>
      <c r="L70" s="109">
        <v>0.69371598520280597</v>
      </c>
      <c r="M70" s="109">
        <v>0.7468388631055568</v>
      </c>
      <c r="N70" s="109">
        <v>0.77772543842738939</v>
      </c>
      <c r="O70" s="109">
        <v>0.79998979164152451</v>
      </c>
      <c r="P70" s="109">
        <v>0.82827418013501497</v>
      </c>
      <c r="Q70" s="109">
        <v>0.84783926593424341</v>
      </c>
      <c r="R70" s="109">
        <v>0.86654078470839357</v>
      </c>
      <c r="S70" s="109">
        <v>0.87422319516862734</v>
      </c>
      <c r="T70" s="109">
        <v>0.88633420035331179</v>
      </c>
      <c r="U70" s="109">
        <v>0.89895017465324878</v>
      </c>
      <c r="V70" s="109">
        <v>0.9037372518528205</v>
      </c>
      <c r="W70" s="109">
        <v>0.91474822202006278</v>
      </c>
      <c r="X70" s="109">
        <v>0.89639075638295929</v>
      </c>
      <c r="Y70" s="109">
        <v>0.88983377657517837</v>
      </c>
      <c r="Z70" s="109">
        <v>0.90837057002587096</v>
      </c>
      <c r="AA70" s="109">
        <v>0.923826238058855</v>
      </c>
      <c r="AB70" s="109">
        <v>0.9329661270993107</v>
      </c>
      <c r="AC70" s="109">
        <v>0.95527382604502142</v>
      </c>
      <c r="AD70" s="109">
        <v>0.94907706023293048</v>
      </c>
      <c r="AE70" s="109">
        <v>0.94799105053209687</v>
      </c>
      <c r="AF70" s="109">
        <v>0.93632839374006094</v>
      </c>
      <c r="AG70" s="109">
        <v>0.9480567328790116</v>
      </c>
      <c r="AH70" s="109">
        <v>0.95693175698977295</v>
      </c>
    </row>
    <row r="71" spans="1:34" x14ac:dyDescent="0.2">
      <c r="A71" t="s">
        <v>2357</v>
      </c>
      <c r="B71" t="s">
        <v>2942</v>
      </c>
      <c r="C71" t="s">
        <v>2651</v>
      </c>
      <c r="D71" s="107" t="s">
        <v>3255</v>
      </c>
      <c r="E71" s="109">
        <v>0.90517383675151042</v>
      </c>
      <c r="F71" s="109">
        <v>0.83477921432572788</v>
      </c>
      <c r="G71" s="109">
        <v>0.67472928499095286</v>
      </c>
      <c r="H71" s="109">
        <v>0.65710015462249427</v>
      </c>
      <c r="I71" s="109">
        <v>0.64101138495215648</v>
      </c>
      <c r="J71" s="109">
        <v>0.65269083749371093</v>
      </c>
      <c r="K71" s="109">
        <v>0.66621995802434963</v>
      </c>
      <c r="L71" s="109">
        <v>0.6799751574239391</v>
      </c>
      <c r="M71" s="109">
        <v>0.68974151060623379</v>
      </c>
      <c r="N71" s="109">
        <v>0.72361282336743737</v>
      </c>
      <c r="O71" s="109">
        <v>0.74049728445655127</v>
      </c>
      <c r="P71" s="109">
        <v>0.75524730014034358</v>
      </c>
      <c r="Q71" s="109">
        <v>0.76312306373077454</v>
      </c>
      <c r="R71" s="109">
        <v>0.77503725274412372</v>
      </c>
      <c r="S71" s="109">
        <v>0.78056155368459412</v>
      </c>
      <c r="T71" s="109">
        <v>0.79304044927282391</v>
      </c>
      <c r="U71" s="109">
        <v>0.80548390640674306</v>
      </c>
      <c r="V71" s="109">
        <v>0.82335019737579318</v>
      </c>
      <c r="W71" s="109">
        <v>0.83229985002307549</v>
      </c>
      <c r="X71" s="109">
        <v>0.83272534234421436</v>
      </c>
      <c r="Y71" s="109">
        <v>0.84828692171866471</v>
      </c>
      <c r="Z71" s="109">
        <v>0.85731351159655944</v>
      </c>
      <c r="AA71" s="109">
        <v>0.88116618862857543</v>
      </c>
      <c r="AB71" s="109">
        <v>0.89751786083862906</v>
      </c>
      <c r="AC71" s="109">
        <v>0.90363572703012884</v>
      </c>
      <c r="AD71" s="109">
        <v>0.91744760486967436</v>
      </c>
      <c r="AE71" s="109">
        <v>0.92200594820209003</v>
      </c>
      <c r="AF71" s="109">
        <v>0.9183284871004419</v>
      </c>
      <c r="AG71" s="109">
        <v>0.92004332735455885</v>
      </c>
      <c r="AH71" s="109">
        <v>0.92193847661725414</v>
      </c>
    </row>
    <row r="72" spans="1:34" x14ac:dyDescent="0.2">
      <c r="A72" t="s">
        <v>2357</v>
      </c>
      <c r="B72" t="s">
        <v>2942</v>
      </c>
      <c r="C72" t="s">
        <v>2652</v>
      </c>
      <c r="D72" s="107" t="s">
        <v>3255</v>
      </c>
      <c r="E72" s="109">
        <v>0.90517383675151042</v>
      </c>
      <c r="F72" s="109">
        <v>0.83477921432572788</v>
      </c>
      <c r="G72" s="109">
        <v>0.65402785995968726</v>
      </c>
      <c r="H72" s="109">
        <v>0.61129664503402414</v>
      </c>
      <c r="I72" s="109">
        <v>0.58911552024190239</v>
      </c>
      <c r="J72" s="109">
        <v>0.59249902686829847</v>
      </c>
      <c r="K72" s="109">
        <v>0.60547885135712021</v>
      </c>
      <c r="L72" s="109">
        <v>0.61001855198474397</v>
      </c>
      <c r="M72" s="109">
        <v>0.61562844775867143</v>
      </c>
      <c r="N72" s="109">
        <v>0.63095754163806694</v>
      </c>
      <c r="O72" s="109">
        <v>0.64461837316664916</v>
      </c>
      <c r="P72" s="109">
        <v>0.65461559575813466</v>
      </c>
      <c r="Q72" s="109">
        <v>0.65562616887951519</v>
      </c>
      <c r="R72" s="109">
        <v>0.65566651330877146</v>
      </c>
      <c r="S72" s="109">
        <v>0.65613690972999772</v>
      </c>
      <c r="T72" s="109">
        <v>0.65704740096249392</v>
      </c>
      <c r="U72" s="109">
        <v>0.65648113601910107</v>
      </c>
      <c r="V72" s="109">
        <v>0.66776759110886064</v>
      </c>
      <c r="W72" s="109">
        <v>0.67432722591484684</v>
      </c>
      <c r="X72" s="109">
        <v>0.69687981958635692</v>
      </c>
      <c r="Y72" s="109">
        <v>0.70876070568743044</v>
      </c>
      <c r="Z72" s="109">
        <v>0.71857103949217593</v>
      </c>
      <c r="AA72" s="109">
        <v>0.73283547909108793</v>
      </c>
      <c r="AB72" s="109">
        <v>0.74090592331081895</v>
      </c>
      <c r="AC72" s="109">
        <v>0.74344312040047378</v>
      </c>
      <c r="AD72" s="109">
        <v>0.75236206741633349</v>
      </c>
      <c r="AE72" s="109">
        <v>0.74389054531548571</v>
      </c>
      <c r="AF72" s="109">
        <v>0.74951862205538722</v>
      </c>
      <c r="AG72" s="109">
        <v>0.76612725191787023</v>
      </c>
      <c r="AH72" s="109">
        <v>0.78116325708229783</v>
      </c>
    </row>
    <row r="73" spans="1:34" x14ac:dyDescent="0.2">
      <c r="A73" t="s">
        <v>2357</v>
      </c>
      <c r="B73" t="s">
        <v>2942</v>
      </c>
      <c r="C73" t="s">
        <v>2653</v>
      </c>
      <c r="D73" s="107" t="s">
        <v>3255</v>
      </c>
      <c r="E73" s="109">
        <v>0.90517383675151042</v>
      </c>
      <c r="F73" s="109">
        <v>0.83477921432572788</v>
      </c>
      <c r="G73" s="109">
        <v>0.66311972816303089</v>
      </c>
      <c r="H73" s="109">
        <v>0.6983406457730118</v>
      </c>
      <c r="I73" s="109">
        <v>0.71282423815859797</v>
      </c>
      <c r="J73" s="109">
        <v>0.72922877946335618</v>
      </c>
      <c r="K73" s="109">
        <v>0.75043880980306954</v>
      </c>
      <c r="L73" s="109">
        <v>0.77554660837815115</v>
      </c>
      <c r="M73" s="109">
        <v>0.82867895192667895</v>
      </c>
      <c r="N73" s="109">
        <v>0.85961268232533861</v>
      </c>
      <c r="O73" s="109">
        <v>0.88179519233391568</v>
      </c>
      <c r="P73" s="109">
        <v>0.9099808264376249</v>
      </c>
      <c r="Q73" s="109">
        <v>0.92955410810087968</v>
      </c>
      <c r="R73" s="109">
        <v>0.94816760791277577</v>
      </c>
      <c r="S73" s="109">
        <v>0.95584078359664171</v>
      </c>
      <c r="T73" s="109">
        <v>0.96792956760069171</v>
      </c>
      <c r="U73" s="109">
        <v>0.98519034582678622</v>
      </c>
      <c r="V73" s="109">
        <v>0.99055113350819723</v>
      </c>
      <c r="W73" s="109">
        <v>1.0066127760229548</v>
      </c>
      <c r="X73" s="109">
        <v>0.99678668538103221</v>
      </c>
      <c r="Y73" s="109">
        <v>0.99278537221564156</v>
      </c>
      <c r="Z73" s="109">
        <v>1.0106053738681489</v>
      </c>
      <c r="AA73" s="109">
        <v>1.0284478852880521</v>
      </c>
      <c r="AB73" s="109">
        <v>1.0419579590924331</v>
      </c>
      <c r="AC73" s="109">
        <v>1.0617353293134122</v>
      </c>
      <c r="AD73" s="109">
        <v>1.0607918237554017</v>
      </c>
      <c r="AE73" s="109">
        <v>1.0605884855232568</v>
      </c>
      <c r="AF73" s="109">
        <v>1.0489396808957725</v>
      </c>
      <c r="AG73" s="109">
        <v>1.0609110100878962</v>
      </c>
      <c r="AH73" s="109">
        <v>1.0696397207105832</v>
      </c>
    </row>
    <row r="74" spans="1:34" x14ac:dyDescent="0.2">
      <c r="A74" t="s">
        <v>2646</v>
      </c>
      <c r="B74" t="s">
        <v>2942</v>
      </c>
      <c r="C74" t="s">
        <v>2651</v>
      </c>
      <c r="D74" s="107" t="s">
        <v>3255</v>
      </c>
      <c r="E74" s="109">
        <v>1.1545472559369188</v>
      </c>
      <c r="F74" s="109">
        <v>1.1139642231464242</v>
      </c>
      <c r="G74" s="109">
        <v>1.0096883605748426</v>
      </c>
      <c r="H74" s="109">
        <v>1.0313667095110994</v>
      </c>
      <c r="I74" s="109">
        <v>1.0293572798908546</v>
      </c>
      <c r="J74" s="109">
        <v>1.0455180808168598</v>
      </c>
      <c r="K74" s="109">
        <v>1.0624820764174401</v>
      </c>
      <c r="L74" s="109">
        <v>1.0772416731817134</v>
      </c>
      <c r="M74" s="109">
        <v>1.0864839528051449</v>
      </c>
      <c r="N74" s="109">
        <v>1.1125649813746707</v>
      </c>
      <c r="O74" s="109">
        <v>1.3113871770063046</v>
      </c>
      <c r="P74" s="109">
        <v>1.321791480083546</v>
      </c>
      <c r="Q74" s="109">
        <v>1.3574161305728487</v>
      </c>
      <c r="R74" s="109">
        <v>1.3639467335506299</v>
      </c>
      <c r="S74" s="109">
        <v>1.3693830155288462</v>
      </c>
      <c r="T74" s="109">
        <v>1.3760140466996251</v>
      </c>
      <c r="U74" s="109">
        <v>1.3824501663716946</v>
      </c>
      <c r="V74" s="109">
        <v>1.4002334020707878</v>
      </c>
      <c r="W74" s="109">
        <v>1.4006572205887102</v>
      </c>
      <c r="X74" s="109">
        <v>1.416022734117405</v>
      </c>
      <c r="Y74" s="109">
        <v>1.4259341310060241</v>
      </c>
      <c r="Z74" s="109">
        <v>1.4291733442516761</v>
      </c>
      <c r="AA74" s="109">
        <v>1.4455809445761063</v>
      </c>
      <c r="AB74" s="109">
        <v>1.4589452820659345</v>
      </c>
      <c r="AC74" s="109">
        <v>1.4672811106715309</v>
      </c>
      <c r="AD74" s="109">
        <v>1.4789218925870462</v>
      </c>
      <c r="AE74" s="109">
        <v>1.4847402634374731</v>
      </c>
      <c r="AF74" s="109">
        <v>1.4806436589234391</v>
      </c>
      <c r="AG74" s="109">
        <v>1.4819043790496775</v>
      </c>
      <c r="AH74" s="109">
        <v>1.4862565559996863</v>
      </c>
    </row>
    <row r="75" spans="1:34" x14ac:dyDescent="0.2">
      <c r="A75" t="s">
        <v>2646</v>
      </c>
      <c r="B75" t="s">
        <v>2942</v>
      </c>
      <c r="C75" t="s">
        <v>2652</v>
      </c>
      <c r="D75" s="107" t="s">
        <v>3255</v>
      </c>
      <c r="E75" s="109">
        <v>1.1545369245308574</v>
      </c>
      <c r="F75" s="109">
        <v>1.1139688405346075</v>
      </c>
      <c r="G75" s="109">
        <v>0.9884618230723724</v>
      </c>
      <c r="H75" s="109">
        <v>0.98433618673013246</v>
      </c>
      <c r="I75" s="109">
        <v>0.9782227070574071</v>
      </c>
      <c r="J75" s="109">
        <v>0.98602944069449039</v>
      </c>
      <c r="K75" s="109">
        <v>1.0018845128053746</v>
      </c>
      <c r="L75" s="109">
        <v>1.0077453059097405</v>
      </c>
      <c r="M75" s="109">
        <v>1.0146071487723578</v>
      </c>
      <c r="N75" s="109">
        <v>1.0281811156857321</v>
      </c>
      <c r="O75" s="109">
        <v>1.2123877193470749</v>
      </c>
      <c r="P75" s="109">
        <v>1.2476606980088283</v>
      </c>
      <c r="Q75" s="109">
        <v>1.2488804965322879</v>
      </c>
      <c r="R75" s="109">
        <v>1.2480358607987636</v>
      </c>
      <c r="S75" s="109">
        <v>1.2484769945223748</v>
      </c>
      <c r="T75" s="109">
        <v>1.2491190423493346</v>
      </c>
      <c r="U75" s="109">
        <v>1.2453079078597646</v>
      </c>
      <c r="V75" s="109">
        <v>1.2548309824021247</v>
      </c>
      <c r="W75" s="109">
        <v>1.2565240632144254</v>
      </c>
      <c r="X75" s="109">
        <v>1.2795582504735075</v>
      </c>
      <c r="Y75" s="109">
        <v>1.2873297188083366</v>
      </c>
      <c r="Z75" s="109">
        <v>1.2876353321887528</v>
      </c>
      <c r="AA75" s="109">
        <v>1.29974062335556</v>
      </c>
      <c r="AB75" s="109">
        <v>1.308067159467436</v>
      </c>
      <c r="AC75" s="109">
        <v>1.3105436956198262</v>
      </c>
      <c r="AD75" s="109">
        <v>1.3203042193495387</v>
      </c>
      <c r="AE75" s="109">
        <v>1.3113242073749478</v>
      </c>
      <c r="AF75" s="109">
        <v>1.3174219302104957</v>
      </c>
      <c r="AG75" s="109">
        <v>1.3329649245975062</v>
      </c>
      <c r="AH75" s="109">
        <v>1.3457152071762404</v>
      </c>
    </row>
    <row r="76" spans="1:34" x14ac:dyDescent="0.2">
      <c r="A76" t="s">
        <v>2646</v>
      </c>
      <c r="B76" t="s">
        <v>2942</v>
      </c>
      <c r="C76" t="s">
        <v>2653</v>
      </c>
      <c r="D76" s="107" t="s">
        <v>3255</v>
      </c>
      <c r="E76" s="109">
        <v>1.1545373285523235</v>
      </c>
      <c r="F76" s="109">
        <v>1.1139686096651986</v>
      </c>
      <c r="G76" s="109">
        <v>1.0029830471716563</v>
      </c>
      <c r="H76" s="109">
        <v>1.0631233162014673</v>
      </c>
      <c r="I76" s="109">
        <v>1.0838484630645273</v>
      </c>
      <c r="J76" s="109">
        <v>1.1061851361210913</v>
      </c>
      <c r="K76" s="109">
        <v>1.1308742530226059</v>
      </c>
      <c r="L76" s="109">
        <v>1.1563332039690666</v>
      </c>
      <c r="M76" s="109">
        <v>1.2106328809678155</v>
      </c>
      <c r="N76" s="109">
        <v>1.2339556549883857</v>
      </c>
      <c r="O76" s="109">
        <v>1.258558311296158</v>
      </c>
      <c r="P76" s="109">
        <v>1.3095984585412461</v>
      </c>
      <c r="Q76" s="109">
        <v>1.4887674339766934</v>
      </c>
      <c r="R76" s="109">
        <v>1.5020179528477913</v>
      </c>
      <c r="S76" s="109">
        <v>1.5353250207729321</v>
      </c>
      <c r="T76" s="109">
        <v>1.545889893524266</v>
      </c>
      <c r="U76" s="109">
        <v>1.5583163240392577</v>
      </c>
      <c r="V76" s="109">
        <v>1.563123833181542</v>
      </c>
      <c r="W76" s="109">
        <v>1.5705960947620605</v>
      </c>
      <c r="X76" s="109">
        <v>1.5574118354113997</v>
      </c>
      <c r="Y76" s="109">
        <v>1.5596001311064152</v>
      </c>
      <c r="Z76" s="109">
        <v>1.5718878668238352</v>
      </c>
      <c r="AA76" s="109">
        <v>1.5933770759966124</v>
      </c>
      <c r="AB76" s="109">
        <v>1.5969075310019583</v>
      </c>
      <c r="AC76" s="109">
        <v>1.6137711561268926</v>
      </c>
      <c r="AD76" s="109">
        <v>1.6198763822182394</v>
      </c>
      <c r="AE76" s="109">
        <v>1.6213239911312178</v>
      </c>
      <c r="AF76" s="109">
        <v>1.6177036702083445</v>
      </c>
      <c r="AG76" s="109">
        <v>1.626022529912365</v>
      </c>
      <c r="AH76" s="109">
        <v>1.6346528901667359</v>
      </c>
    </row>
    <row r="77" spans="1:34" x14ac:dyDescent="0.2">
      <c r="A77" t="s">
        <v>2962</v>
      </c>
      <c r="B77" t="s">
        <v>2942</v>
      </c>
      <c r="C77" t="s">
        <v>2651</v>
      </c>
      <c r="D77" s="107" t="s">
        <v>3255</v>
      </c>
      <c r="E77" s="109">
        <v>1.1969124659734889</v>
      </c>
      <c r="F77" s="109">
        <v>1.1263826695086254</v>
      </c>
      <c r="G77" s="109">
        <v>0.95974476614788562</v>
      </c>
      <c r="H77" s="109">
        <v>0.94244901120629831</v>
      </c>
      <c r="I77" s="109">
        <v>0.92606669108217476</v>
      </c>
      <c r="J77" s="109">
        <v>0.93762262848981182</v>
      </c>
      <c r="K77" s="109">
        <v>0.95130793217576837</v>
      </c>
      <c r="L77" s="109">
        <v>0.96501078193682355</v>
      </c>
      <c r="M77" s="109">
        <v>0.97473124982404158</v>
      </c>
      <c r="N77" s="109">
        <v>1.0086614342845888</v>
      </c>
      <c r="O77" s="109">
        <v>1.0256081146794798</v>
      </c>
      <c r="P77" s="109">
        <v>1.040476912674301</v>
      </c>
      <c r="Q77" s="109">
        <v>1.0482879751128062</v>
      </c>
      <c r="R77" s="109">
        <v>1.0600769751890216</v>
      </c>
      <c r="S77" s="109">
        <v>1.0657299281077637</v>
      </c>
      <c r="T77" s="109">
        <v>1.0760882304552233</v>
      </c>
      <c r="U77" s="109">
        <v>1.0854352093557229</v>
      </c>
      <c r="V77" s="109">
        <v>1.1012695609371326</v>
      </c>
      <c r="W77" s="109">
        <v>1.1013031524361696</v>
      </c>
      <c r="X77" s="109">
        <v>1.1135906572841803</v>
      </c>
      <c r="Y77" s="109">
        <v>1.1225790382748544</v>
      </c>
      <c r="Z77" s="109">
        <v>1.1244780546001536</v>
      </c>
      <c r="AA77" s="109">
        <v>1.1381097965831777</v>
      </c>
      <c r="AB77" s="109">
        <v>1.1525578350797483</v>
      </c>
      <c r="AC77" s="109">
        <v>1.1567908834146143</v>
      </c>
      <c r="AD77" s="109">
        <v>1.169313528755886</v>
      </c>
      <c r="AE77" s="109">
        <v>1.1742106729462893</v>
      </c>
      <c r="AF77" s="109">
        <v>1.1703276803531089</v>
      </c>
      <c r="AG77" s="109">
        <v>1.1715206980251023</v>
      </c>
      <c r="AH77" s="109">
        <v>1.1705158966389519</v>
      </c>
    </row>
    <row r="78" spans="1:34" x14ac:dyDescent="0.2">
      <c r="A78" t="s">
        <v>2962</v>
      </c>
      <c r="B78" t="s">
        <v>2942</v>
      </c>
      <c r="C78" t="s">
        <v>2652</v>
      </c>
      <c r="D78" s="107" t="s">
        <v>3255</v>
      </c>
      <c r="E78" s="109">
        <v>1.1969124659734889</v>
      </c>
      <c r="F78" s="109">
        <v>1.1263819769003978</v>
      </c>
      <c r="G78" s="109">
        <v>0.93841514545421167</v>
      </c>
      <c r="H78" s="109">
        <v>0.8960274642094247</v>
      </c>
      <c r="I78" s="109">
        <v>0.87414127508754402</v>
      </c>
      <c r="J78" s="109">
        <v>0.87752732127744115</v>
      </c>
      <c r="K78" s="109">
        <v>0.89003120847921624</v>
      </c>
      <c r="L78" s="109">
        <v>0.89401012731191531</v>
      </c>
      <c r="M78" s="109">
        <v>0.90041375211464125</v>
      </c>
      <c r="N78" s="109">
        <v>0.9161686846192888</v>
      </c>
      <c r="O78" s="109">
        <v>0.92444685358993961</v>
      </c>
      <c r="P78" s="109">
        <v>0.93483193678886545</v>
      </c>
      <c r="Q78" s="109">
        <v>0.93590097758812363</v>
      </c>
      <c r="R78" s="109">
        <v>0.93549014547446874</v>
      </c>
      <c r="S78" s="109">
        <v>0.93594622799232485</v>
      </c>
      <c r="T78" s="109">
        <v>0.93640202192342004</v>
      </c>
      <c r="U78" s="109">
        <v>0.93267249976999922</v>
      </c>
      <c r="V78" s="109">
        <v>0.94139070583456774</v>
      </c>
      <c r="W78" s="109">
        <v>0.94393944639468186</v>
      </c>
      <c r="X78" s="109">
        <v>0.9662445480595393</v>
      </c>
      <c r="Y78" s="109">
        <v>0.97346648948314207</v>
      </c>
      <c r="Z78" s="109">
        <v>0.97574615174684454</v>
      </c>
      <c r="AA78" s="109">
        <v>0.98578487311463203</v>
      </c>
      <c r="AB78" s="109">
        <v>0.99307111166869466</v>
      </c>
      <c r="AC78" s="109">
        <v>0.9953381338322439</v>
      </c>
      <c r="AD78" s="109">
        <v>1.0042719142076439</v>
      </c>
      <c r="AE78" s="109">
        <v>0.99578076820701467</v>
      </c>
      <c r="AF78" s="109">
        <v>1.0013933766965004</v>
      </c>
      <c r="AG78" s="109">
        <v>1.0166582888801408</v>
      </c>
      <c r="AH78" s="109">
        <v>1.0294291188362923</v>
      </c>
    </row>
    <row r="79" spans="1:34" x14ac:dyDescent="0.2">
      <c r="A79" t="s">
        <v>2962</v>
      </c>
      <c r="B79" t="s">
        <v>2942</v>
      </c>
      <c r="C79" t="s">
        <v>2653</v>
      </c>
      <c r="D79" s="107" t="s">
        <v>3255</v>
      </c>
      <c r="E79" s="109">
        <v>1.1969124659734889</v>
      </c>
      <c r="F79" s="109">
        <v>1.1263815151615795</v>
      </c>
      <c r="G79" s="109">
        <v>0.95053971421668593</v>
      </c>
      <c r="H79" s="109">
        <v>0.98492234500189502</v>
      </c>
      <c r="I79" s="109">
        <v>0.99850675875603534</v>
      </c>
      <c r="J79" s="109">
        <v>1.0144031564911646</v>
      </c>
      <c r="K79" s="109">
        <v>1.035573881313963</v>
      </c>
      <c r="L79" s="109">
        <v>1.0605239960825674</v>
      </c>
      <c r="M79" s="109">
        <v>1.1136170341141804</v>
      </c>
      <c r="N79" s="109">
        <v>1.1445392210423808</v>
      </c>
      <c r="O79" s="109">
        <v>1.1666890630295574</v>
      </c>
      <c r="P79" s="109">
        <v>1.1948438183497871</v>
      </c>
      <c r="Q79" s="109">
        <v>1.214454212270569</v>
      </c>
      <c r="R79" s="109">
        <v>1.2330372373204521</v>
      </c>
      <c r="S79" s="109">
        <v>1.2407160115874909</v>
      </c>
      <c r="T79" s="109">
        <v>1.2527972346183898</v>
      </c>
      <c r="U79" s="109">
        <v>1.2651235832444971</v>
      </c>
      <c r="V79" s="109">
        <v>1.2699853466979416</v>
      </c>
      <c r="W79" s="109">
        <v>1.2808478678350745</v>
      </c>
      <c r="X79" s="109">
        <v>1.2626032396217131</v>
      </c>
      <c r="Y79" s="109">
        <v>1.2561178870481338</v>
      </c>
      <c r="Z79" s="109">
        <v>1.2745707017512329</v>
      </c>
      <c r="AA79" s="109">
        <v>1.2899602256984841</v>
      </c>
      <c r="AB79" s="109">
        <v>1.2991546576368607</v>
      </c>
      <c r="AC79" s="109">
        <v>1.3213080780998796</v>
      </c>
      <c r="AD79" s="109">
        <v>1.3151711651821216</v>
      </c>
      <c r="AE79" s="109">
        <v>1.3136422325197552</v>
      </c>
      <c r="AF79" s="109">
        <v>1.302053511656013</v>
      </c>
      <c r="AG79" s="109">
        <v>1.3141006814490561</v>
      </c>
      <c r="AH79" s="109">
        <v>1.3221661619764897</v>
      </c>
    </row>
    <row r="80" spans="1:34" x14ac:dyDescent="0.2">
      <c r="A80" t="s">
        <v>3252</v>
      </c>
      <c r="B80" t="s">
        <v>2942</v>
      </c>
      <c r="C80" t="s">
        <v>2651</v>
      </c>
      <c r="D80" s="107" t="s">
        <v>3255</v>
      </c>
      <c r="E80" s="109">
        <v>0.92190038316473755</v>
      </c>
      <c r="F80" s="109">
        <v>0.86225532901764101</v>
      </c>
      <c r="G80" s="109">
        <v>0.70068241190778646</v>
      </c>
      <c r="H80" s="109">
        <v>0.68904388096901104</v>
      </c>
      <c r="I80" s="109">
        <v>0.67342527685049058</v>
      </c>
      <c r="J80" s="109">
        <v>0.68482347273429844</v>
      </c>
      <c r="K80" s="109">
        <v>0.69881138849835167</v>
      </c>
      <c r="L80" s="109">
        <v>0.71257997832367403</v>
      </c>
      <c r="M80" s="109">
        <v>0.72299299672111206</v>
      </c>
      <c r="N80" s="109">
        <v>0.75614440094710667</v>
      </c>
      <c r="O80" s="109">
        <v>0.77308542504147215</v>
      </c>
      <c r="P80" s="109">
        <v>0.78790256600598696</v>
      </c>
      <c r="Q80" s="109">
        <v>0.7957105117074682</v>
      </c>
      <c r="R80" s="109">
        <v>0.80764998092112361</v>
      </c>
      <c r="S80" s="109">
        <v>0.8132093162944386</v>
      </c>
      <c r="T80" s="109">
        <v>0.82375375710305876</v>
      </c>
      <c r="U80" s="109">
        <v>0.83317490280126083</v>
      </c>
      <c r="V80" s="109">
        <v>0.84896186843643362</v>
      </c>
      <c r="W80" s="109">
        <v>0.84904971424663078</v>
      </c>
      <c r="X80" s="109">
        <v>0.86222439251680949</v>
      </c>
      <c r="Y80" s="109">
        <v>0.87084586429892707</v>
      </c>
      <c r="Z80" s="109">
        <v>0.87258586931864601</v>
      </c>
      <c r="AA80" s="109">
        <v>0.88630107059309282</v>
      </c>
      <c r="AB80" s="109">
        <v>0.90052828249977257</v>
      </c>
      <c r="AC80" s="109">
        <v>0.90465559264522899</v>
      </c>
      <c r="AD80" s="109">
        <v>0.91715411213324016</v>
      </c>
      <c r="AE80" s="109">
        <v>0.92206135686029589</v>
      </c>
      <c r="AF80" s="109">
        <v>0.91819891164453338</v>
      </c>
      <c r="AG80" s="109">
        <v>0.91934425478352899</v>
      </c>
      <c r="AH80" s="109">
        <v>0.91828248637066034</v>
      </c>
    </row>
    <row r="81" spans="1:34" x14ac:dyDescent="0.2">
      <c r="A81" t="s">
        <v>3252</v>
      </c>
      <c r="B81" t="s">
        <v>2942</v>
      </c>
      <c r="C81" t="s">
        <v>2652</v>
      </c>
      <c r="D81" s="107" t="s">
        <v>3255</v>
      </c>
      <c r="E81" s="109">
        <v>0.92190026773003286</v>
      </c>
      <c r="F81" s="109">
        <v>0.86225538673499347</v>
      </c>
      <c r="G81" s="109">
        <v>0.6816315300001784</v>
      </c>
      <c r="H81" s="109">
        <v>0.63995960164123533</v>
      </c>
      <c r="I81" s="109">
        <v>0.62034141587789293</v>
      </c>
      <c r="J81" s="109">
        <v>0.62517622532781469</v>
      </c>
      <c r="K81" s="109">
        <v>0.63821347858217281</v>
      </c>
      <c r="L81" s="109">
        <v>0.64226136965086755</v>
      </c>
      <c r="M81" s="109">
        <v>0.64875786167344052</v>
      </c>
      <c r="N81" s="109">
        <v>0.66426922695139201</v>
      </c>
      <c r="O81" s="109">
        <v>0.67238099679536834</v>
      </c>
      <c r="P81" s="109">
        <v>0.68265399289613204</v>
      </c>
      <c r="Q81" s="109">
        <v>0.68371460696195496</v>
      </c>
      <c r="R81" s="109">
        <v>0.68311163378250084</v>
      </c>
      <c r="S81" s="109">
        <v>0.68347473364580569</v>
      </c>
      <c r="T81" s="109">
        <v>0.6839798181957627</v>
      </c>
      <c r="U81" s="109">
        <v>0.68031413143398323</v>
      </c>
      <c r="V81" s="109">
        <v>0.68903995618905489</v>
      </c>
      <c r="W81" s="109">
        <v>0.69163042639488059</v>
      </c>
      <c r="X81" s="109">
        <v>0.71445180977604095</v>
      </c>
      <c r="Y81" s="109">
        <v>0.7213617311931223</v>
      </c>
      <c r="Z81" s="109">
        <v>0.72453127959455077</v>
      </c>
      <c r="AA81" s="109">
        <v>0.73406226141417552</v>
      </c>
      <c r="AB81" s="109">
        <v>0.74123964504180406</v>
      </c>
      <c r="AC81" s="109">
        <v>0.74331873950627225</v>
      </c>
      <c r="AD81" s="109">
        <v>0.75206032109852117</v>
      </c>
      <c r="AE81" s="109">
        <v>0.74369222849299066</v>
      </c>
      <c r="AF81" s="109">
        <v>0.74930835774096638</v>
      </c>
      <c r="AG81" s="109">
        <v>0.76438003222911399</v>
      </c>
      <c r="AH81" s="109">
        <v>0.77751101846360349</v>
      </c>
    </row>
    <row r="82" spans="1:34" x14ac:dyDescent="0.2">
      <c r="A82" t="s">
        <v>3252</v>
      </c>
      <c r="B82" t="s">
        <v>2942</v>
      </c>
      <c r="C82" t="s">
        <v>2653</v>
      </c>
      <c r="D82" s="107" t="s">
        <v>3255</v>
      </c>
      <c r="E82" s="109">
        <v>0.92190038316473755</v>
      </c>
      <c r="F82" s="109">
        <v>0.86225538673499347</v>
      </c>
      <c r="G82" s="109">
        <v>0.69633277452127917</v>
      </c>
      <c r="H82" s="109">
        <v>0.74104819658423271</v>
      </c>
      <c r="I82" s="109">
        <v>0.75051667051131898</v>
      </c>
      <c r="J82" s="109">
        <v>0.76620615153846072</v>
      </c>
      <c r="K82" s="109">
        <v>0.78761911608885271</v>
      </c>
      <c r="L82" s="109">
        <v>0.80913066187696903</v>
      </c>
      <c r="M82" s="109">
        <v>0.86247228854492841</v>
      </c>
      <c r="N82" s="109">
        <v>0.89335724778089654</v>
      </c>
      <c r="O82" s="109">
        <v>0.91542824786483423</v>
      </c>
      <c r="P82" s="109">
        <v>0.94265069479339936</v>
      </c>
      <c r="Q82" s="109">
        <v>0.96217826431363418</v>
      </c>
      <c r="R82" s="109">
        <v>0.98079124466935974</v>
      </c>
      <c r="S82" s="109">
        <v>0.98846193850707709</v>
      </c>
      <c r="T82" s="109">
        <v>1.0005715007579536</v>
      </c>
      <c r="U82" s="109">
        <v>1.0128619491909316</v>
      </c>
      <c r="V82" s="109">
        <v>1.0177984566156022</v>
      </c>
      <c r="W82" s="109">
        <v>1.028715809237418</v>
      </c>
      <c r="X82" s="109">
        <v>1.0104153683443844</v>
      </c>
      <c r="Y82" s="109">
        <v>1.0039036389408049</v>
      </c>
      <c r="Z82" s="109">
        <v>1.0224030892645608</v>
      </c>
      <c r="AA82" s="109">
        <v>1.0377879958236282</v>
      </c>
      <c r="AB82" s="109">
        <v>1.0469611300590067</v>
      </c>
      <c r="AC82" s="109">
        <v>1.0692739081317195</v>
      </c>
      <c r="AD82" s="109">
        <v>1.0629728470640272</v>
      </c>
      <c r="AE82" s="109">
        <v>1.0616754764190794</v>
      </c>
      <c r="AF82" s="109">
        <v>1.0501744282134768</v>
      </c>
      <c r="AG82" s="109">
        <v>1.0620977365684889</v>
      </c>
      <c r="AH82" s="109">
        <v>1.0710579514912419</v>
      </c>
    </row>
    <row r="83" spans="1:34" x14ac:dyDescent="0.2">
      <c r="A83" t="s">
        <v>3253</v>
      </c>
      <c r="B83" t="s">
        <v>2942</v>
      </c>
      <c r="C83" t="s">
        <v>2651</v>
      </c>
      <c r="D83" s="107" t="s">
        <v>3255</v>
      </c>
      <c r="E83" s="109">
        <v>1.2490432403075946</v>
      </c>
      <c r="F83" s="109">
        <v>1.1893981861604983</v>
      </c>
      <c r="G83" s="109">
        <v>1.0278252690506435</v>
      </c>
      <c r="H83" s="109">
        <v>1.0161867381118683</v>
      </c>
      <c r="I83" s="109">
        <v>1.0005681339933479</v>
      </c>
      <c r="J83" s="109">
        <v>1.0119663298771555</v>
      </c>
      <c r="K83" s="109">
        <v>1.0259542456412087</v>
      </c>
      <c r="L83" s="109">
        <v>1.0397228354665313</v>
      </c>
      <c r="M83" s="109">
        <v>1.0501358538639693</v>
      </c>
      <c r="N83" s="109">
        <v>1.083287258089964</v>
      </c>
      <c r="O83" s="109">
        <v>1.1002282821843292</v>
      </c>
      <c r="P83" s="109">
        <v>1.1150454231488443</v>
      </c>
      <c r="Q83" s="109">
        <v>1.1228533688503255</v>
      </c>
      <c r="R83" s="109">
        <v>1.1347928380639809</v>
      </c>
      <c r="S83" s="109">
        <v>1.1403521734372957</v>
      </c>
      <c r="T83" s="109">
        <v>1.1508966142459158</v>
      </c>
      <c r="U83" s="109">
        <v>1.1603177599441179</v>
      </c>
      <c r="V83" s="109">
        <v>1.1761047255792909</v>
      </c>
      <c r="W83" s="109">
        <v>1.1761925713894881</v>
      </c>
      <c r="X83" s="109">
        <v>1.1893672496596666</v>
      </c>
      <c r="Y83" s="109">
        <v>1.1979887214417841</v>
      </c>
      <c r="Z83" s="109">
        <v>1.1997287264615033</v>
      </c>
      <c r="AA83" s="109">
        <v>1.2134439277359501</v>
      </c>
      <c r="AB83" s="109">
        <v>1.2276711396426299</v>
      </c>
      <c r="AC83" s="109">
        <v>1.2317984497880863</v>
      </c>
      <c r="AD83" s="109">
        <v>1.2442969692760975</v>
      </c>
      <c r="AE83" s="109">
        <v>1.2492042140031532</v>
      </c>
      <c r="AF83" s="109">
        <v>1.2453417687873904</v>
      </c>
      <c r="AG83" s="109">
        <v>1.2464871119263861</v>
      </c>
      <c r="AH83" s="109">
        <v>1.2454253435135176</v>
      </c>
    </row>
    <row r="84" spans="1:34" x14ac:dyDescent="0.2">
      <c r="A84" t="s">
        <v>3253</v>
      </c>
      <c r="B84" t="s">
        <v>2942</v>
      </c>
      <c r="C84" t="s">
        <v>2652</v>
      </c>
      <c r="D84" s="107" t="s">
        <v>3255</v>
      </c>
      <c r="E84" s="109">
        <v>1.2490431248728902</v>
      </c>
      <c r="F84" s="109">
        <v>1.1893982438778505</v>
      </c>
      <c r="G84" s="109">
        <v>1.0087743871430357</v>
      </c>
      <c r="H84" s="109">
        <v>0.96710245878409251</v>
      </c>
      <c r="I84" s="109">
        <v>0.94748427302075011</v>
      </c>
      <c r="J84" s="109">
        <v>0.95231908247067187</v>
      </c>
      <c r="K84" s="109">
        <v>0.96535633572502999</v>
      </c>
      <c r="L84" s="109">
        <v>0.96940422679372473</v>
      </c>
      <c r="M84" s="109">
        <v>0.9759007188162977</v>
      </c>
      <c r="N84" s="109">
        <v>0.99141208409424919</v>
      </c>
      <c r="O84" s="109">
        <v>0.99952385393822551</v>
      </c>
      <c r="P84" s="109">
        <v>1.0097968500389891</v>
      </c>
      <c r="Q84" s="109">
        <v>1.010857464104812</v>
      </c>
      <c r="R84" s="109">
        <v>1.0102544909253579</v>
      </c>
      <c r="S84" s="109">
        <v>1.0106175907886628</v>
      </c>
      <c r="T84" s="109">
        <v>1.01112267533862</v>
      </c>
      <c r="U84" s="109">
        <v>1.0074569885768403</v>
      </c>
      <c r="V84" s="109">
        <v>1.0161828133319122</v>
      </c>
      <c r="W84" s="109">
        <v>1.0187732835377377</v>
      </c>
      <c r="X84" s="109">
        <v>1.0415946669188982</v>
      </c>
      <c r="Y84" s="109">
        <v>1.0485045883359794</v>
      </c>
      <c r="Z84" s="109">
        <v>1.0516741367374078</v>
      </c>
      <c r="AA84" s="109">
        <v>1.0612051185570328</v>
      </c>
      <c r="AB84" s="109">
        <v>1.0683825021846611</v>
      </c>
      <c r="AC84" s="109">
        <v>1.0704615966491295</v>
      </c>
      <c r="AD84" s="109">
        <v>1.0792031782413782</v>
      </c>
      <c r="AE84" s="109">
        <v>1.0708350856358479</v>
      </c>
      <c r="AF84" s="109">
        <v>1.0764512148838237</v>
      </c>
      <c r="AG84" s="109">
        <v>1.0915228893719711</v>
      </c>
      <c r="AH84" s="109">
        <v>1.1046538756064606</v>
      </c>
    </row>
    <row r="85" spans="1:34" x14ac:dyDescent="0.2">
      <c r="A85" t="s">
        <v>3253</v>
      </c>
      <c r="B85" t="s">
        <v>2942</v>
      </c>
      <c r="C85" t="s">
        <v>2653</v>
      </c>
      <c r="D85" s="107" t="s">
        <v>3255</v>
      </c>
      <c r="E85" s="109">
        <v>1.2490432403075946</v>
      </c>
      <c r="F85" s="109">
        <v>1.1893982438778505</v>
      </c>
      <c r="G85" s="109">
        <v>1.0234756316641365</v>
      </c>
      <c r="H85" s="109">
        <v>1.06819105372709</v>
      </c>
      <c r="I85" s="109">
        <v>1.0776595276541761</v>
      </c>
      <c r="J85" s="109">
        <v>1.0933490086813178</v>
      </c>
      <c r="K85" s="109">
        <v>1.11476197323171</v>
      </c>
      <c r="L85" s="109">
        <v>1.1362735190198263</v>
      </c>
      <c r="M85" s="109">
        <v>1.1896151456877857</v>
      </c>
      <c r="N85" s="109">
        <v>1.2205001049237536</v>
      </c>
      <c r="O85" s="109">
        <v>1.2425711050076913</v>
      </c>
      <c r="P85" s="109">
        <v>1.2697935519362566</v>
      </c>
      <c r="Q85" s="109">
        <v>1.2893211214564912</v>
      </c>
      <c r="R85" s="109">
        <v>1.3079341018122168</v>
      </c>
      <c r="S85" s="109">
        <v>1.3156047956499344</v>
      </c>
      <c r="T85" s="109">
        <v>1.327714357900811</v>
      </c>
      <c r="U85" s="109">
        <v>1.340004806333789</v>
      </c>
      <c r="V85" s="109">
        <v>1.3449413137584592</v>
      </c>
      <c r="W85" s="109">
        <v>1.355858666380275</v>
      </c>
      <c r="X85" s="109">
        <v>1.3375582254872413</v>
      </c>
      <c r="Y85" s="109">
        <v>1.3310464960836623</v>
      </c>
      <c r="Z85" s="109">
        <v>1.3495459464074178</v>
      </c>
      <c r="AA85" s="109">
        <v>1.3649308529664852</v>
      </c>
      <c r="AB85" s="109">
        <v>1.3741039872018641</v>
      </c>
      <c r="AC85" s="109">
        <v>1.3964167652745769</v>
      </c>
      <c r="AD85" s="109">
        <v>1.3901157042068841</v>
      </c>
      <c r="AE85" s="109">
        <v>1.3888183335619364</v>
      </c>
      <c r="AF85" s="109">
        <v>1.3773172853563342</v>
      </c>
      <c r="AG85" s="109">
        <v>1.3892405937113463</v>
      </c>
      <c r="AH85" s="109">
        <v>1.3982008086340993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671DD-16FF-1D4D-BED7-43E358A25FAF}">
  <sheetPr filterMode="1"/>
  <dimension ref="A1:AO4015"/>
  <sheetViews>
    <sheetView workbookViewId="0">
      <selection activeCell="E4024" sqref="E4024"/>
    </sheetView>
  </sheetViews>
  <sheetFormatPr baseColWidth="10" defaultRowHeight="16" x14ac:dyDescent="0.2"/>
  <cols>
    <col min="1" max="1" width="17.1640625" bestFit="1" customWidth="1"/>
    <col min="2" max="2" width="40.1640625" bestFit="1" customWidth="1"/>
    <col min="3" max="3" width="22.33203125" customWidth="1"/>
    <col min="4" max="7" width="23.33203125" customWidth="1"/>
  </cols>
  <sheetData>
    <row r="1" spans="1:41" x14ac:dyDescent="0.2">
      <c r="A1" t="s">
        <v>0</v>
      </c>
    </row>
    <row r="2" spans="1:41" x14ac:dyDescent="0.2">
      <c r="A2" t="s">
        <v>1</v>
      </c>
    </row>
    <row r="3" spans="1:41" x14ac:dyDescent="0.2">
      <c r="A3" t="s">
        <v>2</v>
      </c>
    </row>
    <row r="4" spans="1:41" x14ac:dyDescent="0.2">
      <c r="A4" t="s">
        <v>3</v>
      </c>
    </row>
    <row r="5" spans="1:41" x14ac:dyDescent="0.2">
      <c r="A5" t="s">
        <v>333</v>
      </c>
      <c r="B5" t="s">
        <v>2647</v>
      </c>
      <c r="C5" t="s">
        <v>4</v>
      </c>
      <c r="H5" t="s">
        <v>5</v>
      </c>
      <c r="I5" t="s">
        <v>6</v>
      </c>
      <c r="J5">
        <v>2020</v>
      </c>
      <c r="K5">
        <v>2021</v>
      </c>
      <c r="L5">
        <v>2022</v>
      </c>
      <c r="M5">
        <v>2023</v>
      </c>
      <c r="N5">
        <v>2024</v>
      </c>
      <c r="O5">
        <v>2025</v>
      </c>
      <c r="P5">
        <v>2026</v>
      </c>
      <c r="Q5">
        <v>2027</v>
      </c>
      <c r="R5">
        <v>2028</v>
      </c>
      <c r="S5">
        <v>2029</v>
      </c>
      <c r="T5">
        <v>2030</v>
      </c>
      <c r="U5">
        <v>2031</v>
      </c>
      <c r="V5">
        <v>2032</v>
      </c>
      <c r="W5">
        <v>2033</v>
      </c>
      <c r="X5">
        <v>2034</v>
      </c>
      <c r="Y5">
        <v>2035</v>
      </c>
      <c r="Z5">
        <v>2036</v>
      </c>
      <c r="AA5">
        <v>2037</v>
      </c>
      <c r="AB5">
        <v>2038</v>
      </c>
      <c r="AC5">
        <v>2039</v>
      </c>
      <c r="AD5">
        <v>2040</v>
      </c>
      <c r="AE5">
        <v>2041</v>
      </c>
      <c r="AF5">
        <v>2042</v>
      </c>
      <c r="AG5">
        <v>2043</v>
      </c>
      <c r="AH5">
        <v>2044</v>
      </c>
      <c r="AI5">
        <v>2045</v>
      </c>
      <c r="AJ5">
        <v>2046</v>
      </c>
      <c r="AK5">
        <v>2047</v>
      </c>
      <c r="AL5">
        <v>2048</v>
      </c>
      <c r="AM5">
        <v>2049</v>
      </c>
      <c r="AN5">
        <v>2050</v>
      </c>
      <c r="AO5" t="s">
        <v>7</v>
      </c>
    </row>
    <row r="6" spans="1:41" hidden="1" x14ac:dyDescent="0.2">
      <c r="A6" t="s">
        <v>334</v>
      </c>
      <c r="B6" t="s">
        <v>8</v>
      </c>
    </row>
    <row r="7" spans="1:41" hidden="1" x14ac:dyDescent="0.2">
      <c r="A7" t="s">
        <v>334</v>
      </c>
      <c r="B7" t="s">
        <v>9</v>
      </c>
      <c r="C7" t="s">
        <v>2648</v>
      </c>
      <c r="D7" t="s">
        <v>2649</v>
      </c>
      <c r="E7" t="s">
        <v>2650</v>
      </c>
      <c r="I7" t="s">
        <v>10</v>
      </c>
    </row>
    <row r="8" spans="1:41" hidden="1" x14ac:dyDescent="0.2">
      <c r="A8" t="s">
        <v>334</v>
      </c>
      <c r="B8" t="s">
        <v>11</v>
      </c>
      <c r="C8" t="s">
        <v>2648</v>
      </c>
      <c r="D8" t="s">
        <v>2649</v>
      </c>
      <c r="E8" t="s">
        <v>2650</v>
      </c>
      <c r="F8" t="s">
        <v>2651</v>
      </c>
      <c r="H8" t="s">
        <v>12</v>
      </c>
      <c r="I8" t="s">
        <v>10</v>
      </c>
      <c r="K8">
        <v>21.485128</v>
      </c>
      <c r="L8">
        <v>23.220642000000002</v>
      </c>
      <c r="M8">
        <v>22.999690999999999</v>
      </c>
      <c r="N8">
        <v>23.044048</v>
      </c>
      <c r="O8">
        <v>22.988008000000001</v>
      </c>
      <c r="P8">
        <v>23.073601</v>
      </c>
      <c r="Q8">
        <v>23.387844000000001</v>
      </c>
      <c r="R8">
        <v>23.909302</v>
      </c>
      <c r="S8">
        <v>24.402353000000002</v>
      </c>
      <c r="T8">
        <v>24.912445000000002</v>
      </c>
      <c r="U8">
        <v>25.580082000000001</v>
      </c>
      <c r="V8">
        <v>26.018035999999999</v>
      </c>
      <c r="W8">
        <v>26.452085</v>
      </c>
      <c r="X8">
        <v>26.771090000000001</v>
      </c>
      <c r="Y8">
        <v>27.013059999999999</v>
      </c>
      <c r="Z8">
        <v>27.244980000000002</v>
      </c>
      <c r="AA8">
        <v>27.496624000000001</v>
      </c>
      <c r="AB8">
        <v>27.743568</v>
      </c>
      <c r="AC8">
        <v>27.926832000000001</v>
      </c>
      <c r="AD8">
        <v>28.22287</v>
      </c>
      <c r="AE8">
        <v>28.480588999999998</v>
      </c>
      <c r="AF8">
        <v>28.620867000000001</v>
      </c>
      <c r="AG8">
        <v>28.824804</v>
      </c>
      <c r="AH8">
        <v>29.072638000000001</v>
      </c>
      <c r="AI8">
        <v>29.213709000000001</v>
      </c>
      <c r="AJ8">
        <v>29.365524000000001</v>
      </c>
      <c r="AK8">
        <v>29.49081</v>
      </c>
      <c r="AL8">
        <v>29.580093000000002</v>
      </c>
      <c r="AM8">
        <v>29.612166999999999</v>
      </c>
      <c r="AN8">
        <v>29.615717</v>
      </c>
      <c r="AO8" s="1">
        <v>1.0999999999999999E-2</v>
      </c>
    </row>
    <row r="9" spans="1:41" hidden="1" x14ac:dyDescent="0.2">
      <c r="A9" t="s">
        <v>334</v>
      </c>
      <c r="B9" t="s">
        <v>13</v>
      </c>
      <c r="C9" t="s">
        <v>2648</v>
      </c>
      <c r="D9" t="s">
        <v>2649</v>
      </c>
      <c r="E9" t="s">
        <v>2650</v>
      </c>
      <c r="F9" t="s">
        <v>2652</v>
      </c>
      <c r="H9" t="s">
        <v>14</v>
      </c>
      <c r="I9" t="s">
        <v>10</v>
      </c>
      <c r="K9">
        <v>21.485128</v>
      </c>
      <c r="L9">
        <v>22.922031</v>
      </c>
      <c r="M9">
        <v>22.228359000000001</v>
      </c>
      <c r="N9">
        <v>21.618942000000001</v>
      </c>
      <c r="O9">
        <v>21.094894</v>
      </c>
      <c r="P9">
        <v>20.781282000000001</v>
      </c>
      <c r="Q9">
        <v>20.662241000000002</v>
      </c>
      <c r="R9">
        <v>20.762217</v>
      </c>
      <c r="S9">
        <v>21.001207000000001</v>
      </c>
      <c r="T9">
        <v>21.242916000000001</v>
      </c>
      <c r="U9">
        <v>21.636538000000002</v>
      </c>
      <c r="V9">
        <v>22.003204</v>
      </c>
      <c r="W9">
        <v>22.386944</v>
      </c>
      <c r="X9">
        <v>22.624313000000001</v>
      </c>
      <c r="Y9">
        <v>22.745649</v>
      </c>
      <c r="Z9">
        <v>22.853672</v>
      </c>
      <c r="AA9">
        <v>23.013452999999998</v>
      </c>
      <c r="AB9">
        <v>23.239035000000001</v>
      </c>
      <c r="AC9">
        <v>23.386292000000001</v>
      </c>
      <c r="AD9">
        <v>23.646114000000001</v>
      </c>
      <c r="AE9">
        <v>23.819454</v>
      </c>
      <c r="AF9">
        <v>23.934694</v>
      </c>
      <c r="AG9">
        <v>24.031459999999999</v>
      </c>
      <c r="AH9">
        <v>24.097376000000001</v>
      </c>
      <c r="AI9">
        <v>24.148949000000002</v>
      </c>
      <c r="AJ9">
        <v>24.164919000000001</v>
      </c>
      <c r="AK9">
        <v>24.124141999999999</v>
      </c>
      <c r="AL9">
        <v>24.064240999999999</v>
      </c>
      <c r="AM9">
        <v>24.103783</v>
      </c>
      <c r="AN9">
        <v>24.134298000000001</v>
      </c>
      <c r="AO9" s="1">
        <v>4.0000000000000001E-3</v>
      </c>
    </row>
    <row r="10" spans="1:41" hidden="1" x14ac:dyDescent="0.2">
      <c r="A10" t="s">
        <v>334</v>
      </c>
      <c r="B10" t="s">
        <v>15</v>
      </c>
      <c r="C10" t="s">
        <v>2648</v>
      </c>
      <c r="D10" t="s">
        <v>2649</v>
      </c>
      <c r="E10" t="s">
        <v>2650</v>
      </c>
      <c r="F10" t="s">
        <v>2653</v>
      </c>
      <c r="H10" t="s">
        <v>16</v>
      </c>
      <c r="I10" t="s">
        <v>10</v>
      </c>
      <c r="K10">
        <v>21.485128</v>
      </c>
      <c r="L10">
        <v>23.694752000000001</v>
      </c>
      <c r="M10">
        <v>24.077074</v>
      </c>
      <c r="N10">
        <v>25.018148</v>
      </c>
      <c r="O10">
        <v>25.877051999999999</v>
      </c>
      <c r="P10">
        <v>26.711715999999999</v>
      </c>
      <c r="Q10">
        <v>27.536874999999998</v>
      </c>
      <c r="R10">
        <v>28.438918999999999</v>
      </c>
      <c r="S10">
        <v>29.745981</v>
      </c>
      <c r="T10">
        <v>30.900929999999999</v>
      </c>
      <c r="U10">
        <v>31.976433</v>
      </c>
      <c r="V10">
        <v>33.005589000000001</v>
      </c>
      <c r="W10">
        <v>34.041359</v>
      </c>
      <c r="X10">
        <v>34.796322000000004</v>
      </c>
      <c r="Y10">
        <v>35.351849000000001</v>
      </c>
      <c r="Z10">
        <v>35.953896</v>
      </c>
      <c r="AA10">
        <v>36.418681999999997</v>
      </c>
      <c r="AB10">
        <v>36.879092999999997</v>
      </c>
      <c r="AC10">
        <v>37.323421000000003</v>
      </c>
      <c r="AD10">
        <v>37.578262000000002</v>
      </c>
      <c r="AE10">
        <v>37.717812000000002</v>
      </c>
      <c r="AF10">
        <v>37.786892000000002</v>
      </c>
      <c r="AG10">
        <v>37.955761000000003</v>
      </c>
      <c r="AH10">
        <v>38.275599999999997</v>
      </c>
      <c r="AI10">
        <v>38.667870000000001</v>
      </c>
      <c r="AJ10">
        <v>38.983561999999999</v>
      </c>
      <c r="AK10">
        <v>39.234501000000002</v>
      </c>
      <c r="AL10">
        <v>39.394772000000003</v>
      </c>
      <c r="AM10">
        <v>39.593955999999999</v>
      </c>
      <c r="AN10">
        <v>39.708030999999998</v>
      </c>
      <c r="AO10" s="1">
        <v>2.1000000000000001E-2</v>
      </c>
    </row>
    <row r="11" spans="1:41" hidden="1" x14ac:dyDescent="0.2">
      <c r="A11" t="s">
        <v>334</v>
      </c>
      <c r="B11" t="s">
        <v>17</v>
      </c>
      <c r="C11" t="s">
        <v>2648</v>
      </c>
      <c r="D11" t="s">
        <v>2649</v>
      </c>
      <c r="E11" t="s">
        <v>2654</v>
      </c>
      <c r="I11" t="s">
        <v>10</v>
      </c>
    </row>
    <row r="12" spans="1:41" hidden="1" x14ac:dyDescent="0.2">
      <c r="A12" t="s">
        <v>334</v>
      </c>
      <c r="B12" t="s">
        <v>11</v>
      </c>
      <c r="C12" t="s">
        <v>2648</v>
      </c>
      <c r="D12" t="s">
        <v>2649</v>
      </c>
      <c r="E12" t="s">
        <v>2654</v>
      </c>
      <c r="F12" t="s">
        <v>2651</v>
      </c>
      <c r="H12" t="s">
        <v>18</v>
      </c>
      <c r="I12" t="s">
        <v>10</v>
      </c>
      <c r="K12">
        <v>21.710046999999999</v>
      </c>
      <c r="L12">
        <v>22.032838999999999</v>
      </c>
      <c r="M12">
        <v>21.711088</v>
      </c>
      <c r="N12">
        <v>23.109434</v>
      </c>
      <c r="O12">
        <v>23.63899</v>
      </c>
      <c r="P12">
        <v>24.200704999999999</v>
      </c>
      <c r="Q12">
        <v>24.844152000000001</v>
      </c>
      <c r="R12">
        <v>25.028134999999999</v>
      </c>
      <c r="S12">
        <v>25.149328000000001</v>
      </c>
      <c r="T12">
        <v>25.113147999999999</v>
      </c>
      <c r="U12">
        <v>25.387429999999998</v>
      </c>
      <c r="V12">
        <v>25.491672999999999</v>
      </c>
      <c r="W12">
        <v>25.554348000000001</v>
      </c>
      <c r="X12">
        <v>25.603569</v>
      </c>
      <c r="Y12">
        <v>25.682780999999999</v>
      </c>
      <c r="Z12">
        <v>25.852264000000002</v>
      </c>
      <c r="AA12">
        <v>26.068511999999998</v>
      </c>
      <c r="AB12">
        <v>26.195640999999998</v>
      </c>
      <c r="AC12">
        <v>26.263983</v>
      </c>
      <c r="AD12">
        <v>26.487915000000001</v>
      </c>
      <c r="AE12">
        <v>26.585122999999999</v>
      </c>
      <c r="AF12">
        <v>26.597674999999999</v>
      </c>
      <c r="AG12">
        <v>26.824036</v>
      </c>
      <c r="AH12">
        <v>27.082211000000001</v>
      </c>
      <c r="AI12">
        <v>27.180675999999998</v>
      </c>
      <c r="AJ12">
        <v>27.386578</v>
      </c>
      <c r="AK12">
        <v>27.415541000000001</v>
      </c>
      <c r="AL12">
        <v>27.337561000000001</v>
      </c>
      <c r="AM12">
        <v>27.322523</v>
      </c>
      <c r="AN12">
        <v>27.269739000000001</v>
      </c>
      <c r="AO12" s="1">
        <v>8.0000000000000002E-3</v>
      </c>
    </row>
    <row r="13" spans="1:41" hidden="1" x14ac:dyDescent="0.2">
      <c r="A13" t="s">
        <v>334</v>
      </c>
      <c r="B13" t="s">
        <v>13</v>
      </c>
      <c r="C13" t="s">
        <v>2648</v>
      </c>
      <c r="D13" t="s">
        <v>2649</v>
      </c>
      <c r="E13" t="s">
        <v>2654</v>
      </c>
      <c r="F13" t="s">
        <v>2652</v>
      </c>
      <c r="H13" t="s">
        <v>19</v>
      </c>
      <c r="I13" t="s">
        <v>10</v>
      </c>
      <c r="K13">
        <v>21.710046999999999</v>
      </c>
      <c r="L13">
        <v>22.032838999999999</v>
      </c>
      <c r="M13">
        <v>21.274419999999999</v>
      </c>
      <c r="N13">
        <v>22.188590999999999</v>
      </c>
      <c r="O13">
        <v>22.647938</v>
      </c>
      <c r="P13">
        <v>23.211106999999998</v>
      </c>
      <c r="Q13">
        <v>23.901675999999998</v>
      </c>
      <c r="R13">
        <v>24.038133999999999</v>
      </c>
      <c r="S13">
        <v>24.104341999999999</v>
      </c>
      <c r="T13">
        <v>24.034348999999999</v>
      </c>
      <c r="U13">
        <v>24.059984</v>
      </c>
      <c r="V13">
        <v>24.113785</v>
      </c>
      <c r="W13">
        <v>24.127362999999999</v>
      </c>
      <c r="X13">
        <v>23.955414000000001</v>
      </c>
      <c r="Y13">
        <v>23.926214000000002</v>
      </c>
      <c r="Z13">
        <v>23.904866999999999</v>
      </c>
      <c r="AA13">
        <v>23.911778999999999</v>
      </c>
      <c r="AB13">
        <v>23.976407999999999</v>
      </c>
      <c r="AC13">
        <v>23.979935000000001</v>
      </c>
      <c r="AD13">
        <v>24.255997000000001</v>
      </c>
      <c r="AE13">
        <v>24.381214</v>
      </c>
      <c r="AF13">
        <v>24.352717999999999</v>
      </c>
      <c r="AG13">
        <v>24.624863000000001</v>
      </c>
      <c r="AH13">
        <v>24.725079999999998</v>
      </c>
      <c r="AI13">
        <v>24.760024999999999</v>
      </c>
      <c r="AJ13">
        <v>24.977636</v>
      </c>
      <c r="AK13">
        <v>24.842438000000001</v>
      </c>
      <c r="AL13">
        <v>24.888134000000001</v>
      </c>
      <c r="AM13">
        <v>25.094912000000001</v>
      </c>
      <c r="AN13">
        <v>25.211110999999999</v>
      </c>
      <c r="AO13" s="1">
        <v>5.0000000000000001E-3</v>
      </c>
    </row>
    <row r="14" spans="1:41" hidden="1" x14ac:dyDescent="0.2">
      <c r="A14" t="s">
        <v>334</v>
      </c>
      <c r="B14" t="s">
        <v>15</v>
      </c>
      <c r="C14" t="s">
        <v>2648</v>
      </c>
      <c r="D14" t="s">
        <v>2649</v>
      </c>
      <c r="E14" t="s">
        <v>2654</v>
      </c>
      <c r="F14" t="s">
        <v>2653</v>
      </c>
      <c r="H14" t="s">
        <v>20</v>
      </c>
      <c r="I14" t="s">
        <v>10</v>
      </c>
      <c r="K14">
        <v>21.710046999999999</v>
      </c>
      <c r="L14">
        <v>22.032838999999999</v>
      </c>
      <c r="M14">
        <v>21.582729</v>
      </c>
      <c r="N14">
        <v>23.303191999999999</v>
      </c>
      <c r="O14">
        <v>24.202652</v>
      </c>
      <c r="P14">
        <v>24.965240000000001</v>
      </c>
      <c r="Q14">
        <v>25.755628999999999</v>
      </c>
      <c r="R14">
        <v>26.190283000000001</v>
      </c>
      <c r="S14">
        <v>27.101026999999998</v>
      </c>
      <c r="T14">
        <v>27.357430000000001</v>
      </c>
      <c r="U14">
        <v>27.708109</v>
      </c>
      <c r="V14">
        <v>28.028122</v>
      </c>
      <c r="W14">
        <v>28.296786999999998</v>
      </c>
      <c r="X14">
        <v>28.517420000000001</v>
      </c>
      <c r="Y14">
        <v>28.607984999999999</v>
      </c>
      <c r="Z14">
        <v>28.784493999999999</v>
      </c>
      <c r="AA14">
        <v>29.031725000000002</v>
      </c>
      <c r="AB14">
        <v>29.096798</v>
      </c>
      <c r="AC14">
        <v>29.212225</v>
      </c>
      <c r="AD14">
        <v>28.88974</v>
      </c>
      <c r="AE14">
        <v>28.797037</v>
      </c>
      <c r="AF14">
        <v>28.872582999999999</v>
      </c>
      <c r="AG14">
        <v>29.156807000000001</v>
      </c>
      <c r="AH14">
        <v>29.361678999999999</v>
      </c>
      <c r="AI14">
        <v>29.715456</v>
      </c>
      <c r="AJ14">
        <v>29.799339</v>
      </c>
      <c r="AK14">
        <v>29.846606999999999</v>
      </c>
      <c r="AL14">
        <v>29.661532999999999</v>
      </c>
      <c r="AM14">
        <v>29.660755000000002</v>
      </c>
      <c r="AN14">
        <v>29.76688</v>
      </c>
      <c r="AO14" s="1">
        <v>1.0999999999999999E-2</v>
      </c>
    </row>
    <row r="15" spans="1:41" hidden="1" x14ac:dyDescent="0.2">
      <c r="A15" t="s">
        <v>334</v>
      </c>
      <c r="B15" t="s">
        <v>21</v>
      </c>
      <c r="C15" t="s">
        <v>2648</v>
      </c>
      <c r="D15" t="s">
        <v>2649</v>
      </c>
      <c r="E15" t="s">
        <v>2655</v>
      </c>
      <c r="I15" t="s">
        <v>10</v>
      </c>
    </row>
    <row r="16" spans="1:41" hidden="1" x14ac:dyDescent="0.2">
      <c r="A16" t="s">
        <v>334</v>
      </c>
      <c r="B16" t="s">
        <v>11</v>
      </c>
      <c r="C16" t="s">
        <v>2648</v>
      </c>
      <c r="D16" t="s">
        <v>2649</v>
      </c>
      <c r="E16" t="s">
        <v>2655</v>
      </c>
      <c r="F16" t="s">
        <v>2651</v>
      </c>
      <c r="H16" t="s">
        <v>22</v>
      </c>
      <c r="I16" t="s">
        <v>10</v>
      </c>
      <c r="K16">
        <v>11.696033999999999</v>
      </c>
      <c r="L16">
        <v>12.122267000000001</v>
      </c>
      <c r="M16">
        <v>11.528950999999999</v>
      </c>
      <c r="N16">
        <v>11.062192</v>
      </c>
      <c r="O16">
        <v>10.771315</v>
      </c>
      <c r="P16">
        <v>10.616778</v>
      </c>
      <c r="Q16">
        <v>10.537402</v>
      </c>
      <c r="R16">
        <v>10.646917</v>
      </c>
      <c r="S16">
        <v>10.824576</v>
      </c>
      <c r="T16">
        <v>10.905098000000001</v>
      </c>
      <c r="U16">
        <v>11.292854999999999</v>
      </c>
      <c r="V16">
        <v>11.340408999999999</v>
      </c>
      <c r="W16">
        <v>11.504001000000001</v>
      </c>
      <c r="X16">
        <v>11.545529</v>
      </c>
      <c r="Y16">
        <v>11.504292</v>
      </c>
      <c r="Z16">
        <v>11.518138</v>
      </c>
      <c r="AA16">
        <v>11.56793</v>
      </c>
      <c r="AB16">
        <v>11.590919</v>
      </c>
      <c r="AC16">
        <v>11.625859</v>
      </c>
      <c r="AD16">
        <v>11.645576999999999</v>
      </c>
      <c r="AE16">
        <v>11.668691000000001</v>
      </c>
      <c r="AF16">
        <v>11.669537999999999</v>
      </c>
      <c r="AG16">
        <v>11.676612</v>
      </c>
      <c r="AH16">
        <v>11.659838000000001</v>
      </c>
      <c r="AI16">
        <v>11.678148</v>
      </c>
      <c r="AJ16">
        <v>11.689731999999999</v>
      </c>
      <c r="AK16">
        <v>11.708876</v>
      </c>
      <c r="AL16">
        <v>11.711126999999999</v>
      </c>
      <c r="AM16">
        <v>11.743321999999999</v>
      </c>
      <c r="AN16">
        <v>11.754727000000001</v>
      </c>
      <c r="AO16" s="1">
        <v>0</v>
      </c>
    </row>
    <row r="17" spans="1:41" hidden="1" x14ac:dyDescent="0.2">
      <c r="A17" t="s">
        <v>334</v>
      </c>
      <c r="B17" t="s">
        <v>13</v>
      </c>
      <c r="C17" t="s">
        <v>2648</v>
      </c>
      <c r="D17" t="s">
        <v>2649</v>
      </c>
      <c r="E17" t="s">
        <v>2655</v>
      </c>
      <c r="F17" t="s">
        <v>2652</v>
      </c>
      <c r="H17" t="s">
        <v>23</v>
      </c>
      <c r="I17" t="s">
        <v>10</v>
      </c>
      <c r="K17">
        <v>11.696033999999999</v>
      </c>
      <c r="L17">
        <v>11.889079000000001</v>
      </c>
      <c r="M17">
        <v>11.145045</v>
      </c>
      <c r="N17">
        <v>10.618383</v>
      </c>
      <c r="O17">
        <v>10.283937999999999</v>
      </c>
      <c r="P17">
        <v>10.093159999999999</v>
      </c>
      <c r="Q17">
        <v>9.9874899999999993</v>
      </c>
      <c r="R17">
        <v>10.068686</v>
      </c>
      <c r="S17">
        <v>10.176422000000001</v>
      </c>
      <c r="T17">
        <v>10.246813</v>
      </c>
      <c r="U17">
        <v>10.613262000000001</v>
      </c>
      <c r="V17">
        <v>10.689455000000001</v>
      </c>
      <c r="W17">
        <v>10.825753000000001</v>
      </c>
      <c r="X17">
        <v>10.853949</v>
      </c>
      <c r="Y17">
        <v>10.846591999999999</v>
      </c>
      <c r="Z17">
        <v>10.831381</v>
      </c>
      <c r="AA17">
        <v>10.861813</v>
      </c>
      <c r="AB17">
        <v>10.858086</v>
      </c>
      <c r="AC17">
        <v>10.883675999999999</v>
      </c>
      <c r="AD17">
        <v>10.860604</v>
      </c>
      <c r="AE17">
        <v>10.877525</v>
      </c>
      <c r="AF17">
        <v>10.857749999999999</v>
      </c>
      <c r="AG17">
        <v>10.859496</v>
      </c>
      <c r="AH17">
        <v>10.856927000000001</v>
      </c>
      <c r="AI17">
        <v>10.890029999999999</v>
      </c>
      <c r="AJ17">
        <v>10.864207</v>
      </c>
      <c r="AK17">
        <v>10.841519999999999</v>
      </c>
      <c r="AL17">
        <v>10.834593</v>
      </c>
      <c r="AM17">
        <v>10.845513</v>
      </c>
      <c r="AN17">
        <v>10.861712000000001</v>
      </c>
      <c r="AO17" s="1">
        <v>-3.0000000000000001E-3</v>
      </c>
    </row>
    <row r="18" spans="1:41" hidden="1" x14ac:dyDescent="0.2">
      <c r="A18" t="s">
        <v>334</v>
      </c>
      <c r="B18" t="s">
        <v>15</v>
      </c>
      <c r="C18" t="s">
        <v>2648</v>
      </c>
      <c r="D18" t="s">
        <v>2649</v>
      </c>
      <c r="E18" t="s">
        <v>2655</v>
      </c>
      <c r="F18" t="s">
        <v>2653</v>
      </c>
      <c r="H18" t="s">
        <v>24</v>
      </c>
      <c r="I18" t="s">
        <v>10</v>
      </c>
      <c r="K18">
        <v>11.696033999999999</v>
      </c>
      <c r="L18">
        <v>12.780988000000001</v>
      </c>
      <c r="M18">
        <v>12.257586999999999</v>
      </c>
      <c r="N18">
        <v>12.075996</v>
      </c>
      <c r="O18">
        <v>11.826795000000001</v>
      </c>
      <c r="P18">
        <v>11.768979</v>
      </c>
      <c r="Q18">
        <v>11.717616</v>
      </c>
      <c r="R18">
        <v>11.970098</v>
      </c>
      <c r="S18">
        <v>12.341373000000001</v>
      </c>
      <c r="T18">
        <v>12.509976999999999</v>
      </c>
      <c r="U18">
        <v>12.754329</v>
      </c>
      <c r="V18">
        <v>13.008689</v>
      </c>
      <c r="W18">
        <v>13.482718</v>
      </c>
      <c r="X18">
        <v>13.636226000000001</v>
      </c>
      <c r="Y18">
        <v>13.752228000000001</v>
      </c>
      <c r="Z18">
        <v>13.898726</v>
      </c>
      <c r="AA18">
        <v>14.011395</v>
      </c>
      <c r="AB18">
        <v>14.108946</v>
      </c>
      <c r="AC18">
        <v>14.226077999999999</v>
      </c>
      <c r="AD18">
        <v>14.346007999999999</v>
      </c>
      <c r="AE18">
        <v>14.402851999999999</v>
      </c>
      <c r="AF18">
        <v>14.392877</v>
      </c>
      <c r="AG18">
        <v>14.388569</v>
      </c>
      <c r="AH18">
        <v>14.486980000000001</v>
      </c>
      <c r="AI18">
        <v>14.564527999999999</v>
      </c>
      <c r="AJ18">
        <v>14.646775999999999</v>
      </c>
      <c r="AK18">
        <v>14.710065999999999</v>
      </c>
      <c r="AL18">
        <v>14.748922</v>
      </c>
      <c r="AM18">
        <v>14.851756999999999</v>
      </c>
      <c r="AN18">
        <v>14.94642</v>
      </c>
      <c r="AO18" s="1">
        <v>8.0000000000000002E-3</v>
      </c>
    </row>
    <row r="19" spans="1:41" hidden="1" x14ac:dyDescent="0.2">
      <c r="A19" t="s">
        <v>334</v>
      </c>
      <c r="B19" t="s">
        <v>25</v>
      </c>
      <c r="C19" t="s">
        <v>2648</v>
      </c>
      <c r="D19" t="s">
        <v>2649</v>
      </c>
      <c r="E19" t="s">
        <v>2656</v>
      </c>
      <c r="I19" t="s">
        <v>10</v>
      </c>
    </row>
    <row r="20" spans="1:41" hidden="1" x14ac:dyDescent="0.2">
      <c r="A20" t="s">
        <v>334</v>
      </c>
      <c r="B20" t="s">
        <v>11</v>
      </c>
      <c r="C20" t="s">
        <v>2648</v>
      </c>
      <c r="D20" t="s">
        <v>2649</v>
      </c>
      <c r="E20" t="s">
        <v>2656</v>
      </c>
      <c r="F20" t="s">
        <v>2651</v>
      </c>
      <c r="H20" t="s">
        <v>26</v>
      </c>
      <c r="I20" t="s">
        <v>10</v>
      </c>
      <c r="K20">
        <v>38.700668</v>
      </c>
      <c r="L20">
        <v>38.683822999999997</v>
      </c>
      <c r="M20">
        <v>38.432938</v>
      </c>
      <c r="N20">
        <v>37.651206999999999</v>
      </c>
      <c r="O20">
        <v>37.503177999999998</v>
      </c>
      <c r="P20">
        <v>37.488925999999999</v>
      </c>
      <c r="Q20">
        <v>37.613093999999997</v>
      </c>
      <c r="R20">
        <v>37.781944000000003</v>
      </c>
      <c r="S20">
        <v>37.945563999999997</v>
      </c>
      <c r="T20">
        <v>38.048110999999999</v>
      </c>
      <c r="U20">
        <v>38.221657</v>
      </c>
      <c r="V20">
        <v>38.355888</v>
      </c>
      <c r="W20">
        <v>38.605601999999998</v>
      </c>
      <c r="X20">
        <v>38.787815000000002</v>
      </c>
      <c r="Y20">
        <v>38.625796999999999</v>
      </c>
      <c r="Z20">
        <v>38.582565000000002</v>
      </c>
      <c r="AA20">
        <v>38.429538999999998</v>
      </c>
      <c r="AB20">
        <v>38.274307</v>
      </c>
      <c r="AC20">
        <v>38.310004999999997</v>
      </c>
      <c r="AD20">
        <v>38.323188999999999</v>
      </c>
      <c r="AE20">
        <v>38.228904999999997</v>
      </c>
      <c r="AF20">
        <v>38.248519999999999</v>
      </c>
      <c r="AG20">
        <v>38.184238000000001</v>
      </c>
      <c r="AH20">
        <v>37.968781</v>
      </c>
      <c r="AI20">
        <v>37.999619000000003</v>
      </c>
      <c r="AJ20">
        <v>37.961509999999997</v>
      </c>
      <c r="AK20">
        <v>37.890331000000003</v>
      </c>
      <c r="AL20">
        <v>37.947651</v>
      </c>
      <c r="AM20">
        <v>37.872601000000003</v>
      </c>
      <c r="AN20">
        <v>37.628974999999997</v>
      </c>
      <c r="AO20" s="1">
        <v>-1E-3</v>
      </c>
    </row>
    <row r="21" spans="1:41" hidden="1" x14ac:dyDescent="0.2">
      <c r="A21" t="s">
        <v>334</v>
      </c>
      <c r="B21" t="s">
        <v>13</v>
      </c>
      <c r="C21" t="s">
        <v>2648</v>
      </c>
      <c r="D21" t="s">
        <v>2649</v>
      </c>
      <c r="E21" t="s">
        <v>2656</v>
      </c>
      <c r="F21" t="s">
        <v>2652</v>
      </c>
      <c r="H21" t="s">
        <v>27</v>
      </c>
      <c r="I21" t="s">
        <v>10</v>
      </c>
      <c r="K21">
        <v>38.703311999999997</v>
      </c>
      <c r="L21">
        <v>38.521740000000001</v>
      </c>
      <c r="M21">
        <v>37.96508</v>
      </c>
      <c r="N21">
        <v>37.020004</v>
      </c>
      <c r="O21">
        <v>36.724013999999997</v>
      </c>
      <c r="P21">
        <v>36.774231</v>
      </c>
      <c r="Q21">
        <v>36.777309000000002</v>
      </c>
      <c r="R21">
        <v>36.771526000000001</v>
      </c>
      <c r="S21">
        <v>36.788516999999999</v>
      </c>
      <c r="T21">
        <v>36.659301999999997</v>
      </c>
      <c r="U21">
        <v>36.850059999999999</v>
      </c>
      <c r="V21">
        <v>36.818531</v>
      </c>
      <c r="W21">
        <v>36.888328999999999</v>
      </c>
      <c r="X21">
        <v>37.011142999999997</v>
      </c>
      <c r="Y21">
        <v>36.745514</v>
      </c>
      <c r="Z21">
        <v>36.729213999999999</v>
      </c>
      <c r="AA21">
        <v>36.682662999999998</v>
      </c>
      <c r="AB21">
        <v>36.521191000000002</v>
      </c>
      <c r="AC21">
        <v>36.490622999999999</v>
      </c>
      <c r="AD21">
        <v>36.588120000000004</v>
      </c>
      <c r="AE21">
        <v>36.491886000000001</v>
      </c>
      <c r="AF21">
        <v>36.489413999999996</v>
      </c>
      <c r="AG21">
        <v>36.459389000000002</v>
      </c>
      <c r="AH21">
        <v>36.364345999999998</v>
      </c>
      <c r="AI21">
        <v>36.375298000000001</v>
      </c>
      <c r="AJ21">
        <v>36.479073</v>
      </c>
      <c r="AK21">
        <v>36.338870999999997</v>
      </c>
      <c r="AL21">
        <v>36.389049999999997</v>
      </c>
      <c r="AM21">
        <v>36.324782999999996</v>
      </c>
      <c r="AN21">
        <v>36.180546</v>
      </c>
      <c r="AO21" s="1">
        <v>-2E-3</v>
      </c>
    </row>
    <row r="22" spans="1:41" hidden="1" x14ac:dyDescent="0.2">
      <c r="A22" t="s">
        <v>334</v>
      </c>
      <c r="B22" t="s">
        <v>15</v>
      </c>
      <c r="C22" t="s">
        <v>2648</v>
      </c>
      <c r="D22" t="s">
        <v>2649</v>
      </c>
      <c r="E22" t="s">
        <v>2656</v>
      </c>
      <c r="F22" t="s">
        <v>2653</v>
      </c>
      <c r="H22" t="s">
        <v>28</v>
      </c>
      <c r="I22" t="s">
        <v>10</v>
      </c>
      <c r="K22">
        <v>38.737586999999998</v>
      </c>
      <c r="L22">
        <v>38.429161000000001</v>
      </c>
      <c r="M22">
        <v>38.944972999999997</v>
      </c>
      <c r="N22">
        <v>38.884025999999999</v>
      </c>
      <c r="O22">
        <v>38.988906999999998</v>
      </c>
      <c r="P22">
        <v>39.377102000000001</v>
      </c>
      <c r="Q22">
        <v>39.612793000000003</v>
      </c>
      <c r="R22">
        <v>39.965000000000003</v>
      </c>
      <c r="S22">
        <v>40.307903000000003</v>
      </c>
      <c r="T22">
        <v>40.613326999999998</v>
      </c>
      <c r="U22">
        <v>40.975028999999999</v>
      </c>
      <c r="V22">
        <v>41.337147000000002</v>
      </c>
      <c r="W22">
        <v>41.765633000000001</v>
      </c>
      <c r="X22">
        <v>41.992260000000002</v>
      </c>
      <c r="Y22">
        <v>41.93309</v>
      </c>
      <c r="Z22">
        <v>42.059063000000002</v>
      </c>
      <c r="AA22">
        <v>42.131630000000001</v>
      </c>
      <c r="AB22">
        <v>42.233516999999999</v>
      </c>
      <c r="AC22">
        <v>42.244061000000002</v>
      </c>
      <c r="AD22">
        <v>42.375960999999997</v>
      </c>
      <c r="AE22">
        <v>42.437106999999997</v>
      </c>
      <c r="AF22">
        <v>42.298392999999997</v>
      </c>
      <c r="AG22">
        <v>42.151755999999999</v>
      </c>
      <c r="AH22">
        <v>42.260478999999997</v>
      </c>
      <c r="AI22">
        <v>42.219109000000003</v>
      </c>
      <c r="AJ22">
        <v>42.330345000000001</v>
      </c>
      <c r="AK22">
        <v>42.259205000000001</v>
      </c>
      <c r="AL22">
        <v>42.143856</v>
      </c>
      <c r="AM22">
        <v>42.207737000000002</v>
      </c>
      <c r="AN22">
        <v>42.065669999999997</v>
      </c>
      <c r="AO22" s="1">
        <v>3.0000000000000001E-3</v>
      </c>
    </row>
    <row r="23" spans="1:41" hidden="1" x14ac:dyDescent="0.2">
      <c r="A23" t="s">
        <v>334</v>
      </c>
      <c r="B23" t="s">
        <v>29</v>
      </c>
    </row>
    <row r="24" spans="1:41" hidden="1" x14ac:dyDescent="0.2">
      <c r="A24" t="s">
        <v>334</v>
      </c>
      <c r="B24" t="s">
        <v>9</v>
      </c>
      <c r="C24" t="s">
        <v>2648</v>
      </c>
      <c r="D24" t="s">
        <v>2657</v>
      </c>
      <c r="E24" t="s">
        <v>2650</v>
      </c>
      <c r="I24" t="s">
        <v>10</v>
      </c>
    </row>
    <row r="25" spans="1:41" hidden="1" x14ac:dyDescent="0.2">
      <c r="A25" t="s">
        <v>334</v>
      </c>
      <c r="B25" t="s">
        <v>11</v>
      </c>
      <c r="C25" t="s">
        <v>2648</v>
      </c>
      <c r="D25" t="s">
        <v>2657</v>
      </c>
      <c r="E25" t="s">
        <v>2650</v>
      </c>
      <c r="F25" t="s">
        <v>2651</v>
      </c>
      <c r="H25" t="s">
        <v>30</v>
      </c>
      <c r="I25" t="s">
        <v>10</v>
      </c>
      <c r="K25">
        <v>18.792190999999999</v>
      </c>
      <c r="L25">
        <v>19.809529999999999</v>
      </c>
      <c r="M25">
        <v>18.257662</v>
      </c>
      <c r="N25">
        <v>18.183163</v>
      </c>
      <c r="O25">
        <v>18.057451</v>
      </c>
      <c r="P25">
        <v>18.189558000000002</v>
      </c>
      <c r="Q25">
        <v>18.576150999999999</v>
      </c>
      <c r="R25">
        <v>19.119900000000001</v>
      </c>
      <c r="S25">
        <v>19.492462</v>
      </c>
      <c r="T25">
        <v>19.874980999999998</v>
      </c>
      <c r="U25">
        <v>20.462526</v>
      </c>
      <c r="V25">
        <v>20.742450999999999</v>
      </c>
      <c r="W25">
        <v>21.043579000000001</v>
      </c>
      <c r="X25">
        <v>21.208525000000002</v>
      </c>
      <c r="Y25">
        <v>21.319336</v>
      </c>
      <c r="Z25">
        <v>21.465392999999999</v>
      </c>
      <c r="AA25">
        <v>21.652833999999999</v>
      </c>
      <c r="AB25">
        <v>21.827095</v>
      </c>
      <c r="AC25">
        <v>21.916900999999999</v>
      </c>
      <c r="AD25">
        <v>22.189544999999999</v>
      </c>
      <c r="AE25">
        <v>22.361315000000001</v>
      </c>
      <c r="AF25">
        <v>22.384726000000001</v>
      </c>
      <c r="AG25">
        <v>22.552931000000001</v>
      </c>
      <c r="AH25">
        <v>22.760984000000001</v>
      </c>
      <c r="AI25">
        <v>22.800674000000001</v>
      </c>
      <c r="AJ25">
        <v>22.901783000000002</v>
      </c>
      <c r="AK25">
        <v>22.971985</v>
      </c>
      <c r="AL25">
        <v>23.008396000000001</v>
      </c>
      <c r="AM25">
        <v>22.989201999999999</v>
      </c>
      <c r="AN25">
        <v>22.964268000000001</v>
      </c>
      <c r="AO25" s="1">
        <v>7.0000000000000001E-3</v>
      </c>
    </row>
    <row r="26" spans="1:41" hidden="1" x14ac:dyDescent="0.2">
      <c r="A26" t="s">
        <v>334</v>
      </c>
      <c r="B26" t="s">
        <v>13</v>
      </c>
      <c r="C26" t="s">
        <v>2648</v>
      </c>
      <c r="D26" t="s">
        <v>2657</v>
      </c>
      <c r="E26" t="s">
        <v>2650</v>
      </c>
      <c r="F26" t="s">
        <v>2652</v>
      </c>
      <c r="H26" t="s">
        <v>31</v>
      </c>
      <c r="I26" t="s">
        <v>10</v>
      </c>
      <c r="K26">
        <v>18.792190999999999</v>
      </c>
      <c r="L26">
        <v>19.374828000000001</v>
      </c>
      <c r="M26">
        <v>17.361291999999999</v>
      </c>
      <c r="N26">
        <v>16.678961000000001</v>
      </c>
      <c r="O26">
        <v>16.297953</v>
      </c>
      <c r="P26">
        <v>16.193172000000001</v>
      </c>
      <c r="Q26">
        <v>16.249437</v>
      </c>
      <c r="R26">
        <v>16.488008000000001</v>
      </c>
      <c r="S26">
        <v>16.784958</v>
      </c>
      <c r="T26">
        <v>16.988388</v>
      </c>
      <c r="U26">
        <v>17.377365000000001</v>
      </c>
      <c r="V26">
        <v>17.739636999999998</v>
      </c>
      <c r="W26">
        <v>18.061464000000001</v>
      </c>
      <c r="X26">
        <v>18.146940000000001</v>
      </c>
      <c r="Y26">
        <v>18.142099000000002</v>
      </c>
      <c r="Z26">
        <v>18.191969</v>
      </c>
      <c r="AA26">
        <v>18.333508999999999</v>
      </c>
      <c r="AB26">
        <v>18.543295000000001</v>
      </c>
      <c r="AC26">
        <v>18.608989999999999</v>
      </c>
      <c r="AD26">
        <v>18.859282</v>
      </c>
      <c r="AE26">
        <v>18.941761</v>
      </c>
      <c r="AF26">
        <v>18.978999999999999</v>
      </c>
      <c r="AG26">
        <v>19.026662999999999</v>
      </c>
      <c r="AH26">
        <v>19.048877999999998</v>
      </c>
      <c r="AI26">
        <v>19.070398000000001</v>
      </c>
      <c r="AJ26">
        <v>19.054957999999999</v>
      </c>
      <c r="AK26">
        <v>18.983231</v>
      </c>
      <c r="AL26">
        <v>18.917538</v>
      </c>
      <c r="AM26">
        <v>19.001529999999999</v>
      </c>
      <c r="AN26">
        <v>19.027584000000001</v>
      </c>
      <c r="AO26" s="1">
        <v>0</v>
      </c>
    </row>
    <row r="27" spans="1:41" hidden="1" x14ac:dyDescent="0.2">
      <c r="A27" t="s">
        <v>334</v>
      </c>
      <c r="B27" t="s">
        <v>15</v>
      </c>
      <c r="C27" t="s">
        <v>2648</v>
      </c>
      <c r="D27" t="s">
        <v>2657</v>
      </c>
      <c r="E27" t="s">
        <v>2650</v>
      </c>
      <c r="F27" t="s">
        <v>2653</v>
      </c>
      <c r="H27" t="s">
        <v>32</v>
      </c>
      <c r="I27" t="s">
        <v>10</v>
      </c>
      <c r="K27">
        <v>18.792190999999999</v>
      </c>
      <c r="L27">
        <v>20.508019999999998</v>
      </c>
      <c r="M27">
        <v>19.498915</v>
      </c>
      <c r="N27">
        <v>20.288336000000001</v>
      </c>
      <c r="O27">
        <v>20.873428000000001</v>
      </c>
      <c r="P27">
        <v>21.448543999999998</v>
      </c>
      <c r="Q27">
        <v>22.027868000000002</v>
      </c>
      <c r="R27">
        <v>22.720047000000001</v>
      </c>
      <c r="S27">
        <v>23.928616999999999</v>
      </c>
      <c r="T27">
        <v>24.704993999999999</v>
      </c>
      <c r="U27">
        <v>25.404297</v>
      </c>
      <c r="V27">
        <v>26.088260999999999</v>
      </c>
      <c r="W27">
        <v>26.831150000000001</v>
      </c>
      <c r="X27">
        <v>27.261257000000001</v>
      </c>
      <c r="Y27">
        <v>27.505423</v>
      </c>
      <c r="Z27">
        <v>27.938397999999999</v>
      </c>
      <c r="AA27">
        <v>28.180320999999999</v>
      </c>
      <c r="AB27">
        <v>28.482327999999999</v>
      </c>
      <c r="AC27">
        <v>28.778502</v>
      </c>
      <c r="AD27">
        <v>28.836469999999998</v>
      </c>
      <c r="AE27">
        <v>28.838384999999999</v>
      </c>
      <c r="AF27">
        <v>28.823436999999998</v>
      </c>
      <c r="AG27">
        <v>28.987719999999999</v>
      </c>
      <c r="AH27">
        <v>29.311502000000001</v>
      </c>
      <c r="AI27">
        <v>29.649961000000001</v>
      </c>
      <c r="AJ27">
        <v>29.835812000000001</v>
      </c>
      <c r="AK27">
        <v>29.963384999999999</v>
      </c>
      <c r="AL27">
        <v>30.009518</v>
      </c>
      <c r="AM27">
        <v>30.157391000000001</v>
      </c>
      <c r="AN27">
        <v>30.185652000000001</v>
      </c>
      <c r="AO27" s="1">
        <v>1.6E-2</v>
      </c>
    </row>
    <row r="28" spans="1:41" hidden="1" x14ac:dyDescent="0.2">
      <c r="A28" t="s">
        <v>334</v>
      </c>
      <c r="B28" t="s">
        <v>17</v>
      </c>
      <c r="C28" t="s">
        <v>2648</v>
      </c>
      <c r="D28" t="s">
        <v>2657</v>
      </c>
      <c r="E28" t="s">
        <v>2654</v>
      </c>
      <c r="I28" t="s">
        <v>10</v>
      </c>
    </row>
    <row r="29" spans="1:41" hidden="1" x14ac:dyDescent="0.2">
      <c r="A29" t="s">
        <v>334</v>
      </c>
      <c r="B29" t="s">
        <v>11</v>
      </c>
      <c r="C29" t="s">
        <v>2648</v>
      </c>
      <c r="D29" t="s">
        <v>2657</v>
      </c>
      <c r="E29" t="s">
        <v>2654</v>
      </c>
      <c r="F29" t="s">
        <v>2651</v>
      </c>
      <c r="H29" t="s">
        <v>33</v>
      </c>
      <c r="I29" t="s">
        <v>10</v>
      </c>
      <c r="K29">
        <v>21.78829</v>
      </c>
      <c r="L29">
        <v>22.115819999999999</v>
      </c>
      <c r="M29">
        <v>20.636704999999999</v>
      </c>
      <c r="N29">
        <v>20.993441000000001</v>
      </c>
      <c r="O29">
        <v>20.442965999999998</v>
      </c>
      <c r="P29">
        <v>19.930320999999999</v>
      </c>
      <c r="Q29">
        <v>19.514250000000001</v>
      </c>
      <c r="R29">
        <v>19.704723000000001</v>
      </c>
      <c r="S29">
        <v>19.820495999999999</v>
      </c>
      <c r="T29">
        <v>19.787199000000001</v>
      </c>
      <c r="U29">
        <v>20.375021</v>
      </c>
      <c r="V29">
        <v>20.484597999999998</v>
      </c>
      <c r="W29">
        <v>20.597963</v>
      </c>
      <c r="X29">
        <v>20.651478000000001</v>
      </c>
      <c r="Y29">
        <v>20.744743</v>
      </c>
      <c r="Z29">
        <v>20.917337</v>
      </c>
      <c r="AA29">
        <v>21.135960000000001</v>
      </c>
      <c r="AB29">
        <v>21.267199999999999</v>
      </c>
      <c r="AC29">
        <v>21.335659</v>
      </c>
      <c r="AD29">
        <v>21.542604000000001</v>
      </c>
      <c r="AE29">
        <v>21.646664000000001</v>
      </c>
      <c r="AF29">
        <v>21.662783000000001</v>
      </c>
      <c r="AG29">
        <v>21.908173000000001</v>
      </c>
      <c r="AH29">
        <v>22.184066999999999</v>
      </c>
      <c r="AI29">
        <v>22.29073</v>
      </c>
      <c r="AJ29">
        <v>22.481456999999999</v>
      </c>
      <c r="AK29">
        <v>22.526695</v>
      </c>
      <c r="AL29">
        <v>22.467545000000001</v>
      </c>
      <c r="AM29">
        <v>22.446536999999999</v>
      </c>
      <c r="AN29">
        <v>22.373821</v>
      </c>
      <c r="AO29" s="1">
        <v>1E-3</v>
      </c>
    </row>
    <row r="30" spans="1:41" hidden="1" x14ac:dyDescent="0.2">
      <c r="A30" t="s">
        <v>334</v>
      </c>
      <c r="B30" t="s">
        <v>13</v>
      </c>
      <c r="C30" t="s">
        <v>2648</v>
      </c>
      <c r="D30" t="s">
        <v>2657</v>
      </c>
      <c r="E30" t="s">
        <v>2654</v>
      </c>
      <c r="F30" t="s">
        <v>2652</v>
      </c>
      <c r="H30" t="s">
        <v>34</v>
      </c>
      <c r="I30" t="s">
        <v>10</v>
      </c>
      <c r="K30">
        <v>21.78829</v>
      </c>
      <c r="L30">
        <v>22.115825999999998</v>
      </c>
      <c r="M30">
        <v>20.205227000000001</v>
      </c>
      <c r="N30">
        <v>20.068459000000001</v>
      </c>
      <c r="O30">
        <v>19.452594999999999</v>
      </c>
      <c r="P30">
        <v>18.945323999999999</v>
      </c>
      <c r="Q30">
        <v>18.572490999999999</v>
      </c>
      <c r="R30">
        <v>18.717393999999999</v>
      </c>
      <c r="S30">
        <v>18.782457000000001</v>
      </c>
      <c r="T30">
        <v>18.714258000000001</v>
      </c>
      <c r="U30">
        <v>19.062844999999999</v>
      </c>
      <c r="V30">
        <v>19.161083000000001</v>
      </c>
      <c r="W30">
        <v>19.160536</v>
      </c>
      <c r="X30">
        <v>18.991737000000001</v>
      </c>
      <c r="Y30">
        <v>18.966221000000001</v>
      </c>
      <c r="Z30">
        <v>18.941054999999999</v>
      </c>
      <c r="AA30">
        <v>18.951008000000002</v>
      </c>
      <c r="AB30">
        <v>19.031680999999999</v>
      </c>
      <c r="AC30">
        <v>19.033033</v>
      </c>
      <c r="AD30">
        <v>19.330679</v>
      </c>
      <c r="AE30">
        <v>19.461006000000001</v>
      </c>
      <c r="AF30">
        <v>19.449991000000001</v>
      </c>
      <c r="AG30">
        <v>19.716625000000001</v>
      </c>
      <c r="AH30">
        <v>19.821445000000001</v>
      </c>
      <c r="AI30">
        <v>19.859707</v>
      </c>
      <c r="AJ30">
        <v>20.076756</v>
      </c>
      <c r="AK30">
        <v>19.946774000000001</v>
      </c>
      <c r="AL30">
        <v>19.995943</v>
      </c>
      <c r="AM30">
        <v>20.210063999999999</v>
      </c>
      <c r="AN30">
        <v>20.325990999999998</v>
      </c>
      <c r="AO30" s="1">
        <v>-2E-3</v>
      </c>
    </row>
    <row r="31" spans="1:41" hidden="1" x14ac:dyDescent="0.2">
      <c r="A31" t="s">
        <v>334</v>
      </c>
      <c r="B31" t="s">
        <v>15</v>
      </c>
      <c r="C31" t="s">
        <v>2648</v>
      </c>
      <c r="D31" t="s">
        <v>2657</v>
      </c>
      <c r="E31" t="s">
        <v>2654</v>
      </c>
      <c r="F31" t="s">
        <v>2653</v>
      </c>
      <c r="H31" t="s">
        <v>35</v>
      </c>
      <c r="I31" t="s">
        <v>10</v>
      </c>
      <c r="K31">
        <v>21.78829</v>
      </c>
      <c r="L31">
        <v>22.115824</v>
      </c>
      <c r="M31">
        <v>20.508818000000002</v>
      </c>
      <c r="N31">
        <v>21.183997999999999</v>
      </c>
      <c r="O31">
        <v>21.007245999999999</v>
      </c>
      <c r="P31">
        <v>20.685503000000001</v>
      </c>
      <c r="Q31">
        <v>20.413682999999999</v>
      </c>
      <c r="R31">
        <v>20.859439999999999</v>
      </c>
      <c r="S31">
        <v>21.780992999999999</v>
      </c>
      <c r="T31">
        <v>22.034983</v>
      </c>
      <c r="U31">
        <v>22.402967</v>
      </c>
      <c r="V31">
        <v>22.77318</v>
      </c>
      <c r="W31">
        <v>23.318531</v>
      </c>
      <c r="X31">
        <v>23.550637999999999</v>
      </c>
      <c r="Y31">
        <v>23.684474999999999</v>
      </c>
      <c r="Z31">
        <v>23.867612999999999</v>
      </c>
      <c r="AA31">
        <v>24.116308</v>
      </c>
      <c r="AB31">
        <v>24.17802</v>
      </c>
      <c r="AC31">
        <v>24.305416000000001</v>
      </c>
      <c r="AD31">
        <v>23.969321999999998</v>
      </c>
      <c r="AE31">
        <v>23.895099999999999</v>
      </c>
      <c r="AF31">
        <v>23.970870999999999</v>
      </c>
      <c r="AG31">
        <v>24.256471999999999</v>
      </c>
      <c r="AH31">
        <v>24.463598000000001</v>
      </c>
      <c r="AI31">
        <v>24.818021999999999</v>
      </c>
      <c r="AJ31">
        <v>24.893699999999999</v>
      </c>
      <c r="AK31">
        <v>24.944963000000001</v>
      </c>
      <c r="AL31">
        <v>24.763285</v>
      </c>
      <c r="AM31">
        <v>24.760732999999998</v>
      </c>
      <c r="AN31">
        <v>24.862539000000002</v>
      </c>
      <c r="AO31" s="1">
        <v>5.0000000000000001E-3</v>
      </c>
    </row>
    <row r="32" spans="1:41" hidden="1" x14ac:dyDescent="0.2">
      <c r="A32" t="s">
        <v>334</v>
      </c>
      <c r="B32" t="s">
        <v>36</v>
      </c>
      <c r="C32" t="s">
        <v>2648</v>
      </c>
      <c r="D32" t="s">
        <v>2657</v>
      </c>
      <c r="E32" t="s">
        <v>2658</v>
      </c>
      <c r="I32" t="s">
        <v>10</v>
      </c>
    </row>
    <row r="33" spans="1:41" hidden="1" x14ac:dyDescent="0.2">
      <c r="A33" t="s">
        <v>334</v>
      </c>
      <c r="B33" t="s">
        <v>11</v>
      </c>
      <c r="C33" t="s">
        <v>2648</v>
      </c>
      <c r="D33" t="s">
        <v>2657</v>
      </c>
      <c r="E33" t="s">
        <v>2658</v>
      </c>
      <c r="F33" t="s">
        <v>2651</v>
      </c>
      <c r="H33" t="s">
        <v>37</v>
      </c>
      <c r="I33" t="s">
        <v>10</v>
      </c>
      <c r="K33">
        <v>6.4996479999999996</v>
      </c>
      <c r="L33">
        <v>7.5450480000000004</v>
      </c>
      <c r="M33">
        <v>7.6690589999999998</v>
      </c>
      <c r="N33">
        <v>9.0069090000000003</v>
      </c>
      <c r="O33">
        <v>9.5448090000000008</v>
      </c>
      <c r="P33">
        <v>10.125247</v>
      </c>
      <c r="Q33">
        <v>10.896315</v>
      </c>
      <c r="R33">
        <v>11.102005999999999</v>
      </c>
      <c r="S33">
        <v>11.199668000000001</v>
      </c>
      <c r="T33">
        <v>11.354663</v>
      </c>
      <c r="U33">
        <v>11.535468</v>
      </c>
      <c r="V33">
        <v>11.67625</v>
      </c>
      <c r="W33">
        <v>11.796419</v>
      </c>
      <c r="X33">
        <v>11.807185</v>
      </c>
      <c r="Y33">
        <v>11.825611</v>
      </c>
      <c r="Z33">
        <v>11.775805999999999</v>
      </c>
      <c r="AA33">
        <v>11.753822</v>
      </c>
      <c r="AB33">
        <v>11.954192000000001</v>
      </c>
      <c r="AC33">
        <v>11.781597</v>
      </c>
      <c r="AD33">
        <v>12.306820999999999</v>
      </c>
      <c r="AE33">
        <v>12.479194</v>
      </c>
      <c r="AF33">
        <v>12.620229999999999</v>
      </c>
      <c r="AG33">
        <v>12.992585</v>
      </c>
      <c r="AH33">
        <v>13.26746</v>
      </c>
      <c r="AI33">
        <v>13.359688999999999</v>
      </c>
      <c r="AJ33">
        <v>13.507016</v>
      </c>
      <c r="AK33">
        <v>13.623084</v>
      </c>
      <c r="AL33">
        <v>13.529958000000001</v>
      </c>
      <c r="AM33">
        <v>13.586679999999999</v>
      </c>
      <c r="AN33">
        <v>13.502329</v>
      </c>
      <c r="AO33" s="1">
        <v>2.5999999999999999E-2</v>
      </c>
    </row>
    <row r="34" spans="1:41" hidden="1" x14ac:dyDescent="0.2">
      <c r="A34" t="s">
        <v>334</v>
      </c>
      <c r="B34" t="s">
        <v>13</v>
      </c>
      <c r="C34" t="s">
        <v>2648</v>
      </c>
      <c r="D34" t="s">
        <v>2657</v>
      </c>
      <c r="E34" t="s">
        <v>2658</v>
      </c>
      <c r="F34" t="s">
        <v>2652</v>
      </c>
      <c r="H34" t="s">
        <v>38</v>
      </c>
      <c r="I34" t="s">
        <v>10</v>
      </c>
      <c r="K34">
        <v>6.4996479999999996</v>
      </c>
      <c r="L34">
        <v>7.5450480000000004</v>
      </c>
      <c r="M34">
        <v>7.3876150000000003</v>
      </c>
      <c r="N34">
        <v>8.3149270000000008</v>
      </c>
      <c r="O34">
        <v>8.7993400000000008</v>
      </c>
      <c r="P34">
        <v>9.4040189999999999</v>
      </c>
      <c r="Q34">
        <v>10.14255</v>
      </c>
      <c r="R34">
        <v>10.305600999999999</v>
      </c>
      <c r="S34">
        <v>10.411664999999999</v>
      </c>
      <c r="T34">
        <v>10.466866</v>
      </c>
      <c r="U34">
        <v>10.534644999999999</v>
      </c>
      <c r="V34">
        <v>10.650861000000001</v>
      </c>
      <c r="W34">
        <v>10.694511</v>
      </c>
      <c r="X34">
        <v>10.637888</v>
      </c>
      <c r="Y34">
        <v>10.666024</v>
      </c>
      <c r="Z34">
        <v>10.686192999999999</v>
      </c>
      <c r="AA34">
        <v>10.731628000000001</v>
      </c>
      <c r="AB34">
        <v>10.864191</v>
      </c>
      <c r="AC34">
        <v>10.852607000000001</v>
      </c>
      <c r="AD34">
        <v>11.172148999999999</v>
      </c>
      <c r="AE34">
        <v>11.302588</v>
      </c>
      <c r="AF34">
        <v>11.303957</v>
      </c>
      <c r="AG34">
        <v>11.522793999999999</v>
      </c>
      <c r="AH34">
        <v>11.626359000000001</v>
      </c>
      <c r="AI34">
        <v>11.732198</v>
      </c>
      <c r="AJ34">
        <v>11.874768</v>
      </c>
      <c r="AK34">
        <v>11.811980999999999</v>
      </c>
      <c r="AL34">
        <v>11.888897999999999</v>
      </c>
      <c r="AM34">
        <v>12.029125000000001</v>
      </c>
      <c r="AN34">
        <v>12.149365</v>
      </c>
      <c r="AO34" s="1">
        <v>2.1999999999999999E-2</v>
      </c>
    </row>
    <row r="35" spans="1:41" hidden="1" x14ac:dyDescent="0.2">
      <c r="A35" t="s">
        <v>334</v>
      </c>
      <c r="B35" t="s">
        <v>15</v>
      </c>
      <c r="C35" t="s">
        <v>2648</v>
      </c>
      <c r="D35" t="s">
        <v>2657</v>
      </c>
      <c r="E35" t="s">
        <v>2658</v>
      </c>
      <c r="F35" t="s">
        <v>2653</v>
      </c>
      <c r="H35" t="s">
        <v>39</v>
      </c>
      <c r="I35" t="s">
        <v>10</v>
      </c>
      <c r="K35">
        <v>6.4996479999999996</v>
      </c>
      <c r="L35">
        <v>7.5450480000000004</v>
      </c>
      <c r="M35">
        <v>7.5449650000000004</v>
      </c>
      <c r="N35">
        <v>9.2114220000000007</v>
      </c>
      <c r="O35">
        <v>10.054428</v>
      </c>
      <c r="P35">
        <v>10.821102</v>
      </c>
      <c r="Q35">
        <v>11.688449</v>
      </c>
      <c r="R35">
        <v>12.050939</v>
      </c>
      <c r="S35">
        <v>12.829032</v>
      </c>
      <c r="T35">
        <v>12.925164000000001</v>
      </c>
      <c r="U35">
        <v>13.145994999999999</v>
      </c>
      <c r="V35">
        <v>13.34371</v>
      </c>
      <c r="W35">
        <v>13.564396</v>
      </c>
      <c r="X35">
        <v>13.71522</v>
      </c>
      <c r="Y35">
        <v>13.707468</v>
      </c>
      <c r="Z35">
        <v>13.767662</v>
      </c>
      <c r="AA35">
        <v>14.058975</v>
      </c>
      <c r="AB35">
        <v>14.246791999999999</v>
      </c>
      <c r="AC35">
        <v>14.300579000000001</v>
      </c>
      <c r="AD35">
        <v>14.353783999999999</v>
      </c>
      <c r="AE35">
        <v>14.496263000000001</v>
      </c>
      <c r="AF35">
        <v>14.611293</v>
      </c>
      <c r="AG35">
        <v>14.889811999999999</v>
      </c>
      <c r="AH35">
        <v>14.824972000000001</v>
      </c>
      <c r="AI35">
        <v>14.947824000000001</v>
      </c>
      <c r="AJ35">
        <v>15.083195</v>
      </c>
      <c r="AK35">
        <v>15.090946000000001</v>
      </c>
      <c r="AL35">
        <v>15.163781</v>
      </c>
      <c r="AM35">
        <v>15.240128</v>
      </c>
      <c r="AN35">
        <v>15.205456999999999</v>
      </c>
      <c r="AO35" s="1">
        <v>0.03</v>
      </c>
    </row>
    <row r="36" spans="1:41" hidden="1" x14ac:dyDescent="0.2">
      <c r="A36" t="s">
        <v>334</v>
      </c>
      <c r="B36" t="s">
        <v>21</v>
      </c>
      <c r="C36" t="s">
        <v>2648</v>
      </c>
      <c r="D36" t="s">
        <v>2657</v>
      </c>
      <c r="E36" t="s">
        <v>2655</v>
      </c>
      <c r="I36" t="s">
        <v>10</v>
      </c>
    </row>
    <row r="37" spans="1:41" hidden="1" x14ac:dyDescent="0.2">
      <c r="A37" t="s">
        <v>334</v>
      </c>
      <c r="B37" t="s">
        <v>11</v>
      </c>
      <c r="C37" t="s">
        <v>2648</v>
      </c>
      <c r="D37" t="s">
        <v>2657</v>
      </c>
      <c r="E37" t="s">
        <v>2655</v>
      </c>
      <c r="F37" t="s">
        <v>2651</v>
      </c>
      <c r="H37" t="s">
        <v>40</v>
      </c>
      <c r="I37" t="s">
        <v>10</v>
      </c>
      <c r="K37">
        <v>8.4290780000000005</v>
      </c>
      <c r="L37">
        <v>8.7850509999999993</v>
      </c>
      <c r="M37">
        <v>8.5034050000000008</v>
      </c>
      <c r="N37">
        <v>8.2049640000000004</v>
      </c>
      <c r="O37">
        <v>8.0622430000000005</v>
      </c>
      <c r="P37">
        <v>8.0419160000000005</v>
      </c>
      <c r="Q37">
        <v>8.0816490000000005</v>
      </c>
      <c r="R37">
        <v>8.1778670000000009</v>
      </c>
      <c r="S37">
        <v>8.3321850000000008</v>
      </c>
      <c r="T37">
        <v>8.3954400000000007</v>
      </c>
      <c r="U37">
        <v>8.6591430000000003</v>
      </c>
      <c r="V37">
        <v>8.672523</v>
      </c>
      <c r="W37">
        <v>8.7959219999999991</v>
      </c>
      <c r="X37">
        <v>8.822559</v>
      </c>
      <c r="Y37">
        <v>8.7731969999999997</v>
      </c>
      <c r="Z37">
        <v>8.7777849999999997</v>
      </c>
      <c r="AA37">
        <v>8.8182010000000002</v>
      </c>
      <c r="AB37">
        <v>8.8345149999999997</v>
      </c>
      <c r="AC37">
        <v>8.8616349999999997</v>
      </c>
      <c r="AD37">
        <v>8.8764509999999994</v>
      </c>
      <c r="AE37">
        <v>8.8914580000000001</v>
      </c>
      <c r="AF37">
        <v>8.8864599999999996</v>
      </c>
      <c r="AG37">
        <v>8.8893559999999994</v>
      </c>
      <c r="AH37">
        <v>8.8661530000000006</v>
      </c>
      <c r="AI37">
        <v>8.8772649999999995</v>
      </c>
      <c r="AJ37">
        <v>8.8843399999999999</v>
      </c>
      <c r="AK37">
        <v>8.8981619999999992</v>
      </c>
      <c r="AL37">
        <v>8.8989390000000004</v>
      </c>
      <c r="AM37">
        <v>8.9271860000000007</v>
      </c>
      <c r="AN37">
        <v>8.9351079999999996</v>
      </c>
      <c r="AO37" s="1">
        <v>2E-3</v>
      </c>
    </row>
    <row r="38" spans="1:41" hidden="1" x14ac:dyDescent="0.2">
      <c r="A38" t="s">
        <v>334</v>
      </c>
      <c r="B38" t="s">
        <v>13</v>
      </c>
      <c r="C38" t="s">
        <v>2648</v>
      </c>
      <c r="D38" t="s">
        <v>2657</v>
      </c>
      <c r="E38" t="s">
        <v>2655</v>
      </c>
      <c r="F38" t="s">
        <v>2652</v>
      </c>
      <c r="H38" t="s">
        <v>41</v>
      </c>
      <c r="I38" t="s">
        <v>10</v>
      </c>
      <c r="K38">
        <v>8.4290780000000005</v>
      </c>
      <c r="L38">
        <v>8.5658619999999992</v>
      </c>
      <c r="M38">
        <v>8.1549169999999993</v>
      </c>
      <c r="N38">
        <v>7.7982459999999998</v>
      </c>
      <c r="O38">
        <v>7.6104599999999998</v>
      </c>
      <c r="P38">
        <v>7.5529849999999996</v>
      </c>
      <c r="Q38">
        <v>7.5667580000000001</v>
      </c>
      <c r="R38">
        <v>7.6392939999999996</v>
      </c>
      <c r="S38">
        <v>7.7317419999999997</v>
      </c>
      <c r="T38">
        <v>7.7883269999999998</v>
      </c>
      <c r="U38">
        <v>8.0277729999999998</v>
      </c>
      <c r="V38">
        <v>8.0530819999999999</v>
      </c>
      <c r="W38">
        <v>8.1634600000000006</v>
      </c>
      <c r="X38">
        <v>8.1790660000000006</v>
      </c>
      <c r="Y38">
        <v>8.1617999999999995</v>
      </c>
      <c r="Z38">
        <v>8.1372180000000007</v>
      </c>
      <c r="AA38">
        <v>8.1593520000000002</v>
      </c>
      <c r="AB38">
        <v>8.1493070000000003</v>
      </c>
      <c r="AC38">
        <v>8.1688519999999993</v>
      </c>
      <c r="AD38">
        <v>8.1437299999999997</v>
      </c>
      <c r="AE38">
        <v>8.1564630000000005</v>
      </c>
      <c r="AF38">
        <v>8.1329860000000007</v>
      </c>
      <c r="AG38">
        <v>8.1320379999999997</v>
      </c>
      <c r="AH38">
        <v>8.126239</v>
      </c>
      <c r="AI38">
        <v>8.1562009999999994</v>
      </c>
      <c r="AJ38">
        <v>8.1264369999999992</v>
      </c>
      <c r="AK38">
        <v>8.0979340000000004</v>
      </c>
      <c r="AL38">
        <v>8.0863060000000004</v>
      </c>
      <c r="AM38">
        <v>8.0920550000000002</v>
      </c>
      <c r="AN38">
        <v>8.1024829999999994</v>
      </c>
      <c r="AO38" s="1">
        <v>-1E-3</v>
      </c>
    </row>
    <row r="39" spans="1:41" hidden="1" x14ac:dyDescent="0.2">
      <c r="A39" t="s">
        <v>334</v>
      </c>
      <c r="B39" t="s">
        <v>15</v>
      </c>
      <c r="C39" t="s">
        <v>2648</v>
      </c>
      <c r="D39" t="s">
        <v>2657</v>
      </c>
      <c r="E39" t="s">
        <v>2655</v>
      </c>
      <c r="F39" t="s">
        <v>2653</v>
      </c>
      <c r="H39" t="s">
        <v>42</v>
      </c>
      <c r="I39" t="s">
        <v>10</v>
      </c>
      <c r="K39">
        <v>8.4290780000000005</v>
      </c>
      <c r="L39">
        <v>9.404496</v>
      </c>
      <c r="M39">
        <v>9.1631800000000005</v>
      </c>
      <c r="N39">
        <v>9.1277460000000001</v>
      </c>
      <c r="O39">
        <v>9.0312710000000003</v>
      </c>
      <c r="P39">
        <v>9.1144119999999997</v>
      </c>
      <c r="Q39">
        <v>9.1916370000000001</v>
      </c>
      <c r="R39">
        <v>9.4208549999999995</v>
      </c>
      <c r="S39">
        <v>9.7595779999999994</v>
      </c>
      <c r="T39">
        <v>9.9003689999999995</v>
      </c>
      <c r="U39">
        <v>10.116008000000001</v>
      </c>
      <c r="V39">
        <v>10.329950999999999</v>
      </c>
      <c r="W39">
        <v>10.687844999999999</v>
      </c>
      <c r="X39">
        <v>10.806153999999999</v>
      </c>
      <c r="Y39">
        <v>10.88833</v>
      </c>
      <c r="Z39">
        <v>11.018504</v>
      </c>
      <c r="AA39">
        <v>11.115551</v>
      </c>
      <c r="AB39">
        <v>11.199194</v>
      </c>
      <c r="AC39">
        <v>11.30364</v>
      </c>
      <c r="AD39">
        <v>11.411965</v>
      </c>
      <c r="AE39">
        <v>11.457034999999999</v>
      </c>
      <c r="AF39">
        <v>11.440253</v>
      </c>
      <c r="AG39">
        <v>11.428167999999999</v>
      </c>
      <c r="AH39">
        <v>11.516358</v>
      </c>
      <c r="AI39">
        <v>11.583176</v>
      </c>
      <c r="AJ39">
        <v>11.655153</v>
      </c>
      <c r="AK39">
        <v>11.708271</v>
      </c>
      <c r="AL39">
        <v>11.741782000000001</v>
      </c>
      <c r="AM39">
        <v>11.833823000000001</v>
      </c>
      <c r="AN39">
        <v>11.918475000000001</v>
      </c>
      <c r="AO39" s="1">
        <v>1.2E-2</v>
      </c>
    </row>
    <row r="40" spans="1:41" hidden="1" x14ac:dyDescent="0.2">
      <c r="A40" t="s">
        <v>334</v>
      </c>
      <c r="B40" t="s">
        <v>25</v>
      </c>
      <c r="C40" t="s">
        <v>2648</v>
      </c>
      <c r="D40" t="s">
        <v>2657</v>
      </c>
      <c r="E40" t="s">
        <v>2656</v>
      </c>
      <c r="I40" t="s">
        <v>10</v>
      </c>
    </row>
    <row r="41" spans="1:41" hidden="1" x14ac:dyDescent="0.2">
      <c r="A41" t="s">
        <v>334</v>
      </c>
      <c r="B41" t="s">
        <v>11</v>
      </c>
      <c r="C41" t="s">
        <v>2648</v>
      </c>
      <c r="D41" t="s">
        <v>2657</v>
      </c>
      <c r="E41" t="s">
        <v>2656</v>
      </c>
      <c r="F41" t="s">
        <v>2651</v>
      </c>
      <c r="H41" t="s">
        <v>43</v>
      </c>
      <c r="I41" t="s">
        <v>10</v>
      </c>
      <c r="K41">
        <v>33.181457999999999</v>
      </c>
      <c r="L41">
        <v>33.079517000000003</v>
      </c>
      <c r="M41">
        <v>32.241329</v>
      </c>
      <c r="N41">
        <v>31.373341</v>
      </c>
      <c r="O41">
        <v>31.228542000000001</v>
      </c>
      <c r="P41">
        <v>31.141624</v>
      </c>
      <c r="Q41">
        <v>31.166391000000001</v>
      </c>
      <c r="R41">
        <v>31.216602000000002</v>
      </c>
      <c r="S41">
        <v>31.271526000000001</v>
      </c>
      <c r="T41">
        <v>31.261889</v>
      </c>
      <c r="U41">
        <v>31.351849000000001</v>
      </c>
      <c r="V41">
        <v>31.330065000000001</v>
      </c>
      <c r="W41">
        <v>31.495197000000001</v>
      </c>
      <c r="X41">
        <v>31.566262999999999</v>
      </c>
      <c r="Y41">
        <v>31.310928000000001</v>
      </c>
      <c r="Z41">
        <v>31.178249000000001</v>
      </c>
      <c r="AA41">
        <v>30.962544999999999</v>
      </c>
      <c r="AB41">
        <v>30.724557999999998</v>
      </c>
      <c r="AC41">
        <v>30.725908</v>
      </c>
      <c r="AD41">
        <v>30.665172999999999</v>
      </c>
      <c r="AE41">
        <v>30.47064</v>
      </c>
      <c r="AF41">
        <v>30.415310000000002</v>
      </c>
      <c r="AG41">
        <v>30.327311000000002</v>
      </c>
      <c r="AH41">
        <v>30.021035999999999</v>
      </c>
      <c r="AI41">
        <v>30.000523000000001</v>
      </c>
      <c r="AJ41">
        <v>29.920864000000002</v>
      </c>
      <c r="AK41">
        <v>29.756823000000001</v>
      </c>
      <c r="AL41">
        <v>29.778970999999999</v>
      </c>
      <c r="AM41">
        <v>29.682814</v>
      </c>
      <c r="AN41">
        <v>29.405483</v>
      </c>
      <c r="AO41" s="1">
        <v>-4.0000000000000001E-3</v>
      </c>
    </row>
    <row r="42" spans="1:41" hidden="1" x14ac:dyDescent="0.2">
      <c r="A42" t="s">
        <v>334</v>
      </c>
      <c r="B42" t="s">
        <v>13</v>
      </c>
      <c r="C42" t="s">
        <v>2648</v>
      </c>
      <c r="D42" t="s">
        <v>2657</v>
      </c>
      <c r="E42" t="s">
        <v>2656</v>
      </c>
      <c r="F42" t="s">
        <v>2652</v>
      </c>
      <c r="H42" t="s">
        <v>44</v>
      </c>
      <c r="I42" t="s">
        <v>10</v>
      </c>
      <c r="K42">
        <v>33.182563999999999</v>
      </c>
      <c r="L42">
        <v>32.856521999999998</v>
      </c>
      <c r="M42">
        <v>31.692727999999999</v>
      </c>
      <c r="N42">
        <v>30.76709</v>
      </c>
      <c r="O42">
        <v>30.478434</v>
      </c>
      <c r="P42">
        <v>30.507418000000001</v>
      </c>
      <c r="Q42">
        <v>30.425111999999999</v>
      </c>
      <c r="R42">
        <v>30.372768000000001</v>
      </c>
      <c r="S42">
        <v>30.256993999999999</v>
      </c>
      <c r="T42">
        <v>30.026282999999999</v>
      </c>
      <c r="U42">
        <v>30.180420000000002</v>
      </c>
      <c r="V42">
        <v>30.038408</v>
      </c>
      <c r="W42">
        <v>30.052515</v>
      </c>
      <c r="X42">
        <v>30.096594</v>
      </c>
      <c r="Y42">
        <v>29.720877000000002</v>
      </c>
      <c r="Z42">
        <v>29.643474999999999</v>
      </c>
      <c r="AA42">
        <v>29.525791000000002</v>
      </c>
      <c r="AB42">
        <v>29.278096999999999</v>
      </c>
      <c r="AC42">
        <v>29.207272</v>
      </c>
      <c r="AD42">
        <v>29.256627999999999</v>
      </c>
      <c r="AE42">
        <v>29.051109</v>
      </c>
      <c r="AF42">
        <v>28.983146999999999</v>
      </c>
      <c r="AG42">
        <v>28.890658999999999</v>
      </c>
      <c r="AH42">
        <v>28.679331000000001</v>
      </c>
      <c r="AI42">
        <v>28.588349999999998</v>
      </c>
      <c r="AJ42">
        <v>28.634986999999999</v>
      </c>
      <c r="AK42">
        <v>28.376183999999999</v>
      </c>
      <c r="AL42">
        <v>28.373581000000001</v>
      </c>
      <c r="AM42">
        <v>28.262138</v>
      </c>
      <c r="AN42">
        <v>28.04496</v>
      </c>
      <c r="AO42" s="1">
        <v>-6.0000000000000001E-3</v>
      </c>
    </row>
    <row r="43" spans="1:41" hidden="1" x14ac:dyDescent="0.2">
      <c r="A43" t="s">
        <v>334</v>
      </c>
      <c r="B43" t="s">
        <v>15</v>
      </c>
      <c r="C43" t="s">
        <v>2648</v>
      </c>
      <c r="D43" t="s">
        <v>2657</v>
      </c>
      <c r="E43" t="s">
        <v>2656</v>
      </c>
      <c r="F43" t="s">
        <v>2653</v>
      </c>
      <c r="H43" t="s">
        <v>45</v>
      </c>
      <c r="I43" t="s">
        <v>10</v>
      </c>
      <c r="K43">
        <v>33.221496999999999</v>
      </c>
      <c r="L43">
        <v>32.917236000000003</v>
      </c>
      <c r="M43">
        <v>32.987693999999998</v>
      </c>
      <c r="N43">
        <v>32.634757999999998</v>
      </c>
      <c r="O43">
        <v>32.721138000000003</v>
      </c>
      <c r="P43">
        <v>33.040844</v>
      </c>
      <c r="Q43">
        <v>33.097237</v>
      </c>
      <c r="R43">
        <v>33.337299000000002</v>
      </c>
      <c r="S43">
        <v>33.553134999999997</v>
      </c>
      <c r="T43">
        <v>33.725990000000003</v>
      </c>
      <c r="U43">
        <v>33.948036000000002</v>
      </c>
      <c r="V43">
        <v>34.093043999999999</v>
      </c>
      <c r="W43">
        <v>34.382731999999997</v>
      </c>
      <c r="X43">
        <v>34.396610000000003</v>
      </c>
      <c r="Y43">
        <v>34.170540000000003</v>
      </c>
      <c r="Z43">
        <v>34.199837000000002</v>
      </c>
      <c r="AA43">
        <v>34.093375999999999</v>
      </c>
      <c r="AB43">
        <v>34.069209999999998</v>
      </c>
      <c r="AC43">
        <v>33.989952000000002</v>
      </c>
      <c r="AD43">
        <v>34.030987000000003</v>
      </c>
      <c r="AE43">
        <v>34.036678000000002</v>
      </c>
      <c r="AF43">
        <v>33.767586000000001</v>
      </c>
      <c r="AG43">
        <v>33.553500999999997</v>
      </c>
      <c r="AH43">
        <v>33.550220000000003</v>
      </c>
      <c r="AI43">
        <v>33.427791999999997</v>
      </c>
      <c r="AJ43">
        <v>33.481140000000003</v>
      </c>
      <c r="AK43">
        <v>33.335712000000001</v>
      </c>
      <c r="AL43">
        <v>33.160454000000001</v>
      </c>
      <c r="AM43">
        <v>33.180115000000001</v>
      </c>
      <c r="AN43">
        <v>33.005878000000003</v>
      </c>
      <c r="AO43" s="1">
        <v>0</v>
      </c>
    </row>
    <row r="44" spans="1:41" hidden="1" x14ac:dyDescent="0.2">
      <c r="A44" t="s">
        <v>334</v>
      </c>
      <c r="B44" t="s">
        <v>46</v>
      </c>
    </row>
    <row r="45" spans="1:41" hidden="1" x14ac:dyDescent="0.2">
      <c r="A45" t="s">
        <v>334</v>
      </c>
      <c r="B45" t="s">
        <v>9</v>
      </c>
      <c r="C45" t="s">
        <v>2648</v>
      </c>
      <c r="D45" t="s">
        <v>2659</v>
      </c>
      <c r="E45" t="s">
        <v>2650</v>
      </c>
      <c r="I45" t="s">
        <v>10</v>
      </c>
    </row>
    <row r="46" spans="1:41" hidden="1" x14ac:dyDescent="0.2">
      <c r="A46" t="s">
        <v>334</v>
      </c>
      <c r="B46" t="s">
        <v>11</v>
      </c>
      <c r="C46" t="s">
        <v>2648</v>
      </c>
      <c r="D46" t="s">
        <v>2659</v>
      </c>
      <c r="E46" t="s">
        <v>2650</v>
      </c>
      <c r="F46" t="s">
        <v>2651</v>
      </c>
      <c r="H46" t="s">
        <v>47</v>
      </c>
      <c r="I46" t="s">
        <v>10</v>
      </c>
      <c r="K46">
        <v>13.641980999999999</v>
      </c>
      <c r="L46">
        <v>14.473858</v>
      </c>
      <c r="M46">
        <v>12.690697999999999</v>
      </c>
      <c r="N46">
        <v>12.673787000000001</v>
      </c>
      <c r="O46">
        <v>12.554607000000001</v>
      </c>
      <c r="P46">
        <v>12.704503000000001</v>
      </c>
      <c r="Q46">
        <v>13.113276000000001</v>
      </c>
      <c r="R46">
        <v>13.681419999999999</v>
      </c>
      <c r="S46">
        <v>14.057202</v>
      </c>
      <c r="T46">
        <v>14.454497</v>
      </c>
      <c r="U46">
        <v>14.81035</v>
      </c>
      <c r="V46">
        <v>15.10299</v>
      </c>
      <c r="W46">
        <v>15.386189</v>
      </c>
      <c r="X46">
        <v>15.557034</v>
      </c>
      <c r="Y46">
        <v>15.672611</v>
      </c>
      <c r="Z46">
        <v>15.832416</v>
      </c>
      <c r="AA46">
        <v>16.038618</v>
      </c>
      <c r="AB46">
        <v>16.228031000000001</v>
      </c>
      <c r="AC46">
        <v>16.321314000000001</v>
      </c>
      <c r="AD46">
        <v>16.630306000000001</v>
      </c>
      <c r="AE46">
        <v>16.814444000000002</v>
      </c>
      <c r="AF46">
        <v>16.831151999999999</v>
      </c>
      <c r="AG46">
        <v>17.024878000000001</v>
      </c>
      <c r="AH46">
        <v>17.258876999999998</v>
      </c>
      <c r="AI46">
        <v>17.293581</v>
      </c>
      <c r="AJ46">
        <v>17.409196999999999</v>
      </c>
      <c r="AK46">
        <v>17.486640999999999</v>
      </c>
      <c r="AL46">
        <v>17.525883</v>
      </c>
      <c r="AM46">
        <v>17.502065999999999</v>
      </c>
      <c r="AN46">
        <v>17.474976999999999</v>
      </c>
      <c r="AO46" s="1">
        <v>8.9999999999999993E-3</v>
      </c>
    </row>
    <row r="47" spans="1:41" hidden="1" x14ac:dyDescent="0.2">
      <c r="A47" t="s">
        <v>334</v>
      </c>
      <c r="B47" t="s">
        <v>13</v>
      </c>
      <c r="C47" t="s">
        <v>2648</v>
      </c>
      <c r="D47" t="s">
        <v>2659</v>
      </c>
      <c r="E47" t="s">
        <v>2650</v>
      </c>
      <c r="F47" t="s">
        <v>2652</v>
      </c>
      <c r="H47" t="s">
        <v>48</v>
      </c>
      <c r="I47" t="s">
        <v>10</v>
      </c>
      <c r="K47">
        <v>13.641980999999999</v>
      </c>
      <c r="L47">
        <v>13.992362</v>
      </c>
      <c r="M47">
        <v>11.771789</v>
      </c>
      <c r="N47">
        <v>11.15362</v>
      </c>
      <c r="O47">
        <v>10.811741</v>
      </c>
      <c r="P47">
        <v>10.731718000000001</v>
      </c>
      <c r="Q47">
        <v>10.797969999999999</v>
      </c>
      <c r="R47">
        <v>11.039766999999999</v>
      </c>
      <c r="S47">
        <v>11.332568999999999</v>
      </c>
      <c r="T47">
        <v>11.526113</v>
      </c>
      <c r="U47">
        <v>11.663323999999999</v>
      </c>
      <c r="V47">
        <v>11.997527</v>
      </c>
      <c r="W47">
        <v>12.319461</v>
      </c>
      <c r="X47">
        <v>12.392175999999999</v>
      </c>
      <c r="Y47">
        <v>12.381451</v>
      </c>
      <c r="Z47">
        <v>12.434854</v>
      </c>
      <c r="AA47">
        <v>12.583729999999999</v>
      </c>
      <c r="AB47">
        <v>12.800808999999999</v>
      </c>
      <c r="AC47">
        <v>12.860516000000001</v>
      </c>
      <c r="AD47">
        <v>13.125033</v>
      </c>
      <c r="AE47">
        <v>13.201523</v>
      </c>
      <c r="AF47">
        <v>13.236583</v>
      </c>
      <c r="AG47">
        <v>13.286612</v>
      </c>
      <c r="AH47">
        <v>13.309353</v>
      </c>
      <c r="AI47">
        <v>13.332618999999999</v>
      </c>
      <c r="AJ47">
        <v>13.316136</v>
      </c>
      <c r="AK47">
        <v>13.240876</v>
      </c>
      <c r="AL47">
        <v>13.175625999999999</v>
      </c>
      <c r="AM47">
        <v>13.271592</v>
      </c>
      <c r="AN47">
        <v>13.297623</v>
      </c>
      <c r="AO47" s="1">
        <v>-1E-3</v>
      </c>
    </row>
    <row r="48" spans="1:41" hidden="1" x14ac:dyDescent="0.2">
      <c r="A48" t="s">
        <v>334</v>
      </c>
      <c r="B48" t="s">
        <v>15</v>
      </c>
      <c r="C48" t="s">
        <v>2648</v>
      </c>
      <c r="D48" t="s">
        <v>2659</v>
      </c>
      <c r="E48" t="s">
        <v>2650</v>
      </c>
      <c r="F48" t="s">
        <v>2653</v>
      </c>
      <c r="H48" t="s">
        <v>49</v>
      </c>
      <c r="I48" t="s">
        <v>10</v>
      </c>
      <c r="K48">
        <v>13.641980999999999</v>
      </c>
      <c r="L48">
        <v>15.259122</v>
      </c>
      <c r="M48">
        <v>13.994263</v>
      </c>
      <c r="N48">
        <v>14.900345</v>
      </c>
      <c r="O48">
        <v>15.521678</v>
      </c>
      <c r="P48">
        <v>16.139341000000002</v>
      </c>
      <c r="Q48">
        <v>16.768982000000001</v>
      </c>
      <c r="R48">
        <v>17.538236999999999</v>
      </c>
      <c r="S48">
        <v>18.930111</v>
      </c>
      <c r="T48">
        <v>19.791077000000001</v>
      </c>
      <c r="U48">
        <v>20.589682</v>
      </c>
      <c r="V48">
        <v>21.342078999999998</v>
      </c>
      <c r="W48">
        <v>21.963156000000001</v>
      </c>
      <c r="X48">
        <v>22.467510000000001</v>
      </c>
      <c r="Y48">
        <v>22.702618000000001</v>
      </c>
      <c r="Z48">
        <v>23.238291</v>
      </c>
      <c r="AA48">
        <v>23.520515</v>
      </c>
      <c r="AB48">
        <v>23.891157</v>
      </c>
      <c r="AC48">
        <v>24.253948000000001</v>
      </c>
      <c r="AD48">
        <v>24.309107000000001</v>
      </c>
      <c r="AE48">
        <v>24.306346999999999</v>
      </c>
      <c r="AF48">
        <v>24.287579999999998</v>
      </c>
      <c r="AG48">
        <v>24.503088000000002</v>
      </c>
      <c r="AH48">
        <v>24.916277000000001</v>
      </c>
      <c r="AI48">
        <v>25.338739</v>
      </c>
      <c r="AJ48">
        <v>25.559778000000001</v>
      </c>
      <c r="AK48">
        <v>25.713739</v>
      </c>
      <c r="AL48">
        <v>25.765577</v>
      </c>
      <c r="AM48">
        <v>25.957730999999999</v>
      </c>
      <c r="AN48">
        <v>25.986998</v>
      </c>
      <c r="AO48" s="1">
        <v>2.1999999999999999E-2</v>
      </c>
    </row>
    <row r="49" spans="1:41" hidden="1" x14ac:dyDescent="0.2">
      <c r="A49" t="s">
        <v>334</v>
      </c>
      <c r="B49" t="s">
        <v>17</v>
      </c>
      <c r="C49" t="s">
        <v>2648</v>
      </c>
      <c r="D49" t="s">
        <v>2659</v>
      </c>
      <c r="E49" t="s">
        <v>2654</v>
      </c>
      <c r="I49" t="s">
        <v>10</v>
      </c>
    </row>
    <row r="50" spans="1:41" hidden="1" x14ac:dyDescent="0.2">
      <c r="A50" t="s">
        <v>334</v>
      </c>
      <c r="B50" t="s">
        <v>11</v>
      </c>
      <c r="C50" t="s">
        <v>2648</v>
      </c>
      <c r="D50" t="s">
        <v>2659</v>
      </c>
      <c r="E50" t="s">
        <v>2654</v>
      </c>
      <c r="F50" t="s">
        <v>2651</v>
      </c>
      <c r="H50" t="s">
        <v>50</v>
      </c>
      <c r="I50" t="s">
        <v>10</v>
      </c>
      <c r="K50">
        <v>21.717592</v>
      </c>
      <c r="L50">
        <v>22.039539000000001</v>
      </c>
      <c r="M50">
        <v>20.641483000000001</v>
      </c>
      <c r="N50">
        <v>20.962847</v>
      </c>
      <c r="O50">
        <v>20.404408</v>
      </c>
      <c r="P50">
        <v>19.875136999999999</v>
      </c>
      <c r="Q50">
        <v>19.434904</v>
      </c>
      <c r="R50">
        <v>19.630016000000001</v>
      </c>
      <c r="S50">
        <v>19.755396000000001</v>
      </c>
      <c r="T50">
        <v>19.726908000000002</v>
      </c>
      <c r="U50">
        <v>20.012304</v>
      </c>
      <c r="V50">
        <v>20.121642999999999</v>
      </c>
      <c r="W50">
        <v>20.205687000000001</v>
      </c>
      <c r="X50">
        <v>20.256615</v>
      </c>
      <c r="Y50">
        <v>20.359558</v>
      </c>
      <c r="Z50">
        <v>20.540993</v>
      </c>
      <c r="AA50">
        <v>20.765974</v>
      </c>
      <c r="AB50">
        <v>20.902947999999999</v>
      </c>
      <c r="AC50">
        <v>20.978275</v>
      </c>
      <c r="AD50">
        <v>21.181328000000001</v>
      </c>
      <c r="AE50">
        <v>21.295487999999999</v>
      </c>
      <c r="AF50">
        <v>21.316614000000001</v>
      </c>
      <c r="AG50">
        <v>21.578562000000002</v>
      </c>
      <c r="AH50">
        <v>21.864398999999999</v>
      </c>
      <c r="AI50">
        <v>21.975715999999998</v>
      </c>
      <c r="AJ50">
        <v>22.162797999999999</v>
      </c>
      <c r="AK50">
        <v>22.218653</v>
      </c>
      <c r="AL50">
        <v>22.172478000000002</v>
      </c>
      <c r="AM50">
        <v>22.151848000000001</v>
      </c>
      <c r="AN50">
        <v>22.079557000000001</v>
      </c>
      <c r="AO50" s="1">
        <v>1E-3</v>
      </c>
    </row>
    <row r="51" spans="1:41" hidden="1" x14ac:dyDescent="0.2">
      <c r="A51" t="s">
        <v>334</v>
      </c>
      <c r="B51" t="s">
        <v>13</v>
      </c>
      <c r="C51" t="s">
        <v>2648</v>
      </c>
      <c r="D51" t="s">
        <v>2659</v>
      </c>
      <c r="E51" t="s">
        <v>2654</v>
      </c>
      <c r="F51" t="s">
        <v>2652</v>
      </c>
      <c r="H51" t="s">
        <v>51</v>
      </c>
      <c r="I51" t="s">
        <v>10</v>
      </c>
      <c r="K51">
        <v>21.717596</v>
      </c>
      <c r="L51">
        <v>22.039874999999999</v>
      </c>
      <c r="M51">
        <v>20.203257000000001</v>
      </c>
      <c r="N51">
        <v>20.040848</v>
      </c>
      <c r="O51">
        <v>19.411981999999998</v>
      </c>
      <c r="P51">
        <v>18.891684999999999</v>
      </c>
      <c r="Q51">
        <v>18.500257000000001</v>
      </c>
      <c r="R51">
        <v>18.651226000000001</v>
      </c>
      <c r="S51">
        <v>18.724854000000001</v>
      </c>
      <c r="T51">
        <v>18.660799000000001</v>
      </c>
      <c r="U51">
        <v>18.706764</v>
      </c>
      <c r="V51">
        <v>18.767229</v>
      </c>
      <c r="W51">
        <v>18.782779999999999</v>
      </c>
      <c r="X51">
        <v>18.618399</v>
      </c>
      <c r="Y51">
        <v>18.598707000000001</v>
      </c>
      <c r="Z51">
        <v>18.583763000000001</v>
      </c>
      <c r="AA51">
        <v>18.603335999999999</v>
      </c>
      <c r="AB51">
        <v>18.684469</v>
      </c>
      <c r="AC51">
        <v>18.695808</v>
      </c>
      <c r="AD51">
        <v>18.999936999999999</v>
      </c>
      <c r="AE51">
        <v>19.138024999999999</v>
      </c>
      <c r="AF51">
        <v>19.139999</v>
      </c>
      <c r="AG51">
        <v>19.409081</v>
      </c>
      <c r="AH51">
        <v>19.516932000000001</v>
      </c>
      <c r="AI51">
        <v>19.561458999999999</v>
      </c>
      <c r="AJ51">
        <v>19.784485</v>
      </c>
      <c r="AK51">
        <v>19.662642999999999</v>
      </c>
      <c r="AL51">
        <v>19.718187</v>
      </c>
      <c r="AM51">
        <v>19.937725</v>
      </c>
      <c r="AN51">
        <v>20.060811999999999</v>
      </c>
      <c r="AO51" s="1">
        <v>-3.0000000000000001E-3</v>
      </c>
    </row>
    <row r="52" spans="1:41" hidden="1" x14ac:dyDescent="0.2">
      <c r="A52" t="s">
        <v>334</v>
      </c>
      <c r="B52" t="s">
        <v>15</v>
      </c>
      <c r="C52" t="s">
        <v>2648</v>
      </c>
      <c r="D52" t="s">
        <v>2659</v>
      </c>
      <c r="E52" t="s">
        <v>2654</v>
      </c>
      <c r="F52" t="s">
        <v>2653</v>
      </c>
      <c r="H52" t="s">
        <v>52</v>
      </c>
      <c r="I52" t="s">
        <v>10</v>
      </c>
      <c r="K52">
        <v>21.717606</v>
      </c>
      <c r="L52">
        <v>22.038454000000002</v>
      </c>
      <c r="M52">
        <v>20.509440999999999</v>
      </c>
      <c r="N52">
        <v>21.150127000000001</v>
      </c>
      <c r="O52">
        <v>20.964075000000001</v>
      </c>
      <c r="P52">
        <v>20.625212000000001</v>
      </c>
      <c r="Q52">
        <v>20.332142000000001</v>
      </c>
      <c r="R52">
        <v>20.7789</v>
      </c>
      <c r="S52">
        <v>21.706838999999999</v>
      </c>
      <c r="T52">
        <v>21.962789999999998</v>
      </c>
      <c r="U52">
        <v>22.332218000000001</v>
      </c>
      <c r="V52">
        <v>22.655481000000002</v>
      </c>
      <c r="W52">
        <v>22.948740000000001</v>
      </c>
      <c r="X52">
        <v>23.196249000000002</v>
      </c>
      <c r="Y52">
        <v>23.292376999999998</v>
      </c>
      <c r="Z52">
        <v>23.484697000000001</v>
      </c>
      <c r="AA52">
        <v>23.736063000000001</v>
      </c>
      <c r="AB52">
        <v>23.795387000000002</v>
      </c>
      <c r="AC52">
        <v>23.934092</v>
      </c>
      <c r="AD52">
        <v>23.597244</v>
      </c>
      <c r="AE52">
        <v>23.536076000000001</v>
      </c>
      <c r="AF52">
        <v>23.617531</v>
      </c>
      <c r="AG52">
        <v>23.907698</v>
      </c>
      <c r="AH52">
        <v>24.118233</v>
      </c>
      <c r="AI52">
        <v>24.472656000000001</v>
      </c>
      <c r="AJ52">
        <v>24.549250000000001</v>
      </c>
      <c r="AK52">
        <v>24.606816999999999</v>
      </c>
      <c r="AL52">
        <v>24.433098000000001</v>
      </c>
      <c r="AM52">
        <v>24.429468</v>
      </c>
      <c r="AN52">
        <v>24.539137</v>
      </c>
      <c r="AO52" s="1">
        <v>4.0000000000000001E-3</v>
      </c>
    </row>
    <row r="53" spans="1:41" hidden="1" x14ac:dyDescent="0.2">
      <c r="A53" t="s">
        <v>334</v>
      </c>
      <c r="B53" t="s">
        <v>36</v>
      </c>
      <c r="C53" t="s">
        <v>2648</v>
      </c>
      <c r="D53" t="s">
        <v>2659</v>
      </c>
      <c r="E53" t="s">
        <v>2660</v>
      </c>
      <c r="I53" t="s">
        <v>10</v>
      </c>
    </row>
    <row r="54" spans="1:41" hidden="1" x14ac:dyDescent="0.2">
      <c r="A54" t="s">
        <v>334</v>
      </c>
      <c r="B54" t="s">
        <v>11</v>
      </c>
      <c r="C54" t="s">
        <v>2648</v>
      </c>
      <c r="D54" t="s">
        <v>2659</v>
      </c>
      <c r="E54" t="s">
        <v>2660</v>
      </c>
      <c r="F54" t="s">
        <v>2651</v>
      </c>
      <c r="H54" t="s">
        <v>53</v>
      </c>
      <c r="I54" t="s">
        <v>10</v>
      </c>
      <c r="K54">
        <v>7.0809300000000004</v>
      </c>
      <c r="L54">
        <v>8.2805689999999998</v>
      </c>
      <c r="M54">
        <v>8.6274110000000004</v>
      </c>
      <c r="N54">
        <v>10.170450000000001</v>
      </c>
      <c r="O54">
        <v>10.904265000000001</v>
      </c>
      <c r="P54">
        <v>11.724563</v>
      </c>
      <c r="Q54">
        <v>12.707344000000001</v>
      </c>
      <c r="R54">
        <v>12.934339</v>
      </c>
      <c r="S54">
        <v>13.054074</v>
      </c>
      <c r="T54">
        <v>13.224273999999999</v>
      </c>
      <c r="U54">
        <v>13.425761</v>
      </c>
      <c r="V54">
        <v>13.580392</v>
      </c>
      <c r="W54">
        <v>13.715005</v>
      </c>
      <c r="X54">
        <v>13.739121000000001</v>
      </c>
      <c r="Y54">
        <v>13.774988</v>
      </c>
      <c r="Z54">
        <v>13.73387</v>
      </c>
      <c r="AA54">
        <v>13.700761</v>
      </c>
      <c r="AB54">
        <v>13.938072999999999</v>
      </c>
      <c r="AC54">
        <v>13.809683</v>
      </c>
      <c r="AD54">
        <v>14.32342</v>
      </c>
      <c r="AE54">
        <v>14.502770999999999</v>
      </c>
      <c r="AF54">
        <v>14.646573</v>
      </c>
      <c r="AG54">
        <v>15.016595000000001</v>
      </c>
      <c r="AH54">
        <v>15.268723</v>
      </c>
      <c r="AI54">
        <v>15.355473</v>
      </c>
      <c r="AJ54">
        <v>15.52731</v>
      </c>
      <c r="AK54">
        <v>15.604209000000001</v>
      </c>
      <c r="AL54">
        <v>15.572099</v>
      </c>
      <c r="AM54">
        <v>15.601445</v>
      </c>
      <c r="AN54">
        <v>15.553457</v>
      </c>
      <c r="AO54" s="1">
        <v>2.8000000000000001E-2</v>
      </c>
    </row>
    <row r="55" spans="1:41" hidden="1" x14ac:dyDescent="0.2">
      <c r="A55" t="s">
        <v>334</v>
      </c>
      <c r="B55" t="s">
        <v>13</v>
      </c>
      <c r="C55" t="s">
        <v>2648</v>
      </c>
      <c r="D55" t="s">
        <v>2659</v>
      </c>
      <c r="E55" t="s">
        <v>2660</v>
      </c>
      <c r="F55" t="s">
        <v>2652</v>
      </c>
      <c r="H55" t="s">
        <v>54</v>
      </c>
      <c r="I55" t="s">
        <v>10</v>
      </c>
      <c r="K55">
        <v>7.080832</v>
      </c>
      <c r="L55">
        <v>8.2753040000000002</v>
      </c>
      <c r="M55">
        <v>8.3243430000000007</v>
      </c>
      <c r="N55">
        <v>9.4731830000000006</v>
      </c>
      <c r="O55">
        <v>10.149798000000001</v>
      </c>
      <c r="P55">
        <v>10.970148</v>
      </c>
      <c r="Q55">
        <v>11.933546</v>
      </c>
      <c r="R55">
        <v>12.093351</v>
      </c>
      <c r="S55">
        <v>12.210751999999999</v>
      </c>
      <c r="T55">
        <v>12.284881</v>
      </c>
      <c r="U55">
        <v>12.381603999999999</v>
      </c>
      <c r="V55">
        <v>12.501567</v>
      </c>
      <c r="W55">
        <v>12.567572</v>
      </c>
      <c r="X55">
        <v>12.524343999999999</v>
      </c>
      <c r="Y55">
        <v>12.560009000000001</v>
      </c>
      <c r="Z55">
        <v>12.579178000000001</v>
      </c>
      <c r="AA55">
        <v>12.617974999999999</v>
      </c>
      <c r="AB55">
        <v>12.754882</v>
      </c>
      <c r="AC55">
        <v>12.772966</v>
      </c>
      <c r="AD55">
        <v>13.086154000000001</v>
      </c>
      <c r="AE55">
        <v>13.229787999999999</v>
      </c>
      <c r="AF55">
        <v>13.238129000000001</v>
      </c>
      <c r="AG55">
        <v>13.458830000000001</v>
      </c>
      <c r="AH55">
        <v>13.573238999999999</v>
      </c>
      <c r="AI55">
        <v>13.637244000000001</v>
      </c>
      <c r="AJ55">
        <v>13.825117000000001</v>
      </c>
      <c r="AK55">
        <v>13.746757000000001</v>
      </c>
      <c r="AL55">
        <v>13.800036</v>
      </c>
      <c r="AM55">
        <v>13.957831000000001</v>
      </c>
      <c r="AN55">
        <v>14.086149000000001</v>
      </c>
      <c r="AO55" s="1">
        <v>2.4E-2</v>
      </c>
    </row>
    <row r="56" spans="1:41" hidden="1" x14ac:dyDescent="0.2">
      <c r="A56" t="s">
        <v>334</v>
      </c>
      <c r="B56" t="s">
        <v>15</v>
      </c>
      <c r="C56" t="s">
        <v>2648</v>
      </c>
      <c r="D56" t="s">
        <v>2659</v>
      </c>
      <c r="E56" t="s">
        <v>2660</v>
      </c>
      <c r="F56" t="s">
        <v>2653</v>
      </c>
      <c r="H56" t="s">
        <v>55</v>
      </c>
      <c r="I56" t="s">
        <v>10</v>
      </c>
      <c r="K56">
        <v>7.080832</v>
      </c>
      <c r="L56">
        <v>8.2954749999999997</v>
      </c>
      <c r="M56">
        <v>8.5431100000000004</v>
      </c>
      <c r="N56">
        <v>10.408975999999999</v>
      </c>
      <c r="O56">
        <v>11.44933</v>
      </c>
      <c r="P56">
        <v>12.45754</v>
      </c>
      <c r="Q56">
        <v>13.549620000000001</v>
      </c>
      <c r="R56">
        <v>13.941153999999999</v>
      </c>
      <c r="S56">
        <v>14.728596</v>
      </c>
      <c r="T56">
        <v>14.860628999999999</v>
      </c>
      <c r="U56">
        <v>15.115696</v>
      </c>
      <c r="V56">
        <v>15.340906</v>
      </c>
      <c r="W56">
        <v>15.540915</v>
      </c>
      <c r="X56">
        <v>15.675919</v>
      </c>
      <c r="Y56">
        <v>15.715489</v>
      </c>
      <c r="Z56">
        <v>15.828524</v>
      </c>
      <c r="AA56">
        <v>15.921046</v>
      </c>
      <c r="AB56">
        <v>16.113676000000002</v>
      </c>
      <c r="AC56">
        <v>16.165474</v>
      </c>
      <c r="AD56">
        <v>16.244876999999999</v>
      </c>
      <c r="AE56">
        <v>16.391608999999999</v>
      </c>
      <c r="AF56">
        <v>16.508492</v>
      </c>
      <c r="AG56">
        <v>16.785404</v>
      </c>
      <c r="AH56">
        <v>16.733801</v>
      </c>
      <c r="AI56">
        <v>16.858625</v>
      </c>
      <c r="AJ56">
        <v>17.001533999999999</v>
      </c>
      <c r="AK56">
        <v>17.014482000000001</v>
      </c>
      <c r="AL56">
        <v>17.089732999999999</v>
      </c>
      <c r="AM56">
        <v>17.169609000000001</v>
      </c>
      <c r="AN56">
        <v>17.141335999999999</v>
      </c>
      <c r="AO56" s="1">
        <v>3.1E-2</v>
      </c>
    </row>
    <row r="57" spans="1:41" hidden="1" x14ac:dyDescent="0.2">
      <c r="A57" t="s">
        <v>334</v>
      </c>
      <c r="B57" t="s">
        <v>21</v>
      </c>
      <c r="C57" t="s">
        <v>2648</v>
      </c>
      <c r="D57" t="s">
        <v>2659</v>
      </c>
      <c r="E57" t="s">
        <v>2655</v>
      </c>
      <c r="I57" t="s">
        <v>10</v>
      </c>
    </row>
    <row r="58" spans="1:41" hidden="1" x14ac:dyDescent="0.2">
      <c r="A58" t="s">
        <v>334</v>
      </c>
      <c r="B58" t="s">
        <v>11</v>
      </c>
      <c r="C58" t="s">
        <v>2648</v>
      </c>
      <c r="D58" t="s">
        <v>2659</v>
      </c>
      <c r="E58" t="s">
        <v>2655</v>
      </c>
      <c r="F58" t="s">
        <v>2651</v>
      </c>
      <c r="H58" t="s">
        <v>56</v>
      </c>
      <c r="I58" t="s">
        <v>10</v>
      </c>
      <c r="K58">
        <v>5.058338</v>
      </c>
      <c r="L58">
        <v>4.8437520000000003</v>
      </c>
      <c r="M58">
        <v>4.5386829999999998</v>
      </c>
      <c r="N58">
        <v>4.209384</v>
      </c>
      <c r="O58">
        <v>4.0375170000000002</v>
      </c>
      <c r="P58">
        <v>4.0147069999999996</v>
      </c>
      <c r="Q58">
        <v>4.0930689999999998</v>
      </c>
      <c r="R58">
        <v>4.2376550000000002</v>
      </c>
      <c r="S58">
        <v>4.3584199999999997</v>
      </c>
      <c r="T58">
        <v>4.4436090000000004</v>
      </c>
      <c r="U58">
        <v>4.4874809999999998</v>
      </c>
      <c r="V58">
        <v>4.5111030000000003</v>
      </c>
      <c r="W58">
        <v>4.5799029999999998</v>
      </c>
      <c r="X58">
        <v>4.5750729999999997</v>
      </c>
      <c r="Y58">
        <v>4.555599</v>
      </c>
      <c r="Z58">
        <v>4.5583809999999998</v>
      </c>
      <c r="AA58">
        <v>4.5741949999999996</v>
      </c>
      <c r="AB58">
        <v>4.5830659999999996</v>
      </c>
      <c r="AC58">
        <v>4.5871269999999997</v>
      </c>
      <c r="AD58">
        <v>4.6105159999999996</v>
      </c>
      <c r="AE58">
        <v>4.6173349999999997</v>
      </c>
      <c r="AF58">
        <v>4.5962500000000004</v>
      </c>
      <c r="AG58">
        <v>4.5913380000000004</v>
      </c>
      <c r="AH58">
        <v>4.5461539999999996</v>
      </c>
      <c r="AI58">
        <v>4.5336100000000004</v>
      </c>
      <c r="AJ58">
        <v>4.5259549999999997</v>
      </c>
      <c r="AK58">
        <v>4.5232239999999999</v>
      </c>
      <c r="AL58">
        <v>4.5260439999999997</v>
      </c>
      <c r="AM58">
        <v>4.5164429999999998</v>
      </c>
      <c r="AN58">
        <v>4.5123629999999997</v>
      </c>
      <c r="AO58" s="1">
        <v>-4.0000000000000001E-3</v>
      </c>
    </row>
    <row r="59" spans="1:41" hidden="1" x14ac:dyDescent="0.2">
      <c r="A59" t="s">
        <v>334</v>
      </c>
      <c r="B59" t="s">
        <v>13</v>
      </c>
      <c r="C59" t="s">
        <v>2648</v>
      </c>
      <c r="D59" t="s">
        <v>2659</v>
      </c>
      <c r="E59" t="s">
        <v>2655</v>
      </c>
      <c r="F59" t="s">
        <v>2652</v>
      </c>
      <c r="H59" t="s">
        <v>57</v>
      </c>
      <c r="I59" t="s">
        <v>10</v>
      </c>
      <c r="K59">
        <v>5.0620130000000003</v>
      </c>
      <c r="L59">
        <v>4.5790579999999999</v>
      </c>
      <c r="M59">
        <v>4.131596</v>
      </c>
      <c r="N59">
        <v>3.7269770000000002</v>
      </c>
      <c r="O59">
        <v>3.5305529999999998</v>
      </c>
      <c r="P59">
        <v>3.4568629999999998</v>
      </c>
      <c r="Q59">
        <v>3.4782410000000001</v>
      </c>
      <c r="R59">
        <v>3.590881</v>
      </c>
      <c r="S59">
        <v>3.6625100000000002</v>
      </c>
      <c r="T59">
        <v>3.7226859999999999</v>
      </c>
      <c r="U59">
        <v>3.7202809999999999</v>
      </c>
      <c r="V59">
        <v>3.7221109999999999</v>
      </c>
      <c r="W59">
        <v>3.8037019999999999</v>
      </c>
      <c r="X59">
        <v>3.805221</v>
      </c>
      <c r="Y59">
        <v>3.7731729999999999</v>
      </c>
      <c r="Z59">
        <v>3.7558889999999998</v>
      </c>
      <c r="AA59">
        <v>3.7479719999999999</v>
      </c>
      <c r="AB59">
        <v>3.7191420000000002</v>
      </c>
      <c r="AC59">
        <v>3.7277990000000001</v>
      </c>
      <c r="AD59">
        <v>3.6891750000000001</v>
      </c>
      <c r="AE59">
        <v>3.6635559999999998</v>
      </c>
      <c r="AF59">
        <v>3.6106250000000002</v>
      </c>
      <c r="AG59">
        <v>3.5891510000000002</v>
      </c>
      <c r="AH59">
        <v>3.5694530000000002</v>
      </c>
      <c r="AI59">
        <v>3.5628129999999998</v>
      </c>
      <c r="AJ59">
        <v>3.5472039999999998</v>
      </c>
      <c r="AK59">
        <v>3.5190610000000002</v>
      </c>
      <c r="AL59">
        <v>3.5135019999999999</v>
      </c>
      <c r="AM59">
        <v>3.5205869999999999</v>
      </c>
      <c r="AN59">
        <v>3.529922</v>
      </c>
      <c r="AO59" s="1">
        <v>-1.2E-2</v>
      </c>
    </row>
    <row r="60" spans="1:41" hidden="1" x14ac:dyDescent="0.2">
      <c r="A60" t="s">
        <v>334</v>
      </c>
      <c r="B60" t="s">
        <v>15</v>
      </c>
      <c r="C60" t="s">
        <v>2648</v>
      </c>
      <c r="D60" t="s">
        <v>2659</v>
      </c>
      <c r="E60" t="s">
        <v>2655</v>
      </c>
      <c r="F60" t="s">
        <v>2653</v>
      </c>
      <c r="H60" t="s">
        <v>58</v>
      </c>
      <c r="I60" t="s">
        <v>10</v>
      </c>
      <c r="K60">
        <v>5.0540200000000004</v>
      </c>
      <c r="L60">
        <v>5.4298349999999997</v>
      </c>
      <c r="M60">
        <v>5.3361580000000002</v>
      </c>
      <c r="N60">
        <v>5.2140599999999999</v>
      </c>
      <c r="O60">
        <v>5.190086</v>
      </c>
      <c r="P60">
        <v>5.2962009999999999</v>
      </c>
      <c r="Q60">
        <v>5.3961829999999997</v>
      </c>
      <c r="R60">
        <v>5.6757799999999996</v>
      </c>
      <c r="S60">
        <v>5.9742790000000001</v>
      </c>
      <c r="T60">
        <v>6.1726099999999997</v>
      </c>
      <c r="U60">
        <v>6.3866540000000001</v>
      </c>
      <c r="V60">
        <v>6.574039</v>
      </c>
      <c r="W60">
        <v>6.7219530000000001</v>
      </c>
      <c r="X60">
        <v>6.8388780000000002</v>
      </c>
      <c r="Y60">
        <v>6.891006</v>
      </c>
      <c r="Z60">
        <v>7.059456</v>
      </c>
      <c r="AA60">
        <v>7.1248209999999998</v>
      </c>
      <c r="AB60">
        <v>7.2060000000000004</v>
      </c>
      <c r="AC60">
        <v>7.3197080000000003</v>
      </c>
      <c r="AD60">
        <v>7.4458859999999998</v>
      </c>
      <c r="AE60">
        <v>7.4535080000000002</v>
      </c>
      <c r="AF60">
        <v>7.4075009999999999</v>
      </c>
      <c r="AG60">
        <v>7.3778940000000004</v>
      </c>
      <c r="AH60">
        <v>7.5038770000000001</v>
      </c>
      <c r="AI60">
        <v>7.5526629999999999</v>
      </c>
      <c r="AJ60">
        <v>7.6056800000000004</v>
      </c>
      <c r="AK60">
        <v>7.6475609999999996</v>
      </c>
      <c r="AL60">
        <v>7.6783130000000002</v>
      </c>
      <c r="AM60">
        <v>7.7512119999999998</v>
      </c>
      <c r="AN60">
        <v>7.8282870000000004</v>
      </c>
      <c r="AO60" s="1">
        <v>1.4999999999999999E-2</v>
      </c>
    </row>
    <row r="61" spans="1:41" hidden="1" x14ac:dyDescent="0.2">
      <c r="A61" t="s">
        <v>334</v>
      </c>
      <c r="B61" t="s">
        <v>59</v>
      </c>
      <c r="C61" t="s">
        <v>2648</v>
      </c>
      <c r="D61" t="s">
        <v>2659</v>
      </c>
      <c r="E61" t="s">
        <v>2661</v>
      </c>
      <c r="I61" t="s">
        <v>10</v>
      </c>
    </row>
    <row r="62" spans="1:41" hidden="1" x14ac:dyDescent="0.2">
      <c r="A62" t="s">
        <v>334</v>
      </c>
      <c r="B62" t="s">
        <v>11</v>
      </c>
      <c r="C62" t="s">
        <v>2648</v>
      </c>
      <c r="D62" t="s">
        <v>2659</v>
      </c>
      <c r="E62" t="s">
        <v>2661</v>
      </c>
      <c r="F62" t="s">
        <v>2651</v>
      </c>
      <c r="H62" t="s">
        <v>60</v>
      </c>
      <c r="I62" t="s">
        <v>10</v>
      </c>
      <c r="K62">
        <v>3.9200170000000001</v>
      </c>
      <c r="L62">
        <v>3.520448</v>
      </c>
      <c r="M62">
        <v>3.3495240000000002</v>
      </c>
      <c r="N62">
        <v>3.1881349999999999</v>
      </c>
      <c r="O62">
        <v>3.096409</v>
      </c>
      <c r="P62">
        <v>3.03288</v>
      </c>
      <c r="Q62">
        <v>3.0056090000000002</v>
      </c>
      <c r="R62">
        <v>3.0067390000000001</v>
      </c>
      <c r="S62">
        <v>3.0179010000000002</v>
      </c>
      <c r="T62">
        <v>3.0464850000000001</v>
      </c>
      <c r="U62">
        <v>3.0680510000000001</v>
      </c>
      <c r="V62">
        <v>3.100158</v>
      </c>
      <c r="W62">
        <v>3.1251690000000001</v>
      </c>
      <c r="X62">
        <v>3.1477789999999999</v>
      </c>
      <c r="Y62">
        <v>3.1733889999999998</v>
      </c>
      <c r="Z62">
        <v>3.20092</v>
      </c>
      <c r="AA62">
        <v>3.2328570000000001</v>
      </c>
      <c r="AB62">
        <v>3.2593830000000001</v>
      </c>
      <c r="AC62">
        <v>3.2843460000000002</v>
      </c>
      <c r="AD62">
        <v>3.312316</v>
      </c>
      <c r="AE62">
        <v>3.3372099999999998</v>
      </c>
      <c r="AF62">
        <v>3.3597380000000001</v>
      </c>
      <c r="AG62">
        <v>3.3827820000000002</v>
      </c>
      <c r="AH62">
        <v>3.4101669999999999</v>
      </c>
      <c r="AI62">
        <v>3.4379360000000001</v>
      </c>
      <c r="AJ62">
        <v>3.4673980000000002</v>
      </c>
      <c r="AK62">
        <v>3.493941</v>
      </c>
      <c r="AL62">
        <v>3.5140889999999998</v>
      </c>
      <c r="AM62">
        <v>3.5360510000000001</v>
      </c>
      <c r="AN62">
        <v>3.5649459999999999</v>
      </c>
      <c r="AO62" s="1">
        <v>-3.0000000000000001E-3</v>
      </c>
    </row>
    <row r="63" spans="1:41" hidden="1" x14ac:dyDescent="0.2">
      <c r="A63" t="s">
        <v>334</v>
      </c>
      <c r="B63" t="s">
        <v>13</v>
      </c>
      <c r="C63" t="s">
        <v>2648</v>
      </c>
      <c r="D63" t="s">
        <v>2659</v>
      </c>
      <c r="E63" t="s">
        <v>2661</v>
      </c>
      <c r="F63" t="s">
        <v>2652</v>
      </c>
      <c r="H63" t="s">
        <v>61</v>
      </c>
      <c r="I63" t="s">
        <v>10</v>
      </c>
      <c r="K63">
        <v>3.9207879999999999</v>
      </c>
      <c r="L63">
        <v>3.5090910000000002</v>
      </c>
      <c r="M63">
        <v>3.3398840000000001</v>
      </c>
      <c r="N63">
        <v>3.1762739999999998</v>
      </c>
      <c r="O63">
        <v>3.0831780000000002</v>
      </c>
      <c r="P63">
        <v>3.0253160000000001</v>
      </c>
      <c r="Q63">
        <v>2.9964879999999998</v>
      </c>
      <c r="R63">
        <v>2.9870779999999999</v>
      </c>
      <c r="S63">
        <v>2.9963099999999998</v>
      </c>
      <c r="T63">
        <v>3.0227889999999999</v>
      </c>
      <c r="U63">
        <v>3.0410539999999999</v>
      </c>
      <c r="V63">
        <v>3.0713330000000001</v>
      </c>
      <c r="W63">
        <v>3.0945469999999999</v>
      </c>
      <c r="X63">
        <v>3.1131859999999998</v>
      </c>
      <c r="Y63">
        <v>3.1374309999999999</v>
      </c>
      <c r="Z63">
        <v>3.1629</v>
      </c>
      <c r="AA63">
        <v>3.1930610000000001</v>
      </c>
      <c r="AB63">
        <v>3.2172700000000001</v>
      </c>
      <c r="AC63">
        <v>3.2424409999999999</v>
      </c>
      <c r="AD63">
        <v>3.2676419999999999</v>
      </c>
      <c r="AE63">
        <v>3.292227</v>
      </c>
      <c r="AF63">
        <v>3.3126829999999998</v>
      </c>
      <c r="AG63">
        <v>3.336605</v>
      </c>
      <c r="AH63">
        <v>3.3637169999999998</v>
      </c>
      <c r="AI63">
        <v>3.3926379999999998</v>
      </c>
      <c r="AJ63">
        <v>3.4193340000000001</v>
      </c>
      <c r="AK63">
        <v>3.4473379999999998</v>
      </c>
      <c r="AL63">
        <v>3.4729049999999999</v>
      </c>
      <c r="AM63">
        <v>3.4959600000000002</v>
      </c>
      <c r="AN63">
        <v>3.5198299999999998</v>
      </c>
      <c r="AO63" s="1">
        <v>-4.0000000000000001E-3</v>
      </c>
    </row>
    <row r="64" spans="1:41" hidden="1" x14ac:dyDescent="0.2">
      <c r="A64" t="s">
        <v>334</v>
      </c>
      <c r="B64" t="s">
        <v>15</v>
      </c>
      <c r="C64" t="s">
        <v>2648</v>
      </c>
      <c r="D64" t="s">
        <v>2659</v>
      </c>
      <c r="E64" t="s">
        <v>2661</v>
      </c>
      <c r="F64" t="s">
        <v>2653</v>
      </c>
      <c r="H64" t="s">
        <v>62</v>
      </c>
      <c r="I64" t="s">
        <v>10</v>
      </c>
      <c r="K64">
        <v>3.9197579999999999</v>
      </c>
      <c r="L64">
        <v>3.5130539999999999</v>
      </c>
      <c r="M64">
        <v>3.3256730000000001</v>
      </c>
      <c r="N64">
        <v>3.173943</v>
      </c>
      <c r="O64">
        <v>3.1024340000000001</v>
      </c>
      <c r="P64">
        <v>3.045534</v>
      </c>
      <c r="Q64">
        <v>3.0211790000000001</v>
      </c>
      <c r="R64">
        <v>3.0262639999999998</v>
      </c>
      <c r="S64">
        <v>3.0440309999999999</v>
      </c>
      <c r="T64">
        <v>3.074827</v>
      </c>
      <c r="U64">
        <v>3.100085</v>
      </c>
      <c r="V64">
        <v>3.135516</v>
      </c>
      <c r="W64">
        <v>3.1648689999999999</v>
      </c>
      <c r="X64">
        <v>3.19109</v>
      </c>
      <c r="Y64">
        <v>3.2215929999999999</v>
      </c>
      <c r="Z64">
        <v>3.2524479999999998</v>
      </c>
      <c r="AA64">
        <v>3.287204</v>
      </c>
      <c r="AB64">
        <v>3.31575</v>
      </c>
      <c r="AC64">
        <v>3.3424299999999998</v>
      </c>
      <c r="AD64">
        <v>3.3693900000000001</v>
      </c>
      <c r="AE64">
        <v>3.3918089999999999</v>
      </c>
      <c r="AF64">
        <v>3.4169049999999999</v>
      </c>
      <c r="AG64">
        <v>3.4421940000000002</v>
      </c>
      <c r="AH64">
        <v>3.4695830000000001</v>
      </c>
      <c r="AI64">
        <v>3.50061</v>
      </c>
      <c r="AJ64">
        <v>3.530338</v>
      </c>
      <c r="AK64">
        <v>3.5616340000000002</v>
      </c>
      <c r="AL64">
        <v>3.5872679999999999</v>
      </c>
      <c r="AM64">
        <v>3.6141450000000002</v>
      </c>
      <c r="AN64">
        <v>3.6436090000000001</v>
      </c>
      <c r="AO64" s="1">
        <v>-3.0000000000000001E-3</v>
      </c>
    </row>
    <row r="65" spans="1:41" hidden="1" x14ac:dyDescent="0.2">
      <c r="A65" t="s">
        <v>334</v>
      </c>
      <c r="B65" t="s">
        <v>63</v>
      </c>
      <c r="C65" t="s">
        <v>2648</v>
      </c>
      <c r="D65" t="s">
        <v>2659</v>
      </c>
      <c r="E65" t="s">
        <v>2662</v>
      </c>
      <c r="I65" t="s">
        <v>10</v>
      </c>
    </row>
    <row r="66" spans="1:41" hidden="1" x14ac:dyDescent="0.2">
      <c r="A66" t="s">
        <v>334</v>
      </c>
      <c r="B66" t="s">
        <v>11</v>
      </c>
      <c r="C66" t="s">
        <v>2648</v>
      </c>
      <c r="D66" t="s">
        <v>2659</v>
      </c>
      <c r="E66" t="s">
        <v>2662</v>
      </c>
      <c r="F66" t="s">
        <v>2651</v>
      </c>
      <c r="H66" t="s">
        <v>64</v>
      </c>
      <c r="I66" t="s">
        <v>10</v>
      </c>
      <c r="K66">
        <v>2.6913619999999998</v>
      </c>
      <c r="L66">
        <v>2.6784919999999999</v>
      </c>
      <c r="M66">
        <v>2.687243</v>
      </c>
      <c r="N66">
        <v>2.6920799999999998</v>
      </c>
      <c r="O66">
        <v>2.6904690000000002</v>
      </c>
      <c r="P66">
        <v>2.679824</v>
      </c>
      <c r="Q66">
        <v>2.6693829999999998</v>
      </c>
      <c r="R66">
        <v>2.6692969999999998</v>
      </c>
      <c r="S66">
        <v>2.669826</v>
      </c>
      <c r="T66">
        <v>2.6714820000000001</v>
      </c>
      <c r="U66">
        <v>2.6752500000000001</v>
      </c>
      <c r="V66">
        <v>2.6778050000000002</v>
      </c>
      <c r="W66">
        <v>2.681765</v>
      </c>
      <c r="X66">
        <v>2.6836820000000001</v>
      </c>
      <c r="Y66">
        <v>2.6802320000000002</v>
      </c>
      <c r="Z66">
        <v>2.6780460000000001</v>
      </c>
      <c r="AA66">
        <v>2.6773039999999999</v>
      </c>
      <c r="AB66">
        <v>2.684161</v>
      </c>
      <c r="AC66">
        <v>2.6877710000000001</v>
      </c>
      <c r="AD66">
        <v>2.6928589999999999</v>
      </c>
      <c r="AE66">
        <v>2.6985399999999999</v>
      </c>
      <c r="AF66">
        <v>2.694407</v>
      </c>
      <c r="AG66">
        <v>2.6979850000000001</v>
      </c>
      <c r="AH66">
        <v>2.7035749999999998</v>
      </c>
      <c r="AI66">
        <v>2.7096719999999999</v>
      </c>
      <c r="AJ66">
        <v>2.714696</v>
      </c>
      <c r="AK66">
        <v>2.7177090000000002</v>
      </c>
      <c r="AL66">
        <v>2.7195010000000002</v>
      </c>
      <c r="AM66">
        <v>2.7240500000000001</v>
      </c>
      <c r="AN66">
        <v>2.728364</v>
      </c>
      <c r="AO66" s="1">
        <v>0</v>
      </c>
    </row>
    <row r="67" spans="1:41" hidden="1" x14ac:dyDescent="0.2">
      <c r="A67" t="s">
        <v>334</v>
      </c>
      <c r="B67" t="s">
        <v>13</v>
      </c>
      <c r="C67" t="s">
        <v>2648</v>
      </c>
      <c r="D67" t="s">
        <v>2659</v>
      </c>
      <c r="E67" t="s">
        <v>2662</v>
      </c>
      <c r="F67" t="s">
        <v>2652</v>
      </c>
      <c r="H67" t="s">
        <v>65</v>
      </c>
      <c r="I67" t="s">
        <v>10</v>
      </c>
      <c r="K67">
        <v>2.724062</v>
      </c>
      <c r="L67">
        <v>2.6691060000000002</v>
      </c>
      <c r="M67">
        <v>2.6792349999999998</v>
      </c>
      <c r="N67">
        <v>2.6852680000000002</v>
      </c>
      <c r="O67">
        <v>2.6798380000000002</v>
      </c>
      <c r="P67">
        <v>2.662922</v>
      </c>
      <c r="Q67">
        <v>2.6545109999999998</v>
      </c>
      <c r="R67">
        <v>2.6473529999999998</v>
      </c>
      <c r="S67">
        <v>2.6433759999999999</v>
      </c>
      <c r="T67">
        <v>2.6403020000000001</v>
      </c>
      <c r="U67">
        <v>2.6407310000000002</v>
      </c>
      <c r="V67">
        <v>2.6417549999999999</v>
      </c>
      <c r="W67">
        <v>2.6375350000000002</v>
      </c>
      <c r="X67">
        <v>2.6401249999999998</v>
      </c>
      <c r="Y67">
        <v>2.634941</v>
      </c>
      <c r="Z67">
        <v>2.6272660000000001</v>
      </c>
      <c r="AA67">
        <v>2.622646</v>
      </c>
      <c r="AB67">
        <v>2.6323810000000001</v>
      </c>
      <c r="AC67">
        <v>2.630312</v>
      </c>
      <c r="AD67">
        <v>2.6322709999999998</v>
      </c>
      <c r="AE67">
        <v>2.6340020000000002</v>
      </c>
      <c r="AF67">
        <v>2.635615</v>
      </c>
      <c r="AG67">
        <v>2.6382560000000002</v>
      </c>
      <c r="AH67">
        <v>2.6349119999999999</v>
      </c>
      <c r="AI67">
        <v>2.6381169999999998</v>
      </c>
      <c r="AJ67">
        <v>2.6422659999999998</v>
      </c>
      <c r="AK67">
        <v>2.6440190000000001</v>
      </c>
      <c r="AL67">
        <v>2.6465040000000002</v>
      </c>
      <c r="AM67">
        <v>2.6504159999999999</v>
      </c>
      <c r="AN67">
        <v>2.6542569999999999</v>
      </c>
      <c r="AO67" s="1">
        <v>-1E-3</v>
      </c>
    </row>
    <row r="68" spans="1:41" hidden="1" x14ac:dyDescent="0.2">
      <c r="A68" t="s">
        <v>334</v>
      </c>
      <c r="B68" t="s">
        <v>15</v>
      </c>
      <c r="C68" t="s">
        <v>2648</v>
      </c>
      <c r="D68" t="s">
        <v>2659</v>
      </c>
      <c r="E68" t="s">
        <v>2662</v>
      </c>
      <c r="F68" t="s">
        <v>2653</v>
      </c>
      <c r="H68" t="s">
        <v>66</v>
      </c>
      <c r="I68" t="s">
        <v>10</v>
      </c>
      <c r="K68">
        <v>2.723948</v>
      </c>
      <c r="L68">
        <v>2.676377</v>
      </c>
      <c r="M68">
        <v>2.7011470000000002</v>
      </c>
      <c r="N68">
        <v>2.724682</v>
      </c>
      <c r="O68">
        <v>2.7048709999999998</v>
      </c>
      <c r="P68">
        <v>2.710159</v>
      </c>
      <c r="Q68">
        <v>2.7103030000000001</v>
      </c>
      <c r="R68">
        <v>2.7168610000000002</v>
      </c>
      <c r="S68">
        <v>2.7256390000000001</v>
      </c>
      <c r="T68">
        <v>2.734747</v>
      </c>
      <c r="U68">
        <v>2.7371279999999998</v>
      </c>
      <c r="V68">
        <v>2.7455959999999999</v>
      </c>
      <c r="W68">
        <v>2.7543419999999998</v>
      </c>
      <c r="X68">
        <v>2.7607719999999998</v>
      </c>
      <c r="Y68">
        <v>2.7638219999999998</v>
      </c>
      <c r="Z68">
        <v>2.7687210000000002</v>
      </c>
      <c r="AA68">
        <v>2.771585</v>
      </c>
      <c r="AB68">
        <v>2.7716400000000001</v>
      </c>
      <c r="AC68">
        <v>2.7715649999999998</v>
      </c>
      <c r="AD68">
        <v>2.7743880000000001</v>
      </c>
      <c r="AE68">
        <v>2.7788409999999999</v>
      </c>
      <c r="AF68">
        <v>2.7833100000000002</v>
      </c>
      <c r="AG68">
        <v>2.7894779999999999</v>
      </c>
      <c r="AH68">
        <v>2.7966449999999998</v>
      </c>
      <c r="AI68">
        <v>2.8062689999999999</v>
      </c>
      <c r="AJ68">
        <v>2.8110780000000002</v>
      </c>
      <c r="AK68">
        <v>2.8148810000000002</v>
      </c>
      <c r="AL68">
        <v>2.8162379999999998</v>
      </c>
      <c r="AM68">
        <v>2.819232</v>
      </c>
      <c r="AN68">
        <v>2.8248359999999999</v>
      </c>
      <c r="AO68" s="1">
        <v>1E-3</v>
      </c>
    </row>
    <row r="69" spans="1:41" hidden="1" x14ac:dyDescent="0.2">
      <c r="A69" t="s">
        <v>334</v>
      </c>
      <c r="B69" t="s">
        <v>67</v>
      </c>
      <c r="C69" t="s">
        <v>2648</v>
      </c>
      <c r="D69" t="s">
        <v>2659</v>
      </c>
      <c r="E69" t="s">
        <v>2663</v>
      </c>
      <c r="I69" t="s">
        <v>10</v>
      </c>
    </row>
    <row r="70" spans="1:41" hidden="1" x14ac:dyDescent="0.2">
      <c r="A70" t="s">
        <v>334</v>
      </c>
      <c r="B70" t="s">
        <v>11</v>
      </c>
      <c r="C70" t="s">
        <v>2648</v>
      </c>
      <c r="D70" t="s">
        <v>2659</v>
      </c>
      <c r="E70" t="s">
        <v>2663</v>
      </c>
      <c r="F70" t="s">
        <v>2651</v>
      </c>
      <c r="H70" t="s">
        <v>68</v>
      </c>
      <c r="I70" t="s">
        <v>10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t="s">
        <v>69</v>
      </c>
    </row>
    <row r="71" spans="1:41" hidden="1" x14ac:dyDescent="0.2">
      <c r="A71" t="s">
        <v>334</v>
      </c>
      <c r="B71" t="s">
        <v>13</v>
      </c>
      <c r="C71" t="s">
        <v>2648</v>
      </c>
      <c r="D71" t="s">
        <v>2659</v>
      </c>
      <c r="E71" t="s">
        <v>2663</v>
      </c>
      <c r="F71" t="s">
        <v>2652</v>
      </c>
      <c r="H71" t="s">
        <v>70</v>
      </c>
      <c r="I71" t="s">
        <v>10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t="s">
        <v>69</v>
      </c>
    </row>
    <row r="72" spans="1:41" hidden="1" x14ac:dyDescent="0.2">
      <c r="A72" t="s">
        <v>334</v>
      </c>
      <c r="B72" t="s">
        <v>15</v>
      </c>
      <c r="C72" t="s">
        <v>2648</v>
      </c>
      <c r="D72" t="s">
        <v>2659</v>
      </c>
      <c r="E72" t="s">
        <v>2663</v>
      </c>
      <c r="F72" t="s">
        <v>2653</v>
      </c>
      <c r="H72" t="s">
        <v>71</v>
      </c>
      <c r="I72" t="s">
        <v>10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t="s">
        <v>69</v>
      </c>
    </row>
    <row r="73" spans="1:41" hidden="1" x14ac:dyDescent="0.2">
      <c r="A73" t="s">
        <v>334</v>
      </c>
      <c r="B73" t="s">
        <v>25</v>
      </c>
      <c r="C73" t="s">
        <v>2648</v>
      </c>
      <c r="D73" t="s">
        <v>2659</v>
      </c>
      <c r="E73" t="s">
        <v>2656</v>
      </c>
      <c r="I73" t="s">
        <v>10</v>
      </c>
    </row>
    <row r="74" spans="1:41" hidden="1" x14ac:dyDescent="0.2">
      <c r="A74" t="s">
        <v>334</v>
      </c>
      <c r="B74" t="s">
        <v>11</v>
      </c>
      <c r="C74" t="s">
        <v>2648</v>
      </c>
      <c r="D74" t="s">
        <v>2659</v>
      </c>
      <c r="E74" t="s">
        <v>2656</v>
      </c>
      <c r="F74" t="s">
        <v>2651</v>
      </c>
      <c r="H74" t="s">
        <v>72</v>
      </c>
      <c r="I74" t="s">
        <v>10</v>
      </c>
      <c r="K74">
        <v>21.928906999999999</v>
      </c>
      <c r="L74">
        <v>21.733944000000001</v>
      </c>
      <c r="M74">
        <v>20.806636999999998</v>
      </c>
      <c r="N74">
        <v>20.106590000000001</v>
      </c>
      <c r="O74">
        <v>19.872136999999999</v>
      </c>
      <c r="P74">
        <v>19.646685000000002</v>
      </c>
      <c r="Q74">
        <v>19.638335999999999</v>
      </c>
      <c r="R74">
        <v>19.723905999999999</v>
      </c>
      <c r="S74">
        <v>19.746979</v>
      </c>
      <c r="T74">
        <v>19.778036</v>
      </c>
      <c r="U74">
        <v>19.792736000000001</v>
      </c>
      <c r="V74">
        <v>19.816956000000001</v>
      </c>
      <c r="W74">
        <v>19.859048999999999</v>
      </c>
      <c r="X74">
        <v>19.875495999999998</v>
      </c>
      <c r="Y74">
        <v>19.709748999999999</v>
      </c>
      <c r="Z74">
        <v>19.657364000000001</v>
      </c>
      <c r="AA74">
        <v>19.516327</v>
      </c>
      <c r="AB74">
        <v>19.411086999999998</v>
      </c>
      <c r="AC74">
        <v>19.374485</v>
      </c>
      <c r="AD74">
        <v>19.334475000000001</v>
      </c>
      <c r="AE74">
        <v>19.258859999999999</v>
      </c>
      <c r="AF74">
        <v>19.185390000000002</v>
      </c>
      <c r="AG74">
        <v>19.08062</v>
      </c>
      <c r="AH74">
        <v>18.929935</v>
      </c>
      <c r="AI74">
        <v>18.866458999999999</v>
      </c>
      <c r="AJ74">
        <v>18.805063000000001</v>
      </c>
      <c r="AK74">
        <v>18.745100000000001</v>
      </c>
      <c r="AL74">
        <v>18.726257</v>
      </c>
      <c r="AM74">
        <v>18.667366000000001</v>
      </c>
      <c r="AN74">
        <v>18.553787</v>
      </c>
      <c r="AO74" s="1">
        <v>-6.0000000000000001E-3</v>
      </c>
    </row>
    <row r="75" spans="1:41" hidden="1" x14ac:dyDescent="0.2">
      <c r="A75" t="s">
        <v>334</v>
      </c>
      <c r="B75" t="s">
        <v>13</v>
      </c>
      <c r="C75" t="s">
        <v>2648</v>
      </c>
      <c r="D75" t="s">
        <v>2659</v>
      </c>
      <c r="E75" t="s">
        <v>2656</v>
      </c>
      <c r="F75" t="s">
        <v>2652</v>
      </c>
      <c r="H75" t="s">
        <v>73</v>
      </c>
      <c r="I75" t="s">
        <v>10</v>
      </c>
      <c r="K75">
        <v>21.927994000000002</v>
      </c>
      <c r="L75">
        <v>21.585089</v>
      </c>
      <c r="M75">
        <v>20.277943</v>
      </c>
      <c r="N75">
        <v>19.561266</v>
      </c>
      <c r="O75">
        <v>19.292390999999999</v>
      </c>
      <c r="P75">
        <v>19.112497000000001</v>
      </c>
      <c r="Q75">
        <v>19.015357999999999</v>
      </c>
      <c r="R75">
        <v>18.998131000000001</v>
      </c>
      <c r="S75">
        <v>18.974181999999999</v>
      </c>
      <c r="T75">
        <v>18.887629</v>
      </c>
      <c r="U75">
        <v>18.915541000000001</v>
      </c>
      <c r="V75">
        <v>18.862363999999999</v>
      </c>
      <c r="W75">
        <v>18.845984000000001</v>
      </c>
      <c r="X75">
        <v>18.842058000000002</v>
      </c>
      <c r="Y75">
        <v>18.643763</v>
      </c>
      <c r="Z75">
        <v>18.563534000000001</v>
      </c>
      <c r="AA75">
        <v>18.469801</v>
      </c>
      <c r="AB75">
        <v>18.341698000000001</v>
      </c>
      <c r="AC75">
        <v>18.275448000000001</v>
      </c>
      <c r="AD75">
        <v>18.264654</v>
      </c>
      <c r="AE75">
        <v>18.171143000000001</v>
      </c>
      <c r="AF75">
        <v>18.083984000000001</v>
      </c>
      <c r="AG75">
        <v>17.97167</v>
      </c>
      <c r="AH75">
        <v>17.858173000000001</v>
      </c>
      <c r="AI75">
        <v>17.789005</v>
      </c>
      <c r="AJ75">
        <v>17.750544000000001</v>
      </c>
      <c r="AK75">
        <v>17.617249999999999</v>
      </c>
      <c r="AL75">
        <v>17.565087999999999</v>
      </c>
      <c r="AM75">
        <v>17.486483</v>
      </c>
      <c r="AN75">
        <v>17.416916000000001</v>
      </c>
      <c r="AO75" s="1">
        <v>-8.0000000000000002E-3</v>
      </c>
    </row>
    <row r="76" spans="1:41" hidden="1" x14ac:dyDescent="0.2">
      <c r="A76" t="s">
        <v>334</v>
      </c>
      <c r="B76" t="s">
        <v>15</v>
      </c>
      <c r="C76" t="s">
        <v>2648</v>
      </c>
      <c r="D76" t="s">
        <v>2659</v>
      </c>
      <c r="E76" t="s">
        <v>2656</v>
      </c>
      <c r="F76" t="s">
        <v>2653</v>
      </c>
      <c r="H76" t="s">
        <v>74</v>
      </c>
      <c r="I76" t="s">
        <v>10</v>
      </c>
      <c r="K76">
        <v>21.962118</v>
      </c>
      <c r="L76">
        <v>21.590532</v>
      </c>
      <c r="M76">
        <v>21.52599</v>
      </c>
      <c r="N76">
        <v>21.140947000000001</v>
      </c>
      <c r="O76">
        <v>20.993912000000002</v>
      </c>
      <c r="P76">
        <v>20.95504</v>
      </c>
      <c r="Q76">
        <v>21.044498000000001</v>
      </c>
      <c r="R76">
        <v>21.216540999999999</v>
      </c>
      <c r="S76">
        <v>21.372353</v>
      </c>
      <c r="T76">
        <v>21.498740999999999</v>
      </c>
      <c r="U76">
        <v>21.562650999999999</v>
      </c>
      <c r="V76">
        <v>21.682832999999999</v>
      </c>
      <c r="W76">
        <v>21.833176000000002</v>
      </c>
      <c r="X76">
        <v>21.886551000000001</v>
      </c>
      <c r="Y76">
        <v>21.792853999999998</v>
      </c>
      <c r="Z76">
        <v>21.875233000000001</v>
      </c>
      <c r="AA76">
        <v>21.845253</v>
      </c>
      <c r="AB76">
        <v>21.856854999999999</v>
      </c>
      <c r="AC76">
        <v>21.838429999999999</v>
      </c>
      <c r="AD76">
        <v>21.899761000000002</v>
      </c>
      <c r="AE76">
        <v>21.876581000000002</v>
      </c>
      <c r="AF76">
        <v>21.715783999999999</v>
      </c>
      <c r="AG76">
        <v>21.564855999999999</v>
      </c>
      <c r="AH76">
        <v>21.600489</v>
      </c>
      <c r="AI76">
        <v>21.526356</v>
      </c>
      <c r="AJ76">
        <v>21.548069000000002</v>
      </c>
      <c r="AK76">
        <v>21.430886999999998</v>
      </c>
      <c r="AL76">
        <v>21.357455999999999</v>
      </c>
      <c r="AM76">
        <v>21.418541000000001</v>
      </c>
      <c r="AN76">
        <v>21.351786000000001</v>
      </c>
      <c r="AO76" s="1">
        <v>-1E-3</v>
      </c>
    </row>
    <row r="77" spans="1:41" hidden="1" x14ac:dyDescent="0.2">
      <c r="A77" t="s">
        <v>334</v>
      </c>
      <c r="B77" t="s">
        <v>75</v>
      </c>
    </row>
    <row r="78" spans="1:41" hidden="1" x14ac:dyDescent="0.2">
      <c r="A78" t="s">
        <v>334</v>
      </c>
      <c r="B78" t="s">
        <v>9</v>
      </c>
      <c r="C78" t="s">
        <v>2648</v>
      </c>
      <c r="D78" t="s">
        <v>2664</v>
      </c>
      <c r="E78" t="s">
        <v>2650</v>
      </c>
      <c r="I78" t="s">
        <v>10</v>
      </c>
    </row>
    <row r="79" spans="1:41" hidden="1" x14ac:dyDescent="0.2">
      <c r="A79" t="s">
        <v>334</v>
      </c>
      <c r="B79" t="s">
        <v>11</v>
      </c>
      <c r="C79" t="s">
        <v>2648</v>
      </c>
      <c r="D79" t="s">
        <v>2664</v>
      </c>
      <c r="E79" t="s">
        <v>2650</v>
      </c>
      <c r="F79" t="s">
        <v>2651</v>
      </c>
      <c r="H79" t="s">
        <v>76</v>
      </c>
      <c r="I79" t="s">
        <v>10</v>
      </c>
      <c r="K79">
        <v>17.743065000000001</v>
      </c>
      <c r="L79">
        <v>18.353211999999999</v>
      </c>
      <c r="M79">
        <v>16.844335999999998</v>
      </c>
      <c r="N79">
        <v>16.846771</v>
      </c>
      <c r="O79">
        <v>16.747129000000001</v>
      </c>
      <c r="P79">
        <v>16.877106000000001</v>
      </c>
      <c r="Q79">
        <v>17.222747999999999</v>
      </c>
      <c r="R79">
        <v>17.693674000000001</v>
      </c>
      <c r="S79">
        <v>17.996701999999999</v>
      </c>
      <c r="T79">
        <v>18.316544</v>
      </c>
      <c r="U79">
        <v>18.937857000000001</v>
      </c>
      <c r="V79">
        <v>19.167159999999999</v>
      </c>
      <c r="W79">
        <v>19.435755</v>
      </c>
      <c r="X79">
        <v>19.566013000000002</v>
      </c>
      <c r="Y79">
        <v>19.653292</v>
      </c>
      <c r="Z79">
        <v>19.776052</v>
      </c>
      <c r="AA79">
        <v>19.934294000000001</v>
      </c>
      <c r="AB79">
        <v>20.078189999999999</v>
      </c>
      <c r="AC79">
        <v>20.146626999999999</v>
      </c>
      <c r="AD79">
        <v>20.383576999999999</v>
      </c>
      <c r="AE79">
        <v>20.520250000000001</v>
      </c>
      <c r="AF79">
        <v>20.528459999999999</v>
      </c>
      <c r="AG79">
        <v>20.675032000000002</v>
      </c>
      <c r="AH79">
        <v>20.850231000000001</v>
      </c>
      <c r="AI79">
        <v>20.871931</v>
      </c>
      <c r="AJ79">
        <v>20.957460000000001</v>
      </c>
      <c r="AK79">
        <v>21.013263999999999</v>
      </c>
      <c r="AL79">
        <v>21.040365000000001</v>
      </c>
      <c r="AM79">
        <v>21.019850000000002</v>
      </c>
      <c r="AN79">
        <v>20.997412000000001</v>
      </c>
      <c r="AO79" s="1">
        <v>6.0000000000000001E-3</v>
      </c>
    </row>
    <row r="80" spans="1:41" hidden="1" x14ac:dyDescent="0.2">
      <c r="A80" t="s">
        <v>334</v>
      </c>
      <c r="B80" t="s">
        <v>13</v>
      </c>
      <c r="C80" t="s">
        <v>2648</v>
      </c>
      <c r="D80" t="s">
        <v>2664</v>
      </c>
      <c r="E80" t="s">
        <v>2650</v>
      </c>
      <c r="F80" t="s">
        <v>2652</v>
      </c>
      <c r="H80" t="s">
        <v>77</v>
      </c>
      <c r="I80" t="s">
        <v>10</v>
      </c>
      <c r="K80">
        <v>17.743079999999999</v>
      </c>
      <c r="L80">
        <v>17.957788000000001</v>
      </c>
      <c r="M80">
        <v>16.054048999999999</v>
      </c>
      <c r="N80">
        <v>15.528476</v>
      </c>
      <c r="O80">
        <v>15.231049000000001</v>
      </c>
      <c r="P80">
        <v>15.164016</v>
      </c>
      <c r="Q80">
        <v>15.225768</v>
      </c>
      <c r="R80">
        <v>15.443237</v>
      </c>
      <c r="S80">
        <v>15.701692</v>
      </c>
      <c r="T80">
        <v>15.869065000000001</v>
      </c>
      <c r="U80">
        <v>16.323536000000001</v>
      </c>
      <c r="V80">
        <v>16.660784</v>
      </c>
      <c r="W80">
        <v>16.934072</v>
      </c>
      <c r="X80">
        <v>16.99024</v>
      </c>
      <c r="Y80">
        <v>16.977383</v>
      </c>
      <c r="Z80">
        <v>17.021298999999999</v>
      </c>
      <c r="AA80">
        <v>17.146478999999999</v>
      </c>
      <c r="AB80">
        <v>17.328082999999999</v>
      </c>
      <c r="AC80">
        <v>17.374006000000001</v>
      </c>
      <c r="AD80">
        <v>17.595098</v>
      </c>
      <c r="AE80">
        <v>17.653980000000001</v>
      </c>
      <c r="AF80">
        <v>17.679825000000001</v>
      </c>
      <c r="AG80">
        <v>17.719080000000002</v>
      </c>
      <c r="AH80">
        <v>17.735385999999998</v>
      </c>
      <c r="AI80">
        <v>17.752634</v>
      </c>
      <c r="AJ80">
        <v>17.736450000000001</v>
      </c>
      <c r="AK80">
        <v>17.671130999999999</v>
      </c>
      <c r="AL80">
        <v>17.615193999999999</v>
      </c>
      <c r="AM80">
        <v>17.695381000000001</v>
      </c>
      <c r="AN80">
        <v>17.714333</v>
      </c>
      <c r="AO80" s="1">
        <v>0</v>
      </c>
    </row>
    <row r="81" spans="1:41" hidden="1" x14ac:dyDescent="0.2">
      <c r="A81" t="s">
        <v>334</v>
      </c>
      <c r="B81" t="s">
        <v>15</v>
      </c>
      <c r="C81" t="s">
        <v>2648</v>
      </c>
      <c r="D81" t="s">
        <v>2664</v>
      </c>
      <c r="E81" t="s">
        <v>2650</v>
      </c>
      <c r="F81" t="s">
        <v>2653</v>
      </c>
      <c r="H81" t="s">
        <v>78</v>
      </c>
      <c r="I81" t="s">
        <v>10</v>
      </c>
      <c r="K81">
        <v>17.743459999999999</v>
      </c>
      <c r="L81">
        <v>18.988292999999999</v>
      </c>
      <c r="M81">
        <v>17.929991000000001</v>
      </c>
      <c r="N81">
        <v>18.67897</v>
      </c>
      <c r="O81">
        <v>19.167196000000001</v>
      </c>
      <c r="P81">
        <v>19.645987000000002</v>
      </c>
      <c r="Q81">
        <v>20.127495</v>
      </c>
      <c r="R81">
        <v>20.708666000000001</v>
      </c>
      <c r="S81">
        <v>21.742450999999999</v>
      </c>
      <c r="T81">
        <v>22.357050000000001</v>
      </c>
      <c r="U81">
        <v>22.922083000000001</v>
      </c>
      <c r="V81">
        <v>23.497107</v>
      </c>
      <c r="W81">
        <v>24.213619000000001</v>
      </c>
      <c r="X81">
        <v>24.555952000000001</v>
      </c>
      <c r="Y81">
        <v>24.758364</v>
      </c>
      <c r="Z81">
        <v>25.122215000000001</v>
      </c>
      <c r="AA81">
        <v>25.307556000000002</v>
      </c>
      <c r="AB81">
        <v>25.554500999999998</v>
      </c>
      <c r="AC81">
        <v>25.794291999999999</v>
      </c>
      <c r="AD81">
        <v>25.825382000000001</v>
      </c>
      <c r="AE81">
        <v>25.820236000000001</v>
      </c>
      <c r="AF81">
        <v>25.805243999999998</v>
      </c>
      <c r="AG81">
        <v>25.948633000000001</v>
      </c>
      <c r="AH81">
        <v>26.221955999999999</v>
      </c>
      <c r="AI81">
        <v>26.497758999999999</v>
      </c>
      <c r="AJ81">
        <v>26.637962000000002</v>
      </c>
      <c r="AK81">
        <v>26.735294</v>
      </c>
      <c r="AL81">
        <v>26.765882000000001</v>
      </c>
      <c r="AM81">
        <v>26.890165</v>
      </c>
      <c r="AN81">
        <v>26.905564999999999</v>
      </c>
      <c r="AO81" s="1">
        <v>1.4E-2</v>
      </c>
    </row>
    <row r="82" spans="1:41" hidden="1" x14ac:dyDescent="0.2">
      <c r="A82" t="s">
        <v>334</v>
      </c>
      <c r="B82" t="s">
        <v>79</v>
      </c>
      <c r="C82" t="s">
        <v>2648</v>
      </c>
      <c r="D82" t="s">
        <v>2664</v>
      </c>
      <c r="E82" t="s">
        <v>2665</v>
      </c>
      <c r="I82" t="s">
        <v>10</v>
      </c>
    </row>
    <row r="83" spans="1:41" hidden="1" x14ac:dyDescent="0.2">
      <c r="A83" t="s">
        <v>334</v>
      </c>
      <c r="B83" t="s">
        <v>11</v>
      </c>
      <c r="C83" t="s">
        <v>2648</v>
      </c>
      <c r="D83" t="s">
        <v>2664</v>
      </c>
      <c r="E83" t="s">
        <v>2665</v>
      </c>
      <c r="F83" t="s">
        <v>2651</v>
      </c>
      <c r="H83" t="s">
        <v>80</v>
      </c>
      <c r="I83" t="s">
        <v>10</v>
      </c>
      <c r="K83">
        <v>25.695416999999999</v>
      </c>
      <c r="L83">
        <v>25.688790999999998</v>
      </c>
      <c r="M83">
        <v>25.836414000000001</v>
      </c>
      <c r="N83">
        <v>25.612317999999998</v>
      </c>
      <c r="O83">
        <v>25.306771999999999</v>
      </c>
      <c r="P83">
        <v>25.590133999999999</v>
      </c>
      <c r="Q83">
        <v>25.919636000000001</v>
      </c>
      <c r="R83">
        <v>26.238963999999999</v>
      </c>
      <c r="S83">
        <v>26.470624999999998</v>
      </c>
      <c r="T83">
        <v>27.160715</v>
      </c>
      <c r="U83">
        <v>27.897373000000002</v>
      </c>
      <c r="V83">
        <v>28.258593000000001</v>
      </c>
      <c r="W83">
        <v>28.425256999999998</v>
      </c>
      <c r="X83">
        <v>28.903063</v>
      </c>
      <c r="Y83">
        <v>29.074985999999999</v>
      </c>
      <c r="Z83">
        <v>29.116539</v>
      </c>
      <c r="AA83">
        <v>29.250895</v>
      </c>
      <c r="AB83">
        <v>29.627222</v>
      </c>
      <c r="AC83">
        <v>29.616657</v>
      </c>
      <c r="AD83">
        <v>29.849672000000002</v>
      </c>
      <c r="AE83">
        <v>30.063628999999999</v>
      </c>
      <c r="AF83">
        <v>30.083044000000001</v>
      </c>
      <c r="AG83">
        <v>30.376201999999999</v>
      </c>
      <c r="AH83">
        <v>30.671841000000001</v>
      </c>
      <c r="AI83">
        <v>30.775278</v>
      </c>
      <c r="AJ83">
        <v>31.038913999999998</v>
      </c>
      <c r="AK83">
        <v>31.145315</v>
      </c>
      <c r="AL83">
        <v>31.068113</v>
      </c>
      <c r="AM83">
        <v>31.098154000000001</v>
      </c>
      <c r="AN83">
        <v>31.095053</v>
      </c>
      <c r="AO83" s="1">
        <v>7.0000000000000001E-3</v>
      </c>
    </row>
    <row r="84" spans="1:41" hidden="1" x14ac:dyDescent="0.2">
      <c r="A84" t="s">
        <v>334</v>
      </c>
      <c r="B84" t="s">
        <v>13</v>
      </c>
      <c r="C84" t="s">
        <v>2648</v>
      </c>
      <c r="D84" t="s">
        <v>2664</v>
      </c>
      <c r="E84" t="s">
        <v>2665</v>
      </c>
      <c r="F84" t="s">
        <v>2652</v>
      </c>
      <c r="H84" t="s">
        <v>81</v>
      </c>
      <c r="I84" t="s">
        <v>10</v>
      </c>
      <c r="K84">
        <v>25.745090000000001</v>
      </c>
      <c r="L84">
        <v>25.706903000000001</v>
      </c>
      <c r="M84">
        <v>25.356708999999999</v>
      </c>
      <c r="N84">
        <v>24.558899</v>
      </c>
      <c r="O84">
        <v>24.210408999999999</v>
      </c>
      <c r="P84">
        <v>24.435638000000001</v>
      </c>
      <c r="Q84">
        <v>24.787898999999999</v>
      </c>
      <c r="R84">
        <v>24.789072000000001</v>
      </c>
      <c r="S84">
        <v>25.020025</v>
      </c>
      <c r="T84">
        <v>25.428881000000001</v>
      </c>
      <c r="U84">
        <v>26.051714</v>
      </c>
      <c r="V84">
        <v>26.328291</v>
      </c>
      <c r="W84">
        <v>26.206679999999999</v>
      </c>
      <c r="X84">
        <v>26.366322</v>
      </c>
      <c r="Y84">
        <v>26.435879</v>
      </c>
      <c r="Z84">
        <v>26.271286</v>
      </c>
      <c r="AA84">
        <v>26.104963000000001</v>
      </c>
      <c r="AB84">
        <v>26.566258999999999</v>
      </c>
      <c r="AC84">
        <v>26.591702999999999</v>
      </c>
      <c r="AD84">
        <v>27.215042</v>
      </c>
      <c r="AE84">
        <v>27.360689000000001</v>
      </c>
      <c r="AF84">
        <v>27.416464000000001</v>
      </c>
      <c r="AG84">
        <v>27.59412</v>
      </c>
      <c r="AH84">
        <v>27.728311999999999</v>
      </c>
      <c r="AI84">
        <v>27.759098000000002</v>
      </c>
      <c r="AJ84">
        <v>27.687951999999999</v>
      </c>
      <c r="AK84">
        <v>27.588608000000001</v>
      </c>
      <c r="AL84">
        <v>27.740219</v>
      </c>
      <c r="AM84">
        <v>28.030804</v>
      </c>
      <c r="AN84">
        <v>28.294004000000001</v>
      </c>
      <c r="AO84" s="1">
        <v>3.0000000000000001E-3</v>
      </c>
    </row>
    <row r="85" spans="1:41" hidden="1" x14ac:dyDescent="0.2">
      <c r="A85" t="s">
        <v>334</v>
      </c>
      <c r="B85" t="s">
        <v>15</v>
      </c>
      <c r="C85" t="s">
        <v>2648</v>
      </c>
      <c r="D85" t="s">
        <v>2664</v>
      </c>
      <c r="E85" t="s">
        <v>2665</v>
      </c>
      <c r="F85" t="s">
        <v>2653</v>
      </c>
      <c r="H85" t="s">
        <v>82</v>
      </c>
      <c r="I85" t="s">
        <v>10</v>
      </c>
      <c r="K85">
        <v>25.719574000000001</v>
      </c>
      <c r="L85">
        <v>25.713163000000002</v>
      </c>
      <c r="M85">
        <v>25.623058</v>
      </c>
      <c r="N85">
        <v>26.474893999999999</v>
      </c>
      <c r="O85">
        <v>26.769382</v>
      </c>
      <c r="P85">
        <v>27.139327999999999</v>
      </c>
      <c r="Q85">
        <v>27.626014999999999</v>
      </c>
      <c r="R85">
        <v>28.171747</v>
      </c>
      <c r="S85">
        <v>29.265222999999999</v>
      </c>
      <c r="T85">
        <v>29.903040000000001</v>
      </c>
      <c r="U85">
        <v>30.388117000000001</v>
      </c>
      <c r="V85">
        <v>31.026577</v>
      </c>
      <c r="W85">
        <v>31.725033</v>
      </c>
      <c r="X85">
        <v>32.122275999999999</v>
      </c>
      <c r="Y85">
        <v>32.353489000000003</v>
      </c>
      <c r="Z85">
        <v>32.604725000000002</v>
      </c>
      <c r="AA85">
        <v>32.887172999999997</v>
      </c>
      <c r="AB85">
        <v>33.001784999999998</v>
      </c>
      <c r="AC85">
        <v>33.233508999999998</v>
      </c>
      <c r="AD85">
        <v>32.881042000000001</v>
      </c>
      <c r="AE85">
        <v>32.762951000000001</v>
      </c>
      <c r="AF85">
        <v>33.204478999999999</v>
      </c>
      <c r="AG85">
        <v>33.549263000000003</v>
      </c>
      <c r="AH85">
        <v>33.671104</v>
      </c>
      <c r="AI85">
        <v>34.137732999999997</v>
      </c>
      <c r="AJ85">
        <v>34.041679000000002</v>
      </c>
      <c r="AK85">
        <v>34.023392000000001</v>
      </c>
      <c r="AL85">
        <v>33.790118999999997</v>
      </c>
      <c r="AM85">
        <v>34.030884</v>
      </c>
      <c r="AN85">
        <v>34.209637000000001</v>
      </c>
      <c r="AO85" s="1">
        <v>0.01</v>
      </c>
    </row>
    <row r="86" spans="1:41" hidden="1" x14ac:dyDescent="0.2">
      <c r="A86" t="s">
        <v>334</v>
      </c>
      <c r="B86" t="s">
        <v>83</v>
      </c>
      <c r="C86" t="s">
        <v>2648</v>
      </c>
      <c r="D86" t="s">
        <v>2664</v>
      </c>
      <c r="E86" t="s">
        <v>2666</v>
      </c>
      <c r="I86" t="s">
        <v>10</v>
      </c>
    </row>
    <row r="87" spans="1:41" hidden="1" x14ac:dyDescent="0.2">
      <c r="A87" t="s">
        <v>334</v>
      </c>
      <c r="B87" t="s">
        <v>11</v>
      </c>
      <c r="C87" t="s">
        <v>2648</v>
      </c>
      <c r="D87" t="s">
        <v>2664</v>
      </c>
      <c r="E87" t="s">
        <v>2666</v>
      </c>
      <c r="F87" t="s">
        <v>2651</v>
      </c>
      <c r="H87" t="s">
        <v>84</v>
      </c>
      <c r="I87" t="s">
        <v>10</v>
      </c>
      <c r="K87">
        <v>25.844168</v>
      </c>
      <c r="L87">
        <v>24.781488</v>
      </c>
      <c r="M87">
        <v>22.174645999999999</v>
      </c>
      <c r="N87">
        <v>22.028466999999999</v>
      </c>
      <c r="O87">
        <v>21.806013</v>
      </c>
      <c r="P87">
        <v>22.036182</v>
      </c>
      <c r="Q87">
        <v>22.299558999999999</v>
      </c>
      <c r="R87">
        <v>22.540606</v>
      </c>
      <c r="S87">
        <v>22.709772000000001</v>
      </c>
      <c r="T87">
        <v>23.270976999999998</v>
      </c>
      <c r="U87">
        <v>24.016300000000001</v>
      </c>
      <c r="V87">
        <v>24.260103000000001</v>
      </c>
      <c r="W87">
        <v>24.461062999999999</v>
      </c>
      <c r="X87">
        <v>24.650679</v>
      </c>
      <c r="Y87">
        <v>24.743463999999999</v>
      </c>
      <c r="Z87">
        <v>24.919360999999999</v>
      </c>
      <c r="AA87">
        <v>25.075544000000001</v>
      </c>
      <c r="AB87">
        <v>25.350567000000002</v>
      </c>
      <c r="AC87">
        <v>25.363993000000001</v>
      </c>
      <c r="AD87">
        <v>25.563175000000001</v>
      </c>
      <c r="AE87">
        <v>25.725124000000001</v>
      </c>
      <c r="AF87">
        <v>25.766110999999999</v>
      </c>
      <c r="AG87">
        <v>26.021811</v>
      </c>
      <c r="AH87">
        <v>26.267887000000002</v>
      </c>
      <c r="AI87">
        <v>26.352080999999998</v>
      </c>
      <c r="AJ87">
        <v>26.563110000000002</v>
      </c>
      <c r="AK87">
        <v>26.644928</v>
      </c>
      <c r="AL87">
        <v>26.573322000000001</v>
      </c>
      <c r="AM87">
        <v>26.589043</v>
      </c>
      <c r="AN87">
        <v>26.583838</v>
      </c>
      <c r="AO87" s="1">
        <v>1E-3</v>
      </c>
    </row>
    <row r="88" spans="1:41" hidden="1" x14ac:dyDescent="0.2">
      <c r="A88" t="s">
        <v>334</v>
      </c>
      <c r="B88" t="s">
        <v>13</v>
      </c>
      <c r="C88" t="s">
        <v>2648</v>
      </c>
      <c r="D88" t="s">
        <v>2664</v>
      </c>
      <c r="E88" t="s">
        <v>2666</v>
      </c>
      <c r="F88" t="s">
        <v>2652</v>
      </c>
      <c r="H88" t="s">
        <v>85</v>
      </c>
      <c r="I88" t="s">
        <v>10</v>
      </c>
      <c r="K88">
        <v>25.844142999999999</v>
      </c>
      <c r="L88">
        <v>24.781305</v>
      </c>
      <c r="M88">
        <v>21.813583000000001</v>
      </c>
      <c r="N88">
        <v>21.206372999999999</v>
      </c>
      <c r="O88">
        <v>20.899450000000002</v>
      </c>
      <c r="P88">
        <v>20.987883</v>
      </c>
      <c r="Q88">
        <v>21.235415</v>
      </c>
      <c r="R88">
        <v>21.310711000000001</v>
      </c>
      <c r="S88">
        <v>21.420186999999999</v>
      </c>
      <c r="T88">
        <v>21.682842000000001</v>
      </c>
      <c r="U88">
        <v>22.270643</v>
      </c>
      <c r="V88">
        <v>22.509530999999999</v>
      </c>
      <c r="W88">
        <v>22.524139000000002</v>
      </c>
      <c r="X88">
        <v>22.513508000000002</v>
      </c>
      <c r="Y88">
        <v>22.515556</v>
      </c>
      <c r="Z88">
        <v>22.521771999999999</v>
      </c>
      <c r="AA88">
        <v>22.458767000000002</v>
      </c>
      <c r="AB88">
        <v>22.610132</v>
      </c>
      <c r="AC88">
        <v>22.654007</v>
      </c>
      <c r="AD88">
        <v>23.042057</v>
      </c>
      <c r="AE88">
        <v>23.170622000000002</v>
      </c>
      <c r="AF88">
        <v>23.213038999999998</v>
      </c>
      <c r="AG88">
        <v>23.397974000000001</v>
      </c>
      <c r="AH88">
        <v>23.522293000000001</v>
      </c>
      <c r="AI88">
        <v>23.557791000000002</v>
      </c>
      <c r="AJ88">
        <v>23.708731</v>
      </c>
      <c r="AK88">
        <v>23.555761</v>
      </c>
      <c r="AL88">
        <v>23.649891</v>
      </c>
      <c r="AM88">
        <v>23.912431999999999</v>
      </c>
      <c r="AN88">
        <v>24.133607999999999</v>
      </c>
      <c r="AO88" s="1">
        <v>-2E-3</v>
      </c>
    </row>
    <row r="89" spans="1:41" hidden="1" x14ac:dyDescent="0.2">
      <c r="A89" t="s">
        <v>334</v>
      </c>
      <c r="B89" t="s">
        <v>15</v>
      </c>
      <c r="C89" t="s">
        <v>2648</v>
      </c>
      <c r="D89" t="s">
        <v>2664</v>
      </c>
      <c r="E89" t="s">
        <v>2666</v>
      </c>
      <c r="F89" t="s">
        <v>2653</v>
      </c>
      <c r="H89" t="s">
        <v>86</v>
      </c>
      <c r="I89" t="s">
        <v>10</v>
      </c>
      <c r="K89">
        <v>25.844142999999999</v>
      </c>
      <c r="L89">
        <v>24.781763000000002</v>
      </c>
      <c r="M89">
        <v>22.017454000000001</v>
      </c>
      <c r="N89">
        <v>22.767506000000001</v>
      </c>
      <c r="O89">
        <v>23.038945999999999</v>
      </c>
      <c r="P89">
        <v>23.351279999999999</v>
      </c>
      <c r="Q89">
        <v>23.743449999999999</v>
      </c>
      <c r="R89">
        <v>24.167082000000001</v>
      </c>
      <c r="S89">
        <v>25.088702999999999</v>
      </c>
      <c r="T89">
        <v>25.602663</v>
      </c>
      <c r="U89">
        <v>25.990870999999999</v>
      </c>
      <c r="V89">
        <v>26.532554999999999</v>
      </c>
      <c r="W89">
        <v>27.266667999999999</v>
      </c>
      <c r="X89">
        <v>27.572942999999999</v>
      </c>
      <c r="Y89">
        <v>27.765608</v>
      </c>
      <c r="Z89">
        <v>27.966908</v>
      </c>
      <c r="AA89">
        <v>28.185547</v>
      </c>
      <c r="AB89">
        <v>28.265616999999999</v>
      </c>
      <c r="AC89">
        <v>28.451174000000002</v>
      </c>
      <c r="AD89">
        <v>28.153842999999998</v>
      </c>
      <c r="AE89">
        <v>28.061938999999999</v>
      </c>
      <c r="AF89">
        <v>28.361982000000001</v>
      </c>
      <c r="AG89">
        <v>28.643567999999998</v>
      </c>
      <c r="AH89">
        <v>28.791079</v>
      </c>
      <c r="AI89">
        <v>29.156082000000001</v>
      </c>
      <c r="AJ89">
        <v>29.081800000000001</v>
      </c>
      <c r="AK89">
        <v>29.065121000000001</v>
      </c>
      <c r="AL89">
        <v>28.87837</v>
      </c>
      <c r="AM89">
        <v>29.070112000000002</v>
      </c>
      <c r="AN89">
        <v>29.218603000000002</v>
      </c>
      <c r="AO89" s="1">
        <v>4.0000000000000001E-3</v>
      </c>
    </row>
    <row r="90" spans="1:41" hidden="1" x14ac:dyDescent="0.2">
      <c r="A90" t="s">
        <v>334</v>
      </c>
      <c r="B90" t="s">
        <v>87</v>
      </c>
      <c r="C90" t="s">
        <v>2648</v>
      </c>
      <c r="D90" t="s">
        <v>2664</v>
      </c>
      <c r="E90" t="s">
        <v>2667</v>
      </c>
      <c r="I90" t="s">
        <v>10</v>
      </c>
    </row>
    <row r="91" spans="1:41" hidden="1" x14ac:dyDescent="0.2">
      <c r="A91" t="s">
        <v>334</v>
      </c>
      <c r="B91" t="s">
        <v>11</v>
      </c>
      <c r="C91" t="s">
        <v>2648</v>
      </c>
      <c r="D91" t="s">
        <v>2664</v>
      </c>
      <c r="E91" t="s">
        <v>2667</v>
      </c>
      <c r="F91" t="s">
        <v>2651</v>
      </c>
      <c r="H91" t="s">
        <v>88</v>
      </c>
      <c r="I91" t="s">
        <v>10</v>
      </c>
      <c r="K91">
        <v>14.697266000000001</v>
      </c>
      <c r="L91">
        <v>15.363607</v>
      </c>
      <c r="M91">
        <v>14.341670000000001</v>
      </c>
      <c r="N91">
        <v>15.514149</v>
      </c>
      <c r="O91">
        <v>15.575315</v>
      </c>
      <c r="P91">
        <v>15.722424999999999</v>
      </c>
      <c r="Q91">
        <v>16.00432</v>
      </c>
      <c r="R91">
        <v>16.282055</v>
      </c>
      <c r="S91">
        <v>16.451191000000001</v>
      </c>
      <c r="T91">
        <v>16.394136</v>
      </c>
      <c r="U91">
        <v>16.879512999999999</v>
      </c>
      <c r="V91">
        <v>17.063628999999999</v>
      </c>
      <c r="W91">
        <v>17.174807000000001</v>
      </c>
      <c r="X91">
        <v>17.343786000000001</v>
      </c>
      <c r="Y91">
        <v>17.456037999999999</v>
      </c>
      <c r="Z91">
        <v>17.653061000000001</v>
      </c>
      <c r="AA91">
        <v>17.909936999999999</v>
      </c>
      <c r="AB91">
        <v>18.089289000000001</v>
      </c>
      <c r="AC91">
        <v>18.193235000000001</v>
      </c>
      <c r="AD91">
        <v>18.380554</v>
      </c>
      <c r="AE91">
        <v>18.522734</v>
      </c>
      <c r="AF91">
        <v>18.563686000000001</v>
      </c>
      <c r="AG91">
        <v>18.855331</v>
      </c>
      <c r="AH91">
        <v>19.166589999999999</v>
      </c>
      <c r="AI91">
        <v>19.275404000000002</v>
      </c>
      <c r="AJ91">
        <v>19.484832999999998</v>
      </c>
      <c r="AK91">
        <v>19.576267000000001</v>
      </c>
      <c r="AL91">
        <v>19.548249999999999</v>
      </c>
      <c r="AM91">
        <v>19.589796</v>
      </c>
      <c r="AN91">
        <v>19.531642999999999</v>
      </c>
      <c r="AO91" s="1">
        <v>0.01</v>
      </c>
    </row>
    <row r="92" spans="1:41" hidden="1" x14ac:dyDescent="0.2">
      <c r="A92" t="s">
        <v>334</v>
      </c>
      <c r="B92" t="s">
        <v>13</v>
      </c>
      <c r="C92" t="s">
        <v>2648</v>
      </c>
      <c r="D92" t="s">
        <v>2664</v>
      </c>
      <c r="E92" t="s">
        <v>2667</v>
      </c>
      <c r="F92" t="s">
        <v>2652</v>
      </c>
      <c r="H92" t="s">
        <v>89</v>
      </c>
      <c r="I92" t="s">
        <v>10</v>
      </c>
      <c r="K92">
        <v>14.697266000000001</v>
      </c>
      <c r="L92">
        <v>15.363604</v>
      </c>
      <c r="M92">
        <v>13.901659</v>
      </c>
      <c r="N92">
        <v>14.517587000000001</v>
      </c>
      <c r="O92">
        <v>14.551928999999999</v>
      </c>
      <c r="P92">
        <v>14.743841</v>
      </c>
      <c r="Q92">
        <v>15.031955999999999</v>
      </c>
      <c r="R92">
        <v>15.271636000000001</v>
      </c>
      <c r="S92">
        <v>15.41033</v>
      </c>
      <c r="T92">
        <v>15.363085999999999</v>
      </c>
      <c r="U92">
        <v>15.574414000000001</v>
      </c>
      <c r="V92">
        <v>15.719237</v>
      </c>
      <c r="W92">
        <v>15.704466999999999</v>
      </c>
      <c r="X92">
        <v>15.561396999999999</v>
      </c>
      <c r="Y92">
        <v>15.589862</v>
      </c>
      <c r="Z92">
        <v>15.568960000000001</v>
      </c>
      <c r="AA92">
        <v>15.610766999999999</v>
      </c>
      <c r="AB92">
        <v>15.783207000000001</v>
      </c>
      <c r="AC92">
        <v>15.792808000000001</v>
      </c>
      <c r="AD92">
        <v>16.136666999999999</v>
      </c>
      <c r="AE92">
        <v>16.290006999999999</v>
      </c>
      <c r="AF92">
        <v>16.294150999999999</v>
      </c>
      <c r="AG92">
        <v>16.625146999999998</v>
      </c>
      <c r="AH92">
        <v>16.767897000000001</v>
      </c>
      <c r="AI92">
        <v>16.842213000000001</v>
      </c>
      <c r="AJ92">
        <v>17.065719999999999</v>
      </c>
      <c r="AK92">
        <v>16.965527999999999</v>
      </c>
      <c r="AL92">
        <v>17.044737000000001</v>
      </c>
      <c r="AM92">
        <v>17.306128999999999</v>
      </c>
      <c r="AN92">
        <v>17.459461000000001</v>
      </c>
      <c r="AO92" s="1">
        <v>6.0000000000000001E-3</v>
      </c>
    </row>
    <row r="93" spans="1:41" hidden="1" x14ac:dyDescent="0.2">
      <c r="A93" t="s">
        <v>334</v>
      </c>
      <c r="B93" t="s">
        <v>15</v>
      </c>
      <c r="C93" t="s">
        <v>2648</v>
      </c>
      <c r="D93" t="s">
        <v>2664</v>
      </c>
      <c r="E93" t="s">
        <v>2667</v>
      </c>
      <c r="F93" t="s">
        <v>2653</v>
      </c>
      <c r="H93" t="s">
        <v>90</v>
      </c>
      <c r="I93" t="s">
        <v>10</v>
      </c>
      <c r="K93">
        <v>14.697266000000001</v>
      </c>
      <c r="L93">
        <v>15.363605</v>
      </c>
      <c r="M93">
        <v>14.168447</v>
      </c>
      <c r="N93">
        <v>15.609947</v>
      </c>
      <c r="O93">
        <v>16.073235</v>
      </c>
      <c r="P93">
        <v>16.410993999999999</v>
      </c>
      <c r="Q93">
        <v>16.801068999999998</v>
      </c>
      <c r="R93">
        <v>17.381529</v>
      </c>
      <c r="S93">
        <v>18.392519</v>
      </c>
      <c r="T93">
        <v>18.691357</v>
      </c>
      <c r="U93">
        <v>19.170836999999999</v>
      </c>
      <c r="V93">
        <v>19.560438000000001</v>
      </c>
      <c r="W93">
        <v>19.926621999999998</v>
      </c>
      <c r="X93">
        <v>20.199663000000001</v>
      </c>
      <c r="Y93">
        <v>20.330787999999998</v>
      </c>
      <c r="Z93">
        <v>20.555275000000002</v>
      </c>
      <c r="AA93">
        <v>20.825727000000001</v>
      </c>
      <c r="AB93">
        <v>20.898122999999998</v>
      </c>
      <c r="AC93">
        <v>21.08663</v>
      </c>
      <c r="AD93">
        <v>20.823398999999998</v>
      </c>
      <c r="AE93">
        <v>20.770586000000002</v>
      </c>
      <c r="AF93">
        <v>20.876650000000001</v>
      </c>
      <c r="AG93">
        <v>21.189931999999999</v>
      </c>
      <c r="AH93">
        <v>21.409763000000002</v>
      </c>
      <c r="AI93">
        <v>21.788682999999999</v>
      </c>
      <c r="AJ93">
        <v>21.870415000000001</v>
      </c>
      <c r="AK93">
        <v>21.97193</v>
      </c>
      <c r="AL93">
        <v>21.832232000000001</v>
      </c>
      <c r="AM93">
        <v>21.840401</v>
      </c>
      <c r="AN93">
        <v>21.984857999999999</v>
      </c>
      <c r="AO93" s="1">
        <v>1.4E-2</v>
      </c>
    </row>
    <row r="94" spans="1:41" hidden="1" x14ac:dyDescent="0.2">
      <c r="A94" t="s">
        <v>334</v>
      </c>
      <c r="B94" t="s">
        <v>91</v>
      </c>
      <c r="C94" t="s">
        <v>2648</v>
      </c>
      <c r="D94" t="s">
        <v>2664</v>
      </c>
      <c r="E94" t="s">
        <v>2668</v>
      </c>
      <c r="I94" t="s">
        <v>10</v>
      </c>
    </row>
    <row r="95" spans="1:41" hidden="1" x14ac:dyDescent="0.2">
      <c r="A95" t="s">
        <v>334</v>
      </c>
      <c r="B95" t="s">
        <v>11</v>
      </c>
      <c r="C95" t="s">
        <v>2648</v>
      </c>
      <c r="D95" t="s">
        <v>2664</v>
      </c>
      <c r="E95" t="s">
        <v>2668</v>
      </c>
      <c r="F95" t="s">
        <v>2651</v>
      </c>
      <c r="H95" t="s">
        <v>92</v>
      </c>
      <c r="I95" t="s">
        <v>10</v>
      </c>
      <c r="K95">
        <v>23.712284</v>
      </c>
      <c r="L95">
        <v>22.80678</v>
      </c>
      <c r="M95">
        <v>21.999676000000001</v>
      </c>
      <c r="N95">
        <v>22.781410000000001</v>
      </c>
      <c r="O95">
        <v>22.755514000000002</v>
      </c>
      <c r="P95">
        <v>22.731127000000001</v>
      </c>
      <c r="Q95">
        <v>22.790234000000002</v>
      </c>
      <c r="R95">
        <v>22.969232999999999</v>
      </c>
      <c r="S95">
        <v>23.103688999999999</v>
      </c>
      <c r="T95">
        <v>23.066965</v>
      </c>
      <c r="U95">
        <v>23.680237000000002</v>
      </c>
      <c r="V95">
        <v>23.777031000000001</v>
      </c>
      <c r="W95">
        <v>23.908148000000001</v>
      </c>
      <c r="X95">
        <v>23.947967999999999</v>
      </c>
      <c r="Y95">
        <v>24.047305999999999</v>
      </c>
      <c r="Z95">
        <v>24.229137000000001</v>
      </c>
      <c r="AA95">
        <v>24.429452999999999</v>
      </c>
      <c r="AB95">
        <v>24.563376999999999</v>
      </c>
      <c r="AC95">
        <v>24.651755999999999</v>
      </c>
      <c r="AD95">
        <v>24.855468999999999</v>
      </c>
      <c r="AE95">
        <v>24.970320000000001</v>
      </c>
      <c r="AF95">
        <v>24.982422</v>
      </c>
      <c r="AG95">
        <v>25.243137000000001</v>
      </c>
      <c r="AH95">
        <v>25.529237999999999</v>
      </c>
      <c r="AI95">
        <v>25.632002</v>
      </c>
      <c r="AJ95">
        <v>25.813853999999999</v>
      </c>
      <c r="AK95">
        <v>25.873512000000002</v>
      </c>
      <c r="AL95">
        <v>25.822967999999999</v>
      </c>
      <c r="AM95">
        <v>25.801915999999999</v>
      </c>
      <c r="AN95">
        <v>25.740952</v>
      </c>
      <c r="AO95" s="1">
        <v>3.0000000000000001E-3</v>
      </c>
    </row>
    <row r="96" spans="1:41" hidden="1" x14ac:dyDescent="0.2">
      <c r="A96" t="s">
        <v>334</v>
      </c>
      <c r="B96" t="s">
        <v>13</v>
      </c>
      <c r="C96" t="s">
        <v>2648</v>
      </c>
      <c r="D96" t="s">
        <v>2664</v>
      </c>
      <c r="E96" t="s">
        <v>2668</v>
      </c>
      <c r="F96" t="s">
        <v>2652</v>
      </c>
      <c r="H96" t="s">
        <v>93</v>
      </c>
      <c r="I96" t="s">
        <v>10</v>
      </c>
      <c r="K96">
        <v>23.712284</v>
      </c>
      <c r="L96">
        <v>22.806929</v>
      </c>
      <c r="M96">
        <v>21.699465</v>
      </c>
      <c r="N96">
        <v>22.004792999999999</v>
      </c>
      <c r="O96">
        <v>21.936724000000002</v>
      </c>
      <c r="P96">
        <v>21.899819999999998</v>
      </c>
      <c r="Q96">
        <v>22.005116000000001</v>
      </c>
      <c r="R96">
        <v>22.131117</v>
      </c>
      <c r="S96">
        <v>22.232814999999999</v>
      </c>
      <c r="T96">
        <v>22.198446000000001</v>
      </c>
      <c r="U96">
        <v>22.628504</v>
      </c>
      <c r="V96">
        <v>22.724466</v>
      </c>
      <c r="W96">
        <v>22.701747999999998</v>
      </c>
      <c r="X96">
        <v>22.510905999999999</v>
      </c>
      <c r="Y96">
        <v>22.503975000000001</v>
      </c>
      <c r="Z96">
        <v>22.515813999999999</v>
      </c>
      <c r="AA96">
        <v>22.550863</v>
      </c>
      <c r="AB96">
        <v>22.609835</v>
      </c>
      <c r="AC96">
        <v>22.611699999999999</v>
      </c>
      <c r="AD96">
        <v>22.896619999999999</v>
      </c>
      <c r="AE96">
        <v>23.034863000000001</v>
      </c>
      <c r="AF96">
        <v>23.054853000000001</v>
      </c>
      <c r="AG96">
        <v>23.297436000000001</v>
      </c>
      <c r="AH96">
        <v>23.339137999999998</v>
      </c>
      <c r="AI96">
        <v>23.404610000000002</v>
      </c>
      <c r="AJ96">
        <v>23.614198999999999</v>
      </c>
      <c r="AK96">
        <v>23.514706</v>
      </c>
      <c r="AL96">
        <v>23.580010999999999</v>
      </c>
      <c r="AM96">
        <v>23.810101</v>
      </c>
      <c r="AN96">
        <v>23.921423000000001</v>
      </c>
      <c r="AO96" s="1">
        <v>0</v>
      </c>
    </row>
    <row r="97" spans="1:41" hidden="1" x14ac:dyDescent="0.2">
      <c r="A97" t="s">
        <v>334</v>
      </c>
      <c r="B97" t="s">
        <v>15</v>
      </c>
      <c r="C97" t="s">
        <v>2648</v>
      </c>
      <c r="D97" t="s">
        <v>2664</v>
      </c>
      <c r="E97" t="s">
        <v>2668</v>
      </c>
      <c r="F97" t="s">
        <v>2653</v>
      </c>
      <c r="H97" t="s">
        <v>94</v>
      </c>
      <c r="I97" t="s">
        <v>10</v>
      </c>
      <c r="K97">
        <v>23.712284</v>
      </c>
      <c r="L97">
        <v>22.806633000000001</v>
      </c>
      <c r="M97">
        <v>21.941628999999999</v>
      </c>
      <c r="N97">
        <v>23.074957000000001</v>
      </c>
      <c r="O97">
        <v>23.443138000000001</v>
      </c>
      <c r="P97">
        <v>23.631561000000001</v>
      </c>
      <c r="Q97">
        <v>23.835536999999999</v>
      </c>
      <c r="R97">
        <v>24.164846000000001</v>
      </c>
      <c r="S97">
        <v>25.16629</v>
      </c>
      <c r="T97">
        <v>25.448350999999999</v>
      </c>
      <c r="U97">
        <v>25.802835000000002</v>
      </c>
      <c r="V97">
        <v>26.181269</v>
      </c>
      <c r="W97">
        <v>26.711155000000002</v>
      </c>
      <c r="X97">
        <v>26.916156999999998</v>
      </c>
      <c r="Y97">
        <v>27.019065999999999</v>
      </c>
      <c r="Z97">
        <v>27.277657999999999</v>
      </c>
      <c r="AA97">
        <v>27.47307</v>
      </c>
      <c r="AB97">
        <v>27.495049999999999</v>
      </c>
      <c r="AC97">
        <v>27.689820999999998</v>
      </c>
      <c r="AD97">
        <v>27.414106</v>
      </c>
      <c r="AE97">
        <v>27.372585000000001</v>
      </c>
      <c r="AF97">
        <v>27.440905000000001</v>
      </c>
      <c r="AG97">
        <v>27.738309999999998</v>
      </c>
      <c r="AH97">
        <v>27.90888</v>
      </c>
      <c r="AI97">
        <v>28.202390999999999</v>
      </c>
      <c r="AJ97">
        <v>28.340392999999999</v>
      </c>
      <c r="AK97">
        <v>28.367836</v>
      </c>
      <c r="AL97">
        <v>28.280933000000001</v>
      </c>
      <c r="AM97">
        <v>28.280242999999999</v>
      </c>
      <c r="AN97">
        <v>28.388973</v>
      </c>
      <c r="AO97" s="1">
        <v>6.0000000000000001E-3</v>
      </c>
    </row>
    <row r="98" spans="1:41" hidden="1" x14ac:dyDescent="0.2">
      <c r="A98" t="s">
        <v>334</v>
      </c>
      <c r="B98" t="s">
        <v>36</v>
      </c>
      <c r="C98" t="s">
        <v>2648</v>
      </c>
      <c r="D98" t="s">
        <v>2664</v>
      </c>
      <c r="E98" t="s">
        <v>2660</v>
      </c>
      <c r="I98" t="s">
        <v>10</v>
      </c>
    </row>
    <row r="99" spans="1:41" hidden="1" x14ac:dyDescent="0.2">
      <c r="A99" t="s">
        <v>334</v>
      </c>
      <c r="B99" t="s">
        <v>11</v>
      </c>
      <c r="C99" t="s">
        <v>2648</v>
      </c>
      <c r="D99" t="s">
        <v>2664</v>
      </c>
      <c r="E99" t="s">
        <v>2660</v>
      </c>
      <c r="F99" t="s">
        <v>2651</v>
      </c>
      <c r="H99" t="s">
        <v>95</v>
      </c>
      <c r="I99" t="s">
        <v>10</v>
      </c>
      <c r="K99">
        <v>12.338293</v>
      </c>
      <c r="L99">
        <v>10.431569</v>
      </c>
      <c r="M99">
        <v>12.855511</v>
      </c>
      <c r="N99">
        <v>13.754292</v>
      </c>
      <c r="O99">
        <v>13.924185</v>
      </c>
      <c r="P99">
        <v>14.096988</v>
      </c>
      <c r="Q99">
        <v>14.445067</v>
      </c>
      <c r="R99">
        <v>14.624426</v>
      </c>
      <c r="S99">
        <v>14.726324999999999</v>
      </c>
      <c r="T99">
        <v>14.846792000000001</v>
      </c>
      <c r="U99">
        <v>15.074237</v>
      </c>
      <c r="V99">
        <v>15.182178</v>
      </c>
      <c r="W99">
        <v>15.312533999999999</v>
      </c>
      <c r="X99">
        <v>15.326589999999999</v>
      </c>
      <c r="Y99">
        <v>15.360639000000001</v>
      </c>
      <c r="Z99">
        <v>15.345945</v>
      </c>
      <c r="AA99">
        <v>15.379968</v>
      </c>
      <c r="AB99">
        <v>15.568699000000001</v>
      </c>
      <c r="AC99">
        <v>15.517137999999999</v>
      </c>
      <c r="AD99">
        <v>15.843856000000001</v>
      </c>
      <c r="AE99">
        <v>15.974829</v>
      </c>
      <c r="AF99">
        <v>16.059837000000002</v>
      </c>
      <c r="AG99">
        <v>16.365839000000001</v>
      </c>
      <c r="AH99">
        <v>16.582623999999999</v>
      </c>
      <c r="AI99">
        <v>16.677778</v>
      </c>
      <c r="AJ99">
        <v>16.827002</v>
      </c>
      <c r="AK99">
        <v>16.881416000000002</v>
      </c>
      <c r="AL99">
        <v>16.852664999999998</v>
      </c>
      <c r="AM99">
        <v>16.886154000000001</v>
      </c>
      <c r="AN99">
        <v>16.847871999999999</v>
      </c>
      <c r="AO99" s="1">
        <v>1.0999999999999999E-2</v>
      </c>
    </row>
    <row r="100" spans="1:41" hidden="1" x14ac:dyDescent="0.2">
      <c r="A100" t="s">
        <v>334</v>
      </c>
      <c r="B100" t="s">
        <v>13</v>
      </c>
      <c r="C100" t="s">
        <v>2648</v>
      </c>
      <c r="D100" t="s">
        <v>2664</v>
      </c>
      <c r="E100" t="s">
        <v>2660</v>
      </c>
      <c r="F100" t="s">
        <v>2652</v>
      </c>
      <c r="H100" t="s">
        <v>96</v>
      </c>
      <c r="I100" t="s">
        <v>10</v>
      </c>
      <c r="K100">
        <v>12.338385000000001</v>
      </c>
      <c r="L100">
        <v>10.429959999999999</v>
      </c>
      <c r="M100">
        <v>12.531725</v>
      </c>
      <c r="N100">
        <v>13.073649</v>
      </c>
      <c r="O100">
        <v>13.192307</v>
      </c>
      <c r="P100">
        <v>13.303330000000001</v>
      </c>
      <c r="Q100">
        <v>13.651875</v>
      </c>
      <c r="R100">
        <v>13.739428999999999</v>
      </c>
      <c r="S100">
        <v>13.819215</v>
      </c>
      <c r="T100">
        <v>13.851736000000001</v>
      </c>
      <c r="U100">
        <v>14.025370000000001</v>
      </c>
      <c r="V100">
        <v>14.095095000000001</v>
      </c>
      <c r="W100">
        <v>14.108091999999999</v>
      </c>
      <c r="X100">
        <v>14.051819999999999</v>
      </c>
      <c r="Y100">
        <v>14.066053999999999</v>
      </c>
      <c r="Z100">
        <v>14.073639</v>
      </c>
      <c r="AA100">
        <v>14.078124000000001</v>
      </c>
      <c r="AB100">
        <v>14.201138</v>
      </c>
      <c r="AC100">
        <v>14.20515</v>
      </c>
      <c r="AD100">
        <v>14.483172</v>
      </c>
      <c r="AE100">
        <v>14.60026</v>
      </c>
      <c r="AF100">
        <v>14.59822</v>
      </c>
      <c r="AG100">
        <v>14.790195000000001</v>
      </c>
      <c r="AH100">
        <v>14.885249999999999</v>
      </c>
      <c r="AI100">
        <v>14.923064999999999</v>
      </c>
      <c r="AJ100">
        <v>15.096579999999999</v>
      </c>
      <c r="AK100">
        <v>15.022470999999999</v>
      </c>
      <c r="AL100">
        <v>15.048507000000001</v>
      </c>
      <c r="AM100">
        <v>15.182944000000001</v>
      </c>
      <c r="AN100">
        <v>15.287488</v>
      </c>
      <c r="AO100" s="1">
        <v>7.0000000000000001E-3</v>
      </c>
    </row>
    <row r="101" spans="1:41" hidden="1" x14ac:dyDescent="0.2">
      <c r="A101" t="s">
        <v>334</v>
      </c>
      <c r="B101" t="s">
        <v>15</v>
      </c>
      <c r="C101" t="s">
        <v>2648</v>
      </c>
      <c r="D101" t="s">
        <v>2664</v>
      </c>
      <c r="E101" t="s">
        <v>2660</v>
      </c>
      <c r="F101" t="s">
        <v>2653</v>
      </c>
      <c r="H101" t="s">
        <v>97</v>
      </c>
      <c r="I101" t="s">
        <v>10</v>
      </c>
      <c r="K101">
        <v>12.338277</v>
      </c>
      <c r="L101">
        <v>10.438435</v>
      </c>
      <c r="M101">
        <v>12.876094999999999</v>
      </c>
      <c r="N101">
        <v>14.091825</v>
      </c>
      <c r="O101">
        <v>14.497532</v>
      </c>
      <c r="P101">
        <v>14.799250000000001</v>
      </c>
      <c r="Q101">
        <v>15.184547999999999</v>
      </c>
      <c r="R101">
        <v>15.542571000000001</v>
      </c>
      <c r="S101">
        <v>16.290222</v>
      </c>
      <c r="T101">
        <v>16.446213</v>
      </c>
      <c r="U101">
        <v>16.724803999999999</v>
      </c>
      <c r="V101">
        <v>16.93648</v>
      </c>
      <c r="W101">
        <v>17.137777</v>
      </c>
      <c r="X101">
        <v>17.273261999999999</v>
      </c>
      <c r="Y101">
        <v>17.32095</v>
      </c>
      <c r="Z101">
        <v>17.429231999999999</v>
      </c>
      <c r="AA101">
        <v>17.552855999999998</v>
      </c>
      <c r="AB101">
        <v>17.674192000000001</v>
      </c>
      <c r="AC101">
        <v>17.762079</v>
      </c>
      <c r="AD101">
        <v>17.668372999999999</v>
      </c>
      <c r="AE101">
        <v>17.759702999999998</v>
      </c>
      <c r="AF101">
        <v>17.842178000000001</v>
      </c>
      <c r="AG101">
        <v>18.087494</v>
      </c>
      <c r="AH101">
        <v>18.148458000000002</v>
      </c>
      <c r="AI101">
        <v>18.294245</v>
      </c>
      <c r="AJ101">
        <v>18.420933000000002</v>
      </c>
      <c r="AK101">
        <v>18.453617000000001</v>
      </c>
      <c r="AL101">
        <v>18.481777000000001</v>
      </c>
      <c r="AM101">
        <v>18.544853</v>
      </c>
      <c r="AN101">
        <v>18.559065</v>
      </c>
      <c r="AO101" s="1">
        <v>1.4E-2</v>
      </c>
    </row>
    <row r="102" spans="1:41" hidden="1" x14ac:dyDescent="0.2">
      <c r="A102" t="s">
        <v>334</v>
      </c>
      <c r="B102" t="s">
        <v>21</v>
      </c>
      <c r="C102" t="s">
        <v>2648</v>
      </c>
      <c r="D102" t="s">
        <v>2664</v>
      </c>
      <c r="E102" t="s">
        <v>2655</v>
      </c>
      <c r="I102" t="s">
        <v>10</v>
      </c>
    </row>
    <row r="103" spans="1:41" hidden="1" x14ac:dyDescent="0.2">
      <c r="A103" t="s">
        <v>334</v>
      </c>
      <c r="B103" t="s">
        <v>11</v>
      </c>
      <c r="C103" t="s">
        <v>2648</v>
      </c>
      <c r="D103" t="s">
        <v>2664</v>
      </c>
      <c r="E103" t="s">
        <v>2655</v>
      </c>
      <c r="F103" t="s">
        <v>2651</v>
      </c>
      <c r="H103" t="s">
        <v>98</v>
      </c>
      <c r="I103" t="s">
        <v>10</v>
      </c>
      <c r="K103">
        <v>14.643957</v>
      </c>
      <c r="L103">
        <v>14.627293</v>
      </c>
      <c r="M103">
        <v>13.911484</v>
      </c>
      <c r="N103">
        <v>13.368217</v>
      </c>
      <c r="O103">
        <v>12.965358999999999</v>
      </c>
      <c r="P103">
        <v>12.6686</v>
      </c>
      <c r="Q103">
        <v>12.454831</v>
      </c>
      <c r="R103">
        <v>12.319433999999999</v>
      </c>
      <c r="S103">
        <v>12.187999</v>
      </c>
      <c r="T103">
        <v>12.029752</v>
      </c>
      <c r="U103">
        <v>12.687059</v>
      </c>
      <c r="V103">
        <v>12.505188</v>
      </c>
      <c r="W103">
        <v>12.50421</v>
      </c>
      <c r="X103">
        <v>12.353992</v>
      </c>
      <c r="Y103">
        <v>12.178941999999999</v>
      </c>
      <c r="Z103">
        <v>12.063815999999999</v>
      </c>
      <c r="AA103">
        <v>11.961293</v>
      </c>
      <c r="AB103">
        <v>11.869705</v>
      </c>
      <c r="AC103">
        <v>11.776801000000001</v>
      </c>
      <c r="AD103">
        <v>11.748467</v>
      </c>
      <c r="AE103">
        <v>11.704108</v>
      </c>
      <c r="AF103">
        <v>11.622999999999999</v>
      </c>
      <c r="AG103">
        <v>11.589791</v>
      </c>
      <c r="AH103">
        <v>11.533381</v>
      </c>
      <c r="AI103">
        <v>11.489757000000001</v>
      </c>
      <c r="AJ103">
        <v>11.459210000000001</v>
      </c>
      <c r="AK103">
        <v>11.430422</v>
      </c>
      <c r="AL103">
        <v>11.384506</v>
      </c>
      <c r="AM103">
        <v>11.345622000000001</v>
      </c>
      <c r="AN103">
        <v>11.302823999999999</v>
      </c>
      <c r="AO103" s="1">
        <v>-8.9999999999999993E-3</v>
      </c>
    </row>
    <row r="104" spans="1:41" hidden="1" x14ac:dyDescent="0.2">
      <c r="A104" t="s">
        <v>334</v>
      </c>
      <c r="B104" t="s">
        <v>13</v>
      </c>
      <c r="C104" t="s">
        <v>2648</v>
      </c>
      <c r="D104" t="s">
        <v>2664</v>
      </c>
      <c r="E104" t="s">
        <v>2655</v>
      </c>
      <c r="F104" t="s">
        <v>2652</v>
      </c>
      <c r="H104" t="s">
        <v>99</v>
      </c>
      <c r="I104" t="s">
        <v>10</v>
      </c>
      <c r="K104">
        <v>14.628410000000001</v>
      </c>
      <c r="L104">
        <v>14.352505000000001</v>
      </c>
      <c r="M104">
        <v>13.512142000000001</v>
      </c>
      <c r="N104">
        <v>12.892299</v>
      </c>
      <c r="O104">
        <v>12.521584000000001</v>
      </c>
      <c r="P104">
        <v>12.159072999999999</v>
      </c>
      <c r="Q104">
        <v>11.880008999999999</v>
      </c>
      <c r="R104">
        <v>11.676574</v>
      </c>
      <c r="S104">
        <v>11.462016999999999</v>
      </c>
      <c r="T104">
        <v>11.2722</v>
      </c>
      <c r="U104">
        <v>11.876848000000001</v>
      </c>
      <c r="V104">
        <v>11.776059</v>
      </c>
      <c r="W104">
        <v>11.668011999999999</v>
      </c>
      <c r="X104">
        <v>11.50404</v>
      </c>
      <c r="Y104">
        <v>11.313235000000001</v>
      </c>
      <c r="Z104">
        <v>11.16093</v>
      </c>
      <c r="AA104">
        <v>11.019365000000001</v>
      </c>
      <c r="AB104">
        <v>10.883368000000001</v>
      </c>
      <c r="AC104">
        <v>10.789282</v>
      </c>
      <c r="AD104">
        <v>10.68557</v>
      </c>
      <c r="AE104">
        <v>10.59407</v>
      </c>
      <c r="AF104">
        <v>10.468552000000001</v>
      </c>
      <c r="AG104">
        <v>10.415789</v>
      </c>
      <c r="AH104">
        <v>10.362095999999999</v>
      </c>
      <c r="AI104">
        <v>10.308344999999999</v>
      </c>
      <c r="AJ104">
        <v>10.268988999999999</v>
      </c>
      <c r="AK104">
        <v>10.194915</v>
      </c>
      <c r="AL104">
        <v>10.152169000000001</v>
      </c>
      <c r="AM104">
        <v>10.140269</v>
      </c>
      <c r="AN104">
        <v>10.127151</v>
      </c>
      <c r="AO104" s="1">
        <v>-1.2999999999999999E-2</v>
      </c>
    </row>
    <row r="105" spans="1:41" hidden="1" x14ac:dyDescent="0.2">
      <c r="A105" t="s">
        <v>334</v>
      </c>
      <c r="B105" t="s">
        <v>15</v>
      </c>
      <c r="C105" t="s">
        <v>2648</v>
      </c>
      <c r="D105" t="s">
        <v>2664</v>
      </c>
      <c r="E105" t="s">
        <v>2655</v>
      </c>
      <c r="F105" t="s">
        <v>2653</v>
      </c>
      <c r="H105" t="s">
        <v>100</v>
      </c>
      <c r="I105" t="s">
        <v>10</v>
      </c>
      <c r="K105">
        <v>14.644382</v>
      </c>
      <c r="L105">
        <v>15.293445</v>
      </c>
      <c r="M105">
        <v>14.761933000000001</v>
      </c>
      <c r="N105">
        <v>14.472507</v>
      </c>
      <c r="O105">
        <v>14.186622</v>
      </c>
      <c r="P105">
        <v>14.014678999999999</v>
      </c>
      <c r="Q105">
        <v>13.833176</v>
      </c>
      <c r="R105">
        <v>13.842216000000001</v>
      </c>
      <c r="S105">
        <v>13.884499999999999</v>
      </c>
      <c r="T105">
        <v>13.842549</v>
      </c>
      <c r="U105">
        <v>13.861209000000001</v>
      </c>
      <c r="V105">
        <v>13.993129</v>
      </c>
      <c r="W105">
        <v>14.642874000000001</v>
      </c>
      <c r="X105">
        <v>14.616277999999999</v>
      </c>
      <c r="Y105">
        <v>14.620614</v>
      </c>
      <c r="Z105">
        <v>14.659435</v>
      </c>
      <c r="AA105">
        <v>14.627532</v>
      </c>
      <c r="AB105">
        <v>14.615271</v>
      </c>
      <c r="AC105">
        <v>14.642071</v>
      </c>
      <c r="AD105">
        <v>14.680923</v>
      </c>
      <c r="AE105">
        <v>14.622999999999999</v>
      </c>
      <c r="AF105">
        <v>14.505395</v>
      </c>
      <c r="AG105">
        <v>14.436242999999999</v>
      </c>
      <c r="AH105">
        <v>14.510040999999999</v>
      </c>
      <c r="AI105">
        <v>14.534943</v>
      </c>
      <c r="AJ105">
        <v>14.549001000000001</v>
      </c>
      <c r="AK105">
        <v>14.556206</v>
      </c>
      <c r="AL105">
        <v>14.537893</v>
      </c>
      <c r="AM105">
        <v>14.584353</v>
      </c>
      <c r="AN105">
        <v>14.626239</v>
      </c>
      <c r="AO105" s="1">
        <v>0</v>
      </c>
    </row>
    <row r="106" spans="1:41" hidden="1" x14ac:dyDescent="0.2">
      <c r="A106" t="s">
        <v>334</v>
      </c>
      <c r="B106" t="s">
        <v>25</v>
      </c>
      <c r="C106" t="s">
        <v>2648</v>
      </c>
      <c r="D106" t="s">
        <v>2664</v>
      </c>
      <c r="E106" t="s">
        <v>2656</v>
      </c>
      <c r="I106" t="s">
        <v>10</v>
      </c>
    </row>
    <row r="107" spans="1:41" hidden="1" x14ac:dyDescent="0.2">
      <c r="A107" t="s">
        <v>334</v>
      </c>
      <c r="B107" t="s">
        <v>11</v>
      </c>
      <c r="C107" t="s">
        <v>2648</v>
      </c>
      <c r="D107" t="s">
        <v>2664</v>
      </c>
      <c r="E107" t="s">
        <v>2656</v>
      </c>
      <c r="F107" t="s">
        <v>2651</v>
      </c>
      <c r="H107" t="s">
        <v>101</v>
      </c>
      <c r="I107" t="s">
        <v>10</v>
      </c>
      <c r="K107">
        <v>38.968001999999998</v>
      </c>
      <c r="L107">
        <v>39.637690999999997</v>
      </c>
      <c r="M107">
        <v>38.258915000000002</v>
      </c>
      <c r="N107">
        <v>37.180370000000003</v>
      </c>
      <c r="O107">
        <v>37.214675999999997</v>
      </c>
      <c r="P107">
        <v>37.522747000000003</v>
      </c>
      <c r="Q107">
        <v>37.628666000000003</v>
      </c>
      <c r="R107">
        <v>37.708210000000001</v>
      </c>
      <c r="S107">
        <v>37.743583999999998</v>
      </c>
      <c r="T107">
        <v>37.576706000000001</v>
      </c>
      <c r="U107">
        <v>37.672587999999998</v>
      </c>
      <c r="V107">
        <v>37.763119000000003</v>
      </c>
      <c r="W107">
        <v>37.868572</v>
      </c>
      <c r="X107">
        <v>37.825420000000001</v>
      </c>
      <c r="Y107">
        <v>37.506542000000003</v>
      </c>
      <c r="Z107">
        <v>37.233291999999999</v>
      </c>
      <c r="AA107">
        <v>37.013756000000001</v>
      </c>
      <c r="AB107">
        <v>36.793624999999999</v>
      </c>
      <c r="AC107">
        <v>36.591206</v>
      </c>
      <c r="AD107">
        <v>36.425956999999997</v>
      </c>
      <c r="AE107">
        <v>36.230021999999998</v>
      </c>
      <c r="AF107">
        <v>36.050446000000001</v>
      </c>
      <c r="AG107">
        <v>35.794562999999997</v>
      </c>
      <c r="AH107">
        <v>35.545292000000003</v>
      </c>
      <c r="AI107">
        <v>35.392963000000002</v>
      </c>
      <c r="AJ107">
        <v>35.216228000000001</v>
      </c>
      <c r="AK107">
        <v>35.000919000000003</v>
      </c>
      <c r="AL107">
        <v>34.834918999999999</v>
      </c>
      <c r="AM107">
        <v>34.656410000000001</v>
      </c>
      <c r="AN107">
        <v>34.435290999999999</v>
      </c>
      <c r="AO107" s="1">
        <v>-4.0000000000000001E-3</v>
      </c>
    </row>
    <row r="108" spans="1:41" hidden="1" x14ac:dyDescent="0.2">
      <c r="A108" t="s">
        <v>334</v>
      </c>
      <c r="B108" t="s">
        <v>13</v>
      </c>
      <c r="C108" t="s">
        <v>2648</v>
      </c>
      <c r="D108" t="s">
        <v>2664</v>
      </c>
      <c r="E108" t="s">
        <v>2656</v>
      </c>
      <c r="F108" t="s">
        <v>2652</v>
      </c>
      <c r="H108" t="s">
        <v>102</v>
      </c>
      <c r="I108" t="s">
        <v>10</v>
      </c>
      <c r="K108">
        <v>39.071303999999998</v>
      </c>
      <c r="L108">
        <v>39.453021999999997</v>
      </c>
      <c r="M108">
        <v>37.717461</v>
      </c>
      <c r="N108">
        <v>36.446125000000002</v>
      </c>
      <c r="O108">
        <v>36.348548999999998</v>
      </c>
      <c r="P108">
        <v>36.670726999999999</v>
      </c>
      <c r="Q108">
        <v>36.628169999999997</v>
      </c>
      <c r="R108">
        <v>36.523066999999998</v>
      </c>
      <c r="S108">
        <v>36.381618000000003</v>
      </c>
      <c r="T108">
        <v>36.077674999999999</v>
      </c>
      <c r="U108">
        <v>36.133583000000002</v>
      </c>
      <c r="V108">
        <v>36.096618999999997</v>
      </c>
      <c r="W108">
        <v>36.128917999999999</v>
      </c>
      <c r="X108">
        <v>36.007103000000001</v>
      </c>
      <c r="Y108">
        <v>35.615467000000002</v>
      </c>
      <c r="Z108">
        <v>35.364998</v>
      </c>
      <c r="AA108">
        <v>35.201144999999997</v>
      </c>
      <c r="AB108">
        <v>34.936366999999997</v>
      </c>
      <c r="AC108">
        <v>34.735030999999999</v>
      </c>
      <c r="AD108">
        <v>34.597102999999997</v>
      </c>
      <c r="AE108">
        <v>34.414088999999997</v>
      </c>
      <c r="AF108">
        <v>34.223849999999999</v>
      </c>
      <c r="AG108">
        <v>34.066330000000001</v>
      </c>
      <c r="AH108">
        <v>33.878470999999998</v>
      </c>
      <c r="AI108">
        <v>33.755516</v>
      </c>
      <c r="AJ108">
        <v>33.607776999999999</v>
      </c>
      <c r="AK108">
        <v>33.403080000000003</v>
      </c>
      <c r="AL108">
        <v>33.234935999999998</v>
      </c>
      <c r="AM108">
        <v>33.078335000000003</v>
      </c>
      <c r="AN108">
        <v>32.903579999999998</v>
      </c>
      <c r="AO108" s="1">
        <v>-6.0000000000000001E-3</v>
      </c>
    </row>
    <row r="109" spans="1:41" hidden="1" x14ac:dyDescent="0.2">
      <c r="A109" t="s">
        <v>334</v>
      </c>
      <c r="B109" t="s">
        <v>15</v>
      </c>
      <c r="C109" t="s">
        <v>2648</v>
      </c>
      <c r="D109" t="s">
        <v>2664</v>
      </c>
      <c r="E109" t="s">
        <v>2656</v>
      </c>
      <c r="F109" t="s">
        <v>2653</v>
      </c>
      <c r="H109" t="s">
        <v>103</v>
      </c>
      <c r="I109" t="s">
        <v>10</v>
      </c>
      <c r="K109">
        <v>39.016838</v>
      </c>
      <c r="L109">
        <v>39.509354000000002</v>
      </c>
      <c r="M109">
        <v>39.067421000000003</v>
      </c>
      <c r="N109">
        <v>38.517482999999999</v>
      </c>
      <c r="O109">
        <v>38.82291</v>
      </c>
      <c r="P109">
        <v>39.507347000000003</v>
      </c>
      <c r="Q109">
        <v>39.707763999999997</v>
      </c>
      <c r="R109">
        <v>40.029404</v>
      </c>
      <c r="S109">
        <v>40.285891999999997</v>
      </c>
      <c r="T109">
        <v>40.401878000000004</v>
      </c>
      <c r="U109">
        <v>40.614662000000003</v>
      </c>
      <c r="V109">
        <v>40.863953000000002</v>
      </c>
      <c r="W109">
        <v>41.095478</v>
      </c>
      <c r="X109">
        <v>41.209609999999998</v>
      </c>
      <c r="Y109">
        <v>40.957909000000001</v>
      </c>
      <c r="Z109">
        <v>40.777428</v>
      </c>
      <c r="AA109">
        <v>40.812064999999997</v>
      </c>
      <c r="AB109">
        <v>40.802284</v>
      </c>
      <c r="AC109">
        <v>40.666606999999999</v>
      </c>
      <c r="AD109">
        <v>40.645122999999998</v>
      </c>
      <c r="AE109">
        <v>40.583542000000001</v>
      </c>
      <c r="AF109">
        <v>40.318871000000001</v>
      </c>
      <c r="AG109">
        <v>39.972651999999997</v>
      </c>
      <c r="AH109">
        <v>39.927886999999998</v>
      </c>
      <c r="AI109">
        <v>39.797134</v>
      </c>
      <c r="AJ109">
        <v>39.655234999999998</v>
      </c>
      <c r="AK109">
        <v>39.448971</v>
      </c>
      <c r="AL109">
        <v>39.298690999999998</v>
      </c>
      <c r="AM109">
        <v>39.096718000000003</v>
      </c>
      <c r="AN109">
        <v>38.890202000000002</v>
      </c>
      <c r="AO109" s="1">
        <v>0</v>
      </c>
    </row>
    <row r="110" spans="1:41" hidden="1" x14ac:dyDescent="0.2">
      <c r="A110" t="s">
        <v>334</v>
      </c>
      <c r="B110" t="s">
        <v>104</v>
      </c>
    </row>
    <row r="111" spans="1:41" hidden="1" x14ac:dyDescent="0.2">
      <c r="A111" t="s">
        <v>334</v>
      </c>
      <c r="B111" t="s">
        <v>17</v>
      </c>
      <c r="C111" t="s">
        <v>2648</v>
      </c>
      <c r="D111" t="s">
        <v>2669</v>
      </c>
      <c r="E111" t="s">
        <v>2654</v>
      </c>
      <c r="I111" t="s">
        <v>10</v>
      </c>
    </row>
    <row r="112" spans="1:41" hidden="1" x14ac:dyDescent="0.2">
      <c r="A112" t="s">
        <v>334</v>
      </c>
      <c r="B112" t="s">
        <v>11</v>
      </c>
      <c r="C112" t="s">
        <v>2648</v>
      </c>
      <c r="D112" t="s">
        <v>2669</v>
      </c>
      <c r="E112" t="s">
        <v>2654</v>
      </c>
      <c r="F112" t="s">
        <v>2651</v>
      </c>
      <c r="H112" t="s">
        <v>105</v>
      </c>
      <c r="I112" t="s">
        <v>10</v>
      </c>
      <c r="K112">
        <v>21.714523</v>
      </c>
      <c r="L112">
        <v>22.029548999999999</v>
      </c>
      <c r="M112">
        <v>20.393699999999999</v>
      </c>
      <c r="N112">
        <v>20.867688999999999</v>
      </c>
      <c r="O112">
        <v>20.202636999999999</v>
      </c>
      <c r="P112">
        <v>19.562002</v>
      </c>
      <c r="Q112">
        <v>19.092382000000001</v>
      </c>
      <c r="R112">
        <v>19.301582</v>
      </c>
      <c r="S112">
        <v>19.443417</v>
      </c>
      <c r="T112">
        <v>19.453869000000001</v>
      </c>
      <c r="U112">
        <v>19.642158999999999</v>
      </c>
      <c r="V112">
        <v>19.773769000000001</v>
      </c>
      <c r="W112">
        <v>19.813597000000001</v>
      </c>
      <c r="X112">
        <v>19.936793999999999</v>
      </c>
      <c r="Y112">
        <v>20.035036000000002</v>
      </c>
      <c r="Z112">
        <v>20.220749000000001</v>
      </c>
      <c r="AA112">
        <v>20.427848999999998</v>
      </c>
      <c r="AB112">
        <v>20.527849</v>
      </c>
      <c r="AC112">
        <v>20.595680000000002</v>
      </c>
      <c r="AD112">
        <v>20.811686999999999</v>
      </c>
      <c r="AE112">
        <v>20.901893999999999</v>
      </c>
      <c r="AF112">
        <v>20.937833999999999</v>
      </c>
      <c r="AG112">
        <v>21.170185</v>
      </c>
      <c r="AH112">
        <v>21.440045999999999</v>
      </c>
      <c r="AI112">
        <v>21.542753000000001</v>
      </c>
      <c r="AJ112">
        <v>21.783722000000001</v>
      </c>
      <c r="AK112">
        <v>21.850812999999999</v>
      </c>
      <c r="AL112">
        <v>21.798199</v>
      </c>
      <c r="AM112">
        <v>21.791779999999999</v>
      </c>
      <c r="AN112">
        <v>21.736654000000001</v>
      </c>
      <c r="AO112" s="1">
        <v>0</v>
      </c>
    </row>
    <row r="113" spans="1:41" hidden="1" x14ac:dyDescent="0.2">
      <c r="A113" t="s">
        <v>334</v>
      </c>
      <c r="B113" t="s">
        <v>13</v>
      </c>
      <c r="C113" t="s">
        <v>2648</v>
      </c>
      <c r="D113" t="s">
        <v>2669</v>
      </c>
      <c r="E113" t="s">
        <v>2654</v>
      </c>
      <c r="F113" t="s">
        <v>2652</v>
      </c>
      <c r="H113" t="s">
        <v>106</v>
      </c>
      <c r="I113" t="s">
        <v>10</v>
      </c>
      <c r="K113">
        <v>21.714739000000002</v>
      </c>
      <c r="L113">
        <v>22.027128000000001</v>
      </c>
      <c r="M113">
        <v>19.994956999999999</v>
      </c>
      <c r="N113">
        <v>19.942319999999999</v>
      </c>
      <c r="O113">
        <v>19.255942999999998</v>
      </c>
      <c r="P113">
        <v>18.671686000000001</v>
      </c>
      <c r="Q113">
        <v>18.225311000000001</v>
      </c>
      <c r="R113">
        <v>18.360558000000001</v>
      </c>
      <c r="S113">
        <v>18.459232</v>
      </c>
      <c r="T113">
        <v>18.420265000000001</v>
      </c>
      <c r="U113">
        <v>18.401592000000001</v>
      </c>
      <c r="V113">
        <v>18.463842</v>
      </c>
      <c r="W113">
        <v>18.424194</v>
      </c>
      <c r="X113">
        <v>18.304566999999999</v>
      </c>
      <c r="Y113">
        <v>18.266361</v>
      </c>
      <c r="Z113">
        <v>18.244375000000002</v>
      </c>
      <c r="AA113">
        <v>18.24325</v>
      </c>
      <c r="AB113">
        <v>18.339957999999999</v>
      </c>
      <c r="AC113">
        <v>18.326326000000002</v>
      </c>
      <c r="AD113">
        <v>18.686095999999999</v>
      </c>
      <c r="AE113">
        <v>18.821791000000001</v>
      </c>
      <c r="AF113">
        <v>18.815446999999999</v>
      </c>
      <c r="AG113">
        <v>19.087171999999999</v>
      </c>
      <c r="AH113">
        <v>19.194776999999998</v>
      </c>
      <c r="AI113">
        <v>19.226337000000001</v>
      </c>
      <c r="AJ113">
        <v>19.476143</v>
      </c>
      <c r="AK113">
        <v>19.380324999999999</v>
      </c>
      <c r="AL113">
        <v>19.438556999999999</v>
      </c>
      <c r="AM113">
        <v>19.667311000000002</v>
      </c>
      <c r="AN113">
        <v>19.804646999999999</v>
      </c>
      <c r="AO113" s="1">
        <v>-3.0000000000000001E-3</v>
      </c>
    </row>
    <row r="114" spans="1:41" hidden="1" x14ac:dyDescent="0.2">
      <c r="A114" t="s">
        <v>334</v>
      </c>
      <c r="B114" t="s">
        <v>15</v>
      </c>
      <c r="C114" t="s">
        <v>2648</v>
      </c>
      <c r="D114" t="s">
        <v>2669</v>
      </c>
      <c r="E114" t="s">
        <v>2654</v>
      </c>
      <c r="F114" t="s">
        <v>2653</v>
      </c>
      <c r="H114" t="s">
        <v>107</v>
      </c>
      <c r="I114" t="s">
        <v>10</v>
      </c>
      <c r="K114">
        <v>21.715405000000001</v>
      </c>
      <c r="L114">
        <v>22.031960000000002</v>
      </c>
      <c r="M114">
        <v>20.263446999999999</v>
      </c>
      <c r="N114">
        <v>21.051152999999999</v>
      </c>
      <c r="O114">
        <v>20.742349999999998</v>
      </c>
      <c r="P114">
        <v>20.318301999999999</v>
      </c>
      <c r="Q114">
        <v>19.948720999999999</v>
      </c>
      <c r="R114">
        <v>20.429393999999998</v>
      </c>
      <c r="S114">
        <v>21.429527</v>
      </c>
      <c r="T114">
        <v>21.728885999999999</v>
      </c>
      <c r="U114">
        <v>22.025175000000001</v>
      </c>
      <c r="V114">
        <v>22.357557</v>
      </c>
      <c r="W114">
        <v>22.634112999999999</v>
      </c>
      <c r="X114">
        <v>22.877127000000002</v>
      </c>
      <c r="Y114">
        <v>22.954402999999999</v>
      </c>
      <c r="Z114">
        <v>23.129272</v>
      </c>
      <c r="AA114">
        <v>23.353988999999999</v>
      </c>
      <c r="AB114">
        <v>23.394787000000001</v>
      </c>
      <c r="AC114">
        <v>23.522269999999999</v>
      </c>
      <c r="AD114">
        <v>23.213200000000001</v>
      </c>
      <c r="AE114">
        <v>23.159752000000001</v>
      </c>
      <c r="AF114">
        <v>23.231214999999999</v>
      </c>
      <c r="AG114">
        <v>23.512428</v>
      </c>
      <c r="AH114">
        <v>23.705746000000001</v>
      </c>
      <c r="AI114">
        <v>24.065038999999999</v>
      </c>
      <c r="AJ114">
        <v>24.143967</v>
      </c>
      <c r="AK114">
        <v>24.215472999999999</v>
      </c>
      <c r="AL114">
        <v>24.017655999999999</v>
      </c>
      <c r="AM114">
        <v>24.039155999999998</v>
      </c>
      <c r="AN114">
        <v>24.125242</v>
      </c>
      <c r="AO114" s="1">
        <v>4.0000000000000001E-3</v>
      </c>
    </row>
    <row r="115" spans="1:41" hidden="1" x14ac:dyDescent="0.2">
      <c r="A115" t="s">
        <v>334</v>
      </c>
      <c r="B115" t="s">
        <v>36</v>
      </c>
      <c r="C115" t="s">
        <v>2648</v>
      </c>
      <c r="D115" t="s">
        <v>2669</v>
      </c>
      <c r="E115" t="s">
        <v>2660</v>
      </c>
      <c r="I115" t="s">
        <v>10</v>
      </c>
    </row>
    <row r="116" spans="1:41" hidden="1" x14ac:dyDescent="0.2">
      <c r="A116" t="s">
        <v>334</v>
      </c>
      <c r="B116" t="s">
        <v>11</v>
      </c>
      <c r="C116" t="s">
        <v>2648</v>
      </c>
      <c r="D116" t="s">
        <v>2669</v>
      </c>
      <c r="E116" t="s">
        <v>2660</v>
      </c>
      <c r="F116" t="s">
        <v>2651</v>
      </c>
      <c r="H116" t="s">
        <v>108</v>
      </c>
      <c r="I116" t="s">
        <v>10</v>
      </c>
      <c r="K116">
        <v>12.984576000000001</v>
      </c>
      <c r="L116">
        <v>13.337785999999999</v>
      </c>
      <c r="M116">
        <v>12.811491</v>
      </c>
      <c r="N116">
        <v>13.728472</v>
      </c>
      <c r="O116">
        <v>13.927019</v>
      </c>
      <c r="P116">
        <v>14.103992999999999</v>
      </c>
      <c r="Q116">
        <v>14.525732</v>
      </c>
      <c r="R116">
        <v>14.690011999999999</v>
      </c>
      <c r="S116">
        <v>14.787516999999999</v>
      </c>
      <c r="T116">
        <v>14.878964</v>
      </c>
      <c r="U116">
        <v>15.159939</v>
      </c>
      <c r="V116">
        <v>15.253017</v>
      </c>
      <c r="W116">
        <v>15.388532</v>
      </c>
      <c r="X116">
        <v>15.414999999999999</v>
      </c>
      <c r="Y116">
        <v>15.454447</v>
      </c>
      <c r="Z116">
        <v>15.436389999999999</v>
      </c>
      <c r="AA116">
        <v>15.483134</v>
      </c>
      <c r="AB116">
        <v>15.653063</v>
      </c>
      <c r="AC116">
        <v>15.636279999999999</v>
      </c>
      <c r="AD116">
        <v>15.853301999999999</v>
      </c>
      <c r="AE116">
        <v>15.891152</v>
      </c>
      <c r="AF116">
        <v>15.835259000000001</v>
      </c>
      <c r="AG116">
        <v>15.973077</v>
      </c>
      <c r="AH116">
        <v>15.984838</v>
      </c>
      <c r="AI116">
        <v>15.80189</v>
      </c>
      <c r="AJ116">
        <v>16.025043</v>
      </c>
      <c r="AK116">
        <v>16.110765000000001</v>
      </c>
      <c r="AL116">
        <v>16.149094000000002</v>
      </c>
      <c r="AM116">
        <v>16.205715000000001</v>
      </c>
      <c r="AN116">
        <v>16.200251000000002</v>
      </c>
      <c r="AO116" s="1">
        <v>8.0000000000000002E-3</v>
      </c>
    </row>
    <row r="117" spans="1:41" hidden="1" x14ac:dyDescent="0.2">
      <c r="A117" t="s">
        <v>334</v>
      </c>
      <c r="B117" t="s">
        <v>13</v>
      </c>
      <c r="C117" t="s">
        <v>2648</v>
      </c>
      <c r="D117" t="s">
        <v>2669</v>
      </c>
      <c r="E117" t="s">
        <v>2660</v>
      </c>
      <c r="F117" t="s">
        <v>2652</v>
      </c>
      <c r="H117" t="s">
        <v>109</v>
      </c>
      <c r="I117" t="s">
        <v>10</v>
      </c>
      <c r="K117">
        <v>12.985738</v>
      </c>
      <c r="L117">
        <v>13.327825000000001</v>
      </c>
      <c r="M117">
        <v>12.540088000000001</v>
      </c>
      <c r="N117">
        <v>13.111039999999999</v>
      </c>
      <c r="O117">
        <v>13.192764</v>
      </c>
      <c r="P117">
        <v>13.297114000000001</v>
      </c>
      <c r="Q117">
        <v>13.704098999999999</v>
      </c>
      <c r="R117">
        <v>13.767223</v>
      </c>
      <c r="S117">
        <v>13.823147000000001</v>
      </c>
      <c r="T117">
        <v>13.830821</v>
      </c>
      <c r="U117">
        <v>14.067584</v>
      </c>
      <c r="V117">
        <v>14.110878</v>
      </c>
      <c r="W117">
        <v>14.100026</v>
      </c>
      <c r="X117">
        <v>14.046391</v>
      </c>
      <c r="Y117">
        <v>14.052097</v>
      </c>
      <c r="Z117">
        <v>14.032743</v>
      </c>
      <c r="AA117">
        <v>14.022185</v>
      </c>
      <c r="AB117">
        <v>14.13321</v>
      </c>
      <c r="AC117">
        <v>14.118257</v>
      </c>
      <c r="AD117">
        <v>14.378458</v>
      </c>
      <c r="AE117">
        <v>14.385562999999999</v>
      </c>
      <c r="AF117">
        <v>14.296391</v>
      </c>
      <c r="AG117">
        <v>14.320461999999999</v>
      </c>
      <c r="AH117">
        <v>14.211795</v>
      </c>
      <c r="AI117">
        <v>14.032458999999999</v>
      </c>
      <c r="AJ117">
        <v>14.234522999999999</v>
      </c>
      <c r="AK117">
        <v>14.170199</v>
      </c>
      <c r="AL117">
        <v>14.196956</v>
      </c>
      <c r="AM117">
        <v>14.378506</v>
      </c>
      <c r="AN117">
        <v>14.474892000000001</v>
      </c>
      <c r="AO117" s="1">
        <v>4.0000000000000001E-3</v>
      </c>
    </row>
    <row r="118" spans="1:41" hidden="1" x14ac:dyDescent="0.2">
      <c r="A118" t="s">
        <v>334</v>
      </c>
      <c r="B118" t="s">
        <v>15</v>
      </c>
      <c r="C118" t="s">
        <v>2648</v>
      </c>
      <c r="D118" t="s">
        <v>2669</v>
      </c>
      <c r="E118" t="s">
        <v>2660</v>
      </c>
      <c r="F118" t="s">
        <v>2653</v>
      </c>
      <c r="H118" t="s">
        <v>110</v>
      </c>
      <c r="I118" t="s">
        <v>10</v>
      </c>
      <c r="K118">
        <v>12.984972000000001</v>
      </c>
      <c r="L118">
        <v>13.336086</v>
      </c>
      <c r="M118">
        <v>12.75563</v>
      </c>
      <c r="N118">
        <v>14.001096</v>
      </c>
      <c r="O118">
        <v>14.454395</v>
      </c>
      <c r="P118">
        <v>14.742509999999999</v>
      </c>
      <c r="Q118">
        <v>15.252950999999999</v>
      </c>
      <c r="R118">
        <v>15.611091</v>
      </c>
      <c r="S118">
        <v>16.316749999999999</v>
      </c>
      <c r="T118">
        <v>16.474909</v>
      </c>
      <c r="U118">
        <v>16.771511</v>
      </c>
      <c r="V118">
        <v>17.010131999999999</v>
      </c>
      <c r="W118">
        <v>17.235907000000001</v>
      </c>
      <c r="X118">
        <v>17.332139999999999</v>
      </c>
      <c r="Y118">
        <v>17.383102000000001</v>
      </c>
      <c r="Z118">
        <v>17.543185999999999</v>
      </c>
      <c r="AA118">
        <v>17.555606999999998</v>
      </c>
      <c r="AB118">
        <v>17.734034000000001</v>
      </c>
      <c r="AC118">
        <v>17.742502000000002</v>
      </c>
      <c r="AD118">
        <v>17.702911</v>
      </c>
      <c r="AE118">
        <v>17.671178999999999</v>
      </c>
      <c r="AF118">
        <v>17.599833</v>
      </c>
      <c r="AG118">
        <v>17.688368000000001</v>
      </c>
      <c r="AH118">
        <v>17.551207000000002</v>
      </c>
      <c r="AI118">
        <v>17.373287000000001</v>
      </c>
      <c r="AJ118">
        <v>17.565225999999999</v>
      </c>
      <c r="AK118">
        <v>17.615746000000001</v>
      </c>
      <c r="AL118">
        <v>17.665033000000001</v>
      </c>
      <c r="AM118">
        <v>17.742387999999998</v>
      </c>
      <c r="AN118">
        <v>17.738641999999999</v>
      </c>
      <c r="AO118" s="1">
        <v>1.0999999999999999E-2</v>
      </c>
    </row>
    <row r="119" spans="1:41" hidden="1" x14ac:dyDescent="0.2">
      <c r="A119" t="s">
        <v>334</v>
      </c>
      <c r="B119" t="s">
        <v>21</v>
      </c>
      <c r="C119" t="s">
        <v>2648</v>
      </c>
      <c r="D119" t="s">
        <v>2669</v>
      </c>
      <c r="E119" t="s">
        <v>2655</v>
      </c>
      <c r="I119" t="s">
        <v>10</v>
      </c>
    </row>
    <row r="120" spans="1:41" hidden="1" x14ac:dyDescent="0.2">
      <c r="A120" t="s">
        <v>334</v>
      </c>
      <c r="B120" t="s">
        <v>11</v>
      </c>
      <c r="C120" t="s">
        <v>2648</v>
      </c>
      <c r="D120" t="s">
        <v>2669</v>
      </c>
      <c r="E120" t="s">
        <v>2655</v>
      </c>
      <c r="F120" t="s">
        <v>2651</v>
      </c>
      <c r="H120" t="s">
        <v>111</v>
      </c>
      <c r="I120" t="s">
        <v>10</v>
      </c>
      <c r="K120">
        <v>5.1494070000000001</v>
      </c>
      <c r="L120">
        <v>4.0411320000000002</v>
      </c>
      <c r="M120">
        <v>3.783547</v>
      </c>
      <c r="N120">
        <v>3.4843410000000001</v>
      </c>
      <c r="O120">
        <v>3.3148629999999999</v>
      </c>
      <c r="P120">
        <v>3.3110569999999999</v>
      </c>
      <c r="Q120">
        <v>3.400471</v>
      </c>
      <c r="R120">
        <v>3.548705</v>
      </c>
      <c r="S120">
        <v>3.6346630000000002</v>
      </c>
      <c r="T120">
        <v>3.7118850000000001</v>
      </c>
      <c r="U120">
        <v>3.7625479999999998</v>
      </c>
      <c r="V120">
        <v>3.7835869999999998</v>
      </c>
      <c r="W120">
        <v>3.8389470000000001</v>
      </c>
      <c r="X120">
        <v>3.8102140000000002</v>
      </c>
      <c r="Y120">
        <v>3.7801149999999999</v>
      </c>
      <c r="Z120">
        <v>3.7725360000000001</v>
      </c>
      <c r="AA120">
        <v>3.775531</v>
      </c>
      <c r="AB120">
        <v>3.7908330000000001</v>
      </c>
      <c r="AC120">
        <v>3.7889400000000002</v>
      </c>
      <c r="AD120">
        <v>3.8212259999999998</v>
      </c>
      <c r="AE120">
        <v>3.8161139999999998</v>
      </c>
      <c r="AF120">
        <v>3.7945639999999998</v>
      </c>
      <c r="AG120">
        <v>3.7847629999999999</v>
      </c>
      <c r="AH120">
        <v>3.735687</v>
      </c>
      <c r="AI120">
        <v>3.7222209999999998</v>
      </c>
      <c r="AJ120">
        <v>3.7168420000000002</v>
      </c>
      <c r="AK120">
        <v>3.705883</v>
      </c>
      <c r="AL120">
        <v>3.7200259999999998</v>
      </c>
      <c r="AM120">
        <v>3.7006960000000002</v>
      </c>
      <c r="AN120">
        <v>3.6917529999999998</v>
      </c>
      <c r="AO120" s="1">
        <v>-1.0999999999999999E-2</v>
      </c>
    </row>
    <row r="121" spans="1:41" hidden="1" x14ac:dyDescent="0.2">
      <c r="A121" t="s">
        <v>334</v>
      </c>
      <c r="B121" t="s">
        <v>13</v>
      </c>
      <c r="C121" t="s">
        <v>2648</v>
      </c>
      <c r="D121" t="s">
        <v>2669</v>
      </c>
      <c r="E121" t="s">
        <v>2655</v>
      </c>
      <c r="F121" t="s">
        <v>2652</v>
      </c>
      <c r="H121" t="s">
        <v>112</v>
      </c>
      <c r="I121" t="s">
        <v>10</v>
      </c>
      <c r="K121">
        <v>5.1499290000000002</v>
      </c>
      <c r="L121">
        <v>3.7854939999999999</v>
      </c>
      <c r="M121">
        <v>3.3914879999999998</v>
      </c>
      <c r="N121">
        <v>3.0360390000000002</v>
      </c>
      <c r="O121">
        <v>2.8589980000000002</v>
      </c>
      <c r="P121">
        <v>2.8081670000000001</v>
      </c>
      <c r="Q121">
        <v>2.843324</v>
      </c>
      <c r="R121">
        <v>2.9708700000000001</v>
      </c>
      <c r="S121">
        <v>3.0062380000000002</v>
      </c>
      <c r="T121">
        <v>3.0562200000000002</v>
      </c>
      <c r="U121">
        <v>3.0715560000000002</v>
      </c>
      <c r="V121">
        <v>3.0775389999999998</v>
      </c>
      <c r="W121">
        <v>3.1613549999999999</v>
      </c>
      <c r="X121">
        <v>3.1528290000000001</v>
      </c>
      <c r="Y121">
        <v>3.108438</v>
      </c>
      <c r="Z121">
        <v>3.0902759999999998</v>
      </c>
      <c r="AA121">
        <v>3.0709710000000001</v>
      </c>
      <c r="AB121">
        <v>3.041658</v>
      </c>
      <c r="AC121">
        <v>3.0520269999999998</v>
      </c>
      <c r="AD121">
        <v>3.0234429999999999</v>
      </c>
      <c r="AE121">
        <v>2.9930780000000001</v>
      </c>
      <c r="AF121">
        <v>2.9340489999999999</v>
      </c>
      <c r="AG121">
        <v>2.9114900000000001</v>
      </c>
      <c r="AH121">
        <v>2.8915950000000001</v>
      </c>
      <c r="AI121">
        <v>2.8814250000000001</v>
      </c>
      <c r="AJ121">
        <v>2.858676</v>
      </c>
      <c r="AK121">
        <v>2.8450880000000001</v>
      </c>
      <c r="AL121">
        <v>2.8151760000000001</v>
      </c>
      <c r="AM121">
        <v>2.8071899999999999</v>
      </c>
      <c r="AN121">
        <v>2.8062670000000001</v>
      </c>
      <c r="AO121" s="1">
        <v>-2.1000000000000001E-2</v>
      </c>
    </row>
    <row r="122" spans="1:41" hidden="1" x14ac:dyDescent="0.2">
      <c r="A122" t="s">
        <v>334</v>
      </c>
      <c r="B122" t="s">
        <v>15</v>
      </c>
      <c r="C122" t="s">
        <v>2648</v>
      </c>
      <c r="D122" t="s">
        <v>2669</v>
      </c>
      <c r="E122" t="s">
        <v>2655</v>
      </c>
      <c r="F122" t="s">
        <v>2653</v>
      </c>
      <c r="H122" t="s">
        <v>113</v>
      </c>
      <c r="I122" t="s">
        <v>10</v>
      </c>
      <c r="K122">
        <v>5.1484540000000001</v>
      </c>
      <c r="L122">
        <v>4.5981040000000002</v>
      </c>
      <c r="M122">
        <v>4.5445029999999997</v>
      </c>
      <c r="N122">
        <v>4.4047280000000004</v>
      </c>
      <c r="O122">
        <v>4.3731439999999999</v>
      </c>
      <c r="P122">
        <v>4.4760140000000002</v>
      </c>
      <c r="Q122">
        <v>4.5906650000000004</v>
      </c>
      <c r="R122">
        <v>4.8634230000000001</v>
      </c>
      <c r="S122">
        <v>5.1282620000000003</v>
      </c>
      <c r="T122">
        <v>5.2772180000000004</v>
      </c>
      <c r="U122">
        <v>5.4386320000000001</v>
      </c>
      <c r="V122">
        <v>5.6091610000000003</v>
      </c>
      <c r="W122">
        <v>5.7268140000000001</v>
      </c>
      <c r="X122">
        <v>5.8447880000000003</v>
      </c>
      <c r="Y122">
        <v>5.8982659999999996</v>
      </c>
      <c r="Z122">
        <v>6.0911489999999997</v>
      </c>
      <c r="AA122">
        <v>6.1430670000000003</v>
      </c>
      <c r="AB122">
        <v>6.2275580000000001</v>
      </c>
      <c r="AC122">
        <v>6.351432</v>
      </c>
      <c r="AD122">
        <v>6.5132560000000002</v>
      </c>
      <c r="AE122">
        <v>6.5293169999999998</v>
      </c>
      <c r="AF122">
        <v>6.5000119999999999</v>
      </c>
      <c r="AG122">
        <v>6.4777079999999998</v>
      </c>
      <c r="AH122">
        <v>6.6152420000000003</v>
      </c>
      <c r="AI122">
        <v>6.6626909999999997</v>
      </c>
      <c r="AJ122">
        <v>6.6971179999999997</v>
      </c>
      <c r="AK122">
        <v>6.7468690000000002</v>
      </c>
      <c r="AL122">
        <v>6.7964779999999996</v>
      </c>
      <c r="AM122">
        <v>6.8708590000000003</v>
      </c>
      <c r="AN122">
        <v>6.9699489999999997</v>
      </c>
      <c r="AO122" s="1">
        <v>0.01</v>
      </c>
    </row>
    <row r="123" spans="1:41" hidden="1" x14ac:dyDescent="0.2">
      <c r="A123" t="s">
        <v>334</v>
      </c>
      <c r="B123" t="s">
        <v>114</v>
      </c>
      <c r="C123" t="s">
        <v>2648</v>
      </c>
      <c r="D123" t="s">
        <v>2669</v>
      </c>
      <c r="E123" t="s">
        <v>2670</v>
      </c>
      <c r="I123" t="s">
        <v>10</v>
      </c>
    </row>
    <row r="124" spans="1:41" hidden="1" x14ac:dyDescent="0.2">
      <c r="A124" t="s">
        <v>334</v>
      </c>
      <c r="B124" t="s">
        <v>11</v>
      </c>
      <c r="C124" t="s">
        <v>2648</v>
      </c>
      <c r="D124" t="s">
        <v>2669</v>
      </c>
      <c r="E124" t="s">
        <v>2670</v>
      </c>
      <c r="F124" t="s">
        <v>2651</v>
      </c>
      <c r="H124" t="s">
        <v>115</v>
      </c>
      <c r="I124" t="s">
        <v>10</v>
      </c>
      <c r="K124">
        <v>2.0572599999999999</v>
      </c>
      <c r="L124">
        <v>2.0293739999999998</v>
      </c>
      <c r="M124">
        <v>2.0121959999999999</v>
      </c>
      <c r="N124">
        <v>2.0112969999999999</v>
      </c>
      <c r="O124">
        <v>1.9617370000000001</v>
      </c>
      <c r="P124">
        <v>1.929316</v>
      </c>
      <c r="Q124">
        <v>1.9278979999999999</v>
      </c>
      <c r="R124">
        <v>1.917705</v>
      </c>
      <c r="S124">
        <v>1.9249259999999999</v>
      </c>
      <c r="T124">
        <v>1.922045</v>
      </c>
      <c r="U124">
        <v>1.9208000000000001</v>
      </c>
      <c r="V124">
        <v>1.9096329999999999</v>
      </c>
      <c r="W124">
        <v>1.9061250000000001</v>
      </c>
      <c r="X124">
        <v>1.8992119999999999</v>
      </c>
      <c r="Y124">
        <v>1.885572</v>
      </c>
      <c r="Z124">
        <v>1.8703419999999999</v>
      </c>
      <c r="AA124">
        <v>1.8671580000000001</v>
      </c>
      <c r="AB124">
        <v>1.866484</v>
      </c>
      <c r="AC124">
        <v>1.863837</v>
      </c>
      <c r="AD124">
        <v>1.8688180000000001</v>
      </c>
      <c r="AE124">
        <v>1.8646560000000001</v>
      </c>
      <c r="AF124">
        <v>1.8539509999999999</v>
      </c>
      <c r="AG124">
        <v>1.842649</v>
      </c>
      <c r="AH124">
        <v>1.8373619999999999</v>
      </c>
      <c r="AI124">
        <v>1.8342890000000001</v>
      </c>
      <c r="AJ124">
        <v>1.8314589999999999</v>
      </c>
      <c r="AK124">
        <v>1.825958</v>
      </c>
      <c r="AL124">
        <v>1.81735</v>
      </c>
      <c r="AM124">
        <v>1.8186709999999999</v>
      </c>
      <c r="AN124">
        <v>1.8159609999999999</v>
      </c>
      <c r="AO124" s="1">
        <v>-4.0000000000000001E-3</v>
      </c>
    </row>
    <row r="125" spans="1:41" hidden="1" x14ac:dyDescent="0.2">
      <c r="A125" t="s">
        <v>334</v>
      </c>
      <c r="B125" t="s">
        <v>13</v>
      </c>
      <c r="C125" t="s">
        <v>2648</v>
      </c>
      <c r="D125" t="s">
        <v>2669</v>
      </c>
      <c r="E125" t="s">
        <v>2670</v>
      </c>
      <c r="F125" t="s">
        <v>2652</v>
      </c>
      <c r="H125" t="s">
        <v>116</v>
      </c>
      <c r="I125" t="s">
        <v>10</v>
      </c>
      <c r="K125">
        <v>2.1144310000000002</v>
      </c>
      <c r="L125">
        <v>1.9634</v>
      </c>
      <c r="M125">
        <v>1.9707520000000001</v>
      </c>
      <c r="N125">
        <v>1.9888809999999999</v>
      </c>
      <c r="O125">
        <v>1.9204319999999999</v>
      </c>
      <c r="P125">
        <v>1.883821</v>
      </c>
      <c r="Q125">
        <v>1.8707640000000001</v>
      </c>
      <c r="R125">
        <v>1.8576630000000001</v>
      </c>
      <c r="S125">
        <v>1.848201</v>
      </c>
      <c r="T125">
        <v>1.839005</v>
      </c>
      <c r="U125">
        <v>1.8360650000000001</v>
      </c>
      <c r="V125">
        <v>1.821345</v>
      </c>
      <c r="W125">
        <v>1.806991</v>
      </c>
      <c r="X125">
        <v>1.8007960000000001</v>
      </c>
      <c r="Y125">
        <v>1.7740849999999999</v>
      </c>
      <c r="Z125">
        <v>1.754632</v>
      </c>
      <c r="AA125">
        <v>1.750081</v>
      </c>
      <c r="AB125">
        <v>1.7424759999999999</v>
      </c>
      <c r="AC125">
        <v>1.7348669999999999</v>
      </c>
      <c r="AD125">
        <v>1.7242249999999999</v>
      </c>
      <c r="AE125">
        <v>1.7128190000000001</v>
      </c>
      <c r="AF125">
        <v>1.7055100000000001</v>
      </c>
      <c r="AG125">
        <v>1.6881170000000001</v>
      </c>
      <c r="AH125">
        <v>1.6786799999999999</v>
      </c>
      <c r="AI125">
        <v>1.6742239999999999</v>
      </c>
      <c r="AJ125">
        <v>1.6520079999999999</v>
      </c>
      <c r="AK125">
        <v>1.6449940000000001</v>
      </c>
      <c r="AL125">
        <v>1.636431</v>
      </c>
      <c r="AM125">
        <v>1.6351199999999999</v>
      </c>
      <c r="AN125">
        <v>1.6331789999999999</v>
      </c>
      <c r="AO125" s="1">
        <v>-8.9999999999999993E-3</v>
      </c>
    </row>
    <row r="126" spans="1:41" hidden="1" x14ac:dyDescent="0.2">
      <c r="A126" t="s">
        <v>334</v>
      </c>
      <c r="B126" t="s">
        <v>15</v>
      </c>
      <c r="C126" t="s">
        <v>2648</v>
      </c>
      <c r="D126" t="s">
        <v>2669</v>
      </c>
      <c r="E126" t="s">
        <v>2670</v>
      </c>
      <c r="F126" t="s">
        <v>2653</v>
      </c>
      <c r="H126" t="s">
        <v>117</v>
      </c>
      <c r="I126" t="s">
        <v>10</v>
      </c>
      <c r="K126">
        <v>2.1149330000000002</v>
      </c>
      <c r="L126">
        <v>1.9997670000000001</v>
      </c>
      <c r="M126">
        <v>2.0681609999999999</v>
      </c>
      <c r="N126">
        <v>2.142881</v>
      </c>
      <c r="O126">
        <v>2.0358610000000001</v>
      </c>
      <c r="P126">
        <v>2.0308449999999998</v>
      </c>
      <c r="Q126">
        <v>2.0339779999999998</v>
      </c>
      <c r="R126">
        <v>2.0336240000000001</v>
      </c>
      <c r="S126">
        <v>2.023199</v>
      </c>
      <c r="T126">
        <v>2.026294</v>
      </c>
      <c r="U126">
        <v>2.009598</v>
      </c>
      <c r="V126">
        <v>2.0063780000000002</v>
      </c>
      <c r="W126">
        <v>2.0069620000000001</v>
      </c>
      <c r="X126">
        <v>2.0131220000000001</v>
      </c>
      <c r="Y126">
        <v>2.0131760000000001</v>
      </c>
      <c r="Z126">
        <v>2.0138349999999998</v>
      </c>
      <c r="AA126">
        <v>2.014758</v>
      </c>
      <c r="AB126">
        <v>2.0159180000000001</v>
      </c>
      <c r="AC126">
        <v>2.0169679999999999</v>
      </c>
      <c r="AD126">
        <v>2.0180410000000002</v>
      </c>
      <c r="AE126">
        <v>2.0169429999999999</v>
      </c>
      <c r="AF126">
        <v>2.0141909999999998</v>
      </c>
      <c r="AG126">
        <v>2.0192199999999998</v>
      </c>
      <c r="AH126">
        <v>2.0152070000000002</v>
      </c>
      <c r="AI126">
        <v>2.0222389999999999</v>
      </c>
      <c r="AJ126">
        <v>2.0216780000000001</v>
      </c>
      <c r="AK126">
        <v>2.0255830000000001</v>
      </c>
      <c r="AL126">
        <v>2.0221330000000002</v>
      </c>
      <c r="AM126">
        <v>2.0254810000000001</v>
      </c>
      <c r="AN126">
        <v>2.027898</v>
      </c>
      <c r="AO126" s="1">
        <v>-1E-3</v>
      </c>
    </row>
    <row r="127" spans="1:41" hidden="1" x14ac:dyDescent="0.2">
      <c r="A127" t="s">
        <v>334</v>
      </c>
      <c r="B127" t="s">
        <v>118</v>
      </c>
      <c r="C127" t="s">
        <v>2648</v>
      </c>
      <c r="D127" t="s">
        <v>2669</v>
      </c>
      <c r="E127" t="s">
        <v>2671</v>
      </c>
      <c r="I127" t="s">
        <v>10</v>
      </c>
    </row>
    <row r="128" spans="1:41" hidden="1" x14ac:dyDescent="0.2">
      <c r="A128" t="s">
        <v>334</v>
      </c>
      <c r="B128" t="s">
        <v>11</v>
      </c>
      <c r="C128" t="s">
        <v>2648</v>
      </c>
      <c r="D128" t="s">
        <v>2669</v>
      </c>
      <c r="E128" t="s">
        <v>2671</v>
      </c>
      <c r="F128" t="s">
        <v>2651</v>
      </c>
      <c r="H128" t="s">
        <v>119</v>
      </c>
      <c r="I128" t="s">
        <v>10</v>
      </c>
      <c r="K128">
        <v>0.71666399999999997</v>
      </c>
      <c r="L128">
        <v>0.71771300000000005</v>
      </c>
      <c r="M128">
        <v>0.71981200000000001</v>
      </c>
      <c r="N128">
        <v>0.72086099999999997</v>
      </c>
      <c r="O128">
        <v>0.72295900000000002</v>
      </c>
      <c r="P128">
        <v>0.72400900000000001</v>
      </c>
      <c r="Q128">
        <v>0.72610699999999995</v>
      </c>
      <c r="R128">
        <v>0.72715600000000002</v>
      </c>
      <c r="S128">
        <v>0.72925499999999999</v>
      </c>
      <c r="T128">
        <v>0.73135399999999995</v>
      </c>
      <c r="U128">
        <v>0.73240300000000003</v>
      </c>
      <c r="V128">
        <v>0.73450199999999999</v>
      </c>
      <c r="W128">
        <v>0.73660000000000003</v>
      </c>
      <c r="X128">
        <v>0.737649</v>
      </c>
      <c r="Y128">
        <v>0.73974799999999996</v>
      </c>
      <c r="Z128">
        <v>0.74184700000000003</v>
      </c>
      <c r="AA128">
        <v>0.742896</v>
      </c>
      <c r="AB128">
        <v>0.74499400000000005</v>
      </c>
      <c r="AC128">
        <v>0.74709300000000001</v>
      </c>
      <c r="AD128">
        <v>0.74919199999999997</v>
      </c>
      <c r="AE128">
        <v>0.75129000000000001</v>
      </c>
      <c r="AF128">
        <v>0.75338899999999998</v>
      </c>
      <c r="AG128">
        <v>0.75548700000000002</v>
      </c>
      <c r="AH128">
        <v>0.75758599999999998</v>
      </c>
      <c r="AI128">
        <v>0.75968500000000005</v>
      </c>
      <c r="AJ128">
        <v>0.76178299999999999</v>
      </c>
      <c r="AK128">
        <v>0.76388199999999995</v>
      </c>
      <c r="AL128">
        <v>0.76597999999999999</v>
      </c>
      <c r="AM128">
        <v>0.76807899999999996</v>
      </c>
      <c r="AN128">
        <v>0.770177</v>
      </c>
      <c r="AO128" s="1">
        <v>2E-3</v>
      </c>
    </row>
    <row r="129" spans="1:41" hidden="1" x14ac:dyDescent="0.2">
      <c r="A129" t="s">
        <v>334</v>
      </c>
      <c r="B129" t="s">
        <v>13</v>
      </c>
      <c r="C129" t="s">
        <v>2648</v>
      </c>
      <c r="D129" t="s">
        <v>2669</v>
      </c>
      <c r="E129" t="s">
        <v>2671</v>
      </c>
      <c r="F129" t="s">
        <v>2652</v>
      </c>
      <c r="H129" t="s">
        <v>120</v>
      </c>
      <c r="I129" t="s">
        <v>10</v>
      </c>
      <c r="K129">
        <v>0.71666399999999997</v>
      </c>
      <c r="L129">
        <v>0.71771300000000005</v>
      </c>
      <c r="M129">
        <v>0.71981200000000001</v>
      </c>
      <c r="N129">
        <v>0.72086099999999997</v>
      </c>
      <c r="O129">
        <v>0.72295900000000002</v>
      </c>
      <c r="P129">
        <v>0.72400900000000001</v>
      </c>
      <c r="Q129">
        <v>0.72610699999999995</v>
      </c>
      <c r="R129">
        <v>0.72715700000000005</v>
      </c>
      <c r="S129">
        <v>0.72925499999999999</v>
      </c>
      <c r="T129">
        <v>0.73135399999999995</v>
      </c>
      <c r="U129">
        <v>0.73240300000000003</v>
      </c>
      <c r="V129">
        <v>0.73450199999999999</v>
      </c>
      <c r="W129">
        <v>0.73660000000000003</v>
      </c>
      <c r="X129">
        <v>0.737649</v>
      </c>
      <c r="Y129">
        <v>0.73974799999999996</v>
      </c>
      <c r="Z129">
        <v>0.74184700000000003</v>
      </c>
      <c r="AA129">
        <v>0.742896</v>
      </c>
      <c r="AB129">
        <v>0.74499499999999996</v>
      </c>
      <c r="AC129">
        <v>0.74709300000000001</v>
      </c>
      <c r="AD129">
        <v>0.74919199999999997</v>
      </c>
      <c r="AE129">
        <v>0.75129000000000001</v>
      </c>
      <c r="AF129">
        <v>0.75338899999999998</v>
      </c>
      <c r="AG129">
        <v>0.75548700000000002</v>
      </c>
      <c r="AH129">
        <v>0.75758599999999998</v>
      </c>
      <c r="AI129">
        <v>0.75968500000000005</v>
      </c>
      <c r="AJ129">
        <v>0.76178299999999999</v>
      </c>
      <c r="AK129">
        <v>0.76388199999999995</v>
      </c>
      <c r="AL129">
        <v>0.76597999999999999</v>
      </c>
      <c r="AM129">
        <v>0.76807899999999996</v>
      </c>
      <c r="AN129">
        <v>0.770177</v>
      </c>
      <c r="AO129" s="1">
        <v>2E-3</v>
      </c>
    </row>
    <row r="130" spans="1:41" hidden="1" x14ac:dyDescent="0.2">
      <c r="A130" t="s">
        <v>334</v>
      </c>
      <c r="B130" t="s">
        <v>15</v>
      </c>
      <c r="C130" t="s">
        <v>2648</v>
      </c>
      <c r="D130" t="s">
        <v>2669</v>
      </c>
      <c r="E130" t="s">
        <v>2671</v>
      </c>
      <c r="F130" t="s">
        <v>2653</v>
      </c>
      <c r="H130" t="s">
        <v>121</v>
      </c>
      <c r="I130" t="s">
        <v>10</v>
      </c>
      <c r="K130">
        <v>0.71666399999999997</v>
      </c>
      <c r="L130">
        <v>0.71771300000000005</v>
      </c>
      <c r="M130">
        <v>0.71981200000000001</v>
      </c>
      <c r="N130">
        <v>0.72086099999999997</v>
      </c>
      <c r="O130">
        <v>0.72295900000000002</v>
      </c>
      <c r="P130">
        <v>0.72400900000000001</v>
      </c>
      <c r="Q130">
        <v>0.72610699999999995</v>
      </c>
      <c r="R130">
        <v>0.72715700000000005</v>
      </c>
      <c r="S130">
        <v>0.72925499999999999</v>
      </c>
      <c r="T130">
        <v>0.73135399999999995</v>
      </c>
      <c r="U130">
        <v>0.73240300000000003</v>
      </c>
      <c r="V130">
        <v>0.73450199999999999</v>
      </c>
      <c r="W130">
        <v>0.73660000000000003</v>
      </c>
      <c r="X130">
        <v>0.737649</v>
      </c>
      <c r="Y130">
        <v>0.73974799999999996</v>
      </c>
      <c r="Z130">
        <v>0.74184700000000003</v>
      </c>
      <c r="AA130">
        <v>0.742896</v>
      </c>
      <c r="AB130">
        <v>0.74499400000000005</v>
      </c>
      <c r="AC130">
        <v>0.74709300000000001</v>
      </c>
      <c r="AD130">
        <v>0.74919199999999997</v>
      </c>
      <c r="AE130">
        <v>0.75129000000000001</v>
      </c>
      <c r="AF130">
        <v>0.75338899999999998</v>
      </c>
      <c r="AG130">
        <v>0.75548700000000002</v>
      </c>
      <c r="AH130">
        <v>0.75758599999999998</v>
      </c>
      <c r="AI130">
        <v>0.75968400000000003</v>
      </c>
      <c r="AJ130">
        <v>0.76178299999999999</v>
      </c>
      <c r="AK130">
        <v>0.76388199999999995</v>
      </c>
      <c r="AL130">
        <v>0.76597999999999999</v>
      </c>
      <c r="AM130">
        <v>0.76807899999999996</v>
      </c>
      <c r="AN130">
        <v>0.770177</v>
      </c>
      <c r="AO130" s="1">
        <v>2E-3</v>
      </c>
    </row>
    <row r="131" spans="1:41" hidden="1" x14ac:dyDescent="0.2">
      <c r="A131" t="s">
        <v>334</v>
      </c>
      <c r="B131" t="s">
        <v>122</v>
      </c>
    </row>
    <row r="132" spans="1:41" hidden="1" x14ac:dyDescent="0.2">
      <c r="A132" t="s">
        <v>334</v>
      </c>
      <c r="B132" t="s">
        <v>9</v>
      </c>
      <c r="C132" t="s">
        <v>2648</v>
      </c>
      <c r="D132" t="s">
        <v>2672</v>
      </c>
      <c r="E132" t="s">
        <v>2650</v>
      </c>
      <c r="I132" t="s">
        <v>10</v>
      </c>
    </row>
    <row r="133" spans="1:41" hidden="1" x14ac:dyDescent="0.2">
      <c r="A133" t="s">
        <v>334</v>
      </c>
      <c r="B133" t="s">
        <v>11</v>
      </c>
      <c r="C133" t="s">
        <v>2648</v>
      </c>
      <c r="D133" t="s">
        <v>2672</v>
      </c>
      <c r="E133" t="s">
        <v>2650</v>
      </c>
      <c r="F133" t="s">
        <v>2651</v>
      </c>
      <c r="H133" t="s">
        <v>123</v>
      </c>
      <c r="I133" t="s">
        <v>10</v>
      </c>
      <c r="K133">
        <v>19.489792000000001</v>
      </c>
      <c r="L133">
        <v>21.36636</v>
      </c>
      <c r="M133">
        <v>20.184145000000001</v>
      </c>
      <c r="N133">
        <v>20.182981000000002</v>
      </c>
      <c r="O133">
        <v>20.087688</v>
      </c>
      <c r="P133">
        <v>20.182606</v>
      </c>
      <c r="Q133">
        <v>20.510725000000001</v>
      </c>
      <c r="R133">
        <v>21.026033000000002</v>
      </c>
      <c r="S133">
        <v>21.443745</v>
      </c>
      <c r="T133">
        <v>21.877507999999999</v>
      </c>
      <c r="U133">
        <v>22.448640999999999</v>
      </c>
      <c r="V133">
        <v>22.788582000000002</v>
      </c>
      <c r="W133">
        <v>23.136620000000001</v>
      </c>
      <c r="X133">
        <v>23.364117</v>
      </c>
      <c r="Y133">
        <v>23.525117999999999</v>
      </c>
      <c r="Z133">
        <v>23.697454</v>
      </c>
      <c r="AA133">
        <v>23.896296</v>
      </c>
      <c r="AB133">
        <v>24.085888000000001</v>
      </c>
      <c r="AC133">
        <v>24.200586000000001</v>
      </c>
      <c r="AD133">
        <v>24.469367999999999</v>
      </c>
      <c r="AE133">
        <v>24.667314999999999</v>
      </c>
      <c r="AF133">
        <v>24.729513000000001</v>
      </c>
      <c r="AG133">
        <v>24.899708</v>
      </c>
      <c r="AH133">
        <v>25.111927000000001</v>
      </c>
      <c r="AI133">
        <v>25.181571999999999</v>
      </c>
      <c r="AJ133">
        <v>25.289482</v>
      </c>
      <c r="AK133">
        <v>25.368734</v>
      </c>
      <c r="AL133">
        <v>25.412814999999998</v>
      </c>
      <c r="AM133">
        <v>25.399014999999999</v>
      </c>
      <c r="AN133">
        <v>25.367135999999999</v>
      </c>
      <c r="AO133" s="1">
        <v>8.9999999999999993E-3</v>
      </c>
    </row>
    <row r="134" spans="1:41" hidden="1" x14ac:dyDescent="0.2">
      <c r="A134" t="s">
        <v>334</v>
      </c>
      <c r="B134" t="s">
        <v>13</v>
      </c>
      <c r="C134" t="s">
        <v>2648</v>
      </c>
      <c r="D134" t="s">
        <v>2672</v>
      </c>
      <c r="E134" t="s">
        <v>2650</v>
      </c>
      <c r="F134" t="s">
        <v>2652</v>
      </c>
      <c r="H134" t="s">
        <v>124</v>
      </c>
      <c r="I134" t="s">
        <v>10</v>
      </c>
      <c r="K134">
        <v>19.489594</v>
      </c>
      <c r="L134">
        <v>20.624424000000001</v>
      </c>
      <c r="M134">
        <v>19.360147000000001</v>
      </c>
      <c r="N134">
        <v>18.720804000000001</v>
      </c>
      <c r="O134">
        <v>18.248328999999998</v>
      </c>
      <c r="P134">
        <v>18.014885</v>
      </c>
      <c r="Q134">
        <v>17.957274999999999</v>
      </c>
      <c r="R134">
        <v>18.104227000000002</v>
      </c>
      <c r="S134">
        <v>18.350760000000001</v>
      </c>
      <c r="T134">
        <v>18.557549000000002</v>
      </c>
      <c r="U134">
        <v>18.891553999999999</v>
      </c>
      <c r="V134">
        <v>19.229085999999999</v>
      </c>
      <c r="W134">
        <v>19.568172000000001</v>
      </c>
      <c r="X134">
        <v>19.718472999999999</v>
      </c>
      <c r="Y134">
        <v>19.764696000000001</v>
      </c>
      <c r="Z134">
        <v>19.828806</v>
      </c>
      <c r="AA134">
        <v>19.959879000000001</v>
      </c>
      <c r="AB134">
        <v>20.157278000000002</v>
      </c>
      <c r="AC134">
        <v>20.243883</v>
      </c>
      <c r="AD134">
        <v>20.482012000000001</v>
      </c>
      <c r="AE134">
        <v>20.592873000000001</v>
      </c>
      <c r="AF134">
        <v>20.651392000000001</v>
      </c>
      <c r="AG134">
        <v>20.705862</v>
      </c>
      <c r="AH134">
        <v>20.731103999999998</v>
      </c>
      <c r="AI134">
        <v>20.748709000000002</v>
      </c>
      <c r="AJ134">
        <v>20.729996</v>
      </c>
      <c r="AK134">
        <v>20.653952</v>
      </c>
      <c r="AL134">
        <v>20.571245000000001</v>
      </c>
      <c r="AM134">
        <v>20.615874999999999</v>
      </c>
      <c r="AN134">
        <v>20.624677999999999</v>
      </c>
      <c r="AO134" s="1">
        <v>2E-3</v>
      </c>
    </row>
    <row r="135" spans="1:41" hidden="1" x14ac:dyDescent="0.2">
      <c r="A135" t="s">
        <v>334</v>
      </c>
      <c r="B135" t="s">
        <v>15</v>
      </c>
      <c r="C135" t="s">
        <v>2648</v>
      </c>
      <c r="D135" t="s">
        <v>2672</v>
      </c>
      <c r="E135" t="s">
        <v>2650</v>
      </c>
      <c r="F135" t="s">
        <v>2653</v>
      </c>
      <c r="H135" t="s">
        <v>125</v>
      </c>
      <c r="I135" t="s">
        <v>10</v>
      </c>
      <c r="K135">
        <v>19.489981</v>
      </c>
      <c r="L135">
        <v>21.553485999999999</v>
      </c>
      <c r="M135">
        <v>21.328240999999998</v>
      </c>
      <c r="N135">
        <v>22.227519999999998</v>
      </c>
      <c r="O135">
        <v>22.969114000000001</v>
      </c>
      <c r="P135">
        <v>23.68759</v>
      </c>
      <c r="Q135">
        <v>24.391722000000001</v>
      </c>
      <c r="R135">
        <v>25.190415999999999</v>
      </c>
      <c r="S135">
        <v>26.455513</v>
      </c>
      <c r="T135">
        <v>27.431177000000002</v>
      </c>
      <c r="U135">
        <v>28.326592999999999</v>
      </c>
      <c r="V135">
        <v>29.175460999999999</v>
      </c>
      <c r="W135">
        <v>29.828061999999999</v>
      </c>
      <c r="X135">
        <v>30.386499000000001</v>
      </c>
      <c r="Y135">
        <v>30.742443000000002</v>
      </c>
      <c r="Z135">
        <v>31.242851000000002</v>
      </c>
      <c r="AA135">
        <v>31.589932999999998</v>
      </c>
      <c r="AB135">
        <v>31.965831999999999</v>
      </c>
      <c r="AC135">
        <v>32.340328</v>
      </c>
      <c r="AD135">
        <v>32.490519999999997</v>
      </c>
      <c r="AE135">
        <v>32.560772</v>
      </c>
      <c r="AF135">
        <v>32.578170999999998</v>
      </c>
      <c r="AG135">
        <v>32.747619999999998</v>
      </c>
      <c r="AH135">
        <v>33.073154000000002</v>
      </c>
      <c r="AI135">
        <v>33.441482999999998</v>
      </c>
      <c r="AJ135">
        <v>33.686492999999999</v>
      </c>
      <c r="AK135">
        <v>33.868400999999999</v>
      </c>
      <c r="AL135">
        <v>34.113078999999999</v>
      </c>
      <c r="AM135">
        <v>34.205359999999999</v>
      </c>
      <c r="AN135">
        <v>34.324665000000003</v>
      </c>
      <c r="AO135" s="1">
        <v>0.02</v>
      </c>
    </row>
    <row r="136" spans="1:41" hidden="1" x14ac:dyDescent="0.2">
      <c r="A136" t="s">
        <v>334</v>
      </c>
      <c r="B136" t="s">
        <v>79</v>
      </c>
      <c r="C136" t="s">
        <v>2648</v>
      </c>
      <c r="D136" t="s">
        <v>2672</v>
      </c>
      <c r="E136" t="s">
        <v>2665</v>
      </c>
      <c r="I136" t="s">
        <v>10</v>
      </c>
    </row>
    <row r="137" spans="1:41" hidden="1" x14ac:dyDescent="0.2">
      <c r="A137" t="s">
        <v>334</v>
      </c>
      <c r="B137" t="s">
        <v>11</v>
      </c>
      <c r="C137" t="s">
        <v>2648</v>
      </c>
      <c r="D137" t="s">
        <v>2672</v>
      </c>
      <c r="E137" t="s">
        <v>2665</v>
      </c>
      <c r="F137" t="s">
        <v>2651</v>
      </c>
      <c r="H137" t="s">
        <v>126</v>
      </c>
      <c r="I137" t="s">
        <v>10</v>
      </c>
      <c r="K137">
        <v>25.695416999999999</v>
      </c>
      <c r="L137">
        <v>25.688790999999998</v>
      </c>
      <c r="M137">
        <v>25.836414000000001</v>
      </c>
      <c r="N137">
        <v>25.612317999999998</v>
      </c>
      <c r="O137">
        <v>25.306771999999999</v>
      </c>
      <c r="P137">
        <v>25.590133999999999</v>
      </c>
      <c r="Q137">
        <v>25.919636000000001</v>
      </c>
      <c r="R137">
        <v>26.238963999999999</v>
      </c>
      <c r="S137">
        <v>26.470624999999998</v>
      </c>
      <c r="T137">
        <v>27.160715</v>
      </c>
      <c r="U137">
        <v>27.897373000000002</v>
      </c>
      <c r="V137">
        <v>28.258593000000001</v>
      </c>
      <c r="W137">
        <v>28.425256999999998</v>
      </c>
      <c r="X137">
        <v>28.903063</v>
      </c>
      <c r="Y137">
        <v>29.074985999999999</v>
      </c>
      <c r="Z137">
        <v>29.116539</v>
      </c>
      <c r="AA137">
        <v>29.250895</v>
      </c>
      <c r="AB137">
        <v>29.627222</v>
      </c>
      <c r="AC137">
        <v>29.616657</v>
      </c>
      <c r="AD137">
        <v>29.849672000000002</v>
      </c>
      <c r="AE137">
        <v>30.063628999999999</v>
      </c>
      <c r="AF137">
        <v>30.083044000000001</v>
      </c>
      <c r="AG137">
        <v>30.376201999999999</v>
      </c>
      <c r="AH137">
        <v>30.671841000000001</v>
      </c>
      <c r="AI137">
        <v>30.775278</v>
      </c>
      <c r="AJ137">
        <v>31.038913999999998</v>
      </c>
      <c r="AK137">
        <v>31.145315</v>
      </c>
      <c r="AL137">
        <v>31.068113</v>
      </c>
      <c r="AM137">
        <v>31.098154000000001</v>
      </c>
      <c r="AN137">
        <v>31.095053</v>
      </c>
      <c r="AO137" s="1">
        <v>7.0000000000000001E-3</v>
      </c>
    </row>
    <row r="138" spans="1:41" hidden="1" x14ac:dyDescent="0.2">
      <c r="A138" t="s">
        <v>334</v>
      </c>
      <c r="B138" t="s">
        <v>13</v>
      </c>
      <c r="C138" t="s">
        <v>2648</v>
      </c>
      <c r="D138" t="s">
        <v>2672</v>
      </c>
      <c r="E138" t="s">
        <v>2665</v>
      </c>
      <c r="F138" t="s">
        <v>2652</v>
      </c>
      <c r="H138" t="s">
        <v>127</v>
      </c>
      <c r="I138" t="s">
        <v>10</v>
      </c>
      <c r="K138">
        <v>25.745090000000001</v>
      </c>
      <c r="L138">
        <v>25.706903000000001</v>
      </c>
      <c r="M138">
        <v>25.356708999999999</v>
      </c>
      <c r="N138">
        <v>24.558899</v>
      </c>
      <c r="O138">
        <v>24.210408999999999</v>
      </c>
      <c r="P138">
        <v>24.435638000000001</v>
      </c>
      <c r="Q138">
        <v>24.787898999999999</v>
      </c>
      <c r="R138">
        <v>24.789072000000001</v>
      </c>
      <c r="S138">
        <v>25.020025</v>
      </c>
      <c r="T138">
        <v>25.428881000000001</v>
      </c>
      <c r="U138">
        <v>26.051714</v>
      </c>
      <c r="V138">
        <v>26.328291</v>
      </c>
      <c r="W138">
        <v>26.206679999999999</v>
      </c>
      <c r="X138">
        <v>26.366322</v>
      </c>
      <c r="Y138">
        <v>26.435879</v>
      </c>
      <c r="Z138">
        <v>26.271286</v>
      </c>
      <c r="AA138">
        <v>26.104963000000001</v>
      </c>
      <c r="AB138">
        <v>26.566258999999999</v>
      </c>
      <c r="AC138">
        <v>26.591702999999999</v>
      </c>
      <c r="AD138">
        <v>27.215042</v>
      </c>
      <c r="AE138">
        <v>27.360689000000001</v>
      </c>
      <c r="AF138">
        <v>27.416464000000001</v>
      </c>
      <c r="AG138">
        <v>27.59412</v>
      </c>
      <c r="AH138">
        <v>27.728311999999999</v>
      </c>
      <c r="AI138">
        <v>27.759098000000002</v>
      </c>
      <c r="AJ138">
        <v>27.687951999999999</v>
      </c>
      <c r="AK138">
        <v>27.588608000000001</v>
      </c>
      <c r="AL138">
        <v>27.740219</v>
      </c>
      <c r="AM138">
        <v>28.030804</v>
      </c>
      <c r="AN138">
        <v>28.294004000000001</v>
      </c>
      <c r="AO138" s="1">
        <v>3.0000000000000001E-3</v>
      </c>
    </row>
    <row r="139" spans="1:41" hidden="1" x14ac:dyDescent="0.2">
      <c r="A139" t="s">
        <v>334</v>
      </c>
      <c r="B139" t="s">
        <v>15</v>
      </c>
      <c r="C139" t="s">
        <v>2648</v>
      </c>
      <c r="D139" t="s">
        <v>2672</v>
      </c>
      <c r="E139" t="s">
        <v>2665</v>
      </c>
      <c r="F139" t="s">
        <v>2653</v>
      </c>
      <c r="H139" t="s">
        <v>128</v>
      </c>
      <c r="I139" t="s">
        <v>10</v>
      </c>
      <c r="K139">
        <v>25.719574000000001</v>
      </c>
      <c r="L139">
        <v>25.713163000000002</v>
      </c>
      <c r="M139">
        <v>25.623058</v>
      </c>
      <c r="N139">
        <v>26.474893999999999</v>
      </c>
      <c r="O139">
        <v>26.769382</v>
      </c>
      <c r="P139">
        <v>27.139327999999999</v>
      </c>
      <c r="Q139">
        <v>27.626014999999999</v>
      </c>
      <c r="R139">
        <v>28.171747</v>
      </c>
      <c r="S139">
        <v>29.265222999999999</v>
      </c>
      <c r="T139">
        <v>29.903040000000001</v>
      </c>
      <c r="U139">
        <v>30.388117000000001</v>
      </c>
      <c r="V139">
        <v>31.026577</v>
      </c>
      <c r="W139">
        <v>31.725033</v>
      </c>
      <c r="X139">
        <v>32.122275999999999</v>
      </c>
      <c r="Y139">
        <v>32.353489000000003</v>
      </c>
      <c r="Z139">
        <v>32.604725000000002</v>
      </c>
      <c r="AA139">
        <v>32.887172999999997</v>
      </c>
      <c r="AB139">
        <v>33.001784999999998</v>
      </c>
      <c r="AC139">
        <v>33.233508999999998</v>
      </c>
      <c r="AD139">
        <v>32.881042000000001</v>
      </c>
      <c r="AE139">
        <v>32.762951000000001</v>
      </c>
      <c r="AF139">
        <v>33.204478999999999</v>
      </c>
      <c r="AG139">
        <v>33.549263000000003</v>
      </c>
      <c r="AH139">
        <v>33.671104</v>
      </c>
      <c r="AI139">
        <v>34.137732999999997</v>
      </c>
      <c r="AJ139">
        <v>34.041679000000002</v>
      </c>
      <c r="AK139">
        <v>34.023392000000001</v>
      </c>
      <c r="AL139">
        <v>33.790118999999997</v>
      </c>
      <c r="AM139">
        <v>34.030884</v>
      </c>
      <c r="AN139">
        <v>34.209637000000001</v>
      </c>
      <c r="AO139" s="1">
        <v>0.01</v>
      </c>
    </row>
    <row r="140" spans="1:41" hidden="1" x14ac:dyDescent="0.2">
      <c r="A140" t="s">
        <v>334</v>
      </c>
      <c r="B140" t="s">
        <v>83</v>
      </c>
      <c r="C140" t="s">
        <v>2648</v>
      </c>
      <c r="D140" t="s">
        <v>2672</v>
      </c>
      <c r="E140" t="s">
        <v>2666</v>
      </c>
      <c r="I140" t="s">
        <v>10</v>
      </c>
    </row>
    <row r="141" spans="1:41" hidden="1" x14ac:dyDescent="0.2">
      <c r="A141" t="s">
        <v>334</v>
      </c>
      <c r="B141" t="s">
        <v>11</v>
      </c>
      <c r="C141" t="s">
        <v>2648</v>
      </c>
      <c r="D141" t="s">
        <v>2672</v>
      </c>
      <c r="E141" t="s">
        <v>2666</v>
      </c>
      <c r="F141" t="s">
        <v>2651</v>
      </c>
      <c r="H141" t="s">
        <v>129</v>
      </c>
      <c r="I141" t="s">
        <v>10</v>
      </c>
      <c r="K141">
        <v>25.834620999999999</v>
      </c>
      <c r="L141">
        <v>24.776544999999999</v>
      </c>
      <c r="M141">
        <v>22.199932</v>
      </c>
      <c r="N141">
        <v>22.064896000000001</v>
      </c>
      <c r="O141">
        <v>21.840273</v>
      </c>
      <c r="P141">
        <v>22.060036</v>
      </c>
      <c r="Q141">
        <v>22.308724999999999</v>
      </c>
      <c r="R141">
        <v>22.549913</v>
      </c>
      <c r="S141">
        <v>22.719190999999999</v>
      </c>
      <c r="T141">
        <v>23.280369</v>
      </c>
      <c r="U141">
        <v>24.023266</v>
      </c>
      <c r="V141">
        <v>24.267046000000001</v>
      </c>
      <c r="W141">
        <v>24.467766000000001</v>
      </c>
      <c r="X141">
        <v>24.657395999999999</v>
      </c>
      <c r="Y141">
        <v>24.750312999999998</v>
      </c>
      <c r="Z141">
        <v>24.926252000000002</v>
      </c>
      <c r="AA141">
        <v>25.082512000000001</v>
      </c>
      <c r="AB141">
        <v>25.357668</v>
      </c>
      <c r="AC141">
        <v>25.371229</v>
      </c>
      <c r="AD141">
        <v>25.570549</v>
      </c>
      <c r="AE141">
        <v>25.732664</v>
      </c>
      <c r="AF141">
        <v>25.773809</v>
      </c>
      <c r="AG141">
        <v>26.029688</v>
      </c>
      <c r="AH141">
        <v>26.275835000000001</v>
      </c>
      <c r="AI141">
        <v>26.360220000000002</v>
      </c>
      <c r="AJ141">
        <v>26.571331000000001</v>
      </c>
      <c r="AK141">
        <v>26.653278</v>
      </c>
      <c r="AL141">
        <v>26.581778</v>
      </c>
      <c r="AM141">
        <v>26.597584000000001</v>
      </c>
      <c r="AN141">
        <v>26.592563999999999</v>
      </c>
      <c r="AO141" s="1">
        <v>1E-3</v>
      </c>
    </row>
    <row r="142" spans="1:41" hidden="1" x14ac:dyDescent="0.2">
      <c r="A142" t="s">
        <v>334</v>
      </c>
      <c r="B142" t="s">
        <v>13</v>
      </c>
      <c r="C142" t="s">
        <v>2648</v>
      </c>
      <c r="D142" t="s">
        <v>2672</v>
      </c>
      <c r="E142" t="s">
        <v>2666</v>
      </c>
      <c r="F142" t="s">
        <v>2652</v>
      </c>
      <c r="H142" t="s">
        <v>130</v>
      </c>
      <c r="I142" t="s">
        <v>10</v>
      </c>
      <c r="K142">
        <v>25.834596999999999</v>
      </c>
      <c r="L142">
        <v>24.776406999999999</v>
      </c>
      <c r="M142">
        <v>21.840388999999998</v>
      </c>
      <c r="N142">
        <v>21.244845999999999</v>
      </c>
      <c r="O142">
        <v>20.935497000000002</v>
      </c>
      <c r="P142">
        <v>21.012765999999999</v>
      </c>
      <c r="Q142">
        <v>21.244595</v>
      </c>
      <c r="R142">
        <v>21.320036000000002</v>
      </c>
      <c r="S142">
        <v>21.429628000000001</v>
      </c>
      <c r="T142">
        <v>21.692357999999999</v>
      </c>
      <c r="U142">
        <v>22.277477000000001</v>
      </c>
      <c r="V142">
        <v>22.515991</v>
      </c>
      <c r="W142">
        <v>22.530692999999999</v>
      </c>
      <c r="X142">
        <v>22.520168000000002</v>
      </c>
      <c r="Y142">
        <v>22.522338999999999</v>
      </c>
      <c r="Z142">
        <v>22.528670999999999</v>
      </c>
      <c r="AA142">
        <v>22.465765000000001</v>
      </c>
      <c r="AB142">
        <v>22.617232999999999</v>
      </c>
      <c r="AC142">
        <v>22.661175</v>
      </c>
      <c r="AD142">
        <v>23.049334999999999</v>
      </c>
      <c r="AE142">
        <v>23.178024000000001</v>
      </c>
      <c r="AF142">
        <v>23.220509</v>
      </c>
      <c r="AG142">
        <v>23.405560999999999</v>
      </c>
      <c r="AH142">
        <v>23.529964</v>
      </c>
      <c r="AI142">
        <v>23.565543999999999</v>
      </c>
      <c r="AJ142">
        <v>23.716562</v>
      </c>
      <c r="AK142">
        <v>23.563669000000001</v>
      </c>
      <c r="AL142">
        <v>23.657876999999999</v>
      </c>
      <c r="AM142">
        <v>23.920475</v>
      </c>
      <c r="AN142">
        <v>24.141689</v>
      </c>
      <c r="AO142" s="1">
        <v>-2E-3</v>
      </c>
    </row>
    <row r="143" spans="1:41" hidden="1" x14ac:dyDescent="0.2">
      <c r="A143" t="s">
        <v>334</v>
      </c>
      <c r="B143" t="s">
        <v>15</v>
      </c>
      <c r="C143" t="s">
        <v>2648</v>
      </c>
      <c r="D143" t="s">
        <v>2672</v>
      </c>
      <c r="E143" t="s">
        <v>2666</v>
      </c>
      <c r="F143" t="s">
        <v>2653</v>
      </c>
      <c r="H143" t="s">
        <v>131</v>
      </c>
      <c r="I143" t="s">
        <v>10</v>
      </c>
      <c r="K143">
        <v>25.834596999999999</v>
      </c>
      <c r="L143">
        <v>24.776859000000002</v>
      </c>
      <c r="M143">
        <v>22.035692000000001</v>
      </c>
      <c r="N143">
        <v>22.794418</v>
      </c>
      <c r="O143">
        <v>23.064841999999999</v>
      </c>
      <c r="P143">
        <v>23.370263999999999</v>
      </c>
      <c r="Q143">
        <v>23.752307999999999</v>
      </c>
      <c r="R143">
        <v>24.176089999999999</v>
      </c>
      <c r="S143">
        <v>25.097867999999998</v>
      </c>
      <c r="T143">
        <v>25.611834000000002</v>
      </c>
      <c r="U143">
        <v>26.000221</v>
      </c>
      <c r="V143">
        <v>26.541613000000002</v>
      </c>
      <c r="W143">
        <v>27.273900999999999</v>
      </c>
      <c r="X143">
        <v>27.580217000000001</v>
      </c>
      <c r="Y143">
        <v>27.772677999999999</v>
      </c>
      <c r="Z143">
        <v>27.974108000000001</v>
      </c>
      <c r="AA143">
        <v>28.192903999999999</v>
      </c>
      <c r="AB143">
        <v>28.273095999999999</v>
      </c>
      <c r="AC143">
        <v>28.458735000000001</v>
      </c>
      <c r="AD143">
        <v>28.161715999999998</v>
      </c>
      <c r="AE143">
        <v>28.070162</v>
      </c>
      <c r="AF143">
        <v>28.370194999999999</v>
      </c>
      <c r="AG143">
        <v>28.652049999999999</v>
      </c>
      <c r="AH143">
        <v>28.799574</v>
      </c>
      <c r="AI143">
        <v>29.164577000000001</v>
      </c>
      <c r="AJ143">
        <v>29.090727000000001</v>
      </c>
      <c r="AK143">
        <v>29.074261</v>
      </c>
      <c r="AL143">
        <v>28.887834999999999</v>
      </c>
      <c r="AM143">
        <v>29.079602999999999</v>
      </c>
      <c r="AN143">
        <v>29.228204999999999</v>
      </c>
      <c r="AO143" s="1">
        <v>4.0000000000000001E-3</v>
      </c>
    </row>
    <row r="144" spans="1:41" hidden="1" x14ac:dyDescent="0.2">
      <c r="A144" t="s">
        <v>334</v>
      </c>
      <c r="B144" t="s">
        <v>87</v>
      </c>
      <c r="C144" t="s">
        <v>2648</v>
      </c>
      <c r="D144" t="s">
        <v>2672</v>
      </c>
      <c r="E144" t="s">
        <v>2667</v>
      </c>
      <c r="I144" t="s">
        <v>10</v>
      </c>
    </row>
    <row r="145" spans="1:41" hidden="1" x14ac:dyDescent="0.2">
      <c r="A145" t="s">
        <v>334</v>
      </c>
      <c r="B145" t="s">
        <v>11</v>
      </c>
      <c r="C145" t="s">
        <v>2648</v>
      </c>
      <c r="D145" t="s">
        <v>2672</v>
      </c>
      <c r="E145" t="s">
        <v>2667</v>
      </c>
      <c r="F145" t="s">
        <v>2651</v>
      </c>
      <c r="H145" t="s">
        <v>132</v>
      </c>
      <c r="I145" t="s">
        <v>10</v>
      </c>
      <c r="K145">
        <v>14.697266000000001</v>
      </c>
      <c r="L145">
        <v>15.363607</v>
      </c>
      <c r="M145">
        <v>14.341670000000001</v>
      </c>
      <c r="N145">
        <v>15.514149</v>
      </c>
      <c r="O145">
        <v>15.575315</v>
      </c>
      <c r="P145">
        <v>15.722424999999999</v>
      </c>
      <c r="Q145">
        <v>16.00432</v>
      </c>
      <c r="R145">
        <v>16.282055</v>
      </c>
      <c r="S145">
        <v>16.451191000000001</v>
      </c>
      <c r="T145">
        <v>16.394136</v>
      </c>
      <c r="U145">
        <v>16.879512999999999</v>
      </c>
      <c r="V145">
        <v>17.063628999999999</v>
      </c>
      <c r="W145">
        <v>17.174807000000001</v>
      </c>
      <c r="X145">
        <v>17.343786000000001</v>
      </c>
      <c r="Y145">
        <v>17.456037999999999</v>
      </c>
      <c r="Z145">
        <v>17.653061000000001</v>
      </c>
      <c r="AA145">
        <v>17.909936999999999</v>
      </c>
      <c r="AB145">
        <v>18.089289000000001</v>
      </c>
      <c r="AC145">
        <v>18.193235000000001</v>
      </c>
      <c r="AD145">
        <v>18.380554</v>
      </c>
      <c r="AE145">
        <v>18.522734</v>
      </c>
      <c r="AF145">
        <v>18.563686000000001</v>
      </c>
      <c r="AG145">
        <v>18.855331</v>
      </c>
      <c r="AH145">
        <v>19.166589999999999</v>
      </c>
      <c r="AI145">
        <v>19.275404000000002</v>
      </c>
      <c r="AJ145">
        <v>19.484832999999998</v>
      </c>
      <c r="AK145">
        <v>19.576267000000001</v>
      </c>
      <c r="AL145">
        <v>19.548249999999999</v>
      </c>
      <c r="AM145">
        <v>19.589796</v>
      </c>
      <c r="AN145">
        <v>19.531642999999999</v>
      </c>
      <c r="AO145" s="1">
        <v>0.01</v>
      </c>
    </row>
    <row r="146" spans="1:41" hidden="1" x14ac:dyDescent="0.2">
      <c r="A146" t="s">
        <v>334</v>
      </c>
      <c r="B146" t="s">
        <v>13</v>
      </c>
      <c r="C146" t="s">
        <v>2648</v>
      </c>
      <c r="D146" t="s">
        <v>2672</v>
      </c>
      <c r="E146" t="s">
        <v>2667</v>
      </c>
      <c r="F146" t="s">
        <v>2652</v>
      </c>
      <c r="H146" t="s">
        <v>133</v>
      </c>
      <c r="I146" t="s">
        <v>10</v>
      </c>
      <c r="K146">
        <v>14.697266000000001</v>
      </c>
      <c r="L146">
        <v>15.363604</v>
      </c>
      <c r="M146">
        <v>13.901659</v>
      </c>
      <c r="N146">
        <v>14.517587000000001</v>
      </c>
      <c r="O146">
        <v>14.551928999999999</v>
      </c>
      <c r="P146">
        <v>14.743841</v>
      </c>
      <c r="Q146">
        <v>15.031955999999999</v>
      </c>
      <c r="R146">
        <v>15.271636000000001</v>
      </c>
      <c r="S146">
        <v>15.41033</v>
      </c>
      <c r="T146">
        <v>15.363085999999999</v>
      </c>
      <c r="U146">
        <v>15.574414000000001</v>
      </c>
      <c r="V146">
        <v>15.719237</v>
      </c>
      <c r="W146">
        <v>15.704466999999999</v>
      </c>
      <c r="X146">
        <v>15.561396999999999</v>
      </c>
      <c r="Y146">
        <v>15.589862</v>
      </c>
      <c r="Z146">
        <v>15.568960000000001</v>
      </c>
      <c r="AA146">
        <v>15.610766999999999</v>
      </c>
      <c r="AB146">
        <v>15.783207000000001</v>
      </c>
      <c r="AC146">
        <v>15.792808000000001</v>
      </c>
      <c r="AD146">
        <v>16.136666999999999</v>
      </c>
      <c r="AE146">
        <v>16.290006999999999</v>
      </c>
      <c r="AF146">
        <v>16.294150999999999</v>
      </c>
      <c r="AG146">
        <v>16.625146999999998</v>
      </c>
      <c r="AH146">
        <v>16.767897000000001</v>
      </c>
      <c r="AI146">
        <v>16.842213000000001</v>
      </c>
      <c r="AJ146">
        <v>17.065719999999999</v>
      </c>
      <c r="AK146">
        <v>16.965527999999999</v>
      </c>
      <c r="AL146">
        <v>17.044737000000001</v>
      </c>
      <c r="AM146">
        <v>17.306128999999999</v>
      </c>
      <c r="AN146">
        <v>17.459461000000001</v>
      </c>
      <c r="AO146" s="1">
        <v>6.0000000000000001E-3</v>
      </c>
    </row>
    <row r="147" spans="1:41" hidden="1" x14ac:dyDescent="0.2">
      <c r="A147" t="s">
        <v>334</v>
      </c>
      <c r="B147" t="s">
        <v>15</v>
      </c>
      <c r="C147" t="s">
        <v>2648</v>
      </c>
      <c r="D147" t="s">
        <v>2672</v>
      </c>
      <c r="E147" t="s">
        <v>2667</v>
      </c>
      <c r="F147" t="s">
        <v>2653</v>
      </c>
      <c r="H147" t="s">
        <v>134</v>
      </c>
      <c r="I147" t="s">
        <v>10</v>
      </c>
      <c r="K147">
        <v>14.697266000000001</v>
      </c>
      <c r="L147">
        <v>15.363605</v>
      </c>
      <c r="M147">
        <v>14.168447</v>
      </c>
      <c r="N147">
        <v>15.609947</v>
      </c>
      <c r="O147">
        <v>16.073235</v>
      </c>
      <c r="P147">
        <v>16.410993999999999</v>
      </c>
      <c r="Q147">
        <v>16.801068999999998</v>
      </c>
      <c r="R147">
        <v>17.381529</v>
      </c>
      <c r="S147">
        <v>18.392519</v>
      </c>
      <c r="T147">
        <v>18.691357</v>
      </c>
      <c r="U147">
        <v>19.170836999999999</v>
      </c>
      <c r="V147">
        <v>19.560438000000001</v>
      </c>
      <c r="W147">
        <v>19.926621999999998</v>
      </c>
      <c r="X147">
        <v>20.199663000000001</v>
      </c>
      <c r="Y147">
        <v>20.330787999999998</v>
      </c>
      <c r="Z147">
        <v>20.555275000000002</v>
      </c>
      <c r="AA147">
        <v>20.825727000000001</v>
      </c>
      <c r="AB147">
        <v>20.898122999999998</v>
      </c>
      <c r="AC147">
        <v>21.08663</v>
      </c>
      <c r="AD147">
        <v>20.823398999999998</v>
      </c>
      <c r="AE147">
        <v>20.770586000000002</v>
      </c>
      <c r="AF147">
        <v>20.876650000000001</v>
      </c>
      <c r="AG147">
        <v>21.189931999999999</v>
      </c>
      <c r="AH147">
        <v>21.409763000000002</v>
      </c>
      <c r="AI147">
        <v>21.788682999999999</v>
      </c>
      <c r="AJ147">
        <v>21.870415000000001</v>
      </c>
      <c r="AK147">
        <v>21.97193</v>
      </c>
      <c r="AL147">
        <v>21.832232000000001</v>
      </c>
      <c r="AM147">
        <v>21.840401</v>
      </c>
      <c r="AN147">
        <v>21.984857999999999</v>
      </c>
      <c r="AO147" s="1">
        <v>1.4E-2</v>
      </c>
    </row>
    <row r="148" spans="1:41" hidden="1" x14ac:dyDescent="0.2">
      <c r="A148" t="s">
        <v>334</v>
      </c>
      <c r="B148" t="s">
        <v>17</v>
      </c>
      <c r="C148" t="s">
        <v>2648</v>
      </c>
      <c r="D148" t="s">
        <v>2672</v>
      </c>
      <c r="E148" t="s">
        <v>2654</v>
      </c>
      <c r="I148" t="s">
        <v>10</v>
      </c>
    </row>
    <row r="149" spans="1:41" hidden="1" x14ac:dyDescent="0.2">
      <c r="A149" t="s">
        <v>334</v>
      </c>
      <c r="B149" t="s">
        <v>11</v>
      </c>
      <c r="C149" t="s">
        <v>2648</v>
      </c>
      <c r="D149" t="s">
        <v>2672</v>
      </c>
      <c r="E149" t="s">
        <v>2654</v>
      </c>
      <c r="F149" t="s">
        <v>2651</v>
      </c>
      <c r="H149" t="s">
        <v>135</v>
      </c>
      <c r="I149" t="s">
        <v>10</v>
      </c>
      <c r="K149">
        <v>23.239584000000001</v>
      </c>
      <c r="L149">
        <v>22.618776</v>
      </c>
      <c r="M149">
        <v>21.724851999999998</v>
      </c>
      <c r="N149">
        <v>22.45797</v>
      </c>
      <c r="O149">
        <v>22.346981</v>
      </c>
      <c r="P149">
        <v>22.246079999999999</v>
      </c>
      <c r="Q149">
        <v>22.233903999999999</v>
      </c>
      <c r="R149">
        <v>22.414711</v>
      </c>
      <c r="S149">
        <v>22.533940999999999</v>
      </c>
      <c r="T149">
        <v>22.493901999999999</v>
      </c>
      <c r="U149">
        <v>23.023235</v>
      </c>
      <c r="V149">
        <v>23.113571</v>
      </c>
      <c r="W149">
        <v>23.226931</v>
      </c>
      <c r="X149">
        <v>23.261092999999999</v>
      </c>
      <c r="Y149">
        <v>23.353107000000001</v>
      </c>
      <c r="Z149">
        <v>23.519269999999999</v>
      </c>
      <c r="AA149">
        <v>23.735455999999999</v>
      </c>
      <c r="AB149">
        <v>23.863802</v>
      </c>
      <c r="AC149">
        <v>23.935444</v>
      </c>
      <c r="AD149">
        <v>24.133272000000002</v>
      </c>
      <c r="AE149">
        <v>24.240326</v>
      </c>
      <c r="AF149">
        <v>24.252690999999999</v>
      </c>
      <c r="AG149">
        <v>24.508665000000001</v>
      </c>
      <c r="AH149">
        <v>24.784458000000001</v>
      </c>
      <c r="AI149">
        <v>24.889831999999998</v>
      </c>
      <c r="AJ149">
        <v>25.070591</v>
      </c>
      <c r="AK149">
        <v>25.118781999999999</v>
      </c>
      <c r="AL149">
        <v>25.066670999999999</v>
      </c>
      <c r="AM149">
        <v>25.041691</v>
      </c>
      <c r="AN149">
        <v>24.965906</v>
      </c>
      <c r="AO149" s="1">
        <v>2E-3</v>
      </c>
    </row>
    <row r="150" spans="1:41" hidden="1" x14ac:dyDescent="0.2">
      <c r="A150" t="s">
        <v>334</v>
      </c>
      <c r="B150" t="s">
        <v>13</v>
      </c>
      <c r="C150" t="s">
        <v>2648</v>
      </c>
      <c r="D150" t="s">
        <v>2672</v>
      </c>
      <c r="E150" t="s">
        <v>2654</v>
      </c>
      <c r="F150" t="s">
        <v>2652</v>
      </c>
      <c r="H150" t="s">
        <v>136</v>
      </c>
      <c r="I150" t="s">
        <v>10</v>
      </c>
      <c r="K150">
        <v>23.239581999999999</v>
      </c>
      <c r="L150">
        <v>22.620913000000002</v>
      </c>
      <c r="M150">
        <v>21.286826999999999</v>
      </c>
      <c r="N150">
        <v>21.537991999999999</v>
      </c>
      <c r="O150">
        <v>21.352785000000001</v>
      </c>
      <c r="P150">
        <v>21.266100000000002</v>
      </c>
      <c r="Q150">
        <v>21.300889999999999</v>
      </c>
      <c r="R150">
        <v>21.436502000000001</v>
      </c>
      <c r="S150">
        <v>21.500235</v>
      </c>
      <c r="T150">
        <v>21.420155000000001</v>
      </c>
      <c r="U150">
        <v>21.708663999999999</v>
      </c>
      <c r="V150">
        <v>21.794021999999998</v>
      </c>
      <c r="W150">
        <v>21.806377000000001</v>
      </c>
      <c r="X150">
        <v>21.631336000000001</v>
      </c>
      <c r="Y150">
        <v>21.601894000000001</v>
      </c>
      <c r="Z150">
        <v>21.581354000000001</v>
      </c>
      <c r="AA150">
        <v>21.593233000000001</v>
      </c>
      <c r="AB150">
        <v>21.655601999999998</v>
      </c>
      <c r="AC150">
        <v>21.663571999999998</v>
      </c>
      <c r="AD150">
        <v>21.949545000000001</v>
      </c>
      <c r="AE150">
        <v>22.078720000000001</v>
      </c>
      <c r="AF150">
        <v>22.068697</v>
      </c>
      <c r="AG150">
        <v>22.325365000000001</v>
      </c>
      <c r="AH150">
        <v>22.426092000000001</v>
      </c>
      <c r="AI150">
        <v>22.462579999999999</v>
      </c>
      <c r="AJ150">
        <v>22.679932000000001</v>
      </c>
      <c r="AK150">
        <v>22.555965</v>
      </c>
      <c r="AL150">
        <v>22.606199</v>
      </c>
      <c r="AM150">
        <v>22.815994</v>
      </c>
      <c r="AN150">
        <v>22.9312</v>
      </c>
      <c r="AO150" s="1">
        <v>0</v>
      </c>
    </row>
    <row r="151" spans="1:41" hidden="1" x14ac:dyDescent="0.2">
      <c r="A151" t="s">
        <v>334</v>
      </c>
      <c r="B151" t="s">
        <v>15</v>
      </c>
      <c r="C151" t="s">
        <v>2648</v>
      </c>
      <c r="D151" t="s">
        <v>2672</v>
      </c>
      <c r="E151" t="s">
        <v>2654</v>
      </c>
      <c r="F151" t="s">
        <v>2653</v>
      </c>
      <c r="H151" t="s">
        <v>137</v>
      </c>
      <c r="I151" t="s">
        <v>10</v>
      </c>
      <c r="K151">
        <v>23.239508000000001</v>
      </c>
      <c r="L151">
        <v>22.620460999999999</v>
      </c>
      <c r="M151">
        <v>21.589272000000001</v>
      </c>
      <c r="N151">
        <v>22.646082</v>
      </c>
      <c r="O151">
        <v>22.904751000000001</v>
      </c>
      <c r="P151">
        <v>23.004978000000001</v>
      </c>
      <c r="Q151">
        <v>23.142326000000001</v>
      </c>
      <c r="R151">
        <v>23.572216000000001</v>
      </c>
      <c r="S151">
        <v>24.485073</v>
      </c>
      <c r="T151">
        <v>24.733885000000001</v>
      </c>
      <c r="U151">
        <v>25.084408</v>
      </c>
      <c r="V151">
        <v>25.432521999999999</v>
      </c>
      <c r="W151">
        <v>25.925816999999999</v>
      </c>
      <c r="X151">
        <v>26.164358</v>
      </c>
      <c r="Y151">
        <v>26.292214999999999</v>
      </c>
      <c r="Z151">
        <v>26.478020000000001</v>
      </c>
      <c r="AA151">
        <v>26.725172000000001</v>
      </c>
      <c r="AB151">
        <v>26.782744999999998</v>
      </c>
      <c r="AC151">
        <v>26.919270999999998</v>
      </c>
      <c r="AD151">
        <v>26.580749999999998</v>
      </c>
      <c r="AE151">
        <v>26.512238</v>
      </c>
      <c r="AF151">
        <v>26.587962999999998</v>
      </c>
      <c r="AG151">
        <v>26.875135</v>
      </c>
      <c r="AH151">
        <v>27.086766999999998</v>
      </c>
      <c r="AI151">
        <v>27.434467000000001</v>
      </c>
      <c r="AJ151">
        <v>27.513876</v>
      </c>
      <c r="AK151">
        <v>27.57077</v>
      </c>
      <c r="AL151">
        <v>27.395285000000001</v>
      </c>
      <c r="AM151">
        <v>27.385635000000001</v>
      </c>
      <c r="AN151">
        <v>27.495106</v>
      </c>
      <c r="AO151" s="1">
        <v>6.0000000000000001E-3</v>
      </c>
    </row>
    <row r="152" spans="1:41" hidden="1" x14ac:dyDescent="0.2">
      <c r="A152" t="s">
        <v>334</v>
      </c>
      <c r="B152" t="s">
        <v>36</v>
      </c>
      <c r="C152" t="s">
        <v>2648</v>
      </c>
      <c r="D152" t="s">
        <v>2672</v>
      </c>
      <c r="E152" t="s">
        <v>2660</v>
      </c>
      <c r="I152" t="s">
        <v>10</v>
      </c>
    </row>
    <row r="153" spans="1:41" hidden="1" x14ac:dyDescent="0.2">
      <c r="A153" t="s">
        <v>334</v>
      </c>
      <c r="B153" t="s">
        <v>11</v>
      </c>
      <c r="C153" t="s">
        <v>2648</v>
      </c>
      <c r="D153" t="s">
        <v>2672</v>
      </c>
      <c r="E153" t="s">
        <v>2660</v>
      </c>
      <c r="F153" t="s">
        <v>2651</v>
      </c>
      <c r="H153" t="s">
        <v>138</v>
      </c>
      <c r="I153" t="s">
        <v>10</v>
      </c>
      <c r="K153">
        <v>12.013578000000001</v>
      </c>
      <c r="L153">
        <v>10.458709000000001</v>
      </c>
      <c r="M153">
        <v>12.578842</v>
      </c>
      <c r="N153">
        <v>13.528700000000001</v>
      </c>
      <c r="O153">
        <v>13.737606</v>
      </c>
      <c r="P153">
        <v>13.942602000000001</v>
      </c>
      <c r="Q153">
        <v>14.329307999999999</v>
      </c>
      <c r="R153">
        <v>14.504764</v>
      </c>
      <c r="S153">
        <v>14.602103</v>
      </c>
      <c r="T153">
        <v>14.71898</v>
      </c>
      <c r="U153">
        <v>14.945432</v>
      </c>
      <c r="V153">
        <v>15.051952999999999</v>
      </c>
      <c r="W153">
        <v>15.178535</v>
      </c>
      <c r="X153">
        <v>15.191147000000001</v>
      </c>
      <c r="Y153">
        <v>15.223546000000001</v>
      </c>
      <c r="Z153">
        <v>15.203552999999999</v>
      </c>
      <c r="AA153">
        <v>15.229247000000001</v>
      </c>
      <c r="AB153">
        <v>15.418616</v>
      </c>
      <c r="AC153">
        <v>15.357547</v>
      </c>
      <c r="AD153">
        <v>15.693584</v>
      </c>
      <c r="AE153">
        <v>15.821681</v>
      </c>
      <c r="AF153">
        <v>15.904107</v>
      </c>
      <c r="AG153">
        <v>16.207706000000002</v>
      </c>
      <c r="AH153">
        <v>16.420985999999999</v>
      </c>
      <c r="AI153">
        <v>16.507034000000001</v>
      </c>
      <c r="AJ153">
        <v>16.658756</v>
      </c>
      <c r="AK153">
        <v>16.714941</v>
      </c>
      <c r="AL153">
        <v>16.686305999999998</v>
      </c>
      <c r="AM153">
        <v>16.718962000000001</v>
      </c>
      <c r="AN153">
        <v>16.678758999999999</v>
      </c>
      <c r="AO153" s="1">
        <v>1.0999999999999999E-2</v>
      </c>
    </row>
    <row r="154" spans="1:41" hidden="1" x14ac:dyDescent="0.2">
      <c r="A154" t="s">
        <v>334</v>
      </c>
      <c r="B154" t="s">
        <v>13</v>
      </c>
      <c r="C154" t="s">
        <v>2648</v>
      </c>
      <c r="D154" t="s">
        <v>2672</v>
      </c>
      <c r="E154" t="s">
        <v>2660</v>
      </c>
      <c r="F154" t="s">
        <v>2652</v>
      </c>
      <c r="H154" t="s">
        <v>139</v>
      </c>
      <c r="I154" t="s">
        <v>10</v>
      </c>
      <c r="K154">
        <v>12.013634</v>
      </c>
      <c r="L154">
        <v>10.451299000000001</v>
      </c>
      <c r="M154">
        <v>12.242625</v>
      </c>
      <c r="N154">
        <v>12.833735000000001</v>
      </c>
      <c r="O154">
        <v>12.993793</v>
      </c>
      <c r="P154">
        <v>13.144289000000001</v>
      </c>
      <c r="Q154">
        <v>13.532260000000001</v>
      </c>
      <c r="R154">
        <v>13.618387</v>
      </c>
      <c r="S154">
        <v>13.695586</v>
      </c>
      <c r="T154">
        <v>13.725967000000001</v>
      </c>
      <c r="U154">
        <v>13.896428</v>
      </c>
      <c r="V154">
        <v>13.965748</v>
      </c>
      <c r="W154">
        <v>13.977520999999999</v>
      </c>
      <c r="X154">
        <v>13.919347</v>
      </c>
      <c r="Y154">
        <v>13.932724</v>
      </c>
      <c r="Z154">
        <v>13.936965000000001</v>
      </c>
      <c r="AA154">
        <v>13.940780999999999</v>
      </c>
      <c r="AB154">
        <v>14.062115</v>
      </c>
      <c r="AC154">
        <v>14.063793</v>
      </c>
      <c r="AD154">
        <v>14.342635</v>
      </c>
      <c r="AE154">
        <v>14.45513</v>
      </c>
      <c r="AF154">
        <v>14.449232</v>
      </c>
      <c r="AG154">
        <v>14.63552</v>
      </c>
      <c r="AH154">
        <v>14.724515999999999</v>
      </c>
      <c r="AI154">
        <v>14.758376</v>
      </c>
      <c r="AJ154">
        <v>14.931281999999999</v>
      </c>
      <c r="AK154">
        <v>14.855305</v>
      </c>
      <c r="AL154">
        <v>14.882324000000001</v>
      </c>
      <c r="AM154">
        <v>15.018537</v>
      </c>
      <c r="AN154">
        <v>15.12322</v>
      </c>
      <c r="AO154" s="1">
        <v>8.0000000000000002E-3</v>
      </c>
    </row>
    <row r="155" spans="1:41" hidden="1" x14ac:dyDescent="0.2">
      <c r="A155" t="s">
        <v>334</v>
      </c>
      <c r="B155" t="s">
        <v>15</v>
      </c>
      <c r="C155" t="s">
        <v>2648</v>
      </c>
      <c r="D155" t="s">
        <v>2672</v>
      </c>
      <c r="E155" t="s">
        <v>2660</v>
      </c>
      <c r="F155" t="s">
        <v>2653</v>
      </c>
      <c r="H155" t="s">
        <v>140</v>
      </c>
      <c r="I155" t="s">
        <v>10</v>
      </c>
      <c r="K155">
        <v>12.013558</v>
      </c>
      <c r="L155">
        <v>10.447528999999999</v>
      </c>
      <c r="M155">
        <v>12.538812</v>
      </c>
      <c r="N155">
        <v>13.828879000000001</v>
      </c>
      <c r="O155">
        <v>14.288729999999999</v>
      </c>
      <c r="P155">
        <v>14.629401</v>
      </c>
      <c r="Q155">
        <v>15.066345999999999</v>
      </c>
      <c r="R155">
        <v>15.419456</v>
      </c>
      <c r="S155">
        <v>16.160536</v>
      </c>
      <c r="T155">
        <v>16.306463000000001</v>
      </c>
      <c r="U155">
        <v>16.574814</v>
      </c>
      <c r="V155">
        <v>16.781254000000001</v>
      </c>
      <c r="W155">
        <v>16.979178999999998</v>
      </c>
      <c r="X155">
        <v>17.106945</v>
      </c>
      <c r="Y155">
        <v>17.148781</v>
      </c>
      <c r="Z155">
        <v>17.251911</v>
      </c>
      <c r="AA155">
        <v>17.363230000000001</v>
      </c>
      <c r="AB155">
        <v>17.490777999999999</v>
      </c>
      <c r="AC155">
        <v>17.565335999999999</v>
      </c>
      <c r="AD155">
        <v>17.488835999999999</v>
      </c>
      <c r="AE155">
        <v>17.579128000000001</v>
      </c>
      <c r="AF155">
        <v>17.658504000000001</v>
      </c>
      <c r="AG155">
        <v>17.902920000000002</v>
      </c>
      <c r="AH155">
        <v>17.940491000000002</v>
      </c>
      <c r="AI155">
        <v>18.076049999999999</v>
      </c>
      <c r="AJ155">
        <v>18.204357000000002</v>
      </c>
      <c r="AK155">
        <v>18.233218999999998</v>
      </c>
      <c r="AL155">
        <v>18.266231999999999</v>
      </c>
      <c r="AM155">
        <v>18.329723000000001</v>
      </c>
      <c r="AN155">
        <v>18.334318</v>
      </c>
      <c r="AO155" s="1">
        <v>1.4999999999999999E-2</v>
      </c>
    </row>
    <row r="156" spans="1:41" hidden="1" x14ac:dyDescent="0.2">
      <c r="A156" t="s">
        <v>334</v>
      </c>
      <c r="B156" t="s">
        <v>21</v>
      </c>
      <c r="C156" t="s">
        <v>2648</v>
      </c>
      <c r="D156" t="s">
        <v>2672</v>
      </c>
      <c r="E156" t="s">
        <v>2655</v>
      </c>
      <c r="I156" t="s">
        <v>10</v>
      </c>
    </row>
    <row r="157" spans="1:41" hidden="1" x14ac:dyDescent="0.2">
      <c r="A157" t="s">
        <v>334</v>
      </c>
      <c r="B157" t="s">
        <v>11</v>
      </c>
      <c r="C157" t="s">
        <v>2648</v>
      </c>
      <c r="D157" t="s">
        <v>2672</v>
      </c>
      <c r="E157" t="s">
        <v>2655</v>
      </c>
      <c r="F157" t="s">
        <v>2651</v>
      </c>
      <c r="H157" t="s">
        <v>141</v>
      </c>
      <c r="I157" t="s">
        <v>10</v>
      </c>
      <c r="K157">
        <v>6.7148839999999996</v>
      </c>
      <c r="L157">
        <v>6.3616609999999998</v>
      </c>
      <c r="M157">
        <v>6.000756</v>
      </c>
      <c r="N157">
        <v>5.6632259999999999</v>
      </c>
      <c r="O157">
        <v>5.5072910000000004</v>
      </c>
      <c r="P157">
        <v>5.4740000000000002</v>
      </c>
      <c r="Q157">
        <v>5.5297869999999998</v>
      </c>
      <c r="R157">
        <v>5.6556819999999997</v>
      </c>
      <c r="S157">
        <v>5.7914450000000004</v>
      </c>
      <c r="T157">
        <v>5.8820180000000004</v>
      </c>
      <c r="U157">
        <v>6.022627</v>
      </c>
      <c r="V157">
        <v>6.0423989999999996</v>
      </c>
      <c r="W157">
        <v>6.1256589999999997</v>
      </c>
      <c r="X157">
        <v>6.123901</v>
      </c>
      <c r="Y157">
        <v>6.1005599999999998</v>
      </c>
      <c r="Z157">
        <v>6.0980410000000003</v>
      </c>
      <c r="AA157">
        <v>6.1061490000000003</v>
      </c>
      <c r="AB157">
        <v>6.1079420000000004</v>
      </c>
      <c r="AC157">
        <v>6.1093590000000004</v>
      </c>
      <c r="AD157">
        <v>6.1226830000000003</v>
      </c>
      <c r="AE157">
        <v>6.1126810000000003</v>
      </c>
      <c r="AF157">
        <v>6.082541</v>
      </c>
      <c r="AG157">
        <v>6.0692680000000001</v>
      </c>
      <c r="AH157">
        <v>6.0138239999999996</v>
      </c>
      <c r="AI157">
        <v>5.9953089999999998</v>
      </c>
      <c r="AJ157">
        <v>5.9838760000000004</v>
      </c>
      <c r="AK157">
        <v>5.9731480000000001</v>
      </c>
      <c r="AL157">
        <v>5.9684460000000001</v>
      </c>
      <c r="AM157">
        <v>5.9573970000000003</v>
      </c>
      <c r="AN157">
        <v>5.9414009999999999</v>
      </c>
      <c r="AO157" s="1">
        <v>-4.0000000000000001E-3</v>
      </c>
    </row>
    <row r="158" spans="1:41" hidden="1" x14ac:dyDescent="0.2">
      <c r="A158" t="s">
        <v>334</v>
      </c>
      <c r="B158" t="s">
        <v>13</v>
      </c>
      <c r="C158" t="s">
        <v>2648</v>
      </c>
      <c r="D158" t="s">
        <v>2672</v>
      </c>
      <c r="E158" t="s">
        <v>2655</v>
      </c>
      <c r="F158" t="s">
        <v>2652</v>
      </c>
      <c r="H158" t="s">
        <v>142</v>
      </c>
      <c r="I158" t="s">
        <v>10</v>
      </c>
      <c r="K158">
        <v>6.7161840000000002</v>
      </c>
      <c r="L158">
        <v>6.1097099999999998</v>
      </c>
      <c r="M158">
        <v>5.5735289999999997</v>
      </c>
      <c r="N158">
        <v>5.1328899999999997</v>
      </c>
      <c r="O158">
        <v>4.9154910000000003</v>
      </c>
      <c r="P158">
        <v>4.8274530000000002</v>
      </c>
      <c r="Q158">
        <v>4.8205799999999996</v>
      </c>
      <c r="R158">
        <v>4.8862779999999999</v>
      </c>
      <c r="S158">
        <v>4.958361</v>
      </c>
      <c r="T158">
        <v>5.0172629999999998</v>
      </c>
      <c r="U158">
        <v>5.1059229999999998</v>
      </c>
      <c r="V158">
        <v>5.1087290000000003</v>
      </c>
      <c r="W158">
        <v>5.1365420000000004</v>
      </c>
      <c r="X158">
        <v>5.1304109999999996</v>
      </c>
      <c r="Y158">
        <v>5.1008930000000001</v>
      </c>
      <c r="Z158">
        <v>5.0795760000000003</v>
      </c>
      <c r="AA158">
        <v>5.0644349999999996</v>
      </c>
      <c r="AB158">
        <v>5.0249040000000003</v>
      </c>
      <c r="AC158">
        <v>5.01647</v>
      </c>
      <c r="AD158">
        <v>4.9675989999999999</v>
      </c>
      <c r="AE158">
        <v>4.934774</v>
      </c>
      <c r="AF158">
        <v>4.873075</v>
      </c>
      <c r="AG158">
        <v>4.8382699999999996</v>
      </c>
      <c r="AH158">
        <v>4.8123950000000004</v>
      </c>
      <c r="AI158">
        <v>4.8031709999999999</v>
      </c>
      <c r="AJ158">
        <v>4.7619999999999996</v>
      </c>
      <c r="AK158">
        <v>4.7249639999999999</v>
      </c>
      <c r="AL158">
        <v>4.6871619999999998</v>
      </c>
      <c r="AM158">
        <v>4.6753770000000001</v>
      </c>
      <c r="AN158">
        <v>4.6645139999999996</v>
      </c>
      <c r="AO158" s="1">
        <v>-1.2E-2</v>
      </c>
    </row>
    <row r="159" spans="1:41" hidden="1" x14ac:dyDescent="0.2">
      <c r="A159" t="s">
        <v>334</v>
      </c>
      <c r="B159" t="s">
        <v>15</v>
      </c>
      <c r="C159" t="s">
        <v>2648</v>
      </c>
      <c r="D159" t="s">
        <v>2672</v>
      </c>
      <c r="E159" t="s">
        <v>2655</v>
      </c>
      <c r="F159" t="s">
        <v>2653</v>
      </c>
      <c r="H159" t="s">
        <v>143</v>
      </c>
      <c r="I159" t="s">
        <v>10</v>
      </c>
      <c r="K159">
        <v>6.7132310000000004</v>
      </c>
      <c r="L159">
        <v>6.9778289999999998</v>
      </c>
      <c r="M159">
        <v>6.8414380000000001</v>
      </c>
      <c r="N159">
        <v>6.783042</v>
      </c>
      <c r="O159">
        <v>6.7906209999999998</v>
      </c>
      <c r="P159">
        <v>6.9231579999999999</v>
      </c>
      <c r="Q159">
        <v>7.0399440000000002</v>
      </c>
      <c r="R159">
        <v>7.3402440000000002</v>
      </c>
      <c r="S159">
        <v>7.6796329999999999</v>
      </c>
      <c r="T159">
        <v>7.9065899999999996</v>
      </c>
      <c r="U159">
        <v>8.1480270000000008</v>
      </c>
      <c r="V159">
        <v>8.3553529999999991</v>
      </c>
      <c r="W159">
        <v>8.6019850000000009</v>
      </c>
      <c r="X159">
        <v>8.7333770000000008</v>
      </c>
      <c r="Y159">
        <v>8.8199199999999998</v>
      </c>
      <c r="Z159">
        <v>8.9837290000000003</v>
      </c>
      <c r="AA159">
        <v>9.0610289999999996</v>
      </c>
      <c r="AB159">
        <v>9.1325149999999997</v>
      </c>
      <c r="AC159">
        <v>9.2380479999999991</v>
      </c>
      <c r="AD159">
        <v>9.3578119999999991</v>
      </c>
      <c r="AE159">
        <v>9.3749070000000003</v>
      </c>
      <c r="AF159">
        <v>9.3286239999999996</v>
      </c>
      <c r="AG159">
        <v>9.2920379999999998</v>
      </c>
      <c r="AH159">
        <v>9.3953369999999996</v>
      </c>
      <c r="AI159">
        <v>9.437595</v>
      </c>
      <c r="AJ159">
        <v>9.491244</v>
      </c>
      <c r="AK159">
        <v>9.5432849999999991</v>
      </c>
      <c r="AL159">
        <v>9.5715959999999995</v>
      </c>
      <c r="AM159">
        <v>9.6479490000000006</v>
      </c>
      <c r="AN159">
        <v>9.7170769999999997</v>
      </c>
      <c r="AO159" s="1">
        <v>1.2999999999999999E-2</v>
      </c>
    </row>
    <row r="160" spans="1:41" hidden="1" x14ac:dyDescent="0.2">
      <c r="A160" t="s">
        <v>334</v>
      </c>
      <c r="B160" t="s">
        <v>59</v>
      </c>
      <c r="C160" t="s">
        <v>2648</v>
      </c>
      <c r="D160" t="s">
        <v>2672</v>
      </c>
      <c r="E160" t="s">
        <v>2661</v>
      </c>
      <c r="I160" t="s">
        <v>10</v>
      </c>
    </row>
    <row r="161" spans="1:41" hidden="1" x14ac:dyDescent="0.2">
      <c r="A161" t="s">
        <v>334</v>
      </c>
      <c r="B161" t="s">
        <v>11</v>
      </c>
      <c r="C161" t="s">
        <v>2648</v>
      </c>
      <c r="D161" t="s">
        <v>2672</v>
      </c>
      <c r="E161" t="s">
        <v>2661</v>
      </c>
      <c r="F161" t="s">
        <v>2651</v>
      </c>
      <c r="H161" t="s">
        <v>144</v>
      </c>
      <c r="I161" t="s">
        <v>10</v>
      </c>
      <c r="K161">
        <v>3.9200170000000001</v>
      </c>
      <c r="L161">
        <v>3.520448</v>
      </c>
      <c r="M161">
        <v>3.3495240000000002</v>
      </c>
      <c r="N161">
        <v>3.1881349999999999</v>
      </c>
      <c r="O161">
        <v>3.096409</v>
      </c>
      <c r="P161">
        <v>3.03288</v>
      </c>
      <c r="Q161">
        <v>3.0056090000000002</v>
      </c>
      <c r="R161">
        <v>3.0067390000000001</v>
      </c>
      <c r="S161">
        <v>3.0179010000000002</v>
      </c>
      <c r="T161">
        <v>3.0464850000000001</v>
      </c>
      <c r="U161">
        <v>3.0680510000000001</v>
      </c>
      <c r="V161">
        <v>3.100158</v>
      </c>
      <c r="W161">
        <v>3.1251690000000001</v>
      </c>
      <c r="X161">
        <v>3.1477789999999999</v>
      </c>
      <c r="Y161">
        <v>3.1733889999999998</v>
      </c>
      <c r="Z161">
        <v>3.20092</v>
      </c>
      <c r="AA161">
        <v>3.2328570000000001</v>
      </c>
      <c r="AB161">
        <v>3.2593830000000001</v>
      </c>
      <c r="AC161">
        <v>3.2843460000000002</v>
      </c>
      <c r="AD161">
        <v>3.312316</v>
      </c>
      <c r="AE161">
        <v>3.3372099999999998</v>
      </c>
      <c r="AF161">
        <v>3.3597380000000001</v>
      </c>
      <c r="AG161">
        <v>3.3827820000000002</v>
      </c>
      <c r="AH161">
        <v>3.4101669999999999</v>
      </c>
      <c r="AI161">
        <v>3.4379360000000001</v>
      </c>
      <c r="AJ161">
        <v>3.4673980000000002</v>
      </c>
      <c r="AK161">
        <v>3.493941</v>
      </c>
      <c r="AL161">
        <v>3.5140889999999998</v>
      </c>
      <c r="AM161">
        <v>3.5360510000000001</v>
      </c>
      <c r="AN161">
        <v>3.5649459999999999</v>
      </c>
      <c r="AO161" s="1">
        <v>-3.0000000000000001E-3</v>
      </c>
    </row>
    <row r="162" spans="1:41" hidden="1" x14ac:dyDescent="0.2">
      <c r="A162" t="s">
        <v>334</v>
      </c>
      <c r="B162" t="s">
        <v>13</v>
      </c>
      <c r="C162" t="s">
        <v>2648</v>
      </c>
      <c r="D162" t="s">
        <v>2672</v>
      </c>
      <c r="E162" t="s">
        <v>2661</v>
      </c>
      <c r="F162" t="s">
        <v>2652</v>
      </c>
      <c r="H162" t="s">
        <v>145</v>
      </c>
      <c r="I162" t="s">
        <v>10</v>
      </c>
      <c r="K162">
        <v>3.9207879999999999</v>
      </c>
      <c r="L162">
        <v>3.5090910000000002</v>
      </c>
      <c r="M162">
        <v>3.3398840000000001</v>
      </c>
      <c r="N162">
        <v>3.1762739999999998</v>
      </c>
      <c r="O162">
        <v>3.0831780000000002</v>
      </c>
      <c r="P162">
        <v>3.0253160000000001</v>
      </c>
      <c r="Q162">
        <v>2.9964879999999998</v>
      </c>
      <c r="R162">
        <v>2.9870779999999999</v>
      </c>
      <c r="S162">
        <v>2.9963099999999998</v>
      </c>
      <c r="T162">
        <v>3.0227889999999999</v>
      </c>
      <c r="U162">
        <v>3.0410539999999999</v>
      </c>
      <c r="V162">
        <v>3.0713330000000001</v>
      </c>
      <c r="W162">
        <v>3.0945469999999999</v>
      </c>
      <c r="X162">
        <v>3.1131859999999998</v>
      </c>
      <c r="Y162">
        <v>3.1374309999999999</v>
      </c>
      <c r="Z162">
        <v>3.1629</v>
      </c>
      <c r="AA162">
        <v>3.1930610000000001</v>
      </c>
      <c r="AB162">
        <v>3.2172700000000001</v>
      </c>
      <c r="AC162">
        <v>3.2424409999999999</v>
      </c>
      <c r="AD162">
        <v>3.2676419999999999</v>
      </c>
      <c r="AE162">
        <v>3.292227</v>
      </c>
      <c r="AF162">
        <v>3.3126829999999998</v>
      </c>
      <c r="AG162">
        <v>3.336605</v>
      </c>
      <c r="AH162">
        <v>3.3637169999999998</v>
      </c>
      <c r="AI162">
        <v>3.3926379999999998</v>
      </c>
      <c r="AJ162">
        <v>3.4193340000000001</v>
      </c>
      <c r="AK162">
        <v>3.4473379999999998</v>
      </c>
      <c r="AL162">
        <v>3.4729049999999999</v>
      </c>
      <c r="AM162">
        <v>3.4959600000000002</v>
      </c>
      <c r="AN162">
        <v>3.5198299999999998</v>
      </c>
      <c r="AO162" s="1">
        <v>-4.0000000000000001E-3</v>
      </c>
    </row>
    <row r="163" spans="1:41" hidden="1" x14ac:dyDescent="0.2">
      <c r="A163" t="s">
        <v>334</v>
      </c>
      <c r="B163" t="s">
        <v>15</v>
      </c>
      <c r="C163" t="s">
        <v>2648</v>
      </c>
      <c r="D163" t="s">
        <v>2672</v>
      </c>
      <c r="E163" t="s">
        <v>2661</v>
      </c>
      <c r="F163" t="s">
        <v>2653</v>
      </c>
      <c r="H163" t="s">
        <v>146</v>
      </c>
      <c r="I163" t="s">
        <v>10</v>
      </c>
      <c r="K163">
        <v>3.9197579999999999</v>
      </c>
      <c r="L163">
        <v>3.5130539999999999</v>
      </c>
      <c r="M163">
        <v>3.3256730000000001</v>
      </c>
      <c r="N163">
        <v>3.173943</v>
      </c>
      <c r="O163">
        <v>3.1024340000000001</v>
      </c>
      <c r="P163">
        <v>3.045534</v>
      </c>
      <c r="Q163">
        <v>3.0211790000000001</v>
      </c>
      <c r="R163">
        <v>3.0262639999999998</v>
      </c>
      <c r="S163">
        <v>3.0440309999999999</v>
      </c>
      <c r="T163">
        <v>3.074827</v>
      </c>
      <c r="U163">
        <v>3.100085</v>
      </c>
      <c r="V163">
        <v>3.135516</v>
      </c>
      <c r="W163">
        <v>3.1648689999999999</v>
      </c>
      <c r="X163">
        <v>3.19109</v>
      </c>
      <c r="Y163">
        <v>3.2215929999999999</v>
      </c>
      <c r="Z163">
        <v>3.2524479999999998</v>
      </c>
      <c r="AA163">
        <v>3.287204</v>
      </c>
      <c r="AB163">
        <v>3.31575</v>
      </c>
      <c r="AC163">
        <v>3.3424299999999998</v>
      </c>
      <c r="AD163">
        <v>3.3693900000000001</v>
      </c>
      <c r="AE163">
        <v>3.3918089999999999</v>
      </c>
      <c r="AF163">
        <v>3.4169049999999999</v>
      </c>
      <c r="AG163">
        <v>3.4421940000000002</v>
      </c>
      <c r="AH163">
        <v>3.4695830000000001</v>
      </c>
      <c r="AI163">
        <v>3.50061</v>
      </c>
      <c r="AJ163">
        <v>3.530338</v>
      </c>
      <c r="AK163">
        <v>3.5616340000000002</v>
      </c>
      <c r="AL163">
        <v>3.5872679999999999</v>
      </c>
      <c r="AM163">
        <v>3.6141450000000002</v>
      </c>
      <c r="AN163">
        <v>3.6436090000000001</v>
      </c>
      <c r="AO163" s="1">
        <v>-3.0000000000000001E-3</v>
      </c>
    </row>
    <row r="164" spans="1:41" hidden="1" x14ac:dyDescent="0.2">
      <c r="A164" t="s">
        <v>334</v>
      </c>
      <c r="B164" t="s">
        <v>147</v>
      </c>
      <c r="C164" t="s">
        <v>2648</v>
      </c>
      <c r="D164" t="s">
        <v>2672</v>
      </c>
      <c r="E164" t="s">
        <v>2673</v>
      </c>
      <c r="I164" t="s">
        <v>10</v>
      </c>
    </row>
    <row r="165" spans="1:41" hidden="1" x14ac:dyDescent="0.2">
      <c r="A165" t="s">
        <v>334</v>
      </c>
      <c r="B165" t="s">
        <v>11</v>
      </c>
      <c r="C165" t="s">
        <v>2648</v>
      </c>
      <c r="D165" t="s">
        <v>2672</v>
      </c>
      <c r="E165" t="s">
        <v>2673</v>
      </c>
      <c r="F165" t="s">
        <v>2651</v>
      </c>
      <c r="H165" t="s">
        <v>148</v>
      </c>
      <c r="I165" t="s">
        <v>10</v>
      </c>
      <c r="K165">
        <v>2.092638</v>
      </c>
      <c r="L165">
        <v>2.0673189999999999</v>
      </c>
      <c r="M165">
        <v>2.0517349999999999</v>
      </c>
      <c r="N165">
        <v>2.0577580000000002</v>
      </c>
      <c r="O165">
        <v>2.0127139999999999</v>
      </c>
      <c r="P165">
        <v>1.9825839999999999</v>
      </c>
      <c r="Q165">
        <v>1.9810030000000001</v>
      </c>
      <c r="R165">
        <v>1.9720610000000001</v>
      </c>
      <c r="S165">
        <v>1.980461</v>
      </c>
      <c r="T165">
        <v>1.978699</v>
      </c>
      <c r="U165">
        <v>1.978445</v>
      </c>
      <c r="V165">
        <v>1.969352</v>
      </c>
      <c r="W165">
        <v>1.9658679999999999</v>
      </c>
      <c r="X165">
        <v>1.962693</v>
      </c>
      <c r="Y165">
        <v>1.9513499999999999</v>
      </c>
      <c r="Z165">
        <v>1.9398960000000001</v>
      </c>
      <c r="AA165">
        <v>1.9385600000000001</v>
      </c>
      <c r="AB165">
        <v>1.939254</v>
      </c>
      <c r="AC165">
        <v>1.9379090000000001</v>
      </c>
      <c r="AD165">
        <v>1.944985</v>
      </c>
      <c r="AE165">
        <v>1.9423820000000001</v>
      </c>
      <c r="AF165">
        <v>1.932901</v>
      </c>
      <c r="AG165">
        <v>1.9238360000000001</v>
      </c>
      <c r="AH165">
        <v>1.9204699999999999</v>
      </c>
      <c r="AI165">
        <v>1.918973</v>
      </c>
      <c r="AJ165">
        <v>1.9170370000000001</v>
      </c>
      <c r="AK165">
        <v>1.9126369999999999</v>
      </c>
      <c r="AL165">
        <v>1.9049659999999999</v>
      </c>
      <c r="AM165">
        <v>1.906433</v>
      </c>
      <c r="AN165">
        <v>1.9040790000000001</v>
      </c>
      <c r="AO165" s="1">
        <v>-3.0000000000000001E-3</v>
      </c>
    </row>
    <row r="166" spans="1:41" hidden="1" x14ac:dyDescent="0.2">
      <c r="A166" t="s">
        <v>334</v>
      </c>
      <c r="B166" t="s">
        <v>13</v>
      </c>
      <c r="C166" t="s">
        <v>2648</v>
      </c>
      <c r="D166" t="s">
        <v>2672</v>
      </c>
      <c r="E166" t="s">
        <v>2673</v>
      </c>
      <c r="F166" t="s">
        <v>2652</v>
      </c>
      <c r="H166" t="s">
        <v>149</v>
      </c>
      <c r="I166" t="s">
        <v>10</v>
      </c>
      <c r="K166">
        <v>2.148501</v>
      </c>
      <c r="L166">
        <v>2.0046750000000002</v>
      </c>
      <c r="M166">
        <v>2.0147889999999999</v>
      </c>
      <c r="N166">
        <v>2.0406040000000001</v>
      </c>
      <c r="O166">
        <v>1.9811609999999999</v>
      </c>
      <c r="P166">
        <v>1.9481189999999999</v>
      </c>
      <c r="Q166">
        <v>1.9403570000000001</v>
      </c>
      <c r="R166">
        <v>1.927041</v>
      </c>
      <c r="S166">
        <v>1.9202589999999999</v>
      </c>
      <c r="T166">
        <v>1.9131769999999999</v>
      </c>
      <c r="U166">
        <v>1.912307</v>
      </c>
      <c r="V166">
        <v>1.90076</v>
      </c>
      <c r="W166">
        <v>1.8884350000000001</v>
      </c>
      <c r="X166">
        <v>1.8869050000000001</v>
      </c>
      <c r="Y166">
        <v>1.865197</v>
      </c>
      <c r="Z166">
        <v>1.85046</v>
      </c>
      <c r="AA166">
        <v>1.8495269999999999</v>
      </c>
      <c r="AB166">
        <v>1.8452390000000001</v>
      </c>
      <c r="AC166">
        <v>1.8399479999999999</v>
      </c>
      <c r="AD166">
        <v>1.8370200000000001</v>
      </c>
      <c r="AE166">
        <v>1.82884</v>
      </c>
      <c r="AF166">
        <v>1.8234699999999999</v>
      </c>
      <c r="AG166">
        <v>1.813037</v>
      </c>
      <c r="AH166">
        <v>1.807002</v>
      </c>
      <c r="AI166">
        <v>1.805518</v>
      </c>
      <c r="AJ166">
        <v>1.791326</v>
      </c>
      <c r="AK166">
        <v>1.7877810000000001</v>
      </c>
      <c r="AL166">
        <v>1.7869060000000001</v>
      </c>
      <c r="AM166">
        <v>1.7870299999999999</v>
      </c>
      <c r="AN166">
        <v>1.7859959999999999</v>
      </c>
      <c r="AO166" s="1">
        <v>-6.0000000000000001E-3</v>
      </c>
    </row>
    <row r="167" spans="1:41" hidden="1" x14ac:dyDescent="0.2">
      <c r="A167" t="s">
        <v>334</v>
      </c>
      <c r="B167" t="s">
        <v>15</v>
      </c>
      <c r="C167" t="s">
        <v>2648</v>
      </c>
      <c r="D167" t="s">
        <v>2672</v>
      </c>
      <c r="E167" t="s">
        <v>2673</v>
      </c>
      <c r="F167" t="s">
        <v>2653</v>
      </c>
      <c r="H167" t="s">
        <v>150</v>
      </c>
      <c r="I167" t="s">
        <v>10</v>
      </c>
      <c r="K167">
        <v>2.148971</v>
      </c>
      <c r="L167">
        <v>2.038875</v>
      </c>
      <c r="M167">
        <v>2.1022539999999998</v>
      </c>
      <c r="N167">
        <v>2.1768640000000001</v>
      </c>
      <c r="O167">
        <v>2.0750350000000002</v>
      </c>
      <c r="P167">
        <v>2.0708989999999998</v>
      </c>
      <c r="Q167">
        <v>2.074255</v>
      </c>
      <c r="R167">
        <v>2.0753590000000002</v>
      </c>
      <c r="S167">
        <v>2.0676640000000002</v>
      </c>
      <c r="T167">
        <v>2.0719270000000001</v>
      </c>
      <c r="U167">
        <v>2.0569790000000001</v>
      </c>
      <c r="V167">
        <v>2.0550700000000002</v>
      </c>
      <c r="W167">
        <v>2.0566070000000001</v>
      </c>
      <c r="X167">
        <v>2.0633240000000002</v>
      </c>
      <c r="Y167">
        <v>2.064476</v>
      </c>
      <c r="Z167">
        <v>2.0655459999999999</v>
      </c>
      <c r="AA167">
        <v>2.0668679999999999</v>
      </c>
      <c r="AB167">
        <v>2.068594</v>
      </c>
      <c r="AC167">
        <v>2.0701160000000001</v>
      </c>
      <c r="AD167">
        <v>2.0722170000000002</v>
      </c>
      <c r="AE167">
        <v>2.0720049999999999</v>
      </c>
      <c r="AF167">
        <v>2.0702229999999999</v>
      </c>
      <c r="AG167">
        <v>2.0752959999999998</v>
      </c>
      <c r="AH167">
        <v>2.0718109999999998</v>
      </c>
      <c r="AI167">
        <v>2.0801210000000001</v>
      </c>
      <c r="AJ167">
        <v>2.0806490000000002</v>
      </c>
      <c r="AK167">
        <v>2.084619</v>
      </c>
      <c r="AL167">
        <v>2.0818099999999999</v>
      </c>
      <c r="AM167">
        <v>2.084921</v>
      </c>
      <c r="AN167">
        <v>2.087526</v>
      </c>
      <c r="AO167" s="1">
        <v>-1E-3</v>
      </c>
    </row>
    <row r="168" spans="1:41" hidden="1" x14ac:dyDescent="0.2">
      <c r="A168" t="s">
        <v>334</v>
      </c>
      <c r="B168" t="s">
        <v>67</v>
      </c>
      <c r="C168" t="s">
        <v>2648</v>
      </c>
      <c r="D168" t="s">
        <v>2672</v>
      </c>
      <c r="E168" t="s">
        <v>2663</v>
      </c>
      <c r="I168" t="s">
        <v>10</v>
      </c>
    </row>
    <row r="169" spans="1:41" hidden="1" x14ac:dyDescent="0.2">
      <c r="A169" t="s">
        <v>334</v>
      </c>
      <c r="B169" t="s">
        <v>11</v>
      </c>
      <c r="C169" t="s">
        <v>2648</v>
      </c>
      <c r="D169" t="s">
        <v>2672</v>
      </c>
      <c r="E169" t="s">
        <v>2663</v>
      </c>
      <c r="F169" t="s">
        <v>2651</v>
      </c>
      <c r="H169" t="s">
        <v>151</v>
      </c>
      <c r="I169" t="s">
        <v>10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t="s">
        <v>69</v>
      </c>
    </row>
    <row r="170" spans="1:41" hidden="1" x14ac:dyDescent="0.2">
      <c r="A170" t="s">
        <v>334</v>
      </c>
      <c r="B170" t="s">
        <v>13</v>
      </c>
      <c r="C170" t="s">
        <v>2648</v>
      </c>
      <c r="D170" t="s">
        <v>2672</v>
      </c>
      <c r="E170" t="s">
        <v>2663</v>
      </c>
      <c r="F170" t="s">
        <v>2652</v>
      </c>
      <c r="H170" t="s">
        <v>152</v>
      </c>
      <c r="I170" t="s">
        <v>10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t="s">
        <v>69</v>
      </c>
    </row>
    <row r="171" spans="1:41" hidden="1" x14ac:dyDescent="0.2">
      <c r="A171" t="s">
        <v>334</v>
      </c>
      <c r="B171" t="s">
        <v>15</v>
      </c>
      <c r="C171" t="s">
        <v>2648</v>
      </c>
      <c r="D171" t="s">
        <v>2672</v>
      </c>
      <c r="E171" t="s">
        <v>2663</v>
      </c>
      <c r="F171" t="s">
        <v>2653</v>
      </c>
      <c r="H171" t="s">
        <v>153</v>
      </c>
      <c r="I171" t="s">
        <v>10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t="s">
        <v>69</v>
      </c>
    </row>
    <row r="172" spans="1:41" hidden="1" x14ac:dyDescent="0.2">
      <c r="A172" t="s">
        <v>334</v>
      </c>
      <c r="B172" t="s">
        <v>25</v>
      </c>
      <c r="C172" t="s">
        <v>2648</v>
      </c>
      <c r="D172" t="s">
        <v>2672</v>
      </c>
      <c r="E172" t="s">
        <v>2656</v>
      </c>
      <c r="I172" t="s">
        <v>10</v>
      </c>
    </row>
    <row r="173" spans="1:41" hidden="1" x14ac:dyDescent="0.2">
      <c r="A173" t="s">
        <v>334</v>
      </c>
      <c r="B173" t="s">
        <v>11</v>
      </c>
      <c r="C173" t="s">
        <v>2648</v>
      </c>
      <c r="D173" t="s">
        <v>2672</v>
      </c>
      <c r="E173" t="s">
        <v>2656</v>
      </c>
      <c r="F173" t="s">
        <v>2651</v>
      </c>
      <c r="H173" t="s">
        <v>154</v>
      </c>
      <c r="I173" t="s">
        <v>10</v>
      </c>
      <c r="K173">
        <v>32.461033</v>
      </c>
      <c r="L173">
        <v>32.266651000000003</v>
      </c>
      <c r="M173">
        <v>31.663857</v>
      </c>
      <c r="N173">
        <v>30.877979</v>
      </c>
      <c r="O173">
        <v>30.708071</v>
      </c>
      <c r="P173">
        <v>30.615227000000001</v>
      </c>
      <c r="Q173">
        <v>30.680014</v>
      </c>
      <c r="R173">
        <v>30.793015</v>
      </c>
      <c r="S173">
        <v>30.882946</v>
      </c>
      <c r="T173">
        <v>30.928681999999998</v>
      </c>
      <c r="U173">
        <v>31.034051999999999</v>
      </c>
      <c r="V173">
        <v>31.089554</v>
      </c>
      <c r="W173">
        <v>31.261178999999998</v>
      </c>
      <c r="X173">
        <v>31.367305999999999</v>
      </c>
      <c r="Y173">
        <v>31.18111</v>
      </c>
      <c r="Z173">
        <v>31.113538999999999</v>
      </c>
      <c r="AA173">
        <v>30.950189999999999</v>
      </c>
      <c r="AB173">
        <v>30.788084000000001</v>
      </c>
      <c r="AC173">
        <v>30.798940999999999</v>
      </c>
      <c r="AD173">
        <v>30.779612</v>
      </c>
      <c r="AE173">
        <v>30.658608999999998</v>
      </c>
      <c r="AF173">
        <v>30.626740000000002</v>
      </c>
      <c r="AG173">
        <v>30.542953000000001</v>
      </c>
      <c r="AH173">
        <v>30.323409999999999</v>
      </c>
      <c r="AI173">
        <v>30.318209</v>
      </c>
      <c r="AJ173">
        <v>30.264156</v>
      </c>
      <c r="AK173">
        <v>30.173914</v>
      </c>
      <c r="AL173">
        <v>30.212219000000001</v>
      </c>
      <c r="AM173">
        <v>30.142212000000001</v>
      </c>
      <c r="AN173">
        <v>29.924009000000002</v>
      </c>
      <c r="AO173" s="1">
        <v>-3.0000000000000001E-3</v>
      </c>
    </row>
    <row r="174" spans="1:41" hidden="1" x14ac:dyDescent="0.2">
      <c r="A174" t="s">
        <v>334</v>
      </c>
      <c r="B174" t="s">
        <v>13</v>
      </c>
      <c r="C174" t="s">
        <v>2648</v>
      </c>
      <c r="D174" t="s">
        <v>2672</v>
      </c>
      <c r="E174" t="s">
        <v>2656</v>
      </c>
      <c r="F174" t="s">
        <v>2652</v>
      </c>
      <c r="H174" t="s">
        <v>155</v>
      </c>
      <c r="I174" t="s">
        <v>10</v>
      </c>
      <c r="K174">
        <v>32.462367999999998</v>
      </c>
      <c r="L174">
        <v>32.105080000000001</v>
      </c>
      <c r="M174">
        <v>31.155308000000002</v>
      </c>
      <c r="N174">
        <v>30.254792999999999</v>
      </c>
      <c r="O174">
        <v>29.949043</v>
      </c>
      <c r="P174">
        <v>29.925174999999999</v>
      </c>
      <c r="Q174">
        <v>29.881155</v>
      </c>
      <c r="R174">
        <v>29.862414999999999</v>
      </c>
      <c r="S174">
        <v>29.829597</v>
      </c>
      <c r="T174">
        <v>29.683125</v>
      </c>
      <c r="U174">
        <v>29.822617000000001</v>
      </c>
      <c r="V174">
        <v>29.755951</v>
      </c>
      <c r="W174">
        <v>29.792808999999998</v>
      </c>
      <c r="X174">
        <v>29.860264000000001</v>
      </c>
      <c r="Y174">
        <v>29.581261000000001</v>
      </c>
      <c r="Z174">
        <v>29.53097</v>
      </c>
      <c r="AA174">
        <v>29.450354000000001</v>
      </c>
      <c r="AB174">
        <v>29.271643000000001</v>
      </c>
      <c r="AC174">
        <v>29.221091999999999</v>
      </c>
      <c r="AD174">
        <v>29.274585999999999</v>
      </c>
      <c r="AE174">
        <v>29.136555000000001</v>
      </c>
      <c r="AF174">
        <v>29.080938</v>
      </c>
      <c r="AG174">
        <v>28.998076999999999</v>
      </c>
      <c r="AH174">
        <v>28.856013999999998</v>
      </c>
      <c r="AI174">
        <v>28.812103</v>
      </c>
      <c r="AJ174">
        <v>28.851655999999998</v>
      </c>
      <c r="AK174">
        <v>28.662693000000001</v>
      </c>
      <c r="AL174">
        <v>28.662306000000001</v>
      </c>
      <c r="AM174">
        <v>28.585153999999999</v>
      </c>
      <c r="AN174">
        <v>28.430499999999999</v>
      </c>
      <c r="AO174" s="1">
        <v>-5.0000000000000001E-3</v>
      </c>
    </row>
    <row r="175" spans="1:41" hidden="1" x14ac:dyDescent="0.2">
      <c r="A175" t="s">
        <v>334</v>
      </c>
      <c r="B175" t="s">
        <v>15</v>
      </c>
      <c r="C175" t="s">
        <v>2648</v>
      </c>
      <c r="D175" t="s">
        <v>2672</v>
      </c>
      <c r="E175" t="s">
        <v>2656</v>
      </c>
      <c r="F175" t="s">
        <v>2653</v>
      </c>
      <c r="H175" t="s">
        <v>156</v>
      </c>
      <c r="I175" t="s">
        <v>10</v>
      </c>
      <c r="K175">
        <v>32.498305999999999</v>
      </c>
      <c r="L175">
        <v>32.091904</v>
      </c>
      <c r="M175">
        <v>32.409762999999998</v>
      </c>
      <c r="N175">
        <v>32.183849000000002</v>
      </c>
      <c r="O175">
        <v>32.233722999999998</v>
      </c>
      <c r="P175">
        <v>32.502533</v>
      </c>
      <c r="Q175">
        <v>32.642409999999998</v>
      </c>
      <c r="R175">
        <v>32.913406000000002</v>
      </c>
      <c r="S175">
        <v>33.162345999999999</v>
      </c>
      <c r="T175">
        <v>33.369965000000001</v>
      </c>
      <c r="U175">
        <v>33.591819999999998</v>
      </c>
      <c r="V175">
        <v>33.800545</v>
      </c>
      <c r="W175">
        <v>34.096161000000002</v>
      </c>
      <c r="X175">
        <v>34.196582999999997</v>
      </c>
      <c r="Y175">
        <v>34.063927</v>
      </c>
      <c r="Z175">
        <v>34.139408000000003</v>
      </c>
      <c r="AA175">
        <v>34.126789000000002</v>
      </c>
      <c r="AB175">
        <v>34.166733000000001</v>
      </c>
      <c r="AC175">
        <v>34.146084000000002</v>
      </c>
      <c r="AD175">
        <v>34.237685999999997</v>
      </c>
      <c r="AE175">
        <v>34.259318999999998</v>
      </c>
      <c r="AF175">
        <v>34.070286000000003</v>
      </c>
      <c r="AG175">
        <v>33.898581999999998</v>
      </c>
      <c r="AH175">
        <v>33.956234000000002</v>
      </c>
      <c r="AI175">
        <v>33.889927</v>
      </c>
      <c r="AJ175">
        <v>33.962879000000001</v>
      </c>
      <c r="AK175">
        <v>33.863025999999998</v>
      </c>
      <c r="AL175">
        <v>33.757359000000001</v>
      </c>
      <c r="AM175">
        <v>33.813068000000001</v>
      </c>
      <c r="AN175">
        <v>33.679198999999997</v>
      </c>
      <c r="AO175" s="1">
        <v>1E-3</v>
      </c>
    </row>
    <row r="176" spans="1:41" hidden="1" x14ac:dyDescent="0.2">
      <c r="A176" t="s">
        <v>334</v>
      </c>
      <c r="B176" t="s">
        <v>157</v>
      </c>
    </row>
    <row r="177" spans="1:41" hidden="1" x14ac:dyDescent="0.2">
      <c r="A177" t="s">
        <v>334</v>
      </c>
      <c r="B177" t="s">
        <v>158</v>
      </c>
    </row>
    <row r="178" spans="1:41" hidden="1" x14ac:dyDescent="0.2">
      <c r="A178" t="s">
        <v>334</v>
      </c>
      <c r="B178" t="s">
        <v>8</v>
      </c>
      <c r="C178" t="s">
        <v>181</v>
      </c>
      <c r="D178" t="s">
        <v>2674</v>
      </c>
      <c r="I178" t="s">
        <v>159</v>
      </c>
    </row>
    <row r="179" spans="1:41" hidden="1" x14ac:dyDescent="0.2">
      <c r="A179" t="s">
        <v>334</v>
      </c>
      <c r="B179" t="s">
        <v>11</v>
      </c>
      <c r="C179" t="s">
        <v>181</v>
      </c>
      <c r="D179" t="s">
        <v>2674</v>
      </c>
      <c r="E179" t="s">
        <v>2651</v>
      </c>
      <c r="H179" t="s">
        <v>160</v>
      </c>
      <c r="I179" t="s">
        <v>159</v>
      </c>
      <c r="K179">
        <v>274.75665300000003</v>
      </c>
      <c r="L179">
        <v>275.37280299999998</v>
      </c>
      <c r="M179">
        <v>274.573578</v>
      </c>
      <c r="N179">
        <v>270.37634300000002</v>
      </c>
      <c r="O179">
        <v>269.817902</v>
      </c>
      <c r="P179">
        <v>270.29400600000002</v>
      </c>
      <c r="Q179">
        <v>271.54333500000001</v>
      </c>
      <c r="R179">
        <v>273.80499300000002</v>
      </c>
      <c r="S179">
        <v>276.31787100000003</v>
      </c>
      <c r="T179">
        <v>278.00543199999998</v>
      </c>
      <c r="U179">
        <v>281.73922700000003</v>
      </c>
      <c r="V179">
        <v>283.54626500000001</v>
      </c>
      <c r="W179">
        <v>286.57415800000001</v>
      </c>
      <c r="X179">
        <v>288.69665500000002</v>
      </c>
      <c r="Y179">
        <v>288.89822400000003</v>
      </c>
      <c r="Z179">
        <v>290.23642000000001</v>
      </c>
      <c r="AA179">
        <v>291.36578400000002</v>
      </c>
      <c r="AB179">
        <v>292.37094100000002</v>
      </c>
      <c r="AC179">
        <v>294.34918199999998</v>
      </c>
      <c r="AD179">
        <v>296.07534800000002</v>
      </c>
      <c r="AE179">
        <v>297.19662499999998</v>
      </c>
      <c r="AF179">
        <v>298.851135</v>
      </c>
      <c r="AG179">
        <v>300.17169200000001</v>
      </c>
      <c r="AH179">
        <v>300.723816</v>
      </c>
      <c r="AI179">
        <v>302.79547100000002</v>
      </c>
      <c r="AJ179">
        <v>304.46014400000001</v>
      </c>
      <c r="AK179">
        <v>305.915955</v>
      </c>
      <c r="AL179">
        <v>307.98172</v>
      </c>
      <c r="AM179">
        <v>309.46176100000002</v>
      </c>
      <c r="AN179">
        <v>310.00372299999998</v>
      </c>
      <c r="AO179" s="1">
        <v>4.0000000000000001E-3</v>
      </c>
    </row>
    <row r="180" spans="1:41" hidden="1" x14ac:dyDescent="0.2">
      <c r="A180" t="s">
        <v>334</v>
      </c>
      <c r="B180" t="s">
        <v>13</v>
      </c>
      <c r="C180" t="s">
        <v>181</v>
      </c>
      <c r="D180" t="s">
        <v>2674</v>
      </c>
      <c r="E180" t="s">
        <v>2652</v>
      </c>
      <c r="H180" t="s">
        <v>161</v>
      </c>
      <c r="I180" t="s">
        <v>159</v>
      </c>
      <c r="K180">
        <v>274.77011099999999</v>
      </c>
      <c r="L180">
        <v>273.23782299999999</v>
      </c>
      <c r="M180">
        <v>270.46249399999999</v>
      </c>
      <c r="N180">
        <v>265.22634900000003</v>
      </c>
      <c r="O180">
        <v>264.01025399999997</v>
      </c>
      <c r="P180">
        <v>264.82733200000001</v>
      </c>
      <c r="Q180">
        <v>265.47622699999999</v>
      </c>
      <c r="R180">
        <v>266.86215199999998</v>
      </c>
      <c r="S180">
        <v>268.52380399999998</v>
      </c>
      <c r="T180">
        <v>269.18121300000001</v>
      </c>
      <c r="U180">
        <v>272.92346199999997</v>
      </c>
      <c r="V180">
        <v>274.08663899999999</v>
      </c>
      <c r="W180">
        <v>276.141907</v>
      </c>
      <c r="X180">
        <v>277.89993299999998</v>
      </c>
      <c r="Y180">
        <v>277.675659</v>
      </c>
      <c r="Z180">
        <v>278.91674799999998</v>
      </c>
      <c r="AA180">
        <v>280.32595800000001</v>
      </c>
      <c r="AB180">
        <v>281.05078099999997</v>
      </c>
      <c r="AC180">
        <v>282.58624300000002</v>
      </c>
      <c r="AD180">
        <v>284.54733299999998</v>
      </c>
      <c r="AE180">
        <v>285.558716</v>
      </c>
      <c r="AF180">
        <v>286.94421399999999</v>
      </c>
      <c r="AG180">
        <v>288.39404300000001</v>
      </c>
      <c r="AH180">
        <v>289.48931900000002</v>
      </c>
      <c r="AI180">
        <v>291.39419600000002</v>
      </c>
      <c r="AJ180">
        <v>293.52478000000002</v>
      </c>
      <c r="AK180">
        <v>294.269318</v>
      </c>
      <c r="AL180">
        <v>296.27355999999997</v>
      </c>
      <c r="AM180">
        <v>297.75704999999999</v>
      </c>
      <c r="AN180">
        <v>298.88140900000002</v>
      </c>
      <c r="AO180" s="1">
        <v>3.0000000000000001E-3</v>
      </c>
    </row>
    <row r="181" spans="1:41" hidden="1" x14ac:dyDescent="0.2">
      <c r="A181" t="s">
        <v>334</v>
      </c>
      <c r="B181" t="s">
        <v>15</v>
      </c>
      <c r="C181" t="s">
        <v>181</v>
      </c>
      <c r="D181" t="s">
        <v>2674</v>
      </c>
      <c r="E181" t="s">
        <v>2653</v>
      </c>
      <c r="H181" t="s">
        <v>162</v>
      </c>
      <c r="I181" t="s">
        <v>159</v>
      </c>
      <c r="K181">
        <v>274.94439699999998</v>
      </c>
      <c r="L181">
        <v>277.67114299999997</v>
      </c>
      <c r="M181">
        <v>280.454926</v>
      </c>
      <c r="N181">
        <v>280.70709199999999</v>
      </c>
      <c r="O181">
        <v>281.15426600000001</v>
      </c>
      <c r="P181">
        <v>283.667664</v>
      </c>
      <c r="Q181">
        <v>285.27044699999999</v>
      </c>
      <c r="R181">
        <v>288.78558299999997</v>
      </c>
      <c r="S181">
        <v>293.10211199999998</v>
      </c>
      <c r="T181">
        <v>295.99056999999999</v>
      </c>
      <c r="U181">
        <v>299.64660600000002</v>
      </c>
      <c r="V181">
        <v>303.45343000000003</v>
      </c>
      <c r="W181">
        <v>308.65557899999999</v>
      </c>
      <c r="X181">
        <v>311.37426799999997</v>
      </c>
      <c r="Y181">
        <v>312.78308099999998</v>
      </c>
      <c r="Z181">
        <v>315.55712899999997</v>
      </c>
      <c r="AA181">
        <v>317.95404100000002</v>
      </c>
      <c r="AB181">
        <v>320.390961</v>
      </c>
      <c r="AC181">
        <v>322.48651100000001</v>
      </c>
      <c r="AD181">
        <v>324.96844499999997</v>
      </c>
      <c r="AE181">
        <v>326.79055799999998</v>
      </c>
      <c r="AF181">
        <v>327.46551499999998</v>
      </c>
      <c r="AG181">
        <v>328.33242799999999</v>
      </c>
      <c r="AH181">
        <v>331.00170900000001</v>
      </c>
      <c r="AI181">
        <v>332.81390399999998</v>
      </c>
      <c r="AJ181">
        <v>335.32885700000003</v>
      </c>
      <c r="AK181">
        <v>336.81109600000002</v>
      </c>
      <c r="AL181">
        <v>337.99951199999998</v>
      </c>
      <c r="AM181">
        <v>340.43579099999999</v>
      </c>
      <c r="AN181">
        <v>341.72717299999999</v>
      </c>
      <c r="AO181" s="1">
        <v>8.0000000000000002E-3</v>
      </c>
    </row>
    <row r="182" spans="1:41" hidden="1" x14ac:dyDescent="0.2">
      <c r="A182" t="s">
        <v>334</v>
      </c>
      <c r="B182" t="s">
        <v>29</v>
      </c>
      <c r="C182" t="s">
        <v>181</v>
      </c>
      <c r="D182" t="s">
        <v>2675</v>
      </c>
      <c r="I182" t="s">
        <v>159</v>
      </c>
    </row>
    <row r="183" spans="1:41" hidden="1" x14ac:dyDescent="0.2">
      <c r="A183" t="s">
        <v>334</v>
      </c>
      <c r="B183" t="s">
        <v>11</v>
      </c>
      <c r="C183" t="s">
        <v>181</v>
      </c>
      <c r="D183" t="s">
        <v>2675</v>
      </c>
      <c r="E183" t="s">
        <v>2651</v>
      </c>
      <c r="H183" t="s">
        <v>163</v>
      </c>
      <c r="I183" t="s">
        <v>159</v>
      </c>
      <c r="K183">
        <v>197.94026199999999</v>
      </c>
      <c r="L183">
        <v>201.65473900000001</v>
      </c>
      <c r="M183">
        <v>196.17666600000001</v>
      </c>
      <c r="N183">
        <v>191.186813</v>
      </c>
      <c r="O183">
        <v>189.77752699999999</v>
      </c>
      <c r="P183">
        <v>188.810913</v>
      </c>
      <c r="Q183">
        <v>189.43356299999999</v>
      </c>
      <c r="R183">
        <v>190.58833300000001</v>
      </c>
      <c r="S183">
        <v>191.842163</v>
      </c>
      <c r="T183">
        <v>192.41606100000001</v>
      </c>
      <c r="U183">
        <v>194.629379</v>
      </c>
      <c r="V183">
        <v>195.24662799999999</v>
      </c>
      <c r="W183">
        <v>197.12745699999999</v>
      </c>
      <c r="X183">
        <v>198.30746500000001</v>
      </c>
      <c r="Y183">
        <v>197.981537</v>
      </c>
      <c r="Z183">
        <v>198.472656</v>
      </c>
      <c r="AA183">
        <v>198.74217200000001</v>
      </c>
      <c r="AB183">
        <v>198.944016</v>
      </c>
      <c r="AC183">
        <v>200.08554100000001</v>
      </c>
      <c r="AD183">
        <v>200.94512900000001</v>
      </c>
      <c r="AE183">
        <v>201.326584</v>
      </c>
      <c r="AF183">
        <v>202.22683699999999</v>
      </c>
      <c r="AG183">
        <v>203.18472299999999</v>
      </c>
      <c r="AH183">
        <v>203.166901</v>
      </c>
      <c r="AI183">
        <v>204.46878100000001</v>
      </c>
      <c r="AJ183">
        <v>205.491714</v>
      </c>
      <c r="AK183">
        <v>206.207855</v>
      </c>
      <c r="AL183">
        <v>207.66523699999999</v>
      </c>
      <c r="AM183">
        <v>208.726303</v>
      </c>
      <c r="AN183">
        <v>208.915649</v>
      </c>
      <c r="AO183" s="1">
        <v>2E-3</v>
      </c>
    </row>
    <row r="184" spans="1:41" hidden="1" x14ac:dyDescent="0.2">
      <c r="A184" t="s">
        <v>334</v>
      </c>
      <c r="B184" t="s">
        <v>13</v>
      </c>
      <c r="C184" t="s">
        <v>181</v>
      </c>
      <c r="D184" t="s">
        <v>2675</v>
      </c>
      <c r="E184" t="s">
        <v>2652</v>
      </c>
      <c r="H184" t="s">
        <v>164</v>
      </c>
      <c r="I184" t="s">
        <v>159</v>
      </c>
      <c r="K184">
        <v>197.945572</v>
      </c>
      <c r="L184">
        <v>199.767212</v>
      </c>
      <c r="M184">
        <v>192.404495</v>
      </c>
      <c r="N184">
        <v>186.87788399999999</v>
      </c>
      <c r="O184">
        <v>184.89196799999999</v>
      </c>
      <c r="P184">
        <v>184.49707000000001</v>
      </c>
      <c r="Q184">
        <v>184.63076799999999</v>
      </c>
      <c r="R184">
        <v>185.28035</v>
      </c>
      <c r="S184">
        <v>185.74801600000001</v>
      </c>
      <c r="T184">
        <v>185.36985799999999</v>
      </c>
      <c r="U184">
        <v>187.74632299999999</v>
      </c>
      <c r="V184">
        <v>187.958496</v>
      </c>
      <c r="W184">
        <v>189.11891199999999</v>
      </c>
      <c r="X184">
        <v>190.063141</v>
      </c>
      <c r="Y184">
        <v>189.27771000000001</v>
      </c>
      <c r="Z184">
        <v>189.728714</v>
      </c>
      <c r="AA184">
        <v>190.18545499999999</v>
      </c>
      <c r="AB184">
        <v>190.20051599999999</v>
      </c>
      <c r="AC184">
        <v>191.03767400000001</v>
      </c>
      <c r="AD184">
        <v>192.365646</v>
      </c>
      <c r="AE184">
        <v>192.64688100000001</v>
      </c>
      <c r="AF184">
        <v>193.41189600000001</v>
      </c>
      <c r="AG184">
        <v>194.33000200000001</v>
      </c>
      <c r="AH184">
        <v>194.67105100000001</v>
      </c>
      <c r="AI184">
        <v>195.716904</v>
      </c>
      <c r="AJ184">
        <v>197.190765</v>
      </c>
      <c r="AK184">
        <v>197.20637500000001</v>
      </c>
      <c r="AL184">
        <v>198.68173200000001</v>
      </c>
      <c r="AM184">
        <v>199.84903</v>
      </c>
      <c r="AN184">
        <v>200.47663900000001</v>
      </c>
      <c r="AO184" s="1">
        <v>0</v>
      </c>
    </row>
    <row r="185" spans="1:41" hidden="1" x14ac:dyDescent="0.2">
      <c r="A185" t="s">
        <v>334</v>
      </c>
      <c r="B185" t="s">
        <v>15</v>
      </c>
      <c r="C185" t="s">
        <v>181</v>
      </c>
      <c r="D185" t="s">
        <v>2675</v>
      </c>
      <c r="E185" t="s">
        <v>2653</v>
      </c>
      <c r="H185" t="s">
        <v>165</v>
      </c>
      <c r="I185" t="s">
        <v>159</v>
      </c>
      <c r="K185">
        <v>198.12077300000001</v>
      </c>
      <c r="L185">
        <v>203.29042100000001</v>
      </c>
      <c r="M185">
        <v>201.38737499999999</v>
      </c>
      <c r="N185">
        <v>199.46073899999999</v>
      </c>
      <c r="O185">
        <v>198.98487900000001</v>
      </c>
      <c r="P185">
        <v>199.74556000000001</v>
      </c>
      <c r="Q185">
        <v>200.46073899999999</v>
      </c>
      <c r="R185">
        <v>202.685913</v>
      </c>
      <c r="S185">
        <v>205.485229</v>
      </c>
      <c r="T185">
        <v>206.82496599999999</v>
      </c>
      <c r="U185">
        <v>208.91383400000001</v>
      </c>
      <c r="V185">
        <v>210.94162</v>
      </c>
      <c r="W185">
        <v>214.31285099999999</v>
      </c>
      <c r="X185">
        <v>215.56182899999999</v>
      </c>
      <c r="Y185">
        <v>215.84802199999999</v>
      </c>
      <c r="Z185">
        <v>217.44255100000001</v>
      </c>
      <c r="AA185">
        <v>218.44534300000001</v>
      </c>
      <c r="AB185">
        <v>219.665863</v>
      </c>
      <c r="AC185">
        <v>220.78276099999999</v>
      </c>
      <c r="AD185">
        <v>221.99401900000001</v>
      </c>
      <c r="AE185">
        <v>223.09809899999999</v>
      </c>
      <c r="AF185">
        <v>223.140366</v>
      </c>
      <c r="AG185">
        <v>223.61260999999999</v>
      </c>
      <c r="AH185">
        <v>225.28994800000001</v>
      </c>
      <c r="AI185">
        <v>226.445572</v>
      </c>
      <c r="AJ185">
        <v>228.02981600000001</v>
      </c>
      <c r="AK185">
        <v>228.84033199999999</v>
      </c>
      <c r="AL185">
        <v>229.42640700000001</v>
      </c>
      <c r="AM185">
        <v>231.25322</v>
      </c>
      <c r="AN185">
        <v>232.159088</v>
      </c>
      <c r="AO185" s="1">
        <v>5.0000000000000001E-3</v>
      </c>
    </row>
    <row r="186" spans="1:41" hidden="1" x14ac:dyDescent="0.2">
      <c r="A186" t="s">
        <v>334</v>
      </c>
      <c r="B186" t="s">
        <v>46</v>
      </c>
      <c r="C186" t="s">
        <v>181</v>
      </c>
      <c r="D186" t="s">
        <v>2676</v>
      </c>
      <c r="I186" t="s">
        <v>159</v>
      </c>
    </row>
    <row r="187" spans="1:41" hidden="1" x14ac:dyDescent="0.2">
      <c r="A187" t="s">
        <v>334</v>
      </c>
      <c r="B187" t="s">
        <v>11</v>
      </c>
      <c r="C187" t="s">
        <v>181</v>
      </c>
      <c r="D187" t="s">
        <v>2676</v>
      </c>
      <c r="E187" t="s">
        <v>2651</v>
      </c>
      <c r="H187" t="s">
        <v>166</v>
      </c>
      <c r="I187" t="s">
        <v>159</v>
      </c>
      <c r="K187">
        <v>207.87148999999999</v>
      </c>
      <c r="L187">
        <v>216.86631800000001</v>
      </c>
      <c r="M187">
        <v>207.96852100000001</v>
      </c>
      <c r="N187">
        <v>205.65776099999999</v>
      </c>
      <c r="O187">
        <v>205.00015300000001</v>
      </c>
      <c r="P187">
        <v>206.92233300000001</v>
      </c>
      <c r="Q187">
        <v>210.260727</v>
      </c>
      <c r="R187">
        <v>216.45573400000001</v>
      </c>
      <c r="S187">
        <v>221.23164399999999</v>
      </c>
      <c r="T187">
        <v>225.769699</v>
      </c>
      <c r="U187">
        <v>230.393066</v>
      </c>
      <c r="V187">
        <v>234.78211999999999</v>
      </c>
      <c r="W187">
        <v>239.17683400000001</v>
      </c>
      <c r="X187">
        <v>241.704193</v>
      </c>
      <c r="Y187">
        <v>243.648392</v>
      </c>
      <c r="Z187">
        <v>246.29451</v>
      </c>
      <c r="AA187">
        <v>249.97927899999999</v>
      </c>
      <c r="AB187">
        <v>253.25907900000001</v>
      </c>
      <c r="AC187">
        <v>255.100067</v>
      </c>
      <c r="AD187">
        <v>259.03656000000001</v>
      </c>
      <c r="AE187">
        <v>262.697723</v>
      </c>
      <c r="AF187">
        <v>265.09201000000002</v>
      </c>
      <c r="AG187">
        <v>268.04028299999999</v>
      </c>
      <c r="AH187">
        <v>270.74755900000002</v>
      </c>
      <c r="AI187">
        <v>272.82507299999997</v>
      </c>
      <c r="AJ187">
        <v>276.04589800000002</v>
      </c>
      <c r="AK187">
        <v>277.769409</v>
      </c>
      <c r="AL187">
        <v>278.59582499999999</v>
      </c>
      <c r="AM187">
        <v>280.16696200000001</v>
      </c>
      <c r="AN187">
        <v>283.14764400000001</v>
      </c>
      <c r="AO187" s="1">
        <v>1.0999999999999999E-2</v>
      </c>
    </row>
    <row r="188" spans="1:41" hidden="1" x14ac:dyDescent="0.2">
      <c r="A188" t="s">
        <v>334</v>
      </c>
      <c r="B188" t="s">
        <v>13</v>
      </c>
      <c r="C188" t="s">
        <v>181</v>
      </c>
      <c r="D188" t="s">
        <v>2676</v>
      </c>
      <c r="E188" t="s">
        <v>2652</v>
      </c>
      <c r="H188" t="s">
        <v>167</v>
      </c>
      <c r="I188" t="s">
        <v>159</v>
      </c>
      <c r="K188">
        <v>207.88767999999999</v>
      </c>
      <c r="L188">
        <v>210.02568099999999</v>
      </c>
      <c r="M188">
        <v>197.20889299999999</v>
      </c>
      <c r="N188">
        <v>193.68897999999999</v>
      </c>
      <c r="O188">
        <v>193.42514</v>
      </c>
      <c r="P188">
        <v>194.55427599999999</v>
      </c>
      <c r="Q188">
        <v>196.40216100000001</v>
      </c>
      <c r="R188">
        <v>201.486008</v>
      </c>
      <c r="S188">
        <v>205.65901199999999</v>
      </c>
      <c r="T188">
        <v>209.091309</v>
      </c>
      <c r="U188">
        <v>212.21116599999999</v>
      </c>
      <c r="V188">
        <v>215.85659799999999</v>
      </c>
      <c r="W188">
        <v>221.07527200000001</v>
      </c>
      <c r="X188">
        <v>223.190155</v>
      </c>
      <c r="Y188">
        <v>224.81796299999999</v>
      </c>
      <c r="Z188">
        <v>227.234375</v>
      </c>
      <c r="AA188">
        <v>230.31535299999999</v>
      </c>
      <c r="AB188">
        <v>233.41319300000001</v>
      </c>
      <c r="AC188">
        <v>235.98294100000001</v>
      </c>
      <c r="AD188">
        <v>239.52955600000001</v>
      </c>
      <c r="AE188">
        <v>243.22927899999999</v>
      </c>
      <c r="AF188">
        <v>245.99131800000001</v>
      </c>
      <c r="AG188">
        <v>249.71447800000001</v>
      </c>
      <c r="AH188">
        <v>252.73056</v>
      </c>
      <c r="AI188">
        <v>255.59219400000001</v>
      </c>
      <c r="AJ188">
        <v>258.81460600000003</v>
      </c>
      <c r="AK188">
        <v>262.04473899999999</v>
      </c>
      <c r="AL188">
        <v>264.47933999999998</v>
      </c>
      <c r="AM188">
        <v>267.14386000000002</v>
      </c>
      <c r="AN188">
        <v>271.829071</v>
      </c>
      <c r="AO188" s="1">
        <v>8.9999999999999993E-3</v>
      </c>
    </row>
    <row r="189" spans="1:41" hidden="1" x14ac:dyDescent="0.2">
      <c r="A189" t="s">
        <v>334</v>
      </c>
      <c r="B189" t="s">
        <v>15</v>
      </c>
      <c r="C189" t="s">
        <v>181</v>
      </c>
      <c r="D189" t="s">
        <v>2676</v>
      </c>
      <c r="E189" t="s">
        <v>2653</v>
      </c>
      <c r="H189" t="s">
        <v>168</v>
      </c>
      <c r="I189" t="s">
        <v>159</v>
      </c>
      <c r="K189">
        <v>209.18341100000001</v>
      </c>
      <c r="L189">
        <v>221.495667</v>
      </c>
      <c r="M189">
        <v>214.204849</v>
      </c>
      <c r="N189">
        <v>217.67544599999999</v>
      </c>
      <c r="O189">
        <v>220.57841500000001</v>
      </c>
      <c r="P189">
        <v>225.09271200000001</v>
      </c>
      <c r="Q189">
        <v>230.180115</v>
      </c>
      <c r="R189">
        <v>237.799072</v>
      </c>
      <c r="S189">
        <v>250.13815299999999</v>
      </c>
      <c r="T189">
        <v>258.18045000000001</v>
      </c>
      <c r="U189">
        <v>267.33126800000002</v>
      </c>
      <c r="V189">
        <v>276.62719700000002</v>
      </c>
      <c r="W189">
        <v>284.48852499999998</v>
      </c>
      <c r="X189">
        <v>290.57171599999998</v>
      </c>
      <c r="Y189">
        <v>294.36764499999998</v>
      </c>
      <c r="Z189">
        <v>300.96133400000002</v>
      </c>
      <c r="AA189">
        <v>305.36550899999997</v>
      </c>
      <c r="AB189">
        <v>309.90597500000001</v>
      </c>
      <c r="AC189">
        <v>314.49319500000001</v>
      </c>
      <c r="AD189">
        <v>316.54452500000002</v>
      </c>
      <c r="AE189">
        <v>318.98483299999998</v>
      </c>
      <c r="AF189">
        <v>320.61422700000003</v>
      </c>
      <c r="AG189">
        <v>324.03302000000002</v>
      </c>
      <c r="AH189">
        <v>329.92889400000001</v>
      </c>
      <c r="AI189">
        <v>334.290009</v>
      </c>
      <c r="AJ189">
        <v>338.06588699999998</v>
      </c>
      <c r="AK189">
        <v>340.147919</v>
      </c>
      <c r="AL189">
        <v>341.02621499999998</v>
      </c>
      <c r="AM189">
        <v>345.41482500000001</v>
      </c>
      <c r="AN189">
        <v>350.65853900000002</v>
      </c>
      <c r="AO189" s="1">
        <v>1.7999999999999999E-2</v>
      </c>
    </row>
    <row r="190" spans="1:41" hidden="1" x14ac:dyDescent="0.2">
      <c r="A190" t="s">
        <v>334</v>
      </c>
      <c r="B190" t="s">
        <v>75</v>
      </c>
      <c r="C190" t="s">
        <v>181</v>
      </c>
      <c r="D190" t="s">
        <v>2677</v>
      </c>
      <c r="I190" t="s">
        <v>159</v>
      </c>
    </row>
    <row r="191" spans="1:41" hidden="1" x14ac:dyDescent="0.2">
      <c r="A191" t="s">
        <v>334</v>
      </c>
      <c r="B191" t="s">
        <v>11</v>
      </c>
      <c r="C191" t="s">
        <v>181</v>
      </c>
      <c r="D191" t="s">
        <v>2677</v>
      </c>
      <c r="E191" t="s">
        <v>2651</v>
      </c>
      <c r="H191" t="s">
        <v>169</v>
      </c>
      <c r="I191" t="s">
        <v>159</v>
      </c>
      <c r="K191">
        <v>608.60992399999998</v>
      </c>
      <c r="L191">
        <v>602.926331</v>
      </c>
      <c r="M191">
        <v>562.80590800000004</v>
      </c>
      <c r="N191">
        <v>570.52050799999995</v>
      </c>
      <c r="O191">
        <v>567.75238000000002</v>
      </c>
      <c r="P191">
        <v>571.39538600000003</v>
      </c>
      <c r="Q191">
        <v>574.93676800000003</v>
      </c>
      <c r="R191">
        <v>578.65301499999998</v>
      </c>
      <c r="S191">
        <v>580.72393799999998</v>
      </c>
      <c r="T191">
        <v>587.70434599999999</v>
      </c>
      <c r="U191">
        <v>603.97045900000001</v>
      </c>
      <c r="V191">
        <v>607.32482900000002</v>
      </c>
      <c r="W191">
        <v>611.17163100000005</v>
      </c>
      <c r="X191">
        <v>614.39117399999998</v>
      </c>
      <c r="Y191">
        <v>616.35437000000002</v>
      </c>
      <c r="Z191">
        <v>620.70343000000003</v>
      </c>
      <c r="AA191">
        <v>626.23040800000001</v>
      </c>
      <c r="AB191">
        <v>633.00915499999996</v>
      </c>
      <c r="AC191">
        <v>635.54986599999995</v>
      </c>
      <c r="AD191">
        <v>642.60461399999997</v>
      </c>
      <c r="AE191">
        <v>648.44256600000006</v>
      </c>
      <c r="AF191">
        <v>651.84106399999996</v>
      </c>
      <c r="AG191">
        <v>661.36975099999995</v>
      </c>
      <c r="AH191">
        <v>671.17993200000001</v>
      </c>
      <c r="AI191">
        <v>677.16906700000004</v>
      </c>
      <c r="AJ191">
        <v>686.59747300000004</v>
      </c>
      <c r="AK191">
        <v>692.32202099999995</v>
      </c>
      <c r="AL191">
        <v>694.33843999999999</v>
      </c>
      <c r="AM191">
        <v>699.02954099999999</v>
      </c>
      <c r="AN191">
        <v>703.490906</v>
      </c>
      <c r="AO191" s="1">
        <v>5.0000000000000001E-3</v>
      </c>
    </row>
    <row r="192" spans="1:41" hidden="1" x14ac:dyDescent="0.2">
      <c r="A192" t="s">
        <v>334</v>
      </c>
      <c r="B192" t="s">
        <v>13</v>
      </c>
      <c r="C192" t="s">
        <v>181</v>
      </c>
      <c r="D192" t="s">
        <v>2677</v>
      </c>
      <c r="E192" t="s">
        <v>2652</v>
      </c>
      <c r="H192" t="s">
        <v>170</v>
      </c>
      <c r="I192" t="s">
        <v>159</v>
      </c>
      <c r="K192">
        <v>608.61169400000006</v>
      </c>
      <c r="L192">
        <v>603.06585700000005</v>
      </c>
      <c r="M192">
        <v>553.39178500000003</v>
      </c>
      <c r="N192">
        <v>551.63299600000005</v>
      </c>
      <c r="O192">
        <v>549.79333499999996</v>
      </c>
      <c r="P192">
        <v>552.89532499999996</v>
      </c>
      <c r="Q192">
        <v>557.48706100000004</v>
      </c>
      <c r="R192">
        <v>558.89538600000003</v>
      </c>
      <c r="S192">
        <v>559.97906499999999</v>
      </c>
      <c r="T192">
        <v>562.54260299999999</v>
      </c>
      <c r="U192">
        <v>574.21246299999996</v>
      </c>
      <c r="V192">
        <v>577.50176999999996</v>
      </c>
      <c r="W192">
        <v>577.16980000000001</v>
      </c>
      <c r="X192">
        <v>574.90771500000005</v>
      </c>
      <c r="Y192">
        <v>574.91253700000004</v>
      </c>
      <c r="Z192">
        <v>575.31719999999996</v>
      </c>
      <c r="AA192">
        <v>575.91906700000004</v>
      </c>
      <c r="AB192">
        <v>581.16546600000004</v>
      </c>
      <c r="AC192">
        <v>584.14807099999996</v>
      </c>
      <c r="AD192">
        <v>596.21472200000005</v>
      </c>
      <c r="AE192">
        <v>602.83233600000005</v>
      </c>
      <c r="AF192">
        <v>606.98547399999995</v>
      </c>
      <c r="AG192">
        <v>616.88922100000002</v>
      </c>
      <c r="AH192">
        <v>624.36639400000001</v>
      </c>
      <c r="AI192">
        <v>630.00036599999999</v>
      </c>
      <c r="AJ192">
        <v>639.92687999999998</v>
      </c>
      <c r="AK192">
        <v>641.95471199999997</v>
      </c>
      <c r="AL192">
        <v>649.81304899999998</v>
      </c>
      <c r="AM192">
        <v>662.05822799999999</v>
      </c>
      <c r="AN192">
        <v>673.71386700000005</v>
      </c>
      <c r="AO192" s="1">
        <v>4.0000000000000001E-3</v>
      </c>
    </row>
    <row r="193" spans="1:41" hidden="1" x14ac:dyDescent="0.2">
      <c r="A193" t="s">
        <v>334</v>
      </c>
      <c r="B193" t="s">
        <v>15</v>
      </c>
      <c r="C193" t="s">
        <v>181</v>
      </c>
      <c r="D193" t="s">
        <v>2677</v>
      </c>
      <c r="E193" t="s">
        <v>2653</v>
      </c>
      <c r="H193" t="s">
        <v>171</v>
      </c>
      <c r="I193" t="s">
        <v>159</v>
      </c>
      <c r="K193">
        <v>610.19421399999999</v>
      </c>
      <c r="L193">
        <v>603.16601600000001</v>
      </c>
      <c r="M193">
        <v>554.72540300000003</v>
      </c>
      <c r="N193">
        <v>576.76873799999998</v>
      </c>
      <c r="O193">
        <v>582.40368699999999</v>
      </c>
      <c r="P193">
        <v>586.80261199999995</v>
      </c>
      <c r="Q193">
        <v>592.62719700000002</v>
      </c>
      <c r="R193">
        <v>600.47637899999995</v>
      </c>
      <c r="S193">
        <v>620.59716800000001</v>
      </c>
      <c r="T193">
        <v>628.88952600000005</v>
      </c>
      <c r="U193">
        <v>637.86108400000001</v>
      </c>
      <c r="V193">
        <v>649.26367200000004</v>
      </c>
      <c r="W193">
        <v>664.88336200000003</v>
      </c>
      <c r="X193">
        <v>672.28643799999998</v>
      </c>
      <c r="Y193">
        <v>677.28430200000003</v>
      </c>
      <c r="Z193">
        <v>683.37469499999997</v>
      </c>
      <c r="AA193">
        <v>690.38433799999996</v>
      </c>
      <c r="AB193">
        <v>693.11010699999997</v>
      </c>
      <c r="AC193">
        <v>698.40490699999998</v>
      </c>
      <c r="AD193">
        <v>692.17797900000005</v>
      </c>
      <c r="AE193">
        <v>691.85894800000005</v>
      </c>
      <c r="AF193">
        <v>699.141479</v>
      </c>
      <c r="AG193">
        <v>708.32714799999997</v>
      </c>
      <c r="AH193">
        <v>714.78692599999999</v>
      </c>
      <c r="AI193">
        <v>725.839966</v>
      </c>
      <c r="AJ193">
        <v>727.82067900000004</v>
      </c>
      <c r="AK193">
        <v>730.79174799999998</v>
      </c>
      <c r="AL193">
        <v>728.943848</v>
      </c>
      <c r="AM193">
        <v>734.94000200000005</v>
      </c>
      <c r="AN193">
        <v>742.51538100000005</v>
      </c>
      <c r="AO193" s="1">
        <v>7.0000000000000001E-3</v>
      </c>
    </row>
    <row r="194" spans="1:41" hidden="1" x14ac:dyDescent="0.2">
      <c r="A194" t="s">
        <v>334</v>
      </c>
      <c r="B194" t="s">
        <v>172</v>
      </c>
      <c r="C194" t="s">
        <v>181</v>
      </c>
      <c r="D194" t="s">
        <v>2678</v>
      </c>
      <c r="I194" t="s">
        <v>159</v>
      </c>
    </row>
    <row r="195" spans="1:41" hidden="1" x14ac:dyDescent="0.2">
      <c r="A195" t="s">
        <v>334</v>
      </c>
      <c r="B195" t="s">
        <v>11</v>
      </c>
      <c r="C195" t="s">
        <v>181</v>
      </c>
      <c r="D195" t="s">
        <v>2678</v>
      </c>
      <c r="E195" t="s">
        <v>2651</v>
      </c>
      <c r="H195" t="s">
        <v>173</v>
      </c>
      <c r="I195" t="s">
        <v>159</v>
      </c>
      <c r="K195">
        <v>1289.1782229999999</v>
      </c>
      <c r="L195">
        <v>1296.8201899999999</v>
      </c>
      <c r="M195">
        <v>1241.524658</v>
      </c>
      <c r="N195">
        <v>1237.7414550000001</v>
      </c>
      <c r="O195">
        <v>1232.3479</v>
      </c>
      <c r="P195">
        <v>1237.422607</v>
      </c>
      <c r="Q195">
        <v>1246.1743160000001</v>
      </c>
      <c r="R195">
        <v>1259.5020750000001</v>
      </c>
      <c r="S195">
        <v>1270.115601</v>
      </c>
      <c r="T195">
        <v>1283.8955080000001</v>
      </c>
      <c r="U195">
        <v>1310.732178</v>
      </c>
      <c r="V195">
        <v>1320.8999020000001</v>
      </c>
      <c r="W195">
        <v>1334.0500489999999</v>
      </c>
      <c r="X195">
        <v>1343.099487</v>
      </c>
      <c r="Y195">
        <v>1346.882568</v>
      </c>
      <c r="Z195">
        <v>1355.7070309999999</v>
      </c>
      <c r="AA195">
        <v>1366.3176269999999</v>
      </c>
      <c r="AB195">
        <v>1377.5832519999999</v>
      </c>
      <c r="AC195">
        <v>1385.084717</v>
      </c>
      <c r="AD195">
        <v>1398.661621</v>
      </c>
      <c r="AE195">
        <v>1409.6635739999999</v>
      </c>
      <c r="AF195">
        <v>1418.010986</v>
      </c>
      <c r="AG195">
        <v>1432.7664789999999</v>
      </c>
      <c r="AH195">
        <v>1445.818237</v>
      </c>
      <c r="AI195">
        <v>1457.258423</v>
      </c>
      <c r="AJ195">
        <v>1472.5952150000001</v>
      </c>
      <c r="AK195">
        <v>1482.2152100000001</v>
      </c>
      <c r="AL195">
        <v>1488.5812989999999</v>
      </c>
      <c r="AM195">
        <v>1497.3845209999999</v>
      </c>
      <c r="AN195">
        <v>1505.557861</v>
      </c>
      <c r="AO195" s="1">
        <v>5.0000000000000001E-3</v>
      </c>
    </row>
    <row r="196" spans="1:41" hidden="1" x14ac:dyDescent="0.2">
      <c r="A196" t="s">
        <v>334</v>
      </c>
      <c r="B196" t="s">
        <v>13</v>
      </c>
      <c r="C196" t="s">
        <v>181</v>
      </c>
      <c r="D196" t="s">
        <v>2678</v>
      </c>
      <c r="E196" t="s">
        <v>2652</v>
      </c>
      <c r="H196" t="s">
        <v>174</v>
      </c>
      <c r="I196" t="s">
        <v>159</v>
      </c>
      <c r="K196">
        <v>1289.2150879999999</v>
      </c>
      <c r="L196">
        <v>1286.096558</v>
      </c>
      <c r="M196">
        <v>1213.4677730000001</v>
      </c>
      <c r="N196">
        <v>1197.4262699999999</v>
      </c>
      <c r="O196">
        <v>1192.1207280000001</v>
      </c>
      <c r="P196">
        <v>1196.7739260000001</v>
      </c>
      <c r="Q196">
        <v>1203.996216</v>
      </c>
      <c r="R196">
        <v>1212.5239260000001</v>
      </c>
      <c r="S196">
        <v>1219.9099120000001</v>
      </c>
      <c r="T196">
        <v>1226.1850589999999</v>
      </c>
      <c r="U196">
        <v>1247.0935059999999</v>
      </c>
      <c r="V196">
        <v>1255.403564</v>
      </c>
      <c r="W196">
        <v>1263.5058590000001</v>
      </c>
      <c r="X196">
        <v>1266.060913</v>
      </c>
      <c r="Y196">
        <v>1266.6838379999999</v>
      </c>
      <c r="Z196">
        <v>1271.1970209999999</v>
      </c>
      <c r="AA196">
        <v>1276.74585</v>
      </c>
      <c r="AB196">
        <v>1285.829956</v>
      </c>
      <c r="AC196">
        <v>1293.7548830000001</v>
      </c>
      <c r="AD196">
        <v>1312.6572269999999</v>
      </c>
      <c r="AE196">
        <v>1324.267212</v>
      </c>
      <c r="AF196">
        <v>1333.3328859999999</v>
      </c>
      <c r="AG196">
        <v>1349.327759</v>
      </c>
      <c r="AH196">
        <v>1361.2573239999999</v>
      </c>
      <c r="AI196">
        <v>1372.7036129999999</v>
      </c>
      <c r="AJ196">
        <v>1389.4570309999999</v>
      </c>
      <c r="AK196">
        <v>1395.4750979999999</v>
      </c>
      <c r="AL196">
        <v>1409.2476810000001</v>
      </c>
      <c r="AM196">
        <v>1426.8081050000001</v>
      </c>
      <c r="AN196">
        <v>1444.901001</v>
      </c>
      <c r="AO196" s="1">
        <v>4.0000000000000001E-3</v>
      </c>
    </row>
    <row r="197" spans="1:41" hidden="1" x14ac:dyDescent="0.2">
      <c r="A197" t="s">
        <v>334</v>
      </c>
      <c r="B197" t="s">
        <v>15</v>
      </c>
      <c r="C197" t="s">
        <v>181</v>
      </c>
      <c r="D197" t="s">
        <v>2678</v>
      </c>
      <c r="E197" t="s">
        <v>2653</v>
      </c>
      <c r="H197" t="s">
        <v>175</v>
      </c>
      <c r="I197" t="s">
        <v>159</v>
      </c>
      <c r="K197">
        <v>1292.442871</v>
      </c>
      <c r="L197">
        <v>1305.6232910000001</v>
      </c>
      <c r="M197">
        <v>1250.772461</v>
      </c>
      <c r="N197">
        <v>1274.612061</v>
      </c>
      <c r="O197">
        <v>1283.1213379999999</v>
      </c>
      <c r="P197">
        <v>1295.3085940000001</v>
      </c>
      <c r="Q197">
        <v>1308.5385739999999</v>
      </c>
      <c r="R197">
        <v>1329.746948</v>
      </c>
      <c r="S197">
        <v>1369.3226320000001</v>
      </c>
      <c r="T197">
        <v>1389.8854980000001</v>
      </c>
      <c r="U197">
        <v>1413.752808</v>
      </c>
      <c r="V197">
        <v>1440.285889</v>
      </c>
      <c r="W197">
        <v>1472.340332</v>
      </c>
      <c r="X197">
        <v>1489.794189</v>
      </c>
      <c r="Y197">
        <v>1500.283081</v>
      </c>
      <c r="Z197">
        <v>1517.335693</v>
      </c>
      <c r="AA197">
        <v>1532.1491699999999</v>
      </c>
      <c r="AB197">
        <v>1543.072876</v>
      </c>
      <c r="AC197">
        <v>1556.1673579999999</v>
      </c>
      <c r="AD197">
        <v>1555.684937</v>
      </c>
      <c r="AE197">
        <v>1560.732422</v>
      </c>
      <c r="AF197">
        <v>1570.361572</v>
      </c>
      <c r="AG197">
        <v>1584.3051760000001</v>
      </c>
      <c r="AH197">
        <v>1601.0074460000001</v>
      </c>
      <c r="AI197">
        <v>1619.389404</v>
      </c>
      <c r="AJ197">
        <v>1629.2452390000001</v>
      </c>
      <c r="AK197">
        <v>1636.591064</v>
      </c>
      <c r="AL197">
        <v>1637.395996</v>
      </c>
      <c r="AM197">
        <v>1652.0439449999999</v>
      </c>
      <c r="AN197">
        <v>1667.0601810000001</v>
      </c>
      <c r="AO197" s="1">
        <v>8.9999999999999993E-3</v>
      </c>
    </row>
    <row r="198" spans="1:41" hidden="1" x14ac:dyDescent="0.2">
      <c r="A198" t="s">
        <v>334</v>
      </c>
      <c r="B198" t="s">
        <v>176</v>
      </c>
      <c r="C198" t="s">
        <v>181</v>
      </c>
      <c r="D198" t="s">
        <v>2679</v>
      </c>
      <c r="I198" t="s">
        <v>159</v>
      </c>
    </row>
    <row r="199" spans="1:41" hidden="1" x14ac:dyDescent="0.2">
      <c r="A199" t="s">
        <v>334</v>
      </c>
      <c r="B199" t="s">
        <v>11</v>
      </c>
      <c r="C199" t="s">
        <v>181</v>
      </c>
      <c r="D199" t="s">
        <v>2679</v>
      </c>
      <c r="E199" t="s">
        <v>2651</v>
      </c>
      <c r="H199" t="s">
        <v>177</v>
      </c>
      <c r="I199" t="s">
        <v>159</v>
      </c>
      <c r="K199">
        <v>0.92960200000000004</v>
      </c>
      <c r="L199">
        <v>0.95433199999999996</v>
      </c>
      <c r="M199">
        <v>0.89493500000000004</v>
      </c>
      <c r="N199">
        <v>0.87756500000000004</v>
      </c>
      <c r="O199">
        <v>0.85770800000000003</v>
      </c>
      <c r="P199">
        <v>0.84426800000000002</v>
      </c>
      <c r="Q199">
        <v>0.82739099999999999</v>
      </c>
      <c r="R199">
        <v>0.806037</v>
      </c>
      <c r="S199">
        <v>0.78468899999999997</v>
      </c>
      <c r="T199">
        <v>0.773231</v>
      </c>
      <c r="U199">
        <v>0.75879300000000005</v>
      </c>
      <c r="V199">
        <v>0.73719000000000001</v>
      </c>
      <c r="W199">
        <v>0.72319299999999997</v>
      </c>
      <c r="X199">
        <v>0.69563900000000001</v>
      </c>
      <c r="Y199">
        <v>0.67772200000000005</v>
      </c>
      <c r="Z199">
        <v>0.67732999999999999</v>
      </c>
      <c r="AA199">
        <v>0.67555699999999996</v>
      </c>
      <c r="AB199">
        <v>0.67357999999999996</v>
      </c>
      <c r="AC199">
        <v>0.67475099999999999</v>
      </c>
      <c r="AD199">
        <v>0.68207499999999999</v>
      </c>
      <c r="AE199">
        <v>0.68865900000000002</v>
      </c>
      <c r="AF199">
        <v>0.69686700000000001</v>
      </c>
      <c r="AG199">
        <v>0.70950999999999997</v>
      </c>
      <c r="AH199">
        <v>0.722464</v>
      </c>
      <c r="AI199">
        <v>0.73333000000000004</v>
      </c>
      <c r="AJ199">
        <v>0.74799300000000002</v>
      </c>
      <c r="AK199">
        <v>0.76120600000000005</v>
      </c>
      <c r="AL199">
        <v>0.77143300000000004</v>
      </c>
      <c r="AM199">
        <v>0.78466400000000003</v>
      </c>
      <c r="AN199">
        <v>0.79827599999999999</v>
      </c>
      <c r="AO199" s="1">
        <v>-5.0000000000000001E-3</v>
      </c>
    </row>
    <row r="200" spans="1:41" hidden="1" x14ac:dyDescent="0.2">
      <c r="A200" t="s">
        <v>334</v>
      </c>
      <c r="B200" t="s">
        <v>13</v>
      </c>
      <c r="C200" t="s">
        <v>181</v>
      </c>
      <c r="D200" t="s">
        <v>2679</v>
      </c>
      <c r="E200" t="s">
        <v>2652</v>
      </c>
      <c r="H200" t="s">
        <v>178</v>
      </c>
      <c r="I200" t="s">
        <v>159</v>
      </c>
      <c r="K200">
        <v>0.79934499999999997</v>
      </c>
      <c r="L200">
        <v>0.88301600000000002</v>
      </c>
      <c r="M200">
        <v>0.89372799999999997</v>
      </c>
      <c r="N200">
        <v>0.86638300000000001</v>
      </c>
      <c r="O200">
        <v>0.83942799999999995</v>
      </c>
      <c r="P200">
        <v>0.81440299999999999</v>
      </c>
      <c r="Q200">
        <v>0.79755799999999999</v>
      </c>
      <c r="R200">
        <v>0.78906100000000001</v>
      </c>
      <c r="S200">
        <v>0.76331199999999999</v>
      </c>
      <c r="T200">
        <v>0.74138700000000002</v>
      </c>
      <c r="U200">
        <v>0.72301700000000002</v>
      </c>
      <c r="V200">
        <v>0.70552899999999996</v>
      </c>
      <c r="W200">
        <v>0.69450000000000001</v>
      </c>
      <c r="X200">
        <v>0.66898599999999997</v>
      </c>
      <c r="Y200">
        <v>0.65036799999999995</v>
      </c>
      <c r="Z200">
        <v>0.64982300000000004</v>
      </c>
      <c r="AA200">
        <v>0.64842699999999998</v>
      </c>
      <c r="AB200">
        <v>0.63409899999999997</v>
      </c>
      <c r="AC200">
        <v>0.635023</v>
      </c>
      <c r="AD200">
        <v>0.63792199999999999</v>
      </c>
      <c r="AE200">
        <v>0.64730500000000002</v>
      </c>
      <c r="AF200">
        <v>0.65593199999999996</v>
      </c>
      <c r="AG200">
        <v>0.66971899999999995</v>
      </c>
      <c r="AH200">
        <v>0.68058799999999997</v>
      </c>
      <c r="AI200">
        <v>0.69131600000000004</v>
      </c>
      <c r="AJ200">
        <v>0.72959600000000002</v>
      </c>
      <c r="AK200">
        <v>0.73560700000000001</v>
      </c>
      <c r="AL200">
        <v>0.74937100000000001</v>
      </c>
      <c r="AM200">
        <v>0.77281299999999997</v>
      </c>
      <c r="AN200">
        <v>0.794713</v>
      </c>
      <c r="AO200" s="1">
        <v>0</v>
      </c>
    </row>
    <row r="201" spans="1:41" hidden="1" x14ac:dyDescent="0.2">
      <c r="A201" t="s">
        <v>334</v>
      </c>
      <c r="B201" t="s">
        <v>15</v>
      </c>
      <c r="C201" t="s">
        <v>181</v>
      </c>
      <c r="D201" t="s">
        <v>2679</v>
      </c>
      <c r="E201" t="s">
        <v>2653</v>
      </c>
      <c r="H201" t="s">
        <v>179</v>
      </c>
      <c r="I201" t="s">
        <v>159</v>
      </c>
      <c r="K201">
        <v>0.80767</v>
      </c>
      <c r="L201">
        <v>0.85949900000000001</v>
      </c>
      <c r="M201">
        <v>0.89521799999999996</v>
      </c>
      <c r="N201">
        <v>0.90316600000000002</v>
      </c>
      <c r="O201">
        <v>0.89240299999999995</v>
      </c>
      <c r="P201">
        <v>0.87795599999999996</v>
      </c>
      <c r="Q201">
        <v>0.86159399999999997</v>
      </c>
      <c r="R201">
        <v>0.84042799999999995</v>
      </c>
      <c r="S201">
        <v>0.83634399999999998</v>
      </c>
      <c r="T201">
        <v>0.82011699999999998</v>
      </c>
      <c r="U201">
        <v>0.80028699999999997</v>
      </c>
      <c r="V201">
        <v>0.78399600000000003</v>
      </c>
      <c r="W201">
        <v>0.77296699999999996</v>
      </c>
      <c r="X201">
        <v>0.75734400000000002</v>
      </c>
      <c r="Y201">
        <v>0.74011300000000002</v>
      </c>
      <c r="Z201">
        <v>0.72884899999999997</v>
      </c>
      <c r="AA201">
        <v>0.72126699999999999</v>
      </c>
      <c r="AB201">
        <v>0.71467599999999998</v>
      </c>
      <c r="AC201">
        <v>0.71548900000000004</v>
      </c>
      <c r="AD201">
        <v>0.71062099999999995</v>
      </c>
      <c r="AE201">
        <v>0.71184999999999998</v>
      </c>
      <c r="AF201">
        <v>0.71706300000000001</v>
      </c>
      <c r="AG201">
        <v>0.72800699999999996</v>
      </c>
      <c r="AH201">
        <v>0.74249600000000004</v>
      </c>
      <c r="AI201">
        <v>0.75402100000000005</v>
      </c>
      <c r="AJ201">
        <v>0.76106200000000002</v>
      </c>
      <c r="AK201">
        <v>0.76960799999999996</v>
      </c>
      <c r="AL201">
        <v>0.77910400000000002</v>
      </c>
      <c r="AM201">
        <v>0.79447599999999996</v>
      </c>
      <c r="AN201">
        <v>0.81054700000000002</v>
      </c>
      <c r="AO201" s="1">
        <v>0</v>
      </c>
    </row>
    <row r="202" spans="1:41" hidden="1" x14ac:dyDescent="0.2">
      <c r="A202" t="s">
        <v>334</v>
      </c>
      <c r="B202" t="s">
        <v>180</v>
      </c>
      <c r="C202" t="s">
        <v>181</v>
      </c>
      <c r="I202" t="s">
        <v>159</v>
      </c>
    </row>
    <row r="203" spans="1:41" hidden="1" x14ac:dyDescent="0.2">
      <c r="A203" t="s">
        <v>334</v>
      </c>
      <c r="B203" t="s">
        <v>11</v>
      </c>
      <c r="C203" t="s">
        <v>181</v>
      </c>
      <c r="D203" t="s">
        <v>2651</v>
      </c>
      <c r="H203" t="s">
        <v>182</v>
      </c>
      <c r="I203" t="s">
        <v>159</v>
      </c>
      <c r="K203">
        <v>1290.107788</v>
      </c>
      <c r="L203">
        <v>1297.7745359999999</v>
      </c>
      <c r="M203">
        <v>1242.4195560000001</v>
      </c>
      <c r="N203">
        <v>1238.619019</v>
      </c>
      <c r="O203">
        <v>1233.2055660000001</v>
      </c>
      <c r="P203">
        <v>1238.266846</v>
      </c>
      <c r="Q203">
        <v>1247.0017089999999</v>
      </c>
      <c r="R203">
        <v>1260.3081050000001</v>
      </c>
      <c r="S203">
        <v>1270.900269</v>
      </c>
      <c r="T203">
        <v>1284.6687010000001</v>
      </c>
      <c r="U203">
        <v>1311.490967</v>
      </c>
      <c r="V203">
        <v>1321.6370850000001</v>
      </c>
      <c r="W203">
        <v>1334.773193</v>
      </c>
      <c r="X203">
        <v>1343.7951660000001</v>
      </c>
      <c r="Y203">
        <v>1347.560303</v>
      </c>
      <c r="Z203">
        <v>1356.384399</v>
      </c>
      <c r="AA203">
        <v>1366.993164</v>
      </c>
      <c r="AB203">
        <v>1378.256836</v>
      </c>
      <c r="AC203">
        <v>1385.7595209999999</v>
      </c>
      <c r="AD203">
        <v>1399.34375</v>
      </c>
      <c r="AE203">
        <v>1410.352173</v>
      </c>
      <c r="AF203">
        <v>1418.7078859999999</v>
      </c>
      <c r="AG203">
        <v>1433.475952</v>
      </c>
      <c r="AH203">
        <v>1446.540649</v>
      </c>
      <c r="AI203">
        <v>1457.9916989999999</v>
      </c>
      <c r="AJ203">
        <v>1473.3432620000001</v>
      </c>
      <c r="AK203">
        <v>1482.9764399999999</v>
      </c>
      <c r="AL203">
        <v>1489.352783</v>
      </c>
      <c r="AM203">
        <v>1498.169189</v>
      </c>
      <c r="AN203">
        <v>1506.3560789999999</v>
      </c>
      <c r="AO203" s="1">
        <v>5.0000000000000001E-3</v>
      </c>
    </row>
    <row r="204" spans="1:41" hidden="1" x14ac:dyDescent="0.2">
      <c r="A204" t="s">
        <v>334</v>
      </c>
      <c r="B204" t="s">
        <v>13</v>
      </c>
      <c r="C204" t="s">
        <v>181</v>
      </c>
      <c r="D204" t="s">
        <v>2652</v>
      </c>
      <c r="H204" t="s">
        <v>183</v>
      </c>
      <c r="I204" t="s">
        <v>159</v>
      </c>
      <c r="K204">
        <v>1290.014404</v>
      </c>
      <c r="L204">
        <v>1286.9796140000001</v>
      </c>
      <c r="M204">
        <v>1214.3614500000001</v>
      </c>
      <c r="N204">
        <v>1198.2926030000001</v>
      </c>
      <c r="O204">
        <v>1192.9602050000001</v>
      </c>
      <c r="P204">
        <v>1197.588379</v>
      </c>
      <c r="Q204">
        <v>1204.793823</v>
      </c>
      <c r="R204">
        <v>1213.3129879999999</v>
      </c>
      <c r="S204">
        <v>1220.6732179999999</v>
      </c>
      <c r="T204">
        <v>1226.9263920000001</v>
      </c>
      <c r="U204">
        <v>1247.8165280000001</v>
      </c>
      <c r="V204">
        <v>1256.1091309999999</v>
      </c>
      <c r="W204">
        <v>1264.200317</v>
      </c>
      <c r="X204">
        <v>1266.7298579999999</v>
      </c>
      <c r="Y204">
        <v>1267.3342290000001</v>
      </c>
      <c r="Z204">
        <v>1271.846802</v>
      </c>
      <c r="AA204">
        <v>1277.3942870000001</v>
      </c>
      <c r="AB204">
        <v>1286.464111</v>
      </c>
      <c r="AC204">
        <v>1294.389893</v>
      </c>
      <c r="AD204">
        <v>1313.2951660000001</v>
      </c>
      <c r="AE204">
        <v>1324.9145510000001</v>
      </c>
      <c r="AF204">
        <v>1333.9887699999999</v>
      </c>
      <c r="AG204">
        <v>1349.997437</v>
      </c>
      <c r="AH204">
        <v>1361.937866</v>
      </c>
      <c r="AI204">
        <v>1373.3948969999999</v>
      </c>
      <c r="AJ204">
        <v>1390.1866460000001</v>
      </c>
      <c r="AK204">
        <v>1396.210693</v>
      </c>
      <c r="AL204">
        <v>1409.9970699999999</v>
      </c>
      <c r="AM204">
        <v>1427.580933</v>
      </c>
      <c r="AN204">
        <v>1445.6956789999999</v>
      </c>
      <c r="AO204" s="1">
        <v>4.0000000000000001E-3</v>
      </c>
    </row>
    <row r="205" spans="1:41" hidden="1" x14ac:dyDescent="0.2">
      <c r="A205" t="s">
        <v>334</v>
      </c>
      <c r="B205" t="s">
        <v>15</v>
      </c>
      <c r="C205" t="s">
        <v>181</v>
      </c>
      <c r="D205" t="s">
        <v>2653</v>
      </c>
      <c r="H205" t="s">
        <v>184</v>
      </c>
      <c r="I205" t="s">
        <v>159</v>
      </c>
      <c r="K205">
        <v>1293.2504879999999</v>
      </c>
      <c r="L205">
        <v>1306.482788</v>
      </c>
      <c r="M205">
        <v>1251.667725</v>
      </c>
      <c r="N205">
        <v>1275.515259</v>
      </c>
      <c r="O205">
        <v>1284.013794</v>
      </c>
      <c r="P205">
        <v>1296.1865230000001</v>
      </c>
      <c r="Q205">
        <v>1309.4001459999999</v>
      </c>
      <c r="R205">
        <v>1330.5874020000001</v>
      </c>
      <c r="S205">
        <v>1370.158936</v>
      </c>
      <c r="T205">
        <v>1390.7055660000001</v>
      </c>
      <c r="U205">
        <v>1414.553101</v>
      </c>
      <c r="V205">
        <v>1441.0698239999999</v>
      </c>
      <c r="W205">
        <v>1473.1132809999999</v>
      </c>
      <c r="X205">
        <v>1490.551514</v>
      </c>
      <c r="Y205">
        <v>1501.023193</v>
      </c>
      <c r="Z205">
        <v>1518.0645750000001</v>
      </c>
      <c r="AA205">
        <v>1532.8704829999999</v>
      </c>
      <c r="AB205">
        <v>1543.7875979999999</v>
      </c>
      <c r="AC205">
        <v>1556.8828120000001</v>
      </c>
      <c r="AD205">
        <v>1556.3955080000001</v>
      </c>
      <c r="AE205">
        <v>1561.4442140000001</v>
      </c>
      <c r="AF205">
        <v>1571.0786129999999</v>
      </c>
      <c r="AG205">
        <v>1585.033203</v>
      </c>
      <c r="AH205">
        <v>1601.75</v>
      </c>
      <c r="AI205">
        <v>1620.143433</v>
      </c>
      <c r="AJ205">
        <v>1630.0063479999999</v>
      </c>
      <c r="AK205">
        <v>1637.3607179999999</v>
      </c>
      <c r="AL205">
        <v>1638.1750489999999</v>
      </c>
      <c r="AM205">
        <v>1652.838379</v>
      </c>
      <c r="AN205">
        <v>1667.8707280000001</v>
      </c>
      <c r="AO205" s="1">
        <v>8.9999999999999993E-3</v>
      </c>
    </row>
    <row r="206" spans="1:41" hidden="1" x14ac:dyDescent="0.2">
      <c r="A206" t="s">
        <v>334</v>
      </c>
      <c r="B206" t="s">
        <v>185</v>
      </c>
    </row>
    <row r="207" spans="1:41" hidden="1" x14ac:dyDescent="0.2">
      <c r="A207" t="s">
        <v>334</v>
      </c>
      <c r="B207" t="s">
        <v>8</v>
      </c>
    </row>
    <row r="208" spans="1:41" hidden="1" x14ac:dyDescent="0.2">
      <c r="A208" t="s">
        <v>334</v>
      </c>
      <c r="B208" t="s">
        <v>9</v>
      </c>
      <c r="C208" t="s">
        <v>2648</v>
      </c>
      <c r="D208" t="s">
        <v>2680</v>
      </c>
      <c r="E208" t="s">
        <v>2649</v>
      </c>
      <c r="F208" t="s">
        <v>2650</v>
      </c>
      <c r="I208" t="s">
        <v>186</v>
      </c>
    </row>
    <row r="209" spans="1:41" hidden="1" x14ac:dyDescent="0.2">
      <c r="A209" t="s">
        <v>334</v>
      </c>
      <c r="B209" t="s">
        <v>11</v>
      </c>
      <c r="C209" t="s">
        <v>2648</v>
      </c>
      <c r="D209" t="s">
        <v>2680</v>
      </c>
      <c r="E209" t="s">
        <v>2649</v>
      </c>
      <c r="F209" t="s">
        <v>2650</v>
      </c>
      <c r="G209" t="s">
        <v>2651</v>
      </c>
      <c r="H209" t="s">
        <v>187</v>
      </c>
      <c r="I209" t="s">
        <v>186</v>
      </c>
      <c r="K209">
        <v>21.485128</v>
      </c>
      <c r="L209">
        <v>23.781223000000001</v>
      </c>
      <c r="M209">
        <v>23.973671</v>
      </c>
      <c r="N209">
        <v>24.563725999999999</v>
      </c>
      <c r="O209">
        <v>25.085902999999998</v>
      </c>
      <c r="P209">
        <v>25.796880999999999</v>
      </c>
      <c r="Q209">
        <v>26.811335</v>
      </c>
      <c r="R209">
        <v>28.098096999999999</v>
      </c>
      <c r="S209">
        <v>29.37546</v>
      </c>
      <c r="T209">
        <v>30.688005</v>
      </c>
      <c r="U209">
        <v>32.237212999999997</v>
      </c>
      <c r="V209">
        <v>33.517620000000001</v>
      </c>
      <c r="W209">
        <v>34.831046999999998</v>
      </c>
      <c r="X209">
        <v>36.038196999999997</v>
      </c>
      <c r="Y209">
        <v>37.169186000000003</v>
      </c>
      <c r="Z209">
        <v>38.316550999999997</v>
      </c>
      <c r="AA209">
        <v>39.526668999999998</v>
      </c>
      <c r="AB209">
        <v>40.770099999999999</v>
      </c>
      <c r="AC209">
        <v>41.947226999999998</v>
      </c>
      <c r="AD209">
        <v>43.353558</v>
      </c>
      <c r="AE209">
        <v>44.741706999999998</v>
      </c>
      <c r="AF209">
        <v>45.987236000000003</v>
      </c>
      <c r="AG209">
        <v>47.376404000000001</v>
      </c>
      <c r="AH209">
        <v>48.874778999999997</v>
      </c>
      <c r="AI209">
        <v>50.227592000000001</v>
      </c>
      <c r="AJ209">
        <v>51.642440999999998</v>
      </c>
      <c r="AK209">
        <v>53.044342</v>
      </c>
      <c r="AL209">
        <v>54.420516999999997</v>
      </c>
      <c r="AM209">
        <v>55.728988999999999</v>
      </c>
      <c r="AN209">
        <v>57.011783999999999</v>
      </c>
      <c r="AO209" s="1">
        <v>3.4000000000000002E-2</v>
      </c>
    </row>
    <row r="210" spans="1:41" hidden="1" x14ac:dyDescent="0.2">
      <c r="A210" t="s">
        <v>334</v>
      </c>
      <c r="B210" t="s">
        <v>13</v>
      </c>
      <c r="C210" t="s">
        <v>2648</v>
      </c>
      <c r="D210" t="s">
        <v>2680</v>
      </c>
      <c r="E210" t="s">
        <v>2649</v>
      </c>
      <c r="F210" t="s">
        <v>2650</v>
      </c>
      <c r="G210" t="s">
        <v>2652</v>
      </c>
      <c r="H210" t="s">
        <v>188</v>
      </c>
      <c r="I210" t="s">
        <v>186</v>
      </c>
      <c r="K210">
        <v>21.485128</v>
      </c>
      <c r="L210">
        <v>23.469034000000001</v>
      </c>
      <c r="M210">
        <v>23.149775999999999</v>
      </c>
      <c r="N210">
        <v>23.014036000000001</v>
      </c>
      <c r="O210">
        <v>22.996787999999999</v>
      </c>
      <c r="P210">
        <v>23.236059000000001</v>
      </c>
      <c r="Q210">
        <v>23.73217</v>
      </c>
      <c r="R210">
        <v>24.511772000000001</v>
      </c>
      <c r="S210">
        <v>25.484110000000001</v>
      </c>
      <c r="T210">
        <v>26.478909999999999</v>
      </c>
      <c r="U210">
        <v>27.709531999999999</v>
      </c>
      <c r="V210">
        <v>28.934743999999998</v>
      </c>
      <c r="W210">
        <v>30.215938999999999</v>
      </c>
      <c r="X210">
        <v>31.334112000000001</v>
      </c>
      <c r="Y210">
        <v>32.302253999999998</v>
      </c>
      <c r="Z210">
        <v>33.259475999999999</v>
      </c>
      <c r="AA210">
        <v>34.322754000000003</v>
      </c>
      <c r="AB210">
        <v>35.483840999999998</v>
      </c>
      <c r="AC210">
        <v>36.537086000000002</v>
      </c>
      <c r="AD210">
        <v>37.825839999999999</v>
      </c>
      <c r="AE210">
        <v>38.983223000000002</v>
      </c>
      <c r="AF210">
        <v>40.063797000000001</v>
      </c>
      <c r="AG210">
        <v>41.115475000000004</v>
      </c>
      <c r="AH210">
        <v>42.120918000000003</v>
      </c>
      <c r="AI210">
        <v>43.095184000000003</v>
      </c>
      <c r="AJ210">
        <v>44.028824</v>
      </c>
      <c r="AK210">
        <v>44.821972000000002</v>
      </c>
      <c r="AL210">
        <v>45.565429999999999</v>
      </c>
      <c r="AM210">
        <v>46.482883000000001</v>
      </c>
      <c r="AN210">
        <v>47.353268</v>
      </c>
      <c r="AO210" s="1">
        <v>2.8000000000000001E-2</v>
      </c>
    </row>
    <row r="211" spans="1:41" hidden="1" x14ac:dyDescent="0.2">
      <c r="A211" t="s">
        <v>334</v>
      </c>
      <c r="B211" t="s">
        <v>15</v>
      </c>
      <c r="C211" t="s">
        <v>2648</v>
      </c>
      <c r="D211" t="s">
        <v>2680</v>
      </c>
      <c r="E211" t="s">
        <v>2649</v>
      </c>
      <c r="F211" t="s">
        <v>2650</v>
      </c>
      <c r="G211" t="s">
        <v>2653</v>
      </c>
      <c r="H211" t="s">
        <v>189</v>
      </c>
      <c r="I211" t="s">
        <v>186</v>
      </c>
      <c r="K211">
        <v>21.485128</v>
      </c>
      <c r="L211">
        <v>24.279904999999999</v>
      </c>
      <c r="M211">
        <v>25.119250999999998</v>
      </c>
      <c r="N211">
        <v>26.697130000000001</v>
      </c>
      <c r="O211">
        <v>28.281033999999998</v>
      </c>
      <c r="P211">
        <v>29.877953999999999</v>
      </c>
      <c r="Q211">
        <v>31.507570000000001</v>
      </c>
      <c r="R211">
        <v>33.243008000000003</v>
      </c>
      <c r="S211">
        <v>35.474285000000002</v>
      </c>
      <c r="T211">
        <v>37.523753999999997</v>
      </c>
      <c r="U211">
        <v>39.493918999999998</v>
      </c>
      <c r="V211">
        <v>41.408607000000003</v>
      </c>
      <c r="W211">
        <v>43.376613999999996</v>
      </c>
      <c r="X211">
        <v>45.048279000000001</v>
      </c>
      <c r="Y211">
        <v>46.517029000000001</v>
      </c>
      <c r="Z211">
        <v>48.125422999999998</v>
      </c>
      <c r="AA211">
        <v>49.634211999999998</v>
      </c>
      <c r="AB211">
        <v>51.217930000000003</v>
      </c>
      <c r="AC211">
        <v>52.854992000000003</v>
      </c>
      <c r="AD211">
        <v>54.303607999999997</v>
      </c>
      <c r="AE211">
        <v>55.649932999999997</v>
      </c>
      <c r="AF211">
        <v>56.950687000000002</v>
      </c>
      <c r="AG211">
        <v>58.463000999999998</v>
      </c>
      <c r="AH211">
        <v>60.285263</v>
      </c>
      <c r="AI211">
        <v>62.296295000000001</v>
      </c>
      <c r="AJ211">
        <v>64.271286000000003</v>
      </c>
      <c r="AK211">
        <v>66.218170000000001</v>
      </c>
      <c r="AL211">
        <v>68.087868</v>
      </c>
      <c r="AM211">
        <v>70.098183000000006</v>
      </c>
      <c r="AN211">
        <v>72.02919</v>
      </c>
      <c r="AO211" s="1">
        <v>4.2999999999999997E-2</v>
      </c>
    </row>
    <row r="212" spans="1:41" hidden="1" x14ac:dyDescent="0.2">
      <c r="A212" t="s">
        <v>334</v>
      </c>
      <c r="B212" t="s">
        <v>17</v>
      </c>
      <c r="C212" t="s">
        <v>2648</v>
      </c>
      <c r="D212" t="s">
        <v>2680</v>
      </c>
      <c r="E212" t="s">
        <v>2649</v>
      </c>
      <c r="F212" t="s">
        <v>2654</v>
      </c>
      <c r="I212" t="s">
        <v>186</v>
      </c>
    </row>
    <row r="213" spans="1:41" hidden="1" x14ac:dyDescent="0.2">
      <c r="A213" t="s">
        <v>334</v>
      </c>
      <c r="B213" t="s">
        <v>11</v>
      </c>
      <c r="C213" t="s">
        <v>2648</v>
      </c>
      <c r="D213" t="s">
        <v>2680</v>
      </c>
      <c r="E213" t="s">
        <v>2649</v>
      </c>
      <c r="F213" t="s">
        <v>2654</v>
      </c>
      <c r="G213" t="s">
        <v>2651</v>
      </c>
      <c r="H213" t="s">
        <v>190</v>
      </c>
      <c r="I213" t="s">
        <v>186</v>
      </c>
      <c r="K213">
        <v>21.710046999999999</v>
      </c>
      <c r="L213">
        <v>22.564747000000001</v>
      </c>
      <c r="M213">
        <v>22.630500999999999</v>
      </c>
      <c r="N213">
        <v>24.633424999999999</v>
      </c>
      <c r="O213">
        <v>25.796292999999999</v>
      </c>
      <c r="P213">
        <v>27.057013000000001</v>
      </c>
      <c r="Q213">
        <v>28.480813999999999</v>
      </c>
      <c r="R213">
        <v>29.412946999999999</v>
      </c>
      <c r="S213">
        <v>30.274664000000001</v>
      </c>
      <c r="T213">
        <v>30.93524</v>
      </c>
      <c r="U213">
        <v>31.994423000000001</v>
      </c>
      <c r="V213">
        <v>32.839534999999998</v>
      </c>
      <c r="W213">
        <v>33.648944999999998</v>
      </c>
      <c r="X213">
        <v>34.466526000000002</v>
      </c>
      <c r="Y213">
        <v>35.338763999999998</v>
      </c>
      <c r="Z213">
        <v>36.357875999999997</v>
      </c>
      <c r="AA213">
        <v>37.473742999999999</v>
      </c>
      <c r="AB213">
        <v>38.495368999999997</v>
      </c>
      <c r="AC213">
        <v>39.449562</v>
      </c>
      <c r="AD213">
        <v>40.688465000000001</v>
      </c>
      <c r="AE213">
        <v>41.764015000000001</v>
      </c>
      <c r="AF213">
        <v>42.736426999999999</v>
      </c>
      <c r="AG213">
        <v>44.087944</v>
      </c>
      <c r="AH213">
        <v>45.528618000000002</v>
      </c>
      <c r="AI213">
        <v>46.732165999999999</v>
      </c>
      <c r="AJ213">
        <v>48.162250999999998</v>
      </c>
      <c r="AK213">
        <v>49.311610999999999</v>
      </c>
      <c r="AL213">
        <v>50.294777000000003</v>
      </c>
      <c r="AM213">
        <v>51.419967999999997</v>
      </c>
      <c r="AN213">
        <v>52.495659000000003</v>
      </c>
      <c r="AO213" s="1">
        <v>3.1E-2</v>
      </c>
    </row>
    <row r="214" spans="1:41" hidden="1" x14ac:dyDescent="0.2">
      <c r="A214" t="s">
        <v>334</v>
      </c>
      <c r="B214" t="s">
        <v>13</v>
      </c>
      <c r="C214" t="s">
        <v>2648</v>
      </c>
      <c r="D214" t="s">
        <v>2680</v>
      </c>
      <c r="E214" t="s">
        <v>2649</v>
      </c>
      <c r="F214" t="s">
        <v>2654</v>
      </c>
      <c r="G214" t="s">
        <v>2652</v>
      </c>
      <c r="H214" t="s">
        <v>191</v>
      </c>
      <c r="I214" t="s">
        <v>186</v>
      </c>
      <c r="K214">
        <v>21.710046999999999</v>
      </c>
      <c r="L214">
        <v>22.558622</v>
      </c>
      <c r="M214">
        <v>22.156296000000001</v>
      </c>
      <c r="N214">
        <v>23.620443000000002</v>
      </c>
      <c r="O214">
        <v>24.689854</v>
      </c>
      <c r="P214">
        <v>25.952905999999999</v>
      </c>
      <c r="Q214">
        <v>27.452908999999998</v>
      </c>
      <c r="R214">
        <v>28.379303</v>
      </c>
      <c r="S214">
        <v>29.249638000000001</v>
      </c>
      <c r="T214">
        <v>29.958379999999998</v>
      </c>
      <c r="U214">
        <v>30.813198</v>
      </c>
      <c r="V214">
        <v>31.710208999999999</v>
      </c>
      <c r="W214">
        <v>32.565005999999997</v>
      </c>
      <c r="X214">
        <v>33.177653999999997</v>
      </c>
      <c r="Y214">
        <v>33.978831999999997</v>
      </c>
      <c r="Z214">
        <v>34.789307000000001</v>
      </c>
      <c r="AA214">
        <v>35.66254</v>
      </c>
      <c r="AB214">
        <v>36.609737000000003</v>
      </c>
      <c r="AC214">
        <v>37.464550000000003</v>
      </c>
      <c r="AD214">
        <v>38.801448999999998</v>
      </c>
      <c r="AE214">
        <v>39.902607000000003</v>
      </c>
      <c r="AF214">
        <v>40.763514999999998</v>
      </c>
      <c r="AG214">
        <v>42.13073</v>
      </c>
      <c r="AH214">
        <v>43.218113000000002</v>
      </c>
      <c r="AI214">
        <v>44.185684000000002</v>
      </c>
      <c r="AJ214">
        <v>45.509608999999998</v>
      </c>
      <c r="AK214">
        <v>46.156543999999997</v>
      </c>
      <c r="AL214">
        <v>47.125464999999998</v>
      </c>
      <c r="AM214">
        <v>48.394226000000003</v>
      </c>
      <c r="AN214">
        <v>49.466053000000002</v>
      </c>
      <c r="AO214" s="1">
        <v>2.9000000000000001E-2</v>
      </c>
    </row>
    <row r="215" spans="1:41" hidden="1" x14ac:dyDescent="0.2">
      <c r="A215" t="s">
        <v>334</v>
      </c>
      <c r="B215" t="s">
        <v>15</v>
      </c>
      <c r="C215" t="s">
        <v>2648</v>
      </c>
      <c r="D215" t="s">
        <v>2680</v>
      </c>
      <c r="E215" t="s">
        <v>2649</v>
      </c>
      <c r="F215" t="s">
        <v>2654</v>
      </c>
      <c r="G215" t="s">
        <v>2653</v>
      </c>
      <c r="H215" t="s">
        <v>192</v>
      </c>
      <c r="I215" t="s">
        <v>186</v>
      </c>
      <c r="K215">
        <v>21.710046999999999</v>
      </c>
      <c r="L215">
        <v>22.576951999999999</v>
      </c>
      <c r="M215">
        <v>22.516936999999999</v>
      </c>
      <c r="N215">
        <v>24.867084999999999</v>
      </c>
      <c r="O215">
        <v>26.451080000000001</v>
      </c>
      <c r="P215">
        <v>27.924462999999999</v>
      </c>
      <c r="Q215">
        <v>29.469477000000001</v>
      </c>
      <c r="R215">
        <v>30.614519000000001</v>
      </c>
      <c r="S215">
        <v>32.319980999999999</v>
      </c>
      <c r="T215">
        <v>33.220795000000003</v>
      </c>
      <c r="U215">
        <v>34.222136999999996</v>
      </c>
      <c r="V215">
        <v>35.163910000000001</v>
      </c>
      <c r="W215">
        <v>36.056690000000003</v>
      </c>
      <c r="X215">
        <v>36.919437000000002</v>
      </c>
      <c r="Y215">
        <v>37.643253000000001</v>
      </c>
      <c r="Z215">
        <v>38.528956999999998</v>
      </c>
      <c r="AA215">
        <v>39.566692000000003</v>
      </c>
      <c r="AB215">
        <v>40.409827999999997</v>
      </c>
      <c r="AC215">
        <v>41.368445999999999</v>
      </c>
      <c r="AD215">
        <v>41.747993000000001</v>
      </c>
      <c r="AE215">
        <v>42.487968000000002</v>
      </c>
      <c r="AF215">
        <v>43.515445999999997</v>
      </c>
      <c r="AG215">
        <v>44.910029999999999</v>
      </c>
      <c r="AH215">
        <v>46.245559999999998</v>
      </c>
      <c r="AI215">
        <v>47.873409000000002</v>
      </c>
      <c r="AJ215">
        <v>49.129471000000002</v>
      </c>
      <c r="AK215">
        <v>50.373722000000001</v>
      </c>
      <c r="AL215">
        <v>51.265445999999997</v>
      </c>
      <c r="AM215">
        <v>52.512177000000001</v>
      </c>
      <c r="AN215">
        <v>53.996239000000003</v>
      </c>
      <c r="AO215" s="1">
        <v>3.2000000000000001E-2</v>
      </c>
    </row>
    <row r="216" spans="1:41" hidden="1" x14ac:dyDescent="0.2">
      <c r="A216" t="s">
        <v>334</v>
      </c>
      <c r="B216" t="s">
        <v>21</v>
      </c>
      <c r="C216" t="s">
        <v>2648</v>
      </c>
      <c r="D216" t="s">
        <v>2680</v>
      </c>
      <c r="E216" t="s">
        <v>2649</v>
      </c>
      <c r="F216" t="s">
        <v>2655</v>
      </c>
      <c r="I216" t="s">
        <v>186</v>
      </c>
    </row>
    <row r="217" spans="1:41" hidden="1" x14ac:dyDescent="0.2">
      <c r="A217" t="s">
        <v>334</v>
      </c>
      <c r="B217" t="s">
        <v>11</v>
      </c>
      <c r="C217" t="s">
        <v>2648</v>
      </c>
      <c r="D217" t="s">
        <v>2680</v>
      </c>
      <c r="E217" t="s">
        <v>2649</v>
      </c>
      <c r="F217" t="s">
        <v>2655</v>
      </c>
      <c r="G217" t="s">
        <v>2651</v>
      </c>
      <c r="H217" t="s">
        <v>193</v>
      </c>
      <c r="I217" t="s">
        <v>186</v>
      </c>
      <c r="K217">
        <v>11.696033999999999</v>
      </c>
      <c r="L217">
        <v>12.414918</v>
      </c>
      <c r="M217">
        <v>12.017173</v>
      </c>
      <c r="N217">
        <v>11.791706</v>
      </c>
      <c r="O217">
        <v>11.754308</v>
      </c>
      <c r="P217">
        <v>11.869832000000001</v>
      </c>
      <c r="Q217">
        <v>12.079857000000001</v>
      </c>
      <c r="R217">
        <v>12.512207</v>
      </c>
      <c r="S217">
        <v>13.030582000000001</v>
      </c>
      <c r="T217">
        <v>13.433274000000001</v>
      </c>
      <c r="U217">
        <v>14.231783999999999</v>
      </c>
      <c r="V217">
        <v>14.609230999999999</v>
      </c>
      <c r="W217">
        <v>15.148007</v>
      </c>
      <c r="X217">
        <v>15.542141000000001</v>
      </c>
      <c r="Y217">
        <v>15.829572000000001</v>
      </c>
      <c r="Z217">
        <v>16.198775999999999</v>
      </c>
      <c r="AA217">
        <v>16.629014999999999</v>
      </c>
      <c r="AB217">
        <v>17.033242999999999</v>
      </c>
      <c r="AC217">
        <v>17.462510999999999</v>
      </c>
      <c r="AD217">
        <v>17.888939000000001</v>
      </c>
      <c r="AE217">
        <v>18.330981999999999</v>
      </c>
      <c r="AF217">
        <v>18.750298999999998</v>
      </c>
      <c r="AG217">
        <v>19.191662000000001</v>
      </c>
      <c r="AH217">
        <v>19.601662000000001</v>
      </c>
      <c r="AI217">
        <v>20.078423999999998</v>
      </c>
      <c r="AJ217">
        <v>20.557652999999998</v>
      </c>
      <c r="AK217">
        <v>21.060445999999999</v>
      </c>
      <c r="AL217">
        <v>21.545760999999999</v>
      </c>
      <c r="AM217">
        <v>22.100491999999999</v>
      </c>
      <c r="AN217">
        <v>22.628457999999998</v>
      </c>
      <c r="AO217" s="1">
        <v>2.3E-2</v>
      </c>
    </row>
    <row r="218" spans="1:41" hidden="1" x14ac:dyDescent="0.2">
      <c r="A218" t="s">
        <v>334</v>
      </c>
      <c r="B218" t="s">
        <v>13</v>
      </c>
      <c r="C218" t="s">
        <v>2648</v>
      </c>
      <c r="D218" t="s">
        <v>2680</v>
      </c>
      <c r="E218" t="s">
        <v>2649</v>
      </c>
      <c r="F218" t="s">
        <v>2655</v>
      </c>
      <c r="G218" t="s">
        <v>2652</v>
      </c>
      <c r="H218" t="s">
        <v>194</v>
      </c>
      <c r="I218" t="s">
        <v>186</v>
      </c>
      <c r="K218">
        <v>11.696033999999999</v>
      </c>
      <c r="L218">
        <v>12.172795000000001</v>
      </c>
      <c r="M218">
        <v>11.607034000000001</v>
      </c>
      <c r="N218">
        <v>11.303599</v>
      </c>
      <c r="O218">
        <v>11.211126999999999</v>
      </c>
      <c r="P218">
        <v>11.285408</v>
      </c>
      <c r="Q218">
        <v>11.471398000000001</v>
      </c>
      <c r="R218">
        <v>11.887041999999999</v>
      </c>
      <c r="S218">
        <v>12.348675</v>
      </c>
      <c r="T218">
        <v>12.772467000000001</v>
      </c>
      <c r="U218">
        <v>13.592216000000001</v>
      </c>
      <c r="V218">
        <v>14.056889999999999</v>
      </c>
      <c r="W218">
        <v>14.611655000000001</v>
      </c>
      <c r="X218">
        <v>15.032450000000001</v>
      </c>
      <c r="Y218">
        <v>15.403797000000001</v>
      </c>
      <c r="Z218">
        <v>15.763159</v>
      </c>
      <c r="AA218">
        <v>16.199539000000001</v>
      </c>
      <c r="AB218">
        <v>16.579284999999999</v>
      </c>
      <c r="AC218">
        <v>17.003882999999998</v>
      </c>
      <c r="AD218">
        <v>17.37332</v>
      </c>
      <c r="AE218">
        <v>17.802298</v>
      </c>
      <c r="AF218">
        <v>18.174565999999999</v>
      </c>
      <c r="AG218">
        <v>18.579535</v>
      </c>
      <c r="AH218">
        <v>18.977325</v>
      </c>
      <c r="AI218">
        <v>19.433883999999999</v>
      </c>
      <c r="AJ218">
        <v>19.794740999999998</v>
      </c>
      <c r="AK218">
        <v>20.143238</v>
      </c>
      <c r="AL218">
        <v>20.515207</v>
      </c>
      <c r="AM218">
        <v>20.915006999999999</v>
      </c>
      <c r="AN218">
        <v>21.311475999999999</v>
      </c>
      <c r="AO218" s="1">
        <v>2.1000000000000001E-2</v>
      </c>
    </row>
    <row r="219" spans="1:41" hidden="1" x14ac:dyDescent="0.2">
      <c r="A219" t="s">
        <v>334</v>
      </c>
      <c r="B219" t="s">
        <v>15</v>
      </c>
      <c r="C219" t="s">
        <v>2648</v>
      </c>
      <c r="D219" t="s">
        <v>2680</v>
      </c>
      <c r="E219" t="s">
        <v>2649</v>
      </c>
      <c r="F219" t="s">
        <v>2655</v>
      </c>
      <c r="G219" t="s">
        <v>2653</v>
      </c>
      <c r="H219" t="s">
        <v>195</v>
      </c>
      <c r="I219" t="s">
        <v>186</v>
      </c>
      <c r="K219">
        <v>11.696033999999999</v>
      </c>
      <c r="L219">
        <v>13.096622</v>
      </c>
      <c r="M219">
        <v>12.788157</v>
      </c>
      <c r="N219">
        <v>12.886424</v>
      </c>
      <c r="O219">
        <v>12.925506</v>
      </c>
      <c r="P219">
        <v>13.164</v>
      </c>
      <c r="Q219">
        <v>13.407245</v>
      </c>
      <c r="R219">
        <v>13.992165999999999</v>
      </c>
      <c r="S219">
        <v>14.718000999999999</v>
      </c>
      <c r="T219">
        <v>15.191172</v>
      </c>
      <c r="U219">
        <v>15.752803</v>
      </c>
      <c r="V219">
        <v>16.320620999999999</v>
      </c>
      <c r="W219">
        <v>17.180119999999999</v>
      </c>
      <c r="X219">
        <v>17.653835000000001</v>
      </c>
      <c r="Y219">
        <v>18.095597999999999</v>
      </c>
      <c r="Z219">
        <v>18.603885999999999</v>
      </c>
      <c r="AA219">
        <v>19.095818000000001</v>
      </c>
      <c r="AB219">
        <v>19.594598999999999</v>
      </c>
      <c r="AC219">
        <v>20.146044</v>
      </c>
      <c r="AD219">
        <v>20.731134000000001</v>
      </c>
      <c r="AE219">
        <v>21.250378000000001</v>
      </c>
      <c r="AF219">
        <v>21.692291000000001</v>
      </c>
      <c r="AG219">
        <v>22.162614999999999</v>
      </c>
      <c r="AH219">
        <v>22.817446</v>
      </c>
      <c r="AI219">
        <v>23.464341999999998</v>
      </c>
      <c r="AJ219">
        <v>24.147794999999999</v>
      </c>
      <c r="AK219">
        <v>24.826967</v>
      </c>
      <c r="AL219">
        <v>25.491268000000002</v>
      </c>
      <c r="AM219">
        <v>26.293939999999999</v>
      </c>
      <c r="AN219">
        <v>27.112363999999999</v>
      </c>
      <c r="AO219" s="1">
        <v>2.9000000000000001E-2</v>
      </c>
    </row>
    <row r="220" spans="1:41" hidden="1" x14ac:dyDescent="0.2">
      <c r="A220" t="s">
        <v>334</v>
      </c>
      <c r="B220" t="s">
        <v>25</v>
      </c>
      <c r="C220" t="s">
        <v>2648</v>
      </c>
      <c r="D220" t="s">
        <v>2680</v>
      </c>
      <c r="E220" t="s">
        <v>2649</v>
      </c>
      <c r="F220" t="s">
        <v>2656</v>
      </c>
      <c r="I220" t="s">
        <v>186</v>
      </c>
    </row>
    <row r="221" spans="1:41" hidden="1" x14ac:dyDescent="0.2">
      <c r="A221" t="s">
        <v>334</v>
      </c>
      <c r="B221" t="s">
        <v>11</v>
      </c>
      <c r="C221" t="s">
        <v>2648</v>
      </c>
      <c r="D221" t="s">
        <v>2680</v>
      </c>
      <c r="E221" t="s">
        <v>2649</v>
      </c>
      <c r="F221" t="s">
        <v>2656</v>
      </c>
      <c r="G221" t="s">
        <v>2651</v>
      </c>
      <c r="H221" t="s">
        <v>196</v>
      </c>
      <c r="I221" t="s">
        <v>186</v>
      </c>
      <c r="K221">
        <v>38.700668</v>
      </c>
      <c r="L221">
        <v>39.617713999999999</v>
      </c>
      <c r="M221">
        <v>40.060478000000003</v>
      </c>
      <c r="N221">
        <v>40.134177999999999</v>
      </c>
      <c r="O221">
        <v>40.925732000000004</v>
      </c>
      <c r="P221">
        <v>41.913586000000002</v>
      </c>
      <c r="Q221">
        <v>43.118862</v>
      </c>
      <c r="R221">
        <v>44.401164999999999</v>
      </c>
      <c r="S221">
        <v>45.678722</v>
      </c>
      <c r="T221">
        <v>46.868972999999997</v>
      </c>
      <c r="U221">
        <v>48.168712999999997</v>
      </c>
      <c r="V221">
        <v>49.411799999999999</v>
      </c>
      <c r="W221">
        <v>50.834308999999998</v>
      </c>
      <c r="X221">
        <v>52.214641999999998</v>
      </c>
      <c r="Y221">
        <v>53.147976</v>
      </c>
      <c r="Z221">
        <v>54.261406000000001</v>
      </c>
      <c r="AA221">
        <v>55.242843999999998</v>
      </c>
      <c r="AB221">
        <v>56.245368999999997</v>
      </c>
      <c r="AC221">
        <v>57.543174999999998</v>
      </c>
      <c r="AD221">
        <v>58.868800999999998</v>
      </c>
      <c r="AE221">
        <v>60.055866000000002</v>
      </c>
      <c r="AF221">
        <v>61.456688</v>
      </c>
      <c r="AG221">
        <v>62.75956</v>
      </c>
      <c r="AH221">
        <v>63.830314999999999</v>
      </c>
      <c r="AI221">
        <v>65.333343999999997</v>
      </c>
      <c r="AJ221">
        <v>66.759406999999996</v>
      </c>
      <c r="AK221">
        <v>68.152343999999999</v>
      </c>
      <c r="AL221">
        <v>69.814887999999996</v>
      </c>
      <c r="AM221">
        <v>71.274811</v>
      </c>
      <c r="AN221">
        <v>72.437720999999996</v>
      </c>
      <c r="AO221" s="1">
        <v>2.1999999999999999E-2</v>
      </c>
    </row>
    <row r="222" spans="1:41" hidden="1" x14ac:dyDescent="0.2">
      <c r="A222" t="s">
        <v>334</v>
      </c>
      <c r="B222" t="s">
        <v>13</v>
      </c>
      <c r="C222" t="s">
        <v>2648</v>
      </c>
      <c r="D222" t="s">
        <v>2680</v>
      </c>
      <c r="E222" t="s">
        <v>2649</v>
      </c>
      <c r="F222" t="s">
        <v>2656</v>
      </c>
      <c r="G222" t="s">
        <v>2652</v>
      </c>
      <c r="H222" t="s">
        <v>197</v>
      </c>
      <c r="I222" t="s">
        <v>186</v>
      </c>
      <c r="K222">
        <v>38.703311999999997</v>
      </c>
      <c r="L222">
        <v>39.441009999999999</v>
      </c>
      <c r="M222">
        <v>39.538822000000003</v>
      </c>
      <c r="N222">
        <v>39.408943000000001</v>
      </c>
      <c r="O222">
        <v>40.035015000000001</v>
      </c>
      <c r="P222">
        <v>41.118164</v>
      </c>
      <c r="Q222">
        <v>42.241562000000002</v>
      </c>
      <c r="R222">
        <v>43.412284999999997</v>
      </c>
      <c r="S222">
        <v>44.641368999999997</v>
      </c>
      <c r="T222">
        <v>45.695155999999997</v>
      </c>
      <c r="U222">
        <v>47.193221999999999</v>
      </c>
      <c r="V222">
        <v>48.417254999999997</v>
      </c>
      <c r="W222">
        <v>49.788639000000003</v>
      </c>
      <c r="X222">
        <v>51.259518</v>
      </c>
      <c r="Y222">
        <v>52.184173999999999</v>
      </c>
      <c r="Z222">
        <v>53.452872999999997</v>
      </c>
      <c r="AA222">
        <v>54.709311999999997</v>
      </c>
      <c r="AB222">
        <v>55.764454000000001</v>
      </c>
      <c r="AC222">
        <v>57.010365</v>
      </c>
      <c r="AD222">
        <v>58.528706</v>
      </c>
      <c r="AE222">
        <v>59.723087</v>
      </c>
      <c r="AF222">
        <v>61.078884000000002</v>
      </c>
      <c r="AG222">
        <v>62.378444999999999</v>
      </c>
      <c r="AH222">
        <v>63.562919999999998</v>
      </c>
      <c r="AI222">
        <v>64.913803000000001</v>
      </c>
      <c r="AJ222">
        <v>66.465384999999998</v>
      </c>
      <c r="AK222">
        <v>67.516586000000004</v>
      </c>
      <c r="AL222">
        <v>68.902343999999999</v>
      </c>
      <c r="AM222">
        <v>70.050445999999994</v>
      </c>
      <c r="AN222">
        <v>70.988883999999999</v>
      </c>
      <c r="AO222" s="1">
        <v>2.1000000000000001E-2</v>
      </c>
    </row>
    <row r="223" spans="1:41" hidden="1" x14ac:dyDescent="0.2">
      <c r="A223" t="s">
        <v>334</v>
      </c>
      <c r="B223" t="s">
        <v>15</v>
      </c>
      <c r="C223" t="s">
        <v>2648</v>
      </c>
      <c r="D223" t="s">
        <v>2680</v>
      </c>
      <c r="E223" t="s">
        <v>2649</v>
      </c>
      <c r="F223" t="s">
        <v>2656</v>
      </c>
      <c r="G223" t="s">
        <v>2653</v>
      </c>
      <c r="H223" t="s">
        <v>198</v>
      </c>
      <c r="I223" t="s">
        <v>186</v>
      </c>
      <c r="K223">
        <v>38.737586999999998</v>
      </c>
      <c r="L223">
        <v>39.378188999999999</v>
      </c>
      <c r="M223">
        <v>40.630707000000001</v>
      </c>
      <c r="N223">
        <v>41.493557000000003</v>
      </c>
      <c r="O223">
        <v>42.610981000000002</v>
      </c>
      <c r="P223">
        <v>44.044612999999998</v>
      </c>
      <c r="Q223">
        <v>45.324782999999996</v>
      </c>
      <c r="R223">
        <v>46.716155999999998</v>
      </c>
      <c r="S223">
        <v>48.070160000000001</v>
      </c>
      <c r="T223">
        <v>49.317753000000003</v>
      </c>
      <c r="U223">
        <v>50.608040000000003</v>
      </c>
      <c r="V223">
        <v>51.861328</v>
      </c>
      <c r="W223">
        <v>53.219135000000001</v>
      </c>
      <c r="X223">
        <v>54.364337999999996</v>
      </c>
      <c r="Y223">
        <v>55.176825999999998</v>
      </c>
      <c r="Z223">
        <v>56.297386000000003</v>
      </c>
      <c r="AA223">
        <v>57.420257999999997</v>
      </c>
      <c r="AB223">
        <v>58.654193999999997</v>
      </c>
      <c r="AC223">
        <v>59.823279999999997</v>
      </c>
      <c r="AD223">
        <v>61.236668000000002</v>
      </c>
      <c r="AE223">
        <v>62.612915000000001</v>
      </c>
      <c r="AF223">
        <v>63.750221000000003</v>
      </c>
      <c r="AG223">
        <v>64.926063999999997</v>
      </c>
      <c r="AH223">
        <v>66.561577</v>
      </c>
      <c r="AI223">
        <v>68.017555000000002</v>
      </c>
      <c r="AJ223">
        <v>69.789046999999997</v>
      </c>
      <c r="AK223">
        <v>71.323127999999997</v>
      </c>
      <c r="AL223">
        <v>72.839241000000001</v>
      </c>
      <c r="AM223">
        <v>74.725677000000005</v>
      </c>
      <c r="AN223">
        <v>76.305878000000007</v>
      </c>
      <c r="AO223" s="1">
        <v>2.4E-2</v>
      </c>
    </row>
    <row r="224" spans="1:41" hidden="1" x14ac:dyDescent="0.2">
      <c r="A224" t="s">
        <v>334</v>
      </c>
      <c r="B224" t="s">
        <v>29</v>
      </c>
    </row>
    <row r="225" spans="1:41" hidden="1" x14ac:dyDescent="0.2">
      <c r="A225" t="s">
        <v>334</v>
      </c>
      <c r="B225" t="s">
        <v>9</v>
      </c>
      <c r="C225" t="s">
        <v>2648</v>
      </c>
      <c r="D225" t="s">
        <v>2680</v>
      </c>
      <c r="E225" t="s">
        <v>2657</v>
      </c>
      <c r="F225" t="s">
        <v>2650</v>
      </c>
      <c r="I225" t="s">
        <v>186</v>
      </c>
    </row>
    <row r="226" spans="1:41" hidden="1" x14ac:dyDescent="0.2">
      <c r="A226" t="s">
        <v>334</v>
      </c>
      <c r="B226" t="s">
        <v>11</v>
      </c>
      <c r="C226" t="s">
        <v>2648</v>
      </c>
      <c r="D226" t="s">
        <v>2680</v>
      </c>
      <c r="E226" t="s">
        <v>2657</v>
      </c>
      <c r="F226" t="s">
        <v>2650</v>
      </c>
      <c r="G226" t="s">
        <v>2651</v>
      </c>
      <c r="H226" t="s">
        <v>199</v>
      </c>
      <c r="I226" t="s">
        <v>186</v>
      </c>
      <c r="K226">
        <v>18.792190999999999</v>
      </c>
      <c r="L226">
        <v>20.287763999999999</v>
      </c>
      <c r="M226">
        <v>19.030828</v>
      </c>
      <c r="N226">
        <v>19.382282</v>
      </c>
      <c r="O226">
        <v>19.705380999999999</v>
      </c>
      <c r="P226">
        <v>20.336395</v>
      </c>
      <c r="Q226">
        <v>21.295309</v>
      </c>
      <c r="R226">
        <v>22.469615999999998</v>
      </c>
      <c r="S226">
        <v>23.464950999999999</v>
      </c>
      <c r="T226">
        <v>24.482685</v>
      </c>
      <c r="U226">
        <v>25.78783</v>
      </c>
      <c r="V226">
        <v>26.721371000000001</v>
      </c>
      <c r="W226">
        <v>27.709343000000001</v>
      </c>
      <c r="X226">
        <v>28.550087000000001</v>
      </c>
      <c r="Y226">
        <v>29.334786999999999</v>
      </c>
      <c r="Z226">
        <v>30.188306999999998</v>
      </c>
      <c r="AA226">
        <v>31.126162000000001</v>
      </c>
      <c r="AB226">
        <v>32.075645000000002</v>
      </c>
      <c r="AC226">
        <v>32.920071</v>
      </c>
      <c r="AD226">
        <v>34.085678000000001</v>
      </c>
      <c r="AE226">
        <v>35.128605</v>
      </c>
      <c r="AF226">
        <v>35.967174999999997</v>
      </c>
      <c r="AG226">
        <v>37.067965999999998</v>
      </c>
      <c r="AH226">
        <v>38.264091000000001</v>
      </c>
      <c r="AI226">
        <v>39.201560999999998</v>
      </c>
      <c r="AJ226">
        <v>40.275252999999999</v>
      </c>
      <c r="AK226">
        <v>41.319102999999998</v>
      </c>
      <c r="AL226">
        <v>42.330120000000001</v>
      </c>
      <c r="AM226">
        <v>43.264816000000003</v>
      </c>
      <c r="AN226">
        <v>44.207405000000001</v>
      </c>
      <c r="AO226" s="1">
        <v>0.03</v>
      </c>
    </row>
    <row r="227" spans="1:41" hidden="1" x14ac:dyDescent="0.2">
      <c r="A227" t="s">
        <v>334</v>
      </c>
      <c r="B227" t="s">
        <v>13</v>
      </c>
      <c r="C227" t="s">
        <v>2648</v>
      </c>
      <c r="D227" t="s">
        <v>2680</v>
      </c>
      <c r="E227" t="s">
        <v>2657</v>
      </c>
      <c r="F227" t="s">
        <v>2650</v>
      </c>
      <c r="G227" t="s">
        <v>2652</v>
      </c>
      <c r="H227" t="s">
        <v>200</v>
      </c>
      <c r="I227" t="s">
        <v>186</v>
      </c>
      <c r="K227">
        <v>18.792190999999999</v>
      </c>
      <c r="L227">
        <v>19.837181000000001</v>
      </c>
      <c r="M227">
        <v>18.080957000000001</v>
      </c>
      <c r="N227">
        <v>17.755272000000001</v>
      </c>
      <c r="O227">
        <v>17.767358999999999</v>
      </c>
      <c r="P227">
        <v>18.105982000000001</v>
      </c>
      <c r="Q227">
        <v>18.663727000000002</v>
      </c>
      <c r="R227">
        <v>19.465661999999998</v>
      </c>
      <c r="S227">
        <v>20.367864999999998</v>
      </c>
      <c r="T227">
        <v>21.175716000000001</v>
      </c>
      <c r="U227">
        <v>22.254883</v>
      </c>
      <c r="V227">
        <v>23.328050999999999</v>
      </c>
      <c r="W227">
        <v>24.377784999999999</v>
      </c>
      <c r="X227">
        <v>25.133061999999999</v>
      </c>
      <c r="Y227">
        <v>25.764517000000001</v>
      </c>
      <c r="Z227">
        <v>26.475190999999999</v>
      </c>
      <c r="AA227">
        <v>27.342988999999999</v>
      </c>
      <c r="AB227">
        <v>28.313880999999999</v>
      </c>
      <c r="AC227">
        <v>29.073366</v>
      </c>
      <c r="AD227">
        <v>30.168516</v>
      </c>
      <c r="AE227">
        <v>31.000328</v>
      </c>
      <c r="AF227">
        <v>31.768560000000001</v>
      </c>
      <c r="AG227">
        <v>32.552760999999997</v>
      </c>
      <c r="AH227">
        <v>33.296413000000001</v>
      </c>
      <c r="AI227">
        <v>34.032218999999998</v>
      </c>
      <c r="AJ227">
        <v>34.718403000000002</v>
      </c>
      <c r="AK227">
        <v>35.270305999999998</v>
      </c>
      <c r="AL227">
        <v>35.820194000000001</v>
      </c>
      <c r="AM227">
        <v>36.643456</v>
      </c>
      <c r="AN227">
        <v>37.333514999999998</v>
      </c>
      <c r="AO227" s="1">
        <v>2.4E-2</v>
      </c>
    </row>
    <row r="228" spans="1:41" hidden="1" x14ac:dyDescent="0.2">
      <c r="A228" t="s">
        <v>334</v>
      </c>
      <c r="B228" t="s">
        <v>15</v>
      </c>
      <c r="C228" t="s">
        <v>2648</v>
      </c>
      <c r="D228" t="s">
        <v>2680</v>
      </c>
      <c r="E228" t="s">
        <v>2657</v>
      </c>
      <c r="F228" t="s">
        <v>2650</v>
      </c>
      <c r="G228" t="s">
        <v>2653</v>
      </c>
      <c r="H228" t="s">
        <v>201</v>
      </c>
      <c r="I228" t="s">
        <v>186</v>
      </c>
      <c r="K228">
        <v>18.792190999999999</v>
      </c>
      <c r="L228">
        <v>21.014476999999999</v>
      </c>
      <c r="M228">
        <v>20.342924</v>
      </c>
      <c r="N228">
        <v>21.649899000000001</v>
      </c>
      <c r="O228">
        <v>22.812571999999999</v>
      </c>
      <c r="P228">
        <v>23.990919000000002</v>
      </c>
      <c r="Q228">
        <v>25.204191000000002</v>
      </c>
      <c r="R228">
        <v>26.558067000000001</v>
      </c>
      <c r="S228">
        <v>28.536648</v>
      </c>
      <c r="T228">
        <v>29.999876</v>
      </c>
      <c r="U228">
        <v>31.376709000000002</v>
      </c>
      <c r="V228">
        <v>32.730170999999999</v>
      </c>
      <c r="W228">
        <v>34.189129000000001</v>
      </c>
      <c r="X228">
        <v>35.293179000000002</v>
      </c>
      <c r="Y228">
        <v>36.192467000000001</v>
      </c>
      <c r="Z228">
        <v>37.396431</v>
      </c>
      <c r="AA228">
        <v>38.406329999999997</v>
      </c>
      <c r="AB228">
        <v>39.556449999999998</v>
      </c>
      <c r="AC228">
        <v>40.754233999999997</v>
      </c>
      <c r="AD228">
        <v>41.671016999999999</v>
      </c>
      <c r="AE228">
        <v>42.548972999999997</v>
      </c>
      <c r="AF228">
        <v>43.441375999999998</v>
      </c>
      <c r="AG228">
        <v>44.649590000000003</v>
      </c>
      <c r="AH228">
        <v>46.166527000000002</v>
      </c>
      <c r="AI228">
        <v>47.767895000000003</v>
      </c>
      <c r="AJ228">
        <v>49.189602000000001</v>
      </c>
      <c r="AK228">
        <v>50.570811999999997</v>
      </c>
      <c r="AL228">
        <v>51.866886000000001</v>
      </c>
      <c r="AM228">
        <v>53.391433999999997</v>
      </c>
      <c r="AN228">
        <v>54.755878000000003</v>
      </c>
      <c r="AO228" s="1">
        <v>3.7999999999999999E-2</v>
      </c>
    </row>
    <row r="229" spans="1:41" hidden="1" x14ac:dyDescent="0.2">
      <c r="A229" t="s">
        <v>334</v>
      </c>
      <c r="B229" t="s">
        <v>17</v>
      </c>
      <c r="C229" t="s">
        <v>2648</v>
      </c>
      <c r="D229" t="s">
        <v>2680</v>
      </c>
      <c r="E229" t="s">
        <v>2657</v>
      </c>
      <c r="F229" t="s">
        <v>2654</v>
      </c>
      <c r="I229" t="s">
        <v>186</v>
      </c>
    </row>
    <row r="230" spans="1:41" hidden="1" x14ac:dyDescent="0.2">
      <c r="A230" t="s">
        <v>334</v>
      </c>
      <c r="B230" t="s">
        <v>11</v>
      </c>
      <c r="C230" t="s">
        <v>2648</v>
      </c>
      <c r="D230" t="s">
        <v>2680</v>
      </c>
      <c r="E230" t="s">
        <v>2657</v>
      </c>
      <c r="F230" t="s">
        <v>2654</v>
      </c>
      <c r="G230" t="s">
        <v>2651</v>
      </c>
      <c r="H230" t="s">
        <v>202</v>
      </c>
      <c r="I230" t="s">
        <v>186</v>
      </c>
      <c r="K230">
        <v>21.78829</v>
      </c>
      <c r="L230">
        <v>22.649730999999999</v>
      </c>
      <c r="M230">
        <v>21.510619999999999</v>
      </c>
      <c r="N230">
        <v>22.377887999999999</v>
      </c>
      <c r="O230">
        <v>22.308598</v>
      </c>
      <c r="P230">
        <v>22.282613999999999</v>
      </c>
      <c r="Q230">
        <v>22.370726000000001</v>
      </c>
      <c r="R230">
        <v>23.156898000000002</v>
      </c>
      <c r="S230">
        <v>23.859835</v>
      </c>
      <c r="T230">
        <v>24.374552000000001</v>
      </c>
      <c r="U230">
        <v>25.677551000000001</v>
      </c>
      <c r="V230">
        <v>26.389191</v>
      </c>
      <c r="W230">
        <v>27.122574</v>
      </c>
      <c r="X230">
        <v>27.800212999999999</v>
      </c>
      <c r="Y230">
        <v>28.544165</v>
      </c>
      <c r="Z230">
        <v>29.417538</v>
      </c>
      <c r="AA230">
        <v>30.383151999999999</v>
      </c>
      <c r="AB230">
        <v>31.252860999999999</v>
      </c>
      <c r="AC230">
        <v>32.047020000000003</v>
      </c>
      <c r="AD230">
        <v>33.091904</v>
      </c>
      <c r="AE230">
        <v>34.005920000000003</v>
      </c>
      <c r="AF230">
        <v>34.807175000000001</v>
      </c>
      <c r="AG230">
        <v>36.008240000000001</v>
      </c>
      <c r="AH230">
        <v>37.294215999999999</v>
      </c>
      <c r="AI230">
        <v>38.324806000000002</v>
      </c>
      <c r="AJ230">
        <v>39.536068</v>
      </c>
      <c r="AK230">
        <v>40.518172999999997</v>
      </c>
      <c r="AL230">
        <v>41.335075000000003</v>
      </c>
      <c r="AM230">
        <v>42.243541999999998</v>
      </c>
      <c r="AN230">
        <v>43.070762999999999</v>
      </c>
      <c r="AO230" s="1">
        <v>2.4E-2</v>
      </c>
    </row>
    <row r="231" spans="1:41" hidden="1" x14ac:dyDescent="0.2">
      <c r="A231" t="s">
        <v>334</v>
      </c>
      <c r="B231" t="s">
        <v>13</v>
      </c>
      <c r="C231" t="s">
        <v>2648</v>
      </c>
      <c r="D231" t="s">
        <v>2680</v>
      </c>
      <c r="E231" t="s">
        <v>2657</v>
      </c>
      <c r="F231" t="s">
        <v>2654</v>
      </c>
      <c r="G231" t="s">
        <v>2652</v>
      </c>
      <c r="H231" t="s">
        <v>203</v>
      </c>
      <c r="I231" t="s">
        <v>186</v>
      </c>
      <c r="K231">
        <v>21.78829</v>
      </c>
      <c r="L231">
        <v>22.643588999999999</v>
      </c>
      <c r="M231">
        <v>21.04278</v>
      </c>
      <c r="N231">
        <v>21.363499000000001</v>
      </c>
      <c r="O231">
        <v>21.206420999999999</v>
      </c>
      <c r="P231">
        <v>21.183229000000001</v>
      </c>
      <c r="Q231">
        <v>21.331931999999998</v>
      </c>
      <c r="R231">
        <v>22.097664000000002</v>
      </c>
      <c r="S231">
        <v>22.791747999999998</v>
      </c>
      <c r="T231">
        <v>23.326982000000001</v>
      </c>
      <c r="U231">
        <v>24.413450000000001</v>
      </c>
      <c r="V231">
        <v>25.197286999999999</v>
      </c>
      <c r="W231">
        <v>25.861215999999999</v>
      </c>
      <c r="X231">
        <v>26.303083000000001</v>
      </c>
      <c r="Y231">
        <v>26.934895000000001</v>
      </c>
      <c r="Z231">
        <v>27.565353000000002</v>
      </c>
      <c r="AA231">
        <v>28.263940999999999</v>
      </c>
      <c r="AB231">
        <v>29.059602999999999</v>
      </c>
      <c r="AC231">
        <v>29.735862999999998</v>
      </c>
      <c r="AD231">
        <v>30.922594</v>
      </c>
      <c r="AE231">
        <v>31.850131999999999</v>
      </c>
      <c r="AF231">
        <v>32.556941999999999</v>
      </c>
      <c r="AG231">
        <v>33.733218999999998</v>
      </c>
      <c r="AH231">
        <v>34.646824000000002</v>
      </c>
      <c r="AI231">
        <v>35.440784000000001</v>
      </c>
      <c r="AJ231">
        <v>36.580131999999999</v>
      </c>
      <c r="AK231">
        <v>37.060538999999999</v>
      </c>
      <c r="AL231">
        <v>37.862144000000001</v>
      </c>
      <c r="AM231">
        <v>38.974052</v>
      </c>
      <c r="AN231">
        <v>39.881087999999998</v>
      </c>
      <c r="AO231" s="1">
        <v>2.1000000000000001E-2</v>
      </c>
    </row>
    <row r="232" spans="1:41" hidden="1" x14ac:dyDescent="0.2">
      <c r="A232" t="s">
        <v>334</v>
      </c>
      <c r="B232" t="s">
        <v>15</v>
      </c>
      <c r="C232" t="s">
        <v>2648</v>
      </c>
      <c r="D232" t="s">
        <v>2680</v>
      </c>
      <c r="E232" t="s">
        <v>2657</v>
      </c>
      <c r="F232" t="s">
        <v>2654</v>
      </c>
      <c r="G232" t="s">
        <v>2653</v>
      </c>
      <c r="H232" t="s">
        <v>204</v>
      </c>
      <c r="I232" t="s">
        <v>186</v>
      </c>
      <c r="K232">
        <v>21.78829</v>
      </c>
      <c r="L232">
        <v>22.661985000000001</v>
      </c>
      <c r="M232">
        <v>21.396542</v>
      </c>
      <c r="N232">
        <v>22.605667</v>
      </c>
      <c r="O232">
        <v>22.958822000000001</v>
      </c>
      <c r="P232">
        <v>23.137432</v>
      </c>
      <c r="Q232">
        <v>23.357246</v>
      </c>
      <c r="R232">
        <v>24.383156</v>
      </c>
      <c r="S232">
        <v>25.975446999999999</v>
      </c>
      <c r="T232">
        <v>26.757618000000001</v>
      </c>
      <c r="U232">
        <v>27.669785000000001</v>
      </c>
      <c r="V232">
        <v>28.571090999999999</v>
      </c>
      <c r="W232">
        <v>29.713235999999998</v>
      </c>
      <c r="X232">
        <v>30.489305000000002</v>
      </c>
      <c r="Y232">
        <v>31.164749</v>
      </c>
      <c r="Z232">
        <v>31.947555999999999</v>
      </c>
      <c r="AA232">
        <v>32.867579999999997</v>
      </c>
      <c r="AB232">
        <v>33.578598</v>
      </c>
      <c r="AC232">
        <v>34.419746000000004</v>
      </c>
      <c r="AD232">
        <v>34.637596000000002</v>
      </c>
      <c r="AE232">
        <v>35.255507999999999</v>
      </c>
      <c r="AF232">
        <v>36.127808000000002</v>
      </c>
      <c r="AG232">
        <v>37.362079999999999</v>
      </c>
      <c r="AH232">
        <v>38.530929999999998</v>
      </c>
      <c r="AI232">
        <v>39.983341000000003</v>
      </c>
      <c r="AJ232">
        <v>41.041656000000003</v>
      </c>
      <c r="AK232">
        <v>42.100955999999996</v>
      </c>
      <c r="AL232">
        <v>42.799568000000001</v>
      </c>
      <c r="AM232">
        <v>43.837048000000003</v>
      </c>
      <c r="AN232">
        <v>45.099907000000002</v>
      </c>
      <c r="AO232" s="1">
        <v>2.5000000000000001E-2</v>
      </c>
    </row>
    <row r="233" spans="1:41" hidden="1" x14ac:dyDescent="0.2">
      <c r="A233" t="s">
        <v>334</v>
      </c>
      <c r="B233" t="s">
        <v>36</v>
      </c>
      <c r="C233" t="s">
        <v>2648</v>
      </c>
      <c r="D233" t="s">
        <v>2680</v>
      </c>
      <c r="E233" t="s">
        <v>2657</v>
      </c>
      <c r="F233" t="s">
        <v>2658</v>
      </c>
      <c r="I233" t="s">
        <v>186</v>
      </c>
    </row>
    <row r="234" spans="1:41" hidden="1" x14ac:dyDescent="0.2">
      <c r="A234" t="s">
        <v>334</v>
      </c>
      <c r="B234" t="s">
        <v>11</v>
      </c>
      <c r="C234" t="s">
        <v>2648</v>
      </c>
      <c r="D234" t="s">
        <v>2680</v>
      </c>
      <c r="E234" t="s">
        <v>2657</v>
      </c>
      <c r="F234" t="s">
        <v>2658</v>
      </c>
      <c r="G234" t="s">
        <v>2651</v>
      </c>
      <c r="H234" t="s">
        <v>205</v>
      </c>
      <c r="I234" t="s">
        <v>186</v>
      </c>
      <c r="K234">
        <v>6.4996479999999996</v>
      </c>
      <c r="L234">
        <v>7.7271970000000003</v>
      </c>
      <c r="M234">
        <v>7.9938250000000002</v>
      </c>
      <c r="N234">
        <v>9.6008840000000006</v>
      </c>
      <c r="O234">
        <v>10.415872</v>
      </c>
      <c r="P234">
        <v>11.320288</v>
      </c>
      <c r="Q234">
        <v>12.491306</v>
      </c>
      <c r="R234">
        <v>13.047025</v>
      </c>
      <c r="S234">
        <v>13.482117000000001</v>
      </c>
      <c r="T234">
        <v>13.987064</v>
      </c>
      <c r="U234">
        <v>14.537535</v>
      </c>
      <c r="V234">
        <v>15.041876</v>
      </c>
      <c r="W234">
        <v>15.533052</v>
      </c>
      <c r="X234">
        <v>15.894372000000001</v>
      </c>
      <c r="Y234">
        <v>16.271698000000001</v>
      </c>
      <c r="Z234">
        <v>16.561153000000001</v>
      </c>
      <c r="AA234">
        <v>16.896235999999998</v>
      </c>
      <c r="AB234">
        <v>17.567084999999999</v>
      </c>
      <c r="AC234">
        <v>17.696434</v>
      </c>
      <c r="AD234">
        <v>18.904684</v>
      </c>
      <c r="AE234">
        <v>19.604246</v>
      </c>
      <c r="AF234">
        <v>20.277844999999999</v>
      </c>
      <c r="AG234">
        <v>21.354593000000001</v>
      </c>
      <c r="AH234">
        <v>22.304276000000002</v>
      </c>
      <c r="AI234">
        <v>22.969524</v>
      </c>
      <c r="AJ234">
        <v>23.753544000000002</v>
      </c>
      <c r="AK234">
        <v>24.503482999999999</v>
      </c>
      <c r="AL234">
        <v>24.891987</v>
      </c>
      <c r="AM234">
        <v>25.569624000000001</v>
      </c>
      <c r="AN234">
        <v>25.992681999999999</v>
      </c>
      <c r="AO234" s="1">
        <v>4.9000000000000002E-2</v>
      </c>
    </row>
    <row r="235" spans="1:41" hidden="1" x14ac:dyDescent="0.2">
      <c r="A235" t="s">
        <v>334</v>
      </c>
      <c r="B235" t="s">
        <v>13</v>
      </c>
      <c r="C235" t="s">
        <v>2648</v>
      </c>
      <c r="D235" t="s">
        <v>2680</v>
      </c>
      <c r="E235" t="s">
        <v>2657</v>
      </c>
      <c r="F235" t="s">
        <v>2658</v>
      </c>
      <c r="G235" t="s">
        <v>2652</v>
      </c>
      <c r="H235" t="s">
        <v>206</v>
      </c>
      <c r="I235" t="s">
        <v>186</v>
      </c>
      <c r="K235">
        <v>6.4996479999999996</v>
      </c>
      <c r="L235">
        <v>7.7251000000000003</v>
      </c>
      <c r="M235">
        <v>7.6938500000000003</v>
      </c>
      <c r="N235">
        <v>8.8514990000000004</v>
      </c>
      <c r="O235">
        <v>9.5926790000000004</v>
      </c>
      <c r="P235">
        <v>10.514863</v>
      </c>
      <c r="Q235">
        <v>11.649497999999999</v>
      </c>
      <c r="R235">
        <v>12.166741999999999</v>
      </c>
      <c r="S235">
        <v>12.634131</v>
      </c>
      <c r="T235">
        <v>13.046760000000001</v>
      </c>
      <c r="U235">
        <v>13.491533</v>
      </c>
      <c r="V235">
        <v>14.00614</v>
      </c>
      <c r="W235">
        <v>14.434516</v>
      </c>
      <c r="X235">
        <v>14.733211000000001</v>
      </c>
      <c r="Y235">
        <v>15.147364</v>
      </c>
      <c r="Z235">
        <v>15.551863000000001</v>
      </c>
      <c r="AA235">
        <v>16.005381</v>
      </c>
      <c r="AB235">
        <v>16.588605999999999</v>
      </c>
      <c r="AC235">
        <v>16.955342999999999</v>
      </c>
      <c r="AD235">
        <v>17.871687000000001</v>
      </c>
      <c r="AE235">
        <v>18.497959000000002</v>
      </c>
      <c r="AF235">
        <v>18.921462999999999</v>
      </c>
      <c r="AG235">
        <v>19.714372999999998</v>
      </c>
      <c r="AH235">
        <v>20.32225</v>
      </c>
      <c r="AI235">
        <v>20.936779000000001</v>
      </c>
      <c r="AJ235">
        <v>21.635995999999999</v>
      </c>
      <c r="AK235">
        <v>21.946325000000002</v>
      </c>
      <c r="AL235">
        <v>22.511524000000001</v>
      </c>
      <c r="AM235">
        <v>23.197538000000002</v>
      </c>
      <c r="AN235">
        <v>23.837948000000001</v>
      </c>
      <c r="AO235" s="1">
        <v>4.5999999999999999E-2</v>
      </c>
    </row>
    <row r="236" spans="1:41" hidden="1" x14ac:dyDescent="0.2">
      <c r="A236" t="s">
        <v>334</v>
      </c>
      <c r="B236" t="s">
        <v>15</v>
      </c>
      <c r="C236" t="s">
        <v>2648</v>
      </c>
      <c r="D236" t="s">
        <v>2680</v>
      </c>
      <c r="E236" t="s">
        <v>2657</v>
      </c>
      <c r="F236" t="s">
        <v>2658</v>
      </c>
      <c r="G236" t="s">
        <v>2653</v>
      </c>
      <c r="H236" t="s">
        <v>207</v>
      </c>
      <c r="I236" t="s">
        <v>186</v>
      </c>
      <c r="K236">
        <v>6.4996479999999996</v>
      </c>
      <c r="L236">
        <v>7.7313770000000002</v>
      </c>
      <c r="M236">
        <v>7.8715489999999999</v>
      </c>
      <c r="N236">
        <v>9.8296050000000008</v>
      </c>
      <c r="O236">
        <v>10.988485000000001</v>
      </c>
      <c r="P236">
        <v>12.103766999999999</v>
      </c>
      <c r="Q236">
        <v>13.373872</v>
      </c>
      <c r="R236">
        <v>14.086663</v>
      </c>
      <c r="S236">
        <v>15.299569999999999</v>
      </c>
      <c r="T236">
        <v>15.695342</v>
      </c>
      <c r="U236">
        <v>16.236547000000002</v>
      </c>
      <c r="V236">
        <v>16.740936000000001</v>
      </c>
      <c r="W236">
        <v>17.284196999999999</v>
      </c>
      <c r="X236">
        <v>17.756104000000001</v>
      </c>
      <c r="Y236">
        <v>18.036701000000001</v>
      </c>
      <c r="Z236">
        <v>18.428452</v>
      </c>
      <c r="AA236">
        <v>19.160664000000001</v>
      </c>
      <c r="AB236">
        <v>19.786041000000001</v>
      </c>
      <c r="AC236">
        <v>20.251545</v>
      </c>
      <c r="AD236">
        <v>20.742370999999999</v>
      </c>
      <c r="AE236">
        <v>21.388199</v>
      </c>
      <c r="AF236">
        <v>22.021478999999999</v>
      </c>
      <c r="AG236">
        <v>22.934677000000001</v>
      </c>
      <c r="AH236">
        <v>23.349792000000001</v>
      </c>
      <c r="AI236">
        <v>24.081855999999998</v>
      </c>
      <c r="AJ236">
        <v>24.867308000000001</v>
      </c>
      <c r="AK236">
        <v>25.469798999999998</v>
      </c>
      <c r="AL236">
        <v>26.208288</v>
      </c>
      <c r="AM236">
        <v>26.981521999999998</v>
      </c>
      <c r="AN236">
        <v>27.582249000000001</v>
      </c>
      <c r="AO236" s="1">
        <v>5.0999999999999997E-2</v>
      </c>
    </row>
    <row r="237" spans="1:41" hidden="1" x14ac:dyDescent="0.2">
      <c r="A237" t="s">
        <v>334</v>
      </c>
      <c r="B237" t="s">
        <v>21</v>
      </c>
      <c r="C237" t="s">
        <v>2648</v>
      </c>
      <c r="D237" t="s">
        <v>2680</v>
      </c>
      <c r="E237" t="s">
        <v>2657</v>
      </c>
      <c r="F237" t="s">
        <v>2655</v>
      </c>
      <c r="I237" t="s">
        <v>186</v>
      </c>
    </row>
    <row r="238" spans="1:41" hidden="1" x14ac:dyDescent="0.2">
      <c r="A238" t="s">
        <v>334</v>
      </c>
      <c r="B238" t="s">
        <v>11</v>
      </c>
      <c r="C238" t="s">
        <v>2648</v>
      </c>
      <c r="D238" t="s">
        <v>2680</v>
      </c>
      <c r="E238" t="s">
        <v>2657</v>
      </c>
      <c r="F238" t="s">
        <v>2655</v>
      </c>
      <c r="G238" t="s">
        <v>2651</v>
      </c>
      <c r="H238" t="s">
        <v>208</v>
      </c>
      <c r="I238" t="s">
        <v>186</v>
      </c>
      <c r="K238">
        <v>8.4290780000000005</v>
      </c>
      <c r="L238">
        <v>8.9971359999999994</v>
      </c>
      <c r="M238">
        <v>8.8635029999999997</v>
      </c>
      <c r="N238">
        <v>8.7460540000000009</v>
      </c>
      <c r="O238">
        <v>8.7980060000000009</v>
      </c>
      <c r="P238">
        <v>8.9910700000000006</v>
      </c>
      <c r="Q238">
        <v>9.2646320000000006</v>
      </c>
      <c r="R238">
        <v>9.6105909999999994</v>
      </c>
      <c r="S238">
        <v>10.030252000000001</v>
      </c>
      <c r="T238">
        <v>10.341791000000001</v>
      </c>
      <c r="U238">
        <v>10.912656999999999</v>
      </c>
      <c r="V238">
        <v>11.172338</v>
      </c>
      <c r="W238">
        <v>11.582117999999999</v>
      </c>
      <c r="X238">
        <v>11.876585</v>
      </c>
      <c r="Y238">
        <v>12.071666</v>
      </c>
      <c r="Z238">
        <v>12.344823999999999</v>
      </c>
      <c r="AA238">
        <v>12.676251000000001</v>
      </c>
      <c r="AB238">
        <v>12.982614999999999</v>
      </c>
      <c r="AC238">
        <v>13.310534000000001</v>
      </c>
      <c r="AD238">
        <v>13.635244</v>
      </c>
      <c r="AE238">
        <v>13.968075000000001</v>
      </c>
      <c r="AF238">
        <v>14.278524000000001</v>
      </c>
      <c r="AG238">
        <v>14.610531999999999</v>
      </c>
      <c r="AH238">
        <v>14.905124000000001</v>
      </c>
      <c r="AI238">
        <v>15.262822</v>
      </c>
      <c r="AJ238">
        <v>15.62407</v>
      </c>
      <c r="AK238">
        <v>16.004888999999999</v>
      </c>
      <c r="AL238">
        <v>16.371986</v>
      </c>
      <c r="AM238">
        <v>16.800630999999999</v>
      </c>
      <c r="AN238">
        <v>17.200544000000001</v>
      </c>
      <c r="AO238" s="1">
        <v>2.5000000000000001E-2</v>
      </c>
    </row>
    <row r="239" spans="1:41" hidden="1" x14ac:dyDescent="0.2">
      <c r="A239" t="s">
        <v>334</v>
      </c>
      <c r="B239" t="s">
        <v>13</v>
      </c>
      <c r="C239" t="s">
        <v>2648</v>
      </c>
      <c r="D239" t="s">
        <v>2680</v>
      </c>
      <c r="E239" t="s">
        <v>2657</v>
      </c>
      <c r="F239" t="s">
        <v>2655</v>
      </c>
      <c r="G239" t="s">
        <v>2652</v>
      </c>
      <c r="H239" t="s">
        <v>209</v>
      </c>
      <c r="I239" t="s">
        <v>186</v>
      </c>
      <c r="K239">
        <v>8.4290780000000005</v>
      </c>
      <c r="L239">
        <v>8.7702740000000006</v>
      </c>
      <c r="M239">
        <v>8.4929570000000005</v>
      </c>
      <c r="N239">
        <v>8.3014759999999992</v>
      </c>
      <c r="O239">
        <v>8.2966119999999997</v>
      </c>
      <c r="P239">
        <v>8.4451769999999993</v>
      </c>
      <c r="Q239">
        <v>8.6910030000000003</v>
      </c>
      <c r="R239">
        <v>9.0189120000000003</v>
      </c>
      <c r="S239">
        <v>9.3821539999999999</v>
      </c>
      <c r="T239">
        <v>9.7080079999999995</v>
      </c>
      <c r="U239">
        <v>10.281027</v>
      </c>
      <c r="V239">
        <v>10.589997</v>
      </c>
      <c r="W239">
        <v>11.018324</v>
      </c>
      <c r="X239">
        <v>11.327802999999999</v>
      </c>
      <c r="Y239">
        <v>11.590987999999999</v>
      </c>
      <c r="Z239">
        <v>11.842280000000001</v>
      </c>
      <c r="AA239">
        <v>12.169033000000001</v>
      </c>
      <c r="AB239">
        <v>12.443232999999999</v>
      </c>
      <c r="AC239">
        <v>12.762435</v>
      </c>
      <c r="AD239">
        <v>13.027233000000001</v>
      </c>
      <c r="AE239">
        <v>13.348971000000001</v>
      </c>
      <c r="AF239">
        <v>13.61364</v>
      </c>
      <c r="AG239">
        <v>13.913122</v>
      </c>
      <c r="AH239">
        <v>14.204228000000001</v>
      </c>
      <c r="AI239">
        <v>14.555208</v>
      </c>
      <c r="AJ239">
        <v>14.806483</v>
      </c>
      <c r="AK239">
        <v>15.045731999999999</v>
      </c>
      <c r="AL239">
        <v>15.311349</v>
      </c>
      <c r="AM239">
        <v>15.605105</v>
      </c>
      <c r="AN239">
        <v>15.897667</v>
      </c>
      <c r="AO239" s="1">
        <v>2.1999999999999999E-2</v>
      </c>
    </row>
    <row r="240" spans="1:41" hidden="1" x14ac:dyDescent="0.2">
      <c r="A240" t="s">
        <v>334</v>
      </c>
      <c r="B240" t="s">
        <v>15</v>
      </c>
      <c r="C240" t="s">
        <v>2648</v>
      </c>
      <c r="D240" t="s">
        <v>2680</v>
      </c>
      <c r="E240" t="s">
        <v>2657</v>
      </c>
      <c r="F240" t="s">
        <v>2655</v>
      </c>
      <c r="G240" t="s">
        <v>2653</v>
      </c>
      <c r="H240" t="s">
        <v>210</v>
      </c>
      <c r="I240" t="s">
        <v>186</v>
      </c>
      <c r="K240">
        <v>8.4290780000000005</v>
      </c>
      <c r="L240">
        <v>9.6367440000000002</v>
      </c>
      <c r="M240">
        <v>9.5598089999999996</v>
      </c>
      <c r="N240">
        <v>9.7403139999999997</v>
      </c>
      <c r="O240">
        <v>9.8702769999999997</v>
      </c>
      <c r="P240">
        <v>10.194777</v>
      </c>
      <c r="Q240">
        <v>10.517030999999999</v>
      </c>
      <c r="R240">
        <v>11.012288</v>
      </c>
      <c r="S240">
        <v>11.639018999999999</v>
      </c>
      <c r="T240">
        <v>12.022259</v>
      </c>
      <c r="U240">
        <v>12.494225999999999</v>
      </c>
      <c r="V240">
        <v>12.959892999999999</v>
      </c>
      <c r="W240">
        <v>13.618802000000001</v>
      </c>
      <c r="X240">
        <v>13.989945000000001</v>
      </c>
      <c r="Y240">
        <v>14.327192999999999</v>
      </c>
      <c r="Z240">
        <v>14.748616</v>
      </c>
      <c r="AA240">
        <v>15.149137</v>
      </c>
      <c r="AB240">
        <v>15.553516</v>
      </c>
      <c r="AC240">
        <v>16.007479</v>
      </c>
      <c r="AD240">
        <v>16.491206999999999</v>
      </c>
      <c r="AE240">
        <v>16.904036000000001</v>
      </c>
      <c r="AF240">
        <v>17.242231</v>
      </c>
      <c r="AG240">
        <v>17.602730000000001</v>
      </c>
      <c r="AH240">
        <v>18.138624</v>
      </c>
      <c r="AI240">
        <v>18.661200999999998</v>
      </c>
      <c r="AJ240">
        <v>19.215575999999999</v>
      </c>
      <c r="AK240">
        <v>19.760677000000001</v>
      </c>
      <c r="AL240">
        <v>20.293883999999998</v>
      </c>
      <c r="AM240">
        <v>20.950911000000001</v>
      </c>
      <c r="AN240">
        <v>21.619761</v>
      </c>
      <c r="AO240" s="1">
        <v>3.3000000000000002E-2</v>
      </c>
    </row>
    <row r="241" spans="1:41" hidden="1" x14ac:dyDescent="0.2">
      <c r="A241" t="s">
        <v>334</v>
      </c>
      <c r="B241" t="s">
        <v>25</v>
      </c>
      <c r="C241" t="s">
        <v>2648</v>
      </c>
      <c r="D241" t="s">
        <v>2680</v>
      </c>
      <c r="E241" t="s">
        <v>2657</v>
      </c>
      <c r="F241" t="s">
        <v>2656</v>
      </c>
      <c r="I241" t="s">
        <v>186</v>
      </c>
    </row>
    <row r="242" spans="1:41" hidden="1" x14ac:dyDescent="0.2">
      <c r="A242" t="s">
        <v>334</v>
      </c>
      <c r="B242" t="s">
        <v>11</v>
      </c>
      <c r="C242" t="s">
        <v>2648</v>
      </c>
      <c r="D242" t="s">
        <v>2680</v>
      </c>
      <c r="E242" t="s">
        <v>2657</v>
      </c>
      <c r="F242" t="s">
        <v>2656</v>
      </c>
      <c r="G242" t="s">
        <v>2651</v>
      </c>
      <c r="H242" t="s">
        <v>211</v>
      </c>
      <c r="I242" t="s">
        <v>186</v>
      </c>
      <c r="K242">
        <v>33.181457999999999</v>
      </c>
      <c r="L242">
        <v>33.878109000000002</v>
      </c>
      <c r="M242">
        <v>33.606670000000001</v>
      </c>
      <c r="N242">
        <v>33.442309999999999</v>
      </c>
      <c r="O242">
        <v>34.078471999999998</v>
      </c>
      <c r="P242">
        <v>34.817138999999997</v>
      </c>
      <c r="Q242">
        <v>35.728496999999997</v>
      </c>
      <c r="R242">
        <v>36.685603999999998</v>
      </c>
      <c r="S242">
        <v>37.644542999999999</v>
      </c>
      <c r="T242">
        <v>38.509467999999998</v>
      </c>
      <c r="U242">
        <v>39.511063</v>
      </c>
      <c r="V242">
        <v>40.360816999999997</v>
      </c>
      <c r="W242">
        <v>41.471615</v>
      </c>
      <c r="X242">
        <v>42.493271</v>
      </c>
      <c r="Y242">
        <v>43.082932</v>
      </c>
      <c r="Z242">
        <v>43.848190000000002</v>
      </c>
      <c r="AA242">
        <v>44.508965000000003</v>
      </c>
      <c r="AB242">
        <v>45.150764000000002</v>
      </c>
      <c r="AC242">
        <v>46.151558000000001</v>
      </c>
      <c r="AD242">
        <v>47.105209000000002</v>
      </c>
      <c r="AE242">
        <v>47.867989000000001</v>
      </c>
      <c r="AF242">
        <v>48.870499000000002</v>
      </c>
      <c r="AG242">
        <v>49.845920999999997</v>
      </c>
      <c r="AH242">
        <v>50.469154000000003</v>
      </c>
      <c r="AI242">
        <v>51.580371999999997</v>
      </c>
      <c r="AJ242">
        <v>52.619067999999999</v>
      </c>
      <c r="AK242">
        <v>53.522812000000002</v>
      </c>
      <c r="AL242">
        <v>54.786403999999997</v>
      </c>
      <c r="AM242">
        <v>55.861941999999999</v>
      </c>
      <c r="AN242">
        <v>56.607075000000002</v>
      </c>
      <c r="AO242" s="1">
        <v>1.9E-2</v>
      </c>
    </row>
    <row r="243" spans="1:41" hidden="1" x14ac:dyDescent="0.2">
      <c r="A243" t="s">
        <v>334</v>
      </c>
      <c r="B243" t="s">
        <v>13</v>
      </c>
      <c r="C243" t="s">
        <v>2648</v>
      </c>
      <c r="D243" t="s">
        <v>2680</v>
      </c>
      <c r="E243" t="s">
        <v>2657</v>
      </c>
      <c r="F243" t="s">
        <v>2656</v>
      </c>
      <c r="G243" t="s">
        <v>2652</v>
      </c>
      <c r="H243" t="s">
        <v>212</v>
      </c>
      <c r="I243" t="s">
        <v>186</v>
      </c>
      <c r="K243">
        <v>33.182563999999999</v>
      </c>
      <c r="L243">
        <v>33.640597999999997</v>
      </c>
      <c r="M243">
        <v>33.006466000000003</v>
      </c>
      <c r="N243">
        <v>32.752521999999999</v>
      </c>
      <c r="O243">
        <v>33.226337000000001</v>
      </c>
      <c r="P243">
        <v>34.111088000000002</v>
      </c>
      <c r="Q243">
        <v>34.945576000000003</v>
      </c>
      <c r="R243">
        <v>35.857944000000003</v>
      </c>
      <c r="S243">
        <v>36.715629999999997</v>
      </c>
      <c r="T243">
        <v>37.427219000000001</v>
      </c>
      <c r="U243">
        <v>38.651530999999999</v>
      </c>
      <c r="V243">
        <v>39.501232000000002</v>
      </c>
      <c r="W243">
        <v>40.562255999999998</v>
      </c>
      <c r="X243">
        <v>41.683036999999999</v>
      </c>
      <c r="Y243">
        <v>42.208126</v>
      </c>
      <c r="Z243">
        <v>43.140830999999999</v>
      </c>
      <c r="AA243">
        <v>44.035397000000003</v>
      </c>
      <c r="AB243">
        <v>44.704922000000003</v>
      </c>
      <c r="AC243">
        <v>45.631371000000001</v>
      </c>
      <c r="AD243">
        <v>46.800776999999997</v>
      </c>
      <c r="AE243">
        <v>47.545417999999998</v>
      </c>
      <c r="AF243">
        <v>48.514296999999999</v>
      </c>
      <c r="AG243">
        <v>49.429091999999997</v>
      </c>
      <c r="AH243">
        <v>50.129928999999997</v>
      </c>
      <c r="AI243">
        <v>51.017550999999997</v>
      </c>
      <c r="AJ243">
        <v>52.173350999999997</v>
      </c>
      <c r="AK243">
        <v>52.722144999999998</v>
      </c>
      <c r="AL243">
        <v>53.725127999999998</v>
      </c>
      <c r="AM243">
        <v>54.502056000000003</v>
      </c>
      <c r="AN243">
        <v>55.026271999999999</v>
      </c>
      <c r="AO243" s="1">
        <v>1.7999999999999999E-2</v>
      </c>
    </row>
    <row r="244" spans="1:41" hidden="1" x14ac:dyDescent="0.2">
      <c r="A244" t="s">
        <v>334</v>
      </c>
      <c r="B244" t="s">
        <v>15</v>
      </c>
      <c r="C244" t="s">
        <v>2648</v>
      </c>
      <c r="D244" t="s">
        <v>2680</v>
      </c>
      <c r="E244" t="s">
        <v>2657</v>
      </c>
      <c r="F244" t="s">
        <v>2656</v>
      </c>
      <c r="G244" t="s">
        <v>2653</v>
      </c>
      <c r="H244" t="s">
        <v>213</v>
      </c>
      <c r="I244" t="s">
        <v>186</v>
      </c>
      <c r="K244">
        <v>33.221496999999999</v>
      </c>
      <c r="L244">
        <v>33.730145</v>
      </c>
      <c r="M244">
        <v>34.415565000000001</v>
      </c>
      <c r="N244">
        <v>34.824894</v>
      </c>
      <c r="O244">
        <v>35.760936999999998</v>
      </c>
      <c r="P244">
        <v>36.957298000000002</v>
      </c>
      <c r="Q244">
        <v>37.869712999999997</v>
      </c>
      <c r="R244">
        <v>38.968860999999997</v>
      </c>
      <c r="S244">
        <v>40.014598999999997</v>
      </c>
      <c r="T244">
        <v>40.954295999999999</v>
      </c>
      <c r="U244">
        <v>41.929034999999999</v>
      </c>
      <c r="V244">
        <v>42.772925999999998</v>
      </c>
      <c r="W244">
        <v>43.811604000000003</v>
      </c>
      <c r="X244">
        <v>44.530799999999999</v>
      </c>
      <c r="Y244">
        <v>44.962631000000002</v>
      </c>
      <c r="Z244">
        <v>45.777565000000003</v>
      </c>
      <c r="AA244">
        <v>46.465102999999999</v>
      </c>
      <c r="AB244">
        <v>47.315548</v>
      </c>
      <c r="AC244">
        <v>48.134349999999998</v>
      </c>
      <c r="AD244">
        <v>49.177512999999998</v>
      </c>
      <c r="AE244">
        <v>50.218680999999997</v>
      </c>
      <c r="AF244">
        <v>50.892971000000003</v>
      </c>
      <c r="AG244">
        <v>51.682231999999999</v>
      </c>
      <c r="AH244">
        <v>52.842644</v>
      </c>
      <c r="AI244">
        <v>53.854210000000002</v>
      </c>
      <c r="AJ244">
        <v>55.199570000000001</v>
      </c>
      <c r="AK244">
        <v>56.262473999999997</v>
      </c>
      <c r="AL244">
        <v>57.312798000000001</v>
      </c>
      <c r="AM244">
        <v>58.742942999999997</v>
      </c>
      <c r="AN244">
        <v>59.871684999999999</v>
      </c>
      <c r="AO244" s="1">
        <v>2.1000000000000001E-2</v>
      </c>
    </row>
    <row r="245" spans="1:41" hidden="1" x14ac:dyDescent="0.2">
      <c r="A245" t="s">
        <v>334</v>
      </c>
      <c r="B245" t="s">
        <v>46</v>
      </c>
    </row>
    <row r="246" spans="1:41" hidden="1" x14ac:dyDescent="0.2">
      <c r="A246" t="s">
        <v>334</v>
      </c>
      <c r="B246" t="s">
        <v>9</v>
      </c>
      <c r="C246" t="s">
        <v>2648</v>
      </c>
      <c r="D246" t="s">
        <v>2680</v>
      </c>
      <c r="E246" t="s">
        <v>2659</v>
      </c>
      <c r="F246" t="s">
        <v>2650</v>
      </c>
      <c r="I246" t="s">
        <v>186</v>
      </c>
    </row>
    <row r="247" spans="1:41" hidden="1" x14ac:dyDescent="0.2">
      <c r="A247" t="s">
        <v>334</v>
      </c>
      <c r="B247" t="s">
        <v>11</v>
      </c>
      <c r="C247" t="s">
        <v>2648</v>
      </c>
      <c r="D247" t="s">
        <v>2680</v>
      </c>
      <c r="E247" t="s">
        <v>2659</v>
      </c>
      <c r="F247" t="s">
        <v>2650</v>
      </c>
      <c r="G247" t="s">
        <v>2651</v>
      </c>
      <c r="H247" t="s">
        <v>214</v>
      </c>
      <c r="I247" t="s">
        <v>186</v>
      </c>
      <c r="K247">
        <v>13.641980999999999</v>
      </c>
      <c r="L247">
        <v>14.82328</v>
      </c>
      <c r="M247">
        <v>13.228118</v>
      </c>
      <c r="N247">
        <v>13.509581000000001</v>
      </c>
      <c r="O247">
        <v>13.700345</v>
      </c>
      <c r="P247">
        <v>14.203962000000001</v>
      </c>
      <c r="Q247">
        <v>15.032783999999999</v>
      </c>
      <c r="R247">
        <v>16.078341000000002</v>
      </c>
      <c r="S247">
        <v>16.922007000000001</v>
      </c>
      <c r="T247">
        <v>17.805546</v>
      </c>
      <c r="U247">
        <v>18.664694000000001</v>
      </c>
      <c r="V247">
        <v>19.45636</v>
      </c>
      <c r="W247">
        <v>20.259917999999999</v>
      </c>
      <c r="X247">
        <v>20.942271999999999</v>
      </c>
      <c r="Y247">
        <v>21.565058000000001</v>
      </c>
      <c r="Z247">
        <v>22.266251</v>
      </c>
      <c r="AA247">
        <v>23.055674</v>
      </c>
      <c r="AB247">
        <v>23.847632999999998</v>
      </c>
      <c r="AC247">
        <v>24.515272</v>
      </c>
      <c r="AD247">
        <v>25.546053000000001</v>
      </c>
      <c r="AE247">
        <v>26.414724</v>
      </c>
      <c r="AF247">
        <v>27.043839999999999</v>
      </c>
      <c r="AG247">
        <v>27.982063</v>
      </c>
      <c r="AH247">
        <v>29.014353</v>
      </c>
      <c r="AI247">
        <v>29.733128000000001</v>
      </c>
      <c r="AJ247">
        <v>30.615950000000002</v>
      </c>
      <c r="AK247">
        <v>31.452760999999999</v>
      </c>
      <c r="AL247">
        <v>32.243564999999997</v>
      </c>
      <c r="AM247">
        <v>32.938231999999999</v>
      </c>
      <c r="AN247">
        <v>33.640236000000002</v>
      </c>
      <c r="AO247" s="1">
        <v>3.2000000000000001E-2</v>
      </c>
    </row>
    <row r="248" spans="1:41" hidden="1" x14ac:dyDescent="0.2">
      <c r="A248" t="s">
        <v>334</v>
      </c>
      <c r="B248" t="s">
        <v>13</v>
      </c>
      <c r="C248" t="s">
        <v>2648</v>
      </c>
      <c r="D248" t="s">
        <v>2680</v>
      </c>
      <c r="E248" t="s">
        <v>2659</v>
      </c>
      <c r="F248" t="s">
        <v>2650</v>
      </c>
      <c r="G248" t="s">
        <v>2652</v>
      </c>
      <c r="H248" t="s">
        <v>215</v>
      </c>
      <c r="I248" t="s">
        <v>186</v>
      </c>
      <c r="K248">
        <v>13.641980999999999</v>
      </c>
      <c r="L248">
        <v>14.326269999999999</v>
      </c>
      <c r="M248">
        <v>12.259757</v>
      </c>
      <c r="N248">
        <v>11.873374</v>
      </c>
      <c r="O248">
        <v>11.786517</v>
      </c>
      <c r="P248">
        <v>11.999396000000001</v>
      </c>
      <c r="Q248">
        <v>12.402298</v>
      </c>
      <c r="R248">
        <v>13.033495</v>
      </c>
      <c r="S248">
        <v>13.751612</v>
      </c>
      <c r="T248">
        <v>14.367091</v>
      </c>
      <c r="U248">
        <v>14.937014</v>
      </c>
      <c r="V248">
        <v>15.777037999999999</v>
      </c>
      <c r="W248">
        <v>16.627728999999999</v>
      </c>
      <c r="X248">
        <v>17.162855</v>
      </c>
      <c r="Y248">
        <v>17.583528999999999</v>
      </c>
      <c r="Z248">
        <v>18.096729</v>
      </c>
      <c r="AA248">
        <v>18.767645000000002</v>
      </c>
      <c r="AB248">
        <v>19.545641</v>
      </c>
      <c r="AC248">
        <v>20.092358000000001</v>
      </c>
      <c r="AD248">
        <v>20.995646000000001</v>
      </c>
      <c r="AE248">
        <v>21.605782000000001</v>
      </c>
      <c r="AF248">
        <v>22.156445000000001</v>
      </c>
      <c r="AG248">
        <v>22.732094</v>
      </c>
      <c r="AH248">
        <v>23.264033999999999</v>
      </c>
      <c r="AI248">
        <v>23.792822000000001</v>
      </c>
      <c r="AJ248">
        <v>24.26219</v>
      </c>
      <c r="AK248">
        <v>24.601172999999999</v>
      </c>
      <c r="AL248">
        <v>24.947931000000001</v>
      </c>
      <c r="AM248">
        <v>25.593572999999999</v>
      </c>
      <c r="AN248">
        <v>26.090914000000001</v>
      </c>
      <c r="AO248" s="1">
        <v>2.3E-2</v>
      </c>
    </row>
    <row r="249" spans="1:41" hidden="1" x14ac:dyDescent="0.2">
      <c r="A249" t="s">
        <v>334</v>
      </c>
      <c r="B249" t="s">
        <v>15</v>
      </c>
      <c r="C249" t="s">
        <v>2648</v>
      </c>
      <c r="D249" t="s">
        <v>2680</v>
      </c>
      <c r="E249" t="s">
        <v>2659</v>
      </c>
      <c r="F249" t="s">
        <v>2650</v>
      </c>
      <c r="G249" t="s">
        <v>2653</v>
      </c>
      <c r="H249" t="s">
        <v>216</v>
      </c>
      <c r="I249" t="s">
        <v>186</v>
      </c>
      <c r="K249">
        <v>13.641980999999999</v>
      </c>
      <c r="L249">
        <v>15.635954999999999</v>
      </c>
      <c r="M249">
        <v>14.600004</v>
      </c>
      <c r="N249">
        <v>15.900316</v>
      </c>
      <c r="O249">
        <v>16.963643999999999</v>
      </c>
      <c r="P249">
        <v>18.052396999999999</v>
      </c>
      <c r="Q249">
        <v>19.186996000000001</v>
      </c>
      <c r="R249">
        <v>20.500914000000002</v>
      </c>
      <c r="S249">
        <v>22.575559999999999</v>
      </c>
      <c r="T249">
        <v>24.032786999999999</v>
      </c>
      <c r="U249">
        <v>25.430204</v>
      </c>
      <c r="V249">
        <v>26.775642000000001</v>
      </c>
      <c r="W249">
        <v>27.986172</v>
      </c>
      <c r="X249">
        <v>29.087059</v>
      </c>
      <c r="Y249">
        <v>29.872789000000001</v>
      </c>
      <c r="Z249">
        <v>31.105187999999998</v>
      </c>
      <c r="AA249">
        <v>32.055588</v>
      </c>
      <c r="AB249">
        <v>33.180202000000001</v>
      </c>
      <c r="AC249">
        <v>34.346854999999998</v>
      </c>
      <c r="AD249">
        <v>35.128613000000001</v>
      </c>
      <c r="AE249">
        <v>35.862273999999999</v>
      </c>
      <c r="AF249">
        <v>36.605136999999999</v>
      </c>
      <c r="AG249">
        <v>37.74194</v>
      </c>
      <c r="AH249">
        <v>39.243912000000002</v>
      </c>
      <c r="AI249">
        <v>40.822249999999997</v>
      </c>
      <c r="AJ249">
        <v>42.139805000000003</v>
      </c>
      <c r="AK249">
        <v>43.398457000000001</v>
      </c>
      <c r="AL249">
        <v>44.531883000000001</v>
      </c>
      <c r="AM249">
        <v>45.956245000000003</v>
      </c>
      <c r="AN249">
        <v>47.139645000000002</v>
      </c>
      <c r="AO249" s="1">
        <v>4.3999999999999997E-2</v>
      </c>
    </row>
    <row r="250" spans="1:41" hidden="1" x14ac:dyDescent="0.2">
      <c r="A250" t="s">
        <v>334</v>
      </c>
      <c r="B250" t="s">
        <v>17</v>
      </c>
      <c r="C250" t="s">
        <v>2648</v>
      </c>
      <c r="D250" t="s">
        <v>2680</v>
      </c>
      <c r="E250" t="s">
        <v>2659</v>
      </c>
      <c r="F250" t="s">
        <v>2654</v>
      </c>
      <c r="I250" t="s">
        <v>186</v>
      </c>
    </row>
    <row r="251" spans="1:41" hidden="1" x14ac:dyDescent="0.2">
      <c r="A251" t="s">
        <v>334</v>
      </c>
      <c r="B251" t="s">
        <v>11</v>
      </c>
      <c r="C251" t="s">
        <v>2648</v>
      </c>
      <c r="D251" t="s">
        <v>2680</v>
      </c>
      <c r="E251" t="s">
        <v>2659</v>
      </c>
      <c r="F251" t="s">
        <v>2654</v>
      </c>
      <c r="G251" t="s">
        <v>2651</v>
      </c>
      <c r="H251" t="s">
        <v>217</v>
      </c>
      <c r="I251" t="s">
        <v>186</v>
      </c>
      <c r="K251">
        <v>21.717592</v>
      </c>
      <c r="L251">
        <v>22.571608000000001</v>
      </c>
      <c r="M251">
        <v>21.515599999999999</v>
      </c>
      <c r="N251">
        <v>22.345278</v>
      </c>
      <c r="O251">
        <v>22.266521000000001</v>
      </c>
      <c r="P251">
        <v>22.220915000000002</v>
      </c>
      <c r="Q251">
        <v>22.279768000000001</v>
      </c>
      <c r="R251">
        <v>23.069102999999998</v>
      </c>
      <c r="S251">
        <v>23.781469000000001</v>
      </c>
      <c r="T251">
        <v>24.300283</v>
      </c>
      <c r="U251">
        <v>25.22044</v>
      </c>
      <c r="V251">
        <v>25.921616</v>
      </c>
      <c r="W251">
        <v>26.606038999999999</v>
      </c>
      <c r="X251">
        <v>27.268663</v>
      </c>
      <c r="Y251">
        <v>28.014161999999999</v>
      </c>
      <c r="Z251">
        <v>28.888258</v>
      </c>
      <c r="AA251">
        <v>29.851292000000001</v>
      </c>
      <c r="AB251">
        <v>30.717579000000001</v>
      </c>
      <c r="AC251">
        <v>31.510216</v>
      </c>
      <c r="AD251">
        <v>32.536942000000003</v>
      </c>
      <c r="AE251">
        <v>33.454242999999998</v>
      </c>
      <c r="AF251">
        <v>34.250960999999997</v>
      </c>
      <c r="AG251">
        <v>35.466492000000002</v>
      </c>
      <c r="AH251">
        <v>36.756816999999998</v>
      </c>
      <c r="AI251">
        <v>37.783194999999999</v>
      </c>
      <c r="AJ251">
        <v>38.975670000000001</v>
      </c>
      <c r="AK251">
        <v>39.964108000000003</v>
      </c>
      <c r="AL251">
        <v>40.792220999999998</v>
      </c>
      <c r="AM251">
        <v>41.688946000000001</v>
      </c>
      <c r="AN251">
        <v>42.504292</v>
      </c>
      <c r="AO251" s="1">
        <v>2.3E-2</v>
      </c>
    </row>
    <row r="252" spans="1:41" hidden="1" x14ac:dyDescent="0.2">
      <c r="A252" t="s">
        <v>334</v>
      </c>
      <c r="B252" t="s">
        <v>13</v>
      </c>
      <c r="C252" t="s">
        <v>2648</v>
      </c>
      <c r="D252" t="s">
        <v>2680</v>
      </c>
      <c r="E252" t="s">
        <v>2659</v>
      </c>
      <c r="F252" t="s">
        <v>2654</v>
      </c>
      <c r="G252" t="s">
        <v>2652</v>
      </c>
      <c r="H252" t="s">
        <v>218</v>
      </c>
      <c r="I252" t="s">
        <v>186</v>
      </c>
      <c r="K252">
        <v>21.717596</v>
      </c>
      <c r="L252">
        <v>22.565826000000001</v>
      </c>
      <c r="M252">
        <v>21.04073</v>
      </c>
      <c r="N252">
        <v>21.334105000000001</v>
      </c>
      <c r="O252">
        <v>21.162146</v>
      </c>
      <c r="P252">
        <v>21.123255</v>
      </c>
      <c r="Q252">
        <v>21.248965999999999</v>
      </c>
      <c r="R252">
        <v>22.019545000000001</v>
      </c>
      <c r="S252">
        <v>22.721848000000001</v>
      </c>
      <c r="T252">
        <v>23.260346999999999</v>
      </c>
      <c r="U252">
        <v>23.957422000000001</v>
      </c>
      <c r="V252">
        <v>24.679359000000002</v>
      </c>
      <c r="W252">
        <v>25.351353</v>
      </c>
      <c r="X252">
        <v>25.786020000000001</v>
      </c>
      <c r="Y252">
        <v>26.412970000000001</v>
      </c>
      <c r="Z252">
        <v>27.045380000000002</v>
      </c>
      <c r="AA252">
        <v>27.745415000000001</v>
      </c>
      <c r="AB252">
        <v>28.529442</v>
      </c>
      <c r="AC252">
        <v>29.209007</v>
      </c>
      <c r="AD252">
        <v>30.393519999999999</v>
      </c>
      <c r="AE252">
        <v>31.321536999999999</v>
      </c>
      <c r="AF252">
        <v>32.038052</v>
      </c>
      <c r="AG252">
        <v>33.207039000000002</v>
      </c>
      <c r="AH252">
        <v>34.114547999999999</v>
      </c>
      <c r="AI252">
        <v>34.908543000000002</v>
      </c>
      <c r="AJ252">
        <v>36.047611000000003</v>
      </c>
      <c r="AK252">
        <v>36.532634999999999</v>
      </c>
      <c r="AL252">
        <v>37.336216</v>
      </c>
      <c r="AM252">
        <v>38.448860000000003</v>
      </c>
      <c r="AN252">
        <v>39.360790000000001</v>
      </c>
      <c r="AO252" s="1">
        <v>2.1000000000000001E-2</v>
      </c>
    </row>
    <row r="253" spans="1:41" hidden="1" x14ac:dyDescent="0.2">
      <c r="A253" t="s">
        <v>334</v>
      </c>
      <c r="B253" t="s">
        <v>15</v>
      </c>
      <c r="C253" t="s">
        <v>2648</v>
      </c>
      <c r="D253" t="s">
        <v>2680</v>
      </c>
      <c r="E253" t="s">
        <v>2659</v>
      </c>
      <c r="F253" t="s">
        <v>2654</v>
      </c>
      <c r="G253" t="s">
        <v>2653</v>
      </c>
      <c r="H253" t="s">
        <v>219</v>
      </c>
      <c r="I253" t="s">
        <v>186</v>
      </c>
      <c r="K253">
        <v>21.717606</v>
      </c>
      <c r="L253">
        <v>22.582706000000002</v>
      </c>
      <c r="M253">
        <v>21.397192</v>
      </c>
      <c r="N253">
        <v>22.569527000000001</v>
      </c>
      <c r="O253">
        <v>22.911639999999998</v>
      </c>
      <c r="P253">
        <v>23.069994000000001</v>
      </c>
      <c r="Q253">
        <v>23.263947000000002</v>
      </c>
      <c r="R253">
        <v>24.289009</v>
      </c>
      <c r="S253">
        <v>25.887011999999999</v>
      </c>
      <c r="T253">
        <v>26.669951999999999</v>
      </c>
      <c r="U253">
        <v>27.582401000000001</v>
      </c>
      <c r="V253">
        <v>28.423428999999999</v>
      </c>
      <c r="W253">
        <v>29.242035000000001</v>
      </c>
      <c r="X253">
        <v>30.030504000000001</v>
      </c>
      <c r="Y253">
        <v>30.648814999999999</v>
      </c>
      <c r="Z253">
        <v>31.435013000000001</v>
      </c>
      <c r="AA253">
        <v>32.349353999999998</v>
      </c>
      <c r="AB253">
        <v>33.047195000000002</v>
      </c>
      <c r="AC253">
        <v>33.893898</v>
      </c>
      <c r="AD253">
        <v>34.099915000000003</v>
      </c>
      <c r="AE253">
        <v>34.725796000000003</v>
      </c>
      <c r="AF253">
        <v>35.595272000000001</v>
      </c>
      <c r="AG253">
        <v>36.824866999999998</v>
      </c>
      <c r="AH253">
        <v>37.986969000000002</v>
      </c>
      <c r="AI253">
        <v>39.426937000000002</v>
      </c>
      <c r="AJ253">
        <v>40.473770000000002</v>
      </c>
      <c r="AK253">
        <v>41.530247000000003</v>
      </c>
      <c r="AL253">
        <v>42.228892999999999</v>
      </c>
      <c r="AM253">
        <v>43.250571999999998</v>
      </c>
      <c r="AN253">
        <v>44.513267999999997</v>
      </c>
      <c r="AO253" s="1">
        <v>2.5000000000000001E-2</v>
      </c>
    </row>
    <row r="254" spans="1:41" hidden="1" x14ac:dyDescent="0.2">
      <c r="A254" t="s">
        <v>334</v>
      </c>
      <c r="B254" t="s">
        <v>36</v>
      </c>
      <c r="C254" t="s">
        <v>2648</v>
      </c>
      <c r="D254" t="s">
        <v>2680</v>
      </c>
      <c r="E254" t="s">
        <v>2659</v>
      </c>
      <c r="F254" t="s">
        <v>2660</v>
      </c>
      <c r="I254" t="s">
        <v>186</v>
      </c>
    </row>
    <row r="255" spans="1:41" hidden="1" x14ac:dyDescent="0.2">
      <c r="A255" t="s">
        <v>334</v>
      </c>
      <c r="B255" t="s">
        <v>11</v>
      </c>
      <c r="C255" t="s">
        <v>2648</v>
      </c>
      <c r="D255" t="s">
        <v>2680</v>
      </c>
      <c r="E255" t="s">
        <v>2659</v>
      </c>
      <c r="F255" t="s">
        <v>2660</v>
      </c>
      <c r="G255" t="s">
        <v>2651</v>
      </c>
      <c r="H255" t="s">
        <v>220</v>
      </c>
      <c r="I255" t="s">
        <v>186</v>
      </c>
      <c r="K255">
        <v>7.0809300000000004</v>
      </c>
      <c r="L255">
        <v>8.4804739999999992</v>
      </c>
      <c r="M255">
        <v>8.9927600000000005</v>
      </c>
      <c r="N255">
        <v>10.841158</v>
      </c>
      <c r="O255">
        <v>11.899393</v>
      </c>
      <c r="P255">
        <v>13.108364</v>
      </c>
      <c r="Q255">
        <v>14.567432</v>
      </c>
      <c r="R255">
        <v>15.200374</v>
      </c>
      <c r="S255">
        <v>15.714444</v>
      </c>
      <c r="T255">
        <v>16.290115</v>
      </c>
      <c r="U255">
        <v>16.919771000000001</v>
      </c>
      <c r="V255">
        <v>17.494879000000001</v>
      </c>
      <c r="W255">
        <v>18.059370000000001</v>
      </c>
      <c r="X255">
        <v>18.495069999999998</v>
      </c>
      <c r="Y255">
        <v>18.953984999999999</v>
      </c>
      <c r="Z255">
        <v>19.314917000000001</v>
      </c>
      <c r="AA255">
        <v>19.694980999999999</v>
      </c>
      <c r="AB255">
        <v>20.482464</v>
      </c>
      <c r="AC255">
        <v>20.742702000000001</v>
      </c>
      <c r="AD255">
        <v>22.002410999999999</v>
      </c>
      <c r="AE255">
        <v>22.783194000000002</v>
      </c>
      <c r="AF255">
        <v>23.533719999999999</v>
      </c>
      <c r="AG255">
        <v>24.681253000000002</v>
      </c>
      <c r="AH255">
        <v>25.668652000000002</v>
      </c>
      <c r="AI255">
        <v>26.400908000000001</v>
      </c>
      <c r="AJ255">
        <v>27.306450000000002</v>
      </c>
      <c r="AK255">
        <v>28.066879</v>
      </c>
      <c r="AL255">
        <v>28.649054</v>
      </c>
      <c r="AM255">
        <v>29.361336000000001</v>
      </c>
      <c r="AN255">
        <v>29.941208</v>
      </c>
      <c r="AO255" s="1">
        <v>5.0999999999999997E-2</v>
      </c>
    </row>
    <row r="256" spans="1:41" hidden="1" x14ac:dyDescent="0.2">
      <c r="A256" t="s">
        <v>334</v>
      </c>
      <c r="B256" t="s">
        <v>13</v>
      </c>
      <c r="C256" t="s">
        <v>2648</v>
      </c>
      <c r="D256" t="s">
        <v>2680</v>
      </c>
      <c r="E256" t="s">
        <v>2659</v>
      </c>
      <c r="F256" t="s">
        <v>2660</v>
      </c>
      <c r="G256" t="s">
        <v>2652</v>
      </c>
      <c r="H256" t="s">
        <v>221</v>
      </c>
      <c r="I256" t="s">
        <v>186</v>
      </c>
      <c r="K256">
        <v>7.080832</v>
      </c>
      <c r="L256">
        <v>8.4727820000000005</v>
      </c>
      <c r="M256">
        <v>8.6694060000000004</v>
      </c>
      <c r="N256">
        <v>10.084497000000001</v>
      </c>
      <c r="O256">
        <v>11.064894000000001</v>
      </c>
      <c r="P256">
        <v>12.26599</v>
      </c>
      <c r="Q256">
        <v>13.706594000000001</v>
      </c>
      <c r="R256">
        <v>14.277350999999999</v>
      </c>
      <c r="S256">
        <v>14.817252</v>
      </c>
      <c r="T256">
        <v>15.312881000000001</v>
      </c>
      <c r="U256">
        <v>15.856901000000001</v>
      </c>
      <c r="V256">
        <v>16.439862999999999</v>
      </c>
      <c r="W256">
        <v>16.962607999999999</v>
      </c>
      <c r="X256">
        <v>17.345904999999998</v>
      </c>
      <c r="Y256">
        <v>17.837109000000002</v>
      </c>
      <c r="Z256">
        <v>18.306768000000002</v>
      </c>
      <c r="AA256">
        <v>18.818718000000001</v>
      </c>
      <c r="AB256">
        <v>19.475515000000001</v>
      </c>
      <c r="AC256">
        <v>19.955577999999999</v>
      </c>
      <c r="AD256">
        <v>20.933451000000002</v>
      </c>
      <c r="AE256">
        <v>21.652038999999998</v>
      </c>
      <c r="AF256">
        <v>22.159033000000001</v>
      </c>
      <c r="AG256">
        <v>23.026741000000001</v>
      </c>
      <c r="AH256">
        <v>23.725292</v>
      </c>
      <c r="AI256">
        <v>24.336442999999999</v>
      </c>
      <c r="AJ256">
        <v>25.18956</v>
      </c>
      <c r="AK256">
        <v>25.541084000000001</v>
      </c>
      <c r="AL256">
        <v>26.130247000000001</v>
      </c>
      <c r="AM256">
        <v>26.916948000000001</v>
      </c>
      <c r="AN256">
        <v>27.638062000000001</v>
      </c>
      <c r="AO256" s="1">
        <v>4.8000000000000001E-2</v>
      </c>
    </row>
    <row r="257" spans="1:41" hidden="1" x14ac:dyDescent="0.2">
      <c r="A257" t="s">
        <v>334</v>
      </c>
      <c r="B257" t="s">
        <v>15</v>
      </c>
      <c r="C257" t="s">
        <v>2648</v>
      </c>
      <c r="D257" t="s">
        <v>2680</v>
      </c>
      <c r="E257" t="s">
        <v>2659</v>
      </c>
      <c r="F257" t="s">
        <v>2660</v>
      </c>
      <c r="G257" t="s">
        <v>2653</v>
      </c>
      <c r="H257" t="s">
        <v>222</v>
      </c>
      <c r="I257" t="s">
        <v>186</v>
      </c>
      <c r="K257">
        <v>7.080832</v>
      </c>
      <c r="L257">
        <v>8.500337</v>
      </c>
      <c r="M257">
        <v>8.9128989999999995</v>
      </c>
      <c r="N257">
        <v>11.107528</v>
      </c>
      <c r="O257">
        <v>12.512975000000001</v>
      </c>
      <c r="P257">
        <v>13.934177999999999</v>
      </c>
      <c r="Q257">
        <v>15.503416</v>
      </c>
      <c r="R257">
        <v>16.296185999999999</v>
      </c>
      <c r="S257">
        <v>17.564941000000001</v>
      </c>
      <c r="T257">
        <v>18.045625999999999</v>
      </c>
      <c r="U257">
        <v>18.669312999999999</v>
      </c>
      <c r="V257">
        <v>19.246607000000001</v>
      </c>
      <c r="W257">
        <v>19.802741999999999</v>
      </c>
      <c r="X257">
        <v>20.294477000000001</v>
      </c>
      <c r="Y257">
        <v>20.678916999999998</v>
      </c>
      <c r="Z257">
        <v>21.186980999999999</v>
      </c>
      <c r="AA257">
        <v>21.698439</v>
      </c>
      <c r="AB257">
        <v>22.378782000000001</v>
      </c>
      <c r="AC257">
        <v>22.892488</v>
      </c>
      <c r="AD257">
        <v>23.475152999999999</v>
      </c>
      <c r="AE257">
        <v>24.184646999999998</v>
      </c>
      <c r="AF257">
        <v>24.880849999999999</v>
      </c>
      <c r="AG257">
        <v>25.854444999999998</v>
      </c>
      <c r="AH257">
        <v>26.356258</v>
      </c>
      <c r="AI257">
        <v>27.160273</v>
      </c>
      <c r="AJ257">
        <v>28.030027</v>
      </c>
      <c r="AK257">
        <v>28.716256999999999</v>
      </c>
      <c r="AL257">
        <v>29.537004</v>
      </c>
      <c r="AM257">
        <v>30.397525999999999</v>
      </c>
      <c r="AN257">
        <v>31.093874</v>
      </c>
      <c r="AO257" s="1">
        <v>5.1999999999999998E-2</v>
      </c>
    </row>
    <row r="258" spans="1:41" hidden="1" x14ac:dyDescent="0.2">
      <c r="A258" t="s">
        <v>334</v>
      </c>
      <c r="B258" t="s">
        <v>21</v>
      </c>
      <c r="C258" t="s">
        <v>2648</v>
      </c>
      <c r="D258" t="s">
        <v>2680</v>
      </c>
      <c r="E258" t="s">
        <v>2659</v>
      </c>
      <c r="F258" t="s">
        <v>2655</v>
      </c>
      <c r="I258" t="s">
        <v>186</v>
      </c>
    </row>
    <row r="259" spans="1:41" hidden="1" x14ac:dyDescent="0.2">
      <c r="A259" t="s">
        <v>334</v>
      </c>
      <c r="B259" t="s">
        <v>11</v>
      </c>
      <c r="C259" t="s">
        <v>2648</v>
      </c>
      <c r="D259" t="s">
        <v>2680</v>
      </c>
      <c r="E259" t="s">
        <v>2659</v>
      </c>
      <c r="F259" t="s">
        <v>2655</v>
      </c>
      <c r="G259" t="s">
        <v>2651</v>
      </c>
      <c r="H259" t="s">
        <v>223</v>
      </c>
      <c r="I259" t="s">
        <v>186</v>
      </c>
      <c r="K259">
        <v>5.058338</v>
      </c>
      <c r="L259">
        <v>4.9606880000000002</v>
      </c>
      <c r="M259">
        <v>4.7308859999999999</v>
      </c>
      <c r="N259">
        <v>4.4869789999999998</v>
      </c>
      <c r="O259">
        <v>4.4059819999999998</v>
      </c>
      <c r="P259">
        <v>4.4885460000000004</v>
      </c>
      <c r="Q259">
        <v>4.6922079999999999</v>
      </c>
      <c r="R259">
        <v>4.9800719999999998</v>
      </c>
      <c r="S259">
        <v>5.2466489999999997</v>
      </c>
      <c r="T259">
        <v>5.4737900000000002</v>
      </c>
      <c r="U259">
        <v>5.6553329999999997</v>
      </c>
      <c r="V259">
        <v>5.8114090000000003</v>
      </c>
      <c r="W259">
        <v>6.0306319999999998</v>
      </c>
      <c r="X259">
        <v>6.158785</v>
      </c>
      <c r="Y259">
        <v>6.2683720000000003</v>
      </c>
      <c r="Z259">
        <v>6.4107750000000001</v>
      </c>
      <c r="AA259">
        <v>6.5754510000000002</v>
      </c>
      <c r="AB259">
        <v>6.7349690000000004</v>
      </c>
      <c r="AC259">
        <v>6.8900499999999996</v>
      </c>
      <c r="AD259">
        <v>7.0822799999999999</v>
      </c>
      <c r="AE259">
        <v>7.2536230000000002</v>
      </c>
      <c r="AF259">
        <v>7.3851310000000003</v>
      </c>
      <c r="AG259">
        <v>7.546316</v>
      </c>
      <c r="AH259">
        <v>7.642658</v>
      </c>
      <c r="AI259">
        <v>7.7947069999999998</v>
      </c>
      <c r="AJ259">
        <v>7.9593800000000003</v>
      </c>
      <c r="AK259">
        <v>8.1358029999999992</v>
      </c>
      <c r="AL259">
        <v>8.3268740000000001</v>
      </c>
      <c r="AM259">
        <v>8.4997769999999999</v>
      </c>
      <c r="AN259">
        <v>8.6865319999999997</v>
      </c>
      <c r="AO259" s="1">
        <v>1.9E-2</v>
      </c>
    </row>
    <row r="260" spans="1:41" hidden="1" x14ac:dyDescent="0.2">
      <c r="A260" t="s">
        <v>334</v>
      </c>
      <c r="B260" t="s">
        <v>13</v>
      </c>
      <c r="C260" t="s">
        <v>2648</v>
      </c>
      <c r="D260" t="s">
        <v>2680</v>
      </c>
      <c r="E260" t="s">
        <v>2659</v>
      </c>
      <c r="F260" t="s">
        <v>2655</v>
      </c>
      <c r="G260" t="s">
        <v>2652</v>
      </c>
      <c r="H260" t="s">
        <v>224</v>
      </c>
      <c r="I260" t="s">
        <v>186</v>
      </c>
      <c r="K260">
        <v>5.0620130000000003</v>
      </c>
      <c r="L260">
        <v>4.6883309999999998</v>
      </c>
      <c r="M260">
        <v>4.302861</v>
      </c>
      <c r="N260">
        <v>3.9674830000000001</v>
      </c>
      <c r="O260">
        <v>3.8488639999999998</v>
      </c>
      <c r="P260">
        <v>3.8652030000000002</v>
      </c>
      <c r="Q260">
        <v>3.9950269999999999</v>
      </c>
      <c r="R260">
        <v>4.2393770000000002</v>
      </c>
      <c r="S260">
        <v>4.4443060000000001</v>
      </c>
      <c r="T260">
        <v>4.6402599999999996</v>
      </c>
      <c r="U260">
        <v>4.7644979999999997</v>
      </c>
      <c r="V260">
        <v>4.894666</v>
      </c>
      <c r="W260">
        <v>5.1339050000000004</v>
      </c>
      <c r="X260">
        <v>5.2701359999999999</v>
      </c>
      <c r="Y260">
        <v>5.3584740000000002</v>
      </c>
      <c r="Z260">
        <v>5.4660320000000002</v>
      </c>
      <c r="AA260">
        <v>5.5898060000000003</v>
      </c>
      <c r="AB260">
        <v>5.6787830000000001</v>
      </c>
      <c r="AC260">
        <v>5.8240489999999996</v>
      </c>
      <c r="AD260">
        <v>5.9014410000000002</v>
      </c>
      <c r="AE260">
        <v>5.9958220000000004</v>
      </c>
      <c r="AF260">
        <v>6.0437519999999996</v>
      </c>
      <c r="AG260">
        <v>6.1406869999999998</v>
      </c>
      <c r="AH260">
        <v>6.2392120000000002</v>
      </c>
      <c r="AI260">
        <v>6.3580439999999996</v>
      </c>
      <c r="AJ260">
        <v>6.4630570000000001</v>
      </c>
      <c r="AK260">
        <v>6.538316</v>
      </c>
      <c r="AL260">
        <v>6.6527849999999997</v>
      </c>
      <c r="AM260">
        <v>6.789269</v>
      </c>
      <c r="AN260">
        <v>6.925967</v>
      </c>
      <c r="AO260" s="1">
        <v>1.0999999999999999E-2</v>
      </c>
    </row>
    <row r="261" spans="1:41" hidden="1" x14ac:dyDescent="0.2">
      <c r="A261" t="s">
        <v>334</v>
      </c>
      <c r="B261" t="s">
        <v>15</v>
      </c>
      <c r="C261" t="s">
        <v>2648</v>
      </c>
      <c r="D261" t="s">
        <v>2680</v>
      </c>
      <c r="E261" t="s">
        <v>2659</v>
      </c>
      <c r="F261" t="s">
        <v>2655</v>
      </c>
      <c r="G261" t="s">
        <v>2653</v>
      </c>
      <c r="H261" t="s">
        <v>225</v>
      </c>
      <c r="I261" t="s">
        <v>186</v>
      </c>
      <c r="K261">
        <v>5.0540200000000004</v>
      </c>
      <c r="L261">
        <v>5.5639279999999998</v>
      </c>
      <c r="M261">
        <v>5.5671340000000002</v>
      </c>
      <c r="N261">
        <v>5.5639779999999996</v>
      </c>
      <c r="O261">
        <v>5.6722460000000003</v>
      </c>
      <c r="P261">
        <v>5.9239790000000001</v>
      </c>
      <c r="Q261">
        <v>6.1742879999999998</v>
      </c>
      <c r="R261">
        <v>6.6345700000000001</v>
      </c>
      <c r="S261">
        <v>7.124771</v>
      </c>
      <c r="T261">
        <v>7.4955509999999999</v>
      </c>
      <c r="U261">
        <v>7.8881220000000001</v>
      </c>
      <c r="V261">
        <v>8.2477490000000007</v>
      </c>
      <c r="W261">
        <v>8.5653319999999997</v>
      </c>
      <c r="X261">
        <v>8.8538010000000007</v>
      </c>
      <c r="Y261">
        <v>9.0673940000000002</v>
      </c>
      <c r="Z261">
        <v>9.4493050000000007</v>
      </c>
      <c r="AA261">
        <v>9.7102590000000006</v>
      </c>
      <c r="AB261">
        <v>10.007740999999999</v>
      </c>
      <c r="AC261">
        <v>10.365691999999999</v>
      </c>
      <c r="AD261">
        <v>10.759904000000001</v>
      </c>
      <c r="AE261">
        <v>10.997116999999999</v>
      </c>
      <c r="AF261">
        <v>11.164249</v>
      </c>
      <c r="AG261">
        <v>11.36412</v>
      </c>
      <c r="AH261">
        <v>11.818839000000001</v>
      </c>
      <c r="AI261">
        <v>12.1678</v>
      </c>
      <c r="AJ261">
        <v>12.539307000000001</v>
      </c>
      <c r="AK261">
        <v>12.907197999999999</v>
      </c>
      <c r="AL261">
        <v>13.270796000000001</v>
      </c>
      <c r="AM261">
        <v>13.722948000000001</v>
      </c>
      <c r="AN261">
        <v>14.200281</v>
      </c>
      <c r="AO261" s="1">
        <v>3.5999999999999997E-2</v>
      </c>
    </row>
    <row r="262" spans="1:41" hidden="1" x14ac:dyDescent="0.2">
      <c r="A262" t="s">
        <v>334</v>
      </c>
      <c r="B262" t="s">
        <v>59</v>
      </c>
      <c r="C262" t="s">
        <v>2648</v>
      </c>
      <c r="D262" t="s">
        <v>2680</v>
      </c>
      <c r="E262" t="s">
        <v>2659</v>
      </c>
      <c r="F262" t="s">
        <v>2661</v>
      </c>
      <c r="I262" t="s">
        <v>186</v>
      </c>
    </row>
    <row r="263" spans="1:41" hidden="1" x14ac:dyDescent="0.2">
      <c r="A263" t="s">
        <v>334</v>
      </c>
      <c r="B263" t="s">
        <v>11</v>
      </c>
      <c r="C263" t="s">
        <v>2648</v>
      </c>
      <c r="D263" t="s">
        <v>2680</v>
      </c>
      <c r="E263" t="s">
        <v>2659</v>
      </c>
      <c r="F263" t="s">
        <v>2661</v>
      </c>
      <c r="G263" t="s">
        <v>2651</v>
      </c>
      <c r="H263" t="s">
        <v>226</v>
      </c>
      <c r="I263" t="s">
        <v>186</v>
      </c>
      <c r="K263">
        <v>3.9200170000000001</v>
      </c>
      <c r="L263">
        <v>3.6054369999999998</v>
      </c>
      <c r="M263">
        <v>3.4913690000000002</v>
      </c>
      <c r="N263">
        <v>3.3983819999999998</v>
      </c>
      <c r="O263">
        <v>3.3789889999999998</v>
      </c>
      <c r="P263">
        <v>3.3908390000000002</v>
      </c>
      <c r="Q263">
        <v>3.445567</v>
      </c>
      <c r="R263">
        <v>3.533506</v>
      </c>
      <c r="S263">
        <v>3.6329379999999998</v>
      </c>
      <c r="T263">
        <v>3.7527650000000001</v>
      </c>
      <c r="U263">
        <v>3.866501</v>
      </c>
      <c r="V263">
        <v>3.9937640000000001</v>
      </c>
      <c r="W263">
        <v>4.1150979999999997</v>
      </c>
      <c r="X263">
        <v>4.2374179999999999</v>
      </c>
      <c r="Y263">
        <v>4.3664909999999999</v>
      </c>
      <c r="Z263">
        <v>4.5016809999999996</v>
      </c>
      <c r="AA263">
        <v>4.6472639999999998</v>
      </c>
      <c r="AB263">
        <v>4.7897720000000001</v>
      </c>
      <c r="AC263">
        <v>4.9332200000000004</v>
      </c>
      <c r="AD263">
        <v>5.0880960000000002</v>
      </c>
      <c r="AE263">
        <v>5.2426050000000002</v>
      </c>
      <c r="AF263">
        <v>5.3983359999999996</v>
      </c>
      <c r="AG263">
        <v>5.5599360000000004</v>
      </c>
      <c r="AH263">
        <v>5.7329210000000002</v>
      </c>
      <c r="AI263">
        <v>5.9108970000000003</v>
      </c>
      <c r="AJ263">
        <v>6.0977940000000004</v>
      </c>
      <c r="AK263">
        <v>6.284459</v>
      </c>
      <c r="AL263">
        <v>6.4651100000000001</v>
      </c>
      <c r="AM263">
        <v>6.6547159999999996</v>
      </c>
      <c r="AN263">
        <v>6.8627050000000001</v>
      </c>
      <c r="AO263" s="1">
        <v>1.9E-2</v>
      </c>
    </row>
    <row r="264" spans="1:41" hidden="1" x14ac:dyDescent="0.2">
      <c r="A264" t="s">
        <v>334</v>
      </c>
      <c r="B264" t="s">
        <v>13</v>
      </c>
      <c r="C264" t="s">
        <v>2648</v>
      </c>
      <c r="D264" t="s">
        <v>2680</v>
      </c>
      <c r="E264" t="s">
        <v>2659</v>
      </c>
      <c r="F264" t="s">
        <v>2661</v>
      </c>
      <c r="G264" t="s">
        <v>2652</v>
      </c>
      <c r="H264" t="s">
        <v>227</v>
      </c>
      <c r="I264" t="s">
        <v>186</v>
      </c>
      <c r="K264">
        <v>3.9207879999999999</v>
      </c>
      <c r="L264">
        <v>3.5928300000000002</v>
      </c>
      <c r="M264">
        <v>3.4783300000000001</v>
      </c>
      <c r="N264">
        <v>3.3812419999999999</v>
      </c>
      <c r="O264">
        <v>3.361154</v>
      </c>
      <c r="P264">
        <v>3.382679</v>
      </c>
      <c r="Q264">
        <v>3.441697</v>
      </c>
      <c r="R264">
        <v>3.5265300000000002</v>
      </c>
      <c r="S264">
        <v>3.6358999999999999</v>
      </c>
      <c r="T264">
        <v>3.767852</v>
      </c>
      <c r="U264">
        <v>3.8946239999999999</v>
      </c>
      <c r="V264">
        <v>4.0388770000000003</v>
      </c>
      <c r="W264">
        <v>4.1767479999999999</v>
      </c>
      <c r="X264">
        <v>4.3116849999999998</v>
      </c>
      <c r="Y264">
        <v>4.4556259999999996</v>
      </c>
      <c r="Z264">
        <v>4.6030410000000002</v>
      </c>
      <c r="AA264">
        <v>4.7622</v>
      </c>
      <c r="AB264">
        <v>4.9124720000000002</v>
      </c>
      <c r="AC264">
        <v>5.0657610000000002</v>
      </c>
      <c r="AD264">
        <v>5.2271289999999997</v>
      </c>
      <c r="AE264">
        <v>5.3881009999999998</v>
      </c>
      <c r="AF264">
        <v>5.5450330000000001</v>
      </c>
      <c r="AG264">
        <v>5.7086050000000004</v>
      </c>
      <c r="AH264">
        <v>5.8795970000000004</v>
      </c>
      <c r="AI264">
        <v>6.0543579999999997</v>
      </c>
      <c r="AJ264">
        <v>6.2300740000000001</v>
      </c>
      <c r="AK264">
        <v>6.4050560000000001</v>
      </c>
      <c r="AL264">
        <v>6.5759160000000003</v>
      </c>
      <c r="AM264">
        <v>6.7417769999999999</v>
      </c>
      <c r="AN264">
        <v>6.9061649999999997</v>
      </c>
      <c r="AO264" s="1">
        <v>0.02</v>
      </c>
    </row>
    <row r="265" spans="1:41" hidden="1" x14ac:dyDescent="0.2">
      <c r="A265" t="s">
        <v>334</v>
      </c>
      <c r="B265" t="s">
        <v>15</v>
      </c>
      <c r="C265" t="s">
        <v>2648</v>
      </c>
      <c r="D265" t="s">
        <v>2680</v>
      </c>
      <c r="E265" t="s">
        <v>2659</v>
      </c>
      <c r="F265" t="s">
        <v>2661</v>
      </c>
      <c r="G265" t="s">
        <v>2653</v>
      </c>
      <c r="H265" t="s">
        <v>228</v>
      </c>
      <c r="I265" t="s">
        <v>186</v>
      </c>
      <c r="K265">
        <v>3.9197579999999999</v>
      </c>
      <c r="L265">
        <v>3.5998100000000002</v>
      </c>
      <c r="M265">
        <v>3.4696250000000002</v>
      </c>
      <c r="N265">
        <v>3.3869479999999998</v>
      </c>
      <c r="O265">
        <v>3.3906510000000001</v>
      </c>
      <c r="P265">
        <v>3.4065319999999999</v>
      </c>
      <c r="Q265">
        <v>3.45682</v>
      </c>
      <c r="R265">
        <v>3.5374810000000001</v>
      </c>
      <c r="S265">
        <v>3.6302319999999999</v>
      </c>
      <c r="T265">
        <v>3.7338369999999999</v>
      </c>
      <c r="U265">
        <v>3.8288989999999998</v>
      </c>
      <c r="V265">
        <v>3.9338000000000002</v>
      </c>
      <c r="W265">
        <v>4.0327799999999998</v>
      </c>
      <c r="X265">
        <v>4.1312730000000002</v>
      </c>
      <c r="Y265">
        <v>4.2390689999999998</v>
      </c>
      <c r="Z265">
        <v>4.3535050000000002</v>
      </c>
      <c r="AA265">
        <v>4.4800560000000003</v>
      </c>
      <c r="AB265">
        <v>4.6049350000000002</v>
      </c>
      <c r="AC265">
        <v>4.7333319999999999</v>
      </c>
      <c r="AD265">
        <v>4.86904</v>
      </c>
      <c r="AE265">
        <v>5.0043709999999999</v>
      </c>
      <c r="AF265">
        <v>5.1498049999999997</v>
      </c>
      <c r="AG265">
        <v>5.3019879999999997</v>
      </c>
      <c r="AH265">
        <v>5.4647009999999998</v>
      </c>
      <c r="AI265">
        <v>5.639697</v>
      </c>
      <c r="AJ265">
        <v>5.8203849999999999</v>
      </c>
      <c r="AK265">
        <v>6.0111610000000004</v>
      </c>
      <c r="AL265">
        <v>6.2000469999999996</v>
      </c>
      <c r="AM265">
        <v>6.3985779999999997</v>
      </c>
      <c r="AN265">
        <v>6.6093979999999997</v>
      </c>
      <c r="AO265" s="1">
        <v>1.7999999999999999E-2</v>
      </c>
    </row>
    <row r="266" spans="1:41" hidden="1" x14ac:dyDescent="0.2">
      <c r="A266" t="s">
        <v>334</v>
      </c>
      <c r="B266" t="s">
        <v>63</v>
      </c>
      <c r="C266" t="s">
        <v>2648</v>
      </c>
      <c r="D266" t="s">
        <v>2680</v>
      </c>
      <c r="E266" t="s">
        <v>2659</v>
      </c>
      <c r="F266" t="s">
        <v>2662</v>
      </c>
      <c r="I266" t="s">
        <v>186</v>
      </c>
    </row>
    <row r="267" spans="1:41" hidden="1" x14ac:dyDescent="0.2">
      <c r="A267" t="s">
        <v>334</v>
      </c>
      <c r="B267" t="s">
        <v>11</v>
      </c>
      <c r="C267" t="s">
        <v>2648</v>
      </c>
      <c r="D267" t="s">
        <v>2680</v>
      </c>
      <c r="E267" t="s">
        <v>2659</v>
      </c>
      <c r="F267" t="s">
        <v>2662</v>
      </c>
      <c r="G267" t="s">
        <v>2651</v>
      </c>
      <c r="H267" t="s">
        <v>229</v>
      </c>
      <c r="I267" t="s">
        <v>186</v>
      </c>
      <c r="K267">
        <v>2.6913619999999998</v>
      </c>
      <c r="L267">
        <v>2.7431549999999998</v>
      </c>
      <c r="M267">
        <v>2.8010410000000001</v>
      </c>
      <c r="N267">
        <v>2.8696139999999999</v>
      </c>
      <c r="O267">
        <v>2.9360019999999998</v>
      </c>
      <c r="P267">
        <v>2.9961129999999998</v>
      </c>
      <c r="Q267">
        <v>3.0601240000000001</v>
      </c>
      <c r="R267">
        <v>3.1369449999999999</v>
      </c>
      <c r="S267">
        <v>3.2139259999999998</v>
      </c>
      <c r="T267">
        <v>3.2908240000000002</v>
      </c>
      <c r="U267">
        <v>3.3714750000000002</v>
      </c>
      <c r="V267">
        <v>3.4496699999999998</v>
      </c>
      <c r="W267">
        <v>3.5312399999999999</v>
      </c>
      <c r="X267">
        <v>3.6126680000000002</v>
      </c>
      <c r="Y267">
        <v>3.6879209999999998</v>
      </c>
      <c r="Z267">
        <v>3.7663259999999998</v>
      </c>
      <c r="AA267">
        <v>3.848652</v>
      </c>
      <c r="AB267">
        <v>3.944464</v>
      </c>
      <c r="AC267">
        <v>4.0371410000000001</v>
      </c>
      <c r="AD267">
        <v>4.1365400000000001</v>
      </c>
      <c r="AE267">
        <v>4.2392839999999996</v>
      </c>
      <c r="AF267">
        <v>4.3292999999999999</v>
      </c>
      <c r="AG267">
        <v>4.4344049999999999</v>
      </c>
      <c r="AH267">
        <v>4.545051</v>
      </c>
      <c r="AI267">
        <v>4.6587829999999997</v>
      </c>
      <c r="AJ267">
        <v>4.7740859999999996</v>
      </c>
      <c r="AK267">
        <v>4.8882709999999996</v>
      </c>
      <c r="AL267">
        <v>5.0032519999999998</v>
      </c>
      <c r="AM267">
        <v>5.1265590000000003</v>
      </c>
      <c r="AN267">
        <v>5.2522419999999999</v>
      </c>
      <c r="AO267" s="1">
        <v>2.3E-2</v>
      </c>
    </row>
    <row r="268" spans="1:41" hidden="1" x14ac:dyDescent="0.2">
      <c r="A268" t="s">
        <v>334</v>
      </c>
      <c r="B268" t="s">
        <v>13</v>
      </c>
      <c r="C268" t="s">
        <v>2648</v>
      </c>
      <c r="D268" t="s">
        <v>2680</v>
      </c>
      <c r="E268" t="s">
        <v>2659</v>
      </c>
      <c r="F268" t="s">
        <v>2662</v>
      </c>
      <c r="G268" t="s">
        <v>2652</v>
      </c>
      <c r="H268" t="s">
        <v>230</v>
      </c>
      <c r="I268" t="s">
        <v>186</v>
      </c>
      <c r="K268">
        <v>2.724062</v>
      </c>
      <c r="L268">
        <v>2.7328000000000001</v>
      </c>
      <c r="M268">
        <v>2.790295</v>
      </c>
      <c r="N268">
        <v>2.8585509999999998</v>
      </c>
      <c r="O268">
        <v>2.9214500000000001</v>
      </c>
      <c r="P268">
        <v>2.9774780000000001</v>
      </c>
      <c r="Q268">
        <v>3.0489099999999998</v>
      </c>
      <c r="R268">
        <v>3.1254520000000001</v>
      </c>
      <c r="S268">
        <v>3.2076289999999998</v>
      </c>
      <c r="T268">
        <v>3.2910879999999998</v>
      </c>
      <c r="U268">
        <v>3.3819379999999999</v>
      </c>
      <c r="V268">
        <v>3.4739719999999998</v>
      </c>
      <c r="W268">
        <v>3.559914</v>
      </c>
      <c r="X268">
        <v>3.6565080000000001</v>
      </c>
      <c r="Y268">
        <v>3.742013</v>
      </c>
      <c r="Z268">
        <v>3.8235209999999999</v>
      </c>
      <c r="AA268">
        <v>3.91147</v>
      </c>
      <c r="AB268">
        <v>4.0194000000000001</v>
      </c>
      <c r="AC268">
        <v>4.1094140000000001</v>
      </c>
      <c r="AD268">
        <v>4.2107489999999999</v>
      </c>
      <c r="AE268">
        <v>4.3108420000000001</v>
      </c>
      <c r="AF268">
        <v>4.411702</v>
      </c>
      <c r="AG268">
        <v>4.5137989999999997</v>
      </c>
      <c r="AH268">
        <v>4.6056850000000003</v>
      </c>
      <c r="AI268">
        <v>4.7078709999999999</v>
      </c>
      <c r="AJ268">
        <v>4.8142459999999998</v>
      </c>
      <c r="AK268">
        <v>4.9125120000000004</v>
      </c>
      <c r="AL268">
        <v>5.0111319999999999</v>
      </c>
      <c r="AM268">
        <v>5.1111880000000003</v>
      </c>
      <c r="AN268">
        <v>5.207846</v>
      </c>
      <c r="AO268" s="1">
        <v>2.3E-2</v>
      </c>
    </row>
    <row r="269" spans="1:41" hidden="1" x14ac:dyDescent="0.2">
      <c r="A269" t="s">
        <v>334</v>
      </c>
      <c r="B269" t="s">
        <v>15</v>
      </c>
      <c r="C269" t="s">
        <v>2648</v>
      </c>
      <c r="D269" t="s">
        <v>2680</v>
      </c>
      <c r="E269" t="s">
        <v>2659</v>
      </c>
      <c r="F269" t="s">
        <v>2662</v>
      </c>
      <c r="G269" t="s">
        <v>2653</v>
      </c>
      <c r="H269" t="s">
        <v>231</v>
      </c>
      <c r="I269" t="s">
        <v>186</v>
      </c>
      <c r="K269">
        <v>2.723948</v>
      </c>
      <c r="L269">
        <v>2.7424719999999998</v>
      </c>
      <c r="M269">
        <v>2.818066</v>
      </c>
      <c r="N269">
        <v>2.907537</v>
      </c>
      <c r="O269">
        <v>2.9561540000000002</v>
      </c>
      <c r="P269">
        <v>3.0314040000000002</v>
      </c>
      <c r="Q269">
        <v>3.1011169999999999</v>
      </c>
      <c r="R269">
        <v>3.1758120000000001</v>
      </c>
      <c r="S269">
        <v>3.2505269999999999</v>
      </c>
      <c r="T269">
        <v>3.3208700000000002</v>
      </c>
      <c r="U269">
        <v>3.3806129999999999</v>
      </c>
      <c r="V269">
        <v>3.4446080000000001</v>
      </c>
      <c r="W269">
        <v>3.5096729999999998</v>
      </c>
      <c r="X269">
        <v>3.5741719999999999</v>
      </c>
      <c r="Y269">
        <v>3.6367210000000001</v>
      </c>
      <c r="Z269">
        <v>3.7060209999999998</v>
      </c>
      <c r="AA269">
        <v>3.7773319999999999</v>
      </c>
      <c r="AB269">
        <v>3.849272</v>
      </c>
      <c r="AC269">
        <v>3.924909</v>
      </c>
      <c r="AD269">
        <v>4.0092129999999999</v>
      </c>
      <c r="AE269">
        <v>4.0999819999999998</v>
      </c>
      <c r="AF269">
        <v>4.1948790000000002</v>
      </c>
      <c r="AG269">
        <v>4.2966139999999999</v>
      </c>
      <c r="AH269">
        <v>4.4048030000000002</v>
      </c>
      <c r="AI269">
        <v>4.5210699999999999</v>
      </c>
      <c r="AJ269">
        <v>4.634557</v>
      </c>
      <c r="AK269">
        <v>4.750826</v>
      </c>
      <c r="AL269">
        <v>4.8674390000000001</v>
      </c>
      <c r="AM269">
        <v>4.9912409999999996</v>
      </c>
      <c r="AN269">
        <v>5.1241680000000001</v>
      </c>
      <c r="AO269" s="1">
        <v>2.1999999999999999E-2</v>
      </c>
    </row>
    <row r="270" spans="1:41" hidden="1" x14ac:dyDescent="0.2">
      <c r="A270" t="s">
        <v>334</v>
      </c>
      <c r="B270" t="s">
        <v>67</v>
      </c>
      <c r="C270" t="s">
        <v>2648</v>
      </c>
      <c r="D270" t="s">
        <v>2680</v>
      </c>
      <c r="E270" t="s">
        <v>2659</v>
      </c>
      <c r="F270" t="s">
        <v>2663</v>
      </c>
      <c r="I270" t="s">
        <v>186</v>
      </c>
    </row>
    <row r="271" spans="1:41" hidden="1" x14ac:dyDescent="0.2">
      <c r="A271" t="s">
        <v>334</v>
      </c>
      <c r="B271" t="s">
        <v>11</v>
      </c>
      <c r="C271" t="s">
        <v>2648</v>
      </c>
      <c r="D271" t="s">
        <v>2680</v>
      </c>
      <c r="E271" t="s">
        <v>2659</v>
      </c>
      <c r="F271" t="s">
        <v>2663</v>
      </c>
      <c r="G271" t="s">
        <v>2651</v>
      </c>
      <c r="H271" t="s">
        <v>232</v>
      </c>
      <c r="I271" t="s">
        <v>186</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t="s">
        <v>69</v>
      </c>
    </row>
    <row r="272" spans="1:41" hidden="1" x14ac:dyDescent="0.2">
      <c r="A272" t="s">
        <v>334</v>
      </c>
      <c r="B272" t="s">
        <v>13</v>
      </c>
      <c r="C272" t="s">
        <v>2648</v>
      </c>
      <c r="D272" t="s">
        <v>2680</v>
      </c>
      <c r="E272" t="s">
        <v>2659</v>
      </c>
      <c r="F272" t="s">
        <v>2663</v>
      </c>
      <c r="G272" t="s">
        <v>2652</v>
      </c>
      <c r="H272" t="s">
        <v>233</v>
      </c>
      <c r="I272" t="s">
        <v>186</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t="s">
        <v>69</v>
      </c>
    </row>
    <row r="273" spans="1:41" hidden="1" x14ac:dyDescent="0.2">
      <c r="A273" t="s">
        <v>334</v>
      </c>
      <c r="B273" t="s">
        <v>15</v>
      </c>
      <c r="C273" t="s">
        <v>2648</v>
      </c>
      <c r="D273" t="s">
        <v>2680</v>
      </c>
      <c r="E273" t="s">
        <v>2659</v>
      </c>
      <c r="F273" t="s">
        <v>2663</v>
      </c>
      <c r="G273" t="s">
        <v>2653</v>
      </c>
      <c r="H273" t="s">
        <v>234</v>
      </c>
      <c r="I273" t="s">
        <v>186</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t="s">
        <v>69</v>
      </c>
    </row>
    <row r="274" spans="1:41" hidden="1" x14ac:dyDescent="0.2">
      <c r="A274" t="s">
        <v>334</v>
      </c>
      <c r="B274" t="s">
        <v>25</v>
      </c>
      <c r="C274" t="s">
        <v>2648</v>
      </c>
      <c r="D274" t="s">
        <v>2680</v>
      </c>
      <c r="E274" t="s">
        <v>2659</v>
      </c>
      <c r="F274" t="s">
        <v>2656</v>
      </c>
      <c r="I274" t="s">
        <v>186</v>
      </c>
    </row>
    <row r="275" spans="1:41" hidden="1" x14ac:dyDescent="0.2">
      <c r="A275" t="s">
        <v>334</v>
      </c>
      <c r="B275" t="s">
        <v>11</v>
      </c>
      <c r="C275" t="s">
        <v>2648</v>
      </c>
      <c r="D275" t="s">
        <v>2680</v>
      </c>
      <c r="E275" t="s">
        <v>2659</v>
      </c>
      <c r="F275" t="s">
        <v>2656</v>
      </c>
      <c r="G275" t="s">
        <v>2651</v>
      </c>
      <c r="H275" t="s">
        <v>235</v>
      </c>
      <c r="I275" t="s">
        <v>186</v>
      </c>
      <c r="K275">
        <v>21.928906999999999</v>
      </c>
      <c r="L275">
        <v>22.258635999999999</v>
      </c>
      <c r="M275">
        <v>21.687746000000001</v>
      </c>
      <c r="N275">
        <v>21.432552000000001</v>
      </c>
      <c r="O275">
        <v>21.685675</v>
      </c>
      <c r="P275">
        <v>21.965502000000001</v>
      </c>
      <c r="Q275">
        <v>22.512975999999998</v>
      </c>
      <c r="R275">
        <v>23.17944</v>
      </c>
      <c r="S275">
        <v>23.771338</v>
      </c>
      <c r="T275">
        <v>24.363264000000001</v>
      </c>
      <c r="U275">
        <v>24.943731</v>
      </c>
      <c r="V275">
        <v>25.529104</v>
      </c>
      <c r="W275">
        <v>26.149601000000001</v>
      </c>
      <c r="X275">
        <v>26.755617000000001</v>
      </c>
      <c r="Y275">
        <v>27.120042999999999</v>
      </c>
      <c r="Z275">
        <v>27.645548000000002</v>
      </c>
      <c r="AA275">
        <v>28.054914</v>
      </c>
      <c r="AB275">
        <v>28.52524</v>
      </c>
      <c r="AC275">
        <v>29.101257</v>
      </c>
      <c r="AD275">
        <v>29.699963</v>
      </c>
      <c r="AE275">
        <v>30.254791000000001</v>
      </c>
      <c r="AF275">
        <v>30.826568999999999</v>
      </c>
      <c r="AG275">
        <v>31.360878</v>
      </c>
      <c r="AH275">
        <v>31.823613999999999</v>
      </c>
      <c r="AI275">
        <v>32.437401000000001</v>
      </c>
      <c r="AJ275">
        <v>33.070732</v>
      </c>
      <c r="AK275">
        <v>33.716315999999999</v>
      </c>
      <c r="AL275">
        <v>34.451973000000002</v>
      </c>
      <c r="AM275">
        <v>35.131283000000003</v>
      </c>
      <c r="AN275">
        <v>35.716999000000001</v>
      </c>
      <c r="AO275" s="1">
        <v>1.7000000000000001E-2</v>
      </c>
    </row>
    <row r="276" spans="1:41" hidden="1" x14ac:dyDescent="0.2">
      <c r="A276" t="s">
        <v>334</v>
      </c>
      <c r="B276" t="s">
        <v>13</v>
      </c>
      <c r="C276" t="s">
        <v>2648</v>
      </c>
      <c r="D276" t="s">
        <v>2680</v>
      </c>
      <c r="E276" t="s">
        <v>2659</v>
      </c>
      <c r="F276" t="s">
        <v>2656</v>
      </c>
      <c r="G276" t="s">
        <v>2652</v>
      </c>
      <c r="H276" t="s">
        <v>236</v>
      </c>
      <c r="I276" t="s">
        <v>186</v>
      </c>
      <c r="K276">
        <v>21.927994000000002</v>
      </c>
      <c r="L276">
        <v>22.100186999999998</v>
      </c>
      <c r="M276">
        <v>21.118511000000002</v>
      </c>
      <c r="N276">
        <v>20.823574000000001</v>
      </c>
      <c r="O276">
        <v>21.031773000000001</v>
      </c>
      <c r="P276">
        <v>21.370149999999999</v>
      </c>
      <c r="Q276">
        <v>21.840599000000001</v>
      </c>
      <c r="R276">
        <v>22.429099999999998</v>
      </c>
      <c r="S276">
        <v>23.024397</v>
      </c>
      <c r="T276">
        <v>23.543087</v>
      </c>
      <c r="U276">
        <v>24.224798</v>
      </c>
      <c r="V276">
        <v>24.804462000000001</v>
      </c>
      <c r="W276">
        <v>25.436658999999999</v>
      </c>
      <c r="X276">
        <v>26.095783000000001</v>
      </c>
      <c r="Y276">
        <v>26.476953999999999</v>
      </c>
      <c r="Z276">
        <v>27.015940000000001</v>
      </c>
      <c r="AA276">
        <v>27.546257000000001</v>
      </c>
      <c r="AB276">
        <v>28.006062</v>
      </c>
      <c r="AC276">
        <v>28.552264999999998</v>
      </c>
      <c r="AD276">
        <v>29.217313999999998</v>
      </c>
      <c r="AE276">
        <v>29.739124</v>
      </c>
      <c r="AF276">
        <v>30.270410999999999</v>
      </c>
      <c r="AG276">
        <v>30.747769999999999</v>
      </c>
      <c r="AH276">
        <v>31.215128</v>
      </c>
      <c r="AI276">
        <v>31.745498999999999</v>
      </c>
      <c r="AJ276">
        <v>32.341743000000001</v>
      </c>
      <c r="AK276">
        <v>32.732348999999999</v>
      </c>
      <c r="AL276">
        <v>33.259338</v>
      </c>
      <c r="AM276">
        <v>33.721770999999997</v>
      </c>
      <c r="AN276">
        <v>34.173267000000003</v>
      </c>
      <c r="AO276" s="1">
        <v>1.4999999999999999E-2</v>
      </c>
    </row>
    <row r="277" spans="1:41" hidden="1" x14ac:dyDescent="0.2">
      <c r="A277" t="s">
        <v>334</v>
      </c>
      <c r="B277" t="s">
        <v>15</v>
      </c>
      <c r="C277" t="s">
        <v>2648</v>
      </c>
      <c r="D277" t="s">
        <v>2680</v>
      </c>
      <c r="E277" t="s">
        <v>2659</v>
      </c>
      <c r="F277" t="s">
        <v>2656</v>
      </c>
      <c r="G277" t="s">
        <v>2653</v>
      </c>
      <c r="H277" t="s">
        <v>237</v>
      </c>
      <c r="I277" t="s">
        <v>186</v>
      </c>
      <c r="K277">
        <v>21.962118</v>
      </c>
      <c r="L277">
        <v>22.123722000000001</v>
      </c>
      <c r="M277">
        <v>22.457740999999999</v>
      </c>
      <c r="N277">
        <v>22.559730999999999</v>
      </c>
      <c r="O277">
        <v>22.944248000000002</v>
      </c>
      <c r="P277">
        <v>23.438918999999999</v>
      </c>
      <c r="Q277">
        <v>24.079022999999999</v>
      </c>
      <c r="R277">
        <v>24.800581000000001</v>
      </c>
      <c r="S277">
        <v>25.488111</v>
      </c>
      <c r="T277">
        <v>26.106445000000001</v>
      </c>
      <c r="U277">
        <v>26.631913999999998</v>
      </c>
      <c r="V277">
        <v>27.203150000000001</v>
      </c>
      <c r="W277">
        <v>27.820547000000001</v>
      </c>
      <c r="X277">
        <v>28.334931999999998</v>
      </c>
      <c r="Y277">
        <v>28.675697</v>
      </c>
      <c r="Z277">
        <v>29.280691000000001</v>
      </c>
      <c r="AA277">
        <v>29.772407999999999</v>
      </c>
      <c r="AB277">
        <v>30.354946000000002</v>
      </c>
      <c r="AC277">
        <v>30.926158999999998</v>
      </c>
      <c r="AD277">
        <v>31.646915</v>
      </c>
      <c r="AE277">
        <v>32.277327999999997</v>
      </c>
      <c r="AF277">
        <v>32.729045999999997</v>
      </c>
      <c r="AG277">
        <v>33.216202000000003</v>
      </c>
      <c r="AH277">
        <v>34.021442</v>
      </c>
      <c r="AI277">
        <v>34.680270999999998</v>
      </c>
      <c r="AJ277">
        <v>35.525795000000002</v>
      </c>
      <c r="AK277">
        <v>36.170059000000002</v>
      </c>
      <c r="AL277">
        <v>36.913113000000003</v>
      </c>
      <c r="AM277">
        <v>37.919949000000003</v>
      </c>
      <c r="AN277">
        <v>38.731506000000003</v>
      </c>
      <c r="AO277" s="1">
        <v>0.02</v>
      </c>
    </row>
    <row r="278" spans="1:41" hidden="1" x14ac:dyDescent="0.2">
      <c r="A278" t="s">
        <v>334</v>
      </c>
      <c r="B278" t="s">
        <v>75</v>
      </c>
    </row>
    <row r="279" spans="1:41" hidden="1" x14ac:dyDescent="0.2">
      <c r="A279" t="s">
        <v>334</v>
      </c>
      <c r="B279" t="s">
        <v>9</v>
      </c>
      <c r="C279" t="s">
        <v>2648</v>
      </c>
      <c r="D279" t="s">
        <v>2680</v>
      </c>
      <c r="E279" t="s">
        <v>2664</v>
      </c>
      <c r="F279" t="s">
        <v>2650</v>
      </c>
      <c r="I279" t="s">
        <v>186</v>
      </c>
    </row>
    <row r="280" spans="1:41" hidden="1" x14ac:dyDescent="0.2">
      <c r="A280" t="s">
        <v>334</v>
      </c>
      <c r="B280" t="s">
        <v>11</v>
      </c>
      <c r="C280" t="s">
        <v>2648</v>
      </c>
      <c r="D280" t="s">
        <v>2680</v>
      </c>
      <c r="E280" t="s">
        <v>2664</v>
      </c>
      <c r="F280" t="s">
        <v>2650</v>
      </c>
      <c r="G280" t="s">
        <v>2651</v>
      </c>
      <c r="H280" t="s">
        <v>238</v>
      </c>
      <c r="I280" t="s">
        <v>186</v>
      </c>
      <c r="K280">
        <v>17.743065000000001</v>
      </c>
      <c r="L280">
        <v>18.796288000000001</v>
      </c>
      <c r="M280">
        <v>17.557652000000001</v>
      </c>
      <c r="N280">
        <v>17.95776</v>
      </c>
      <c r="O280">
        <v>18.275478</v>
      </c>
      <c r="P280">
        <v>18.869039999999998</v>
      </c>
      <c r="Q280">
        <v>19.743797000000001</v>
      </c>
      <c r="R280">
        <v>20.793521999999999</v>
      </c>
      <c r="S280">
        <v>21.664362000000001</v>
      </c>
      <c r="T280">
        <v>22.562947999999999</v>
      </c>
      <c r="U280">
        <v>23.866371000000001</v>
      </c>
      <c r="V280">
        <v>24.692008999999999</v>
      </c>
      <c r="W280">
        <v>25.592226</v>
      </c>
      <c r="X280">
        <v>26.339003000000002</v>
      </c>
      <c r="Y280">
        <v>27.042359999999999</v>
      </c>
      <c r="Z280">
        <v>27.812467999999999</v>
      </c>
      <c r="AA280">
        <v>28.655745</v>
      </c>
      <c r="AB280">
        <v>29.505571</v>
      </c>
      <c r="AC280">
        <v>30.261047000000001</v>
      </c>
      <c r="AD280">
        <v>31.311506000000001</v>
      </c>
      <c r="AE280">
        <v>32.236378000000002</v>
      </c>
      <c r="AF280">
        <v>32.984577000000002</v>
      </c>
      <c r="AG280">
        <v>33.981448999999998</v>
      </c>
      <c r="AH280">
        <v>35.051872000000003</v>
      </c>
      <c r="AI280">
        <v>35.885441</v>
      </c>
      <c r="AJ280">
        <v>36.855953</v>
      </c>
      <c r="AK280">
        <v>37.796000999999997</v>
      </c>
      <c r="AL280">
        <v>38.709395999999998</v>
      </c>
      <c r="AM280">
        <v>39.558571000000001</v>
      </c>
      <c r="AN280">
        <v>40.421101</v>
      </c>
      <c r="AO280" s="1">
        <v>2.9000000000000001E-2</v>
      </c>
    </row>
    <row r="281" spans="1:41" hidden="1" x14ac:dyDescent="0.2">
      <c r="A281" t="s">
        <v>334</v>
      </c>
      <c r="B281" t="s">
        <v>13</v>
      </c>
      <c r="C281" t="s">
        <v>2648</v>
      </c>
      <c r="D281" t="s">
        <v>2680</v>
      </c>
      <c r="E281" t="s">
        <v>2664</v>
      </c>
      <c r="F281" t="s">
        <v>2650</v>
      </c>
      <c r="G281" t="s">
        <v>2652</v>
      </c>
      <c r="H281" t="s">
        <v>239</v>
      </c>
      <c r="I281" t="s">
        <v>186</v>
      </c>
      <c r="K281">
        <v>17.743079999999999</v>
      </c>
      <c r="L281">
        <v>18.386326</v>
      </c>
      <c r="M281">
        <v>16.719528</v>
      </c>
      <c r="N281">
        <v>16.530543999999999</v>
      </c>
      <c r="O281">
        <v>16.604263</v>
      </c>
      <c r="P281">
        <v>16.955257</v>
      </c>
      <c r="Q281">
        <v>17.487964999999999</v>
      </c>
      <c r="R281">
        <v>18.232209999999998</v>
      </c>
      <c r="S281">
        <v>19.053363999999998</v>
      </c>
      <c r="T281">
        <v>19.780501999999998</v>
      </c>
      <c r="U281">
        <v>20.905263999999999</v>
      </c>
      <c r="V281">
        <v>21.909334000000001</v>
      </c>
      <c r="W281">
        <v>22.856131000000001</v>
      </c>
      <c r="X281">
        <v>23.531061000000001</v>
      </c>
      <c r="Y281">
        <v>24.110444999999999</v>
      </c>
      <c r="Z281">
        <v>24.771488000000002</v>
      </c>
      <c r="AA281">
        <v>25.572626</v>
      </c>
      <c r="AB281">
        <v>26.458368</v>
      </c>
      <c r="AC281">
        <v>27.143916999999998</v>
      </c>
      <c r="AD281">
        <v>28.146249999999998</v>
      </c>
      <c r="AE281">
        <v>28.892731000000001</v>
      </c>
      <c r="AF281">
        <v>29.593896999999998</v>
      </c>
      <c r="AG281">
        <v>30.315612999999999</v>
      </c>
      <c r="AH281">
        <v>31.000502000000001</v>
      </c>
      <c r="AI281">
        <v>31.680592999999998</v>
      </c>
      <c r="AJ281">
        <v>32.316063</v>
      </c>
      <c r="AK281">
        <v>32.832462</v>
      </c>
      <c r="AL281">
        <v>33.354218000000003</v>
      </c>
      <c r="AM281">
        <v>34.124619000000003</v>
      </c>
      <c r="AN281">
        <v>34.756821000000002</v>
      </c>
      <c r="AO281" s="1">
        <v>2.3E-2</v>
      </c>
    </row>
    <row r="282" spans="1:41" hidden="1" x14ac:dyDescent="0.2">
      <c r="A282" t="s">
        <v>334</v>
      </c>
      <c r="B282" t="s">
        <v>15</v>
      </c>
      <c r="C282" t="s">
        <v>2648</v>
      </c>
      <c r="D282" t="s">
        <v>2680</v>
      </c>
      <c r="E282" t="s">
        <v>2664</v>
      </c>
      <c r="F282" t="s">
        <v>2650</v>
      </c>
      <c r="G282" t="s">
        <v>2653</v>
      </c>
      <c r="H282" t="s">
        <v>240</v>
      </c>
      <c r="I282" t="s">
        <v>186</v>
      </c>
      <c r="K282">
        <v>17.743459999999999</v>
      </c>
      <c r="L282">
        <v>19.457218000000001</v>
      </c>
      <c r="M282">
        <v>18.706091000000001</v>
      </c>
      <c r="N282">
        <v>19.932528000000001</v>
      </c>
      <c r="O282">
        <v>20.947831999999998</v>
      </c>
      <c r="P282">
        <v>21.974699000000001</v>
      </c>
      <c r="Q282">
        <v>23.029790999999999</v>
      </c>
      <c r="R282">
        <v>24.206911000000002</v>
      </c>
      <c r="S282">
        <v>25.929483000000001</v>
      </c>
      <c r="T282">
        <v>27.148712</v>
      </c>
      <c r="U282">
        <v>28.310942000000001</v>
      </c>
      <c r="V282">
        <v>29.479323999999998</v>
      </c>
      <c r="W282">
        <v>30.853785999999999</v>
      </c>
      <c r="X282">
        <v>31.790813</v>
      </c>
      <c r="Y282">
        <v>32.577804999999998</v>
      </c>
      <c r="Z282">
        <v>33.626880999999997</v>
      </c>
      <c r="AA282">
        <v>34.491104</v>
      </c>
      <c r="AB282">
        <v>35.490260999999997</v>
      </c>
      <c r="AC282">
        <v>36.528193999999999</v>
      </c>
      <c r="AD282">
        <v>37.319752000000001</v>
      </c>
      <c r="AE282">
        <v>38.095908999999999</v>
      </c>
      <c r="AF282">
        <v>38.892493999999999</v>
      </c>
      <c r="AG282">
        <v>39.968502000000001</v>
      </c>
      <c r="AH282">
        <v>41.300395999999999</v>
      </c>
      <c r="AI282">
        <v>42.689503000000002</v>
      </c>
      <c r="AJ282">
        <v>43.917380999999999</v>
      </c>
      <c r="AK282">
        <v>45.122588999999998</v>
      </c>
      <c r="AL282">
        <v>46.260753999999999</v>
      </c>
      <c r="AM282">
        <v>47.607056</v>
      </c>
      <c r="AN282">
        <v>48.805900999999999</v>
      </c>
      <c r="AO282" s="1">
        <v>3.5999999999999997E-2</v>
      </c>
    </row>
    <row r="283" spans="1:41" hidden="1" x14ac:dyDescent="0.2">
      <c r="A283" t="s">
        <v>334</v>
      </c>
      <c r="B283" t="s">
        <v>79</v>
      </c>
      <c r="C283" t="s">
        <v>2648</v>
      </c>
      <c r="D283" t="s">
        <v>2680</v>
      </c>
      <c r="E283" t="s">
        <v>2664</v>
      </c>
      <c r="F283" t="s">
        <v>2665</v>
      </c>
      <c r="I283" t="s">
        <v>186</v>
      </c>
    </row>
    <row r="284" spans="1:41" hidden="1" x14ac:dyDescent="0.2">
      <c r="A284" t="s">
        <v>334</v>
      </c>
      <c r="B284" t="s">
        <v>11</v>
      </c>
      <c r="C284" t="s">
        <v>2648</v>
      </c>
      <c r="D284" t="s">
        <v>2680</v>
      </c>
      <c r="E284" t="s">
        <v>2664</v>
      </c>
      <c r="F284" t="s">
        <v>2665</v>
      </c>
      <c r="G284" t="s">
        <v>2651</v>
      </c>
      <c r="H284" t="s">
        <v>241</v>
      </c>
      <c r="I284" t="s">
        <v>186</v>
      </c>
      <c r="K284">
        <v>25.695416999999999</v>
      </c>
      <c r="L284">
        <v>26.308959999999999</v>
      </c>
      <c r="M284">
        <v>26.930523000000001</v>
      </c>
      <c r="N284">
        <v>27.301365000000001</v>
      </c>
      <c r="O284">
        <v>27.616278000000001</v>
      </c>
      <c r="P284">
        <v>28.610430000000001</v>
      </c>
      <c r="Q284">
        <v>29.713726000000001</v>
      </c>
      <c r="R284">
        <v>30.835906999999999</v>
      </c>
      <c r="S284">
        <v>31.865234000000001</v>
      </c>
      <c r="T284">
        <v>33.457504</v>
      </c>
      <c r="U284">
        <v>35.15757</v>
      </c>
      <c r="V284">
        <v>36.404007</v>
      </c>
      <c r="W284">
        <v>37.429240999999998</v>
      </c>
      <c r="X284">
        <v>38.908175999999997</v>
      </c>
      <c r="Y284">
        <v>40.006335999999997</v>
      </c>
      <c r="Z284">
        <v>40.948658000000002</v>
      </c>
      <c r="AA284">
        <v>42.048450000000003</v>
      </c>
      <c r="AB284">
        <v>43.538193</v>
      </c>
      <c r="AC284">
        <v>44.485416000000001</v>
      </c>
      <c r="AD284">
        <v>45.852508999999998</v>
      </c>
      <c r="AE284">
        <v>47.228591999999999</v>
      </c>
      <c r="AF284">
        <v>48.336624</v>
      </c>
      <c r="AG284">
        <v>49.926281000000003</v>
      </c>
      <c r="AH284">
        <v>51.563236000000003</v>
      </c>
      <c r="AI284">
        <v>52.912421999999999</v>
      </c>
      <c r="AJ284">
        <v>54.585278000000002</v>
      </c>
      <c r="AK284">
        <v>56.020256000000003</v>
      </c>
      <c r="AL284">
        <v>57.158130999999997</v>
      </c>
      <c r="AM284">
        <v>58.525562000000001</v>
      </c>
      <c r="AN284">
        <v>59.859585000000003</v>
      </c>
      <c r="AO284" s="1">
        <v>0.03</v>
      </c>
    </row>
    <row r="285" spans="1:41" hidden="1" x14ac:dyDescent="0.2">
      <c r="A285" t="s">
        <v>334</v>
      </c>
      <c r="B285" t="s">
        <v>13</v>
      </c>
      <c r="C285" t="s">
        <v>2648</v>
      </c>
      <c r="D285" t="s">
        <v>2680</v>
      </c>
      <c r="E285" t="s">
        <v>2664</v>
      </c>
      <c r="F285" t="s">
        <v>2665</v>
      </c>
      <c r="G285" t="s">
        <v>2652</v>
      </c>
      <c r="H285" t="s">
        <v>242</v>
      </c>
      <c r="I285" t="s">
        <v>186</v>
      </c>
      <c r="K285">
        <v>25.745090000000001</v>
      </c>
      <c r="L285">
        <v>26.320364000000001</v>
      </c>
      <c r="M285">
        <v>26.407803999999999</v>
      </c>
      <c r="N285">
        <v>26.143709000000001</v>
      </c>
      <c r="O285">
        <v>26.393194000000001</v>
      </c>
      <c r="P285">
        <v>27.322084</v>
      </c>
      <c r="Q285">
        <v>28.470804000000001</v>
      </c>
      <c r="R285">
        <v>29.265858000000001</v>
      </c>
      <c r="S285">
        <v>30.360783000000001</v>
      </c>
      <c r="T285">
        <v>31.696638</v>
      </c>
      <c r="U285">
        <v>33.363971999999997</v>
      </c>
      <c r="V285">
        <v>34.622337000000002</v>
      </c>
      <c r="W285">
        <v>35.371482999999998</v>
      </c>
      <c r="X285">
        <v>36.516700999999998</v>
      </c>
      <c r="Y285">
        <v>37.542934000000002</v>
      </c>
      <c r="Z285">
        <v>38.233207999999998</v>
      </c>
      <c r="AA285">
        <v>38.933501999999997</v>
      </c>
      <c r="AB285">
        <v>40.564197999999998</v>
      </c>
      <c r="AC285">
        <v>41.544994000000003</v>
      </c>
      <c r="AD285">
        <v>43.534927000000003</v>
      </c>
      <c r="AE285">
        <v>44.778854000000003</v>
      </c>
      <c r="AF285">
        <v>45.891860999999999</v>
      </c>
      <c r="AG285">
        <v>47.210842</v>
      </c>
      <c r="AH285">
        <v>48.467598000000002</v>
      </c>
      <c r="AI285">
        <v>49.537700999999998</v>
      </c>
      <c r="AJ285">
        <v>50.447842000000001</v>
      </c>
      <c r="AK285">
        <v>51.258850000000002</v>
      </c>
      <c r="AL285">
        <v>52.525863999999999</v>
      </c>
      <c r="AM285">
        <v>54.055939000000002</v>
      </c>
      <c r="AN285">
        <v>55.514915000000002</v>
      </c>
      <c r="AO285" s="1">
        <v>2.7E-2</v>
      </c>
    </row>
    <row r="286" spans="1:41" hidden="1" x14ac:dyDescent="0.2">
      <c r="A286" t="s">
        <v>334</v>
      </c>
      <c r="B286" t="s">
        <v>15</v>
      </c>
      <c r="C286" t="s">
        <v>2648</v>
      </c>
      <c r="D286" t="s">
        <v>2680</v>
      </c>
      <c r="E286" t="s">
        <v>2664</v>
      </c>
      <c r="F286" t="s">
        <v>2665</v>
      </c>
      <c r="G286" t="s">
        <v>2653</v>
      </c>
      <c r="H286" t="s">
        <v>243</v>
      </c>
      <c r="I286" t="s">
        <v>186</v>
      </c>
      <c r="K286">
        <v>25.719574000000001</v>
      </c>
      <c r="L286">
        <v>26.348164000000001</v>
      </c>
      <c r="M286">
        <v>26.732151000000002</v>
      </c>
      <c r="N286">
        <v>28.251639999999998</v>
      </c>
      <c r="O286">
        <v>29.256264000000002</v>
      </c>
      <c r="P286">
        <v>30.356255000000001</v>
      </c>
      <c r="Q286">
        <v>31.609563999999999</v>
      </c>
      <c r="R286">
        <v>32.930706000000001</v>
      </c>
      <c r="S286">
        <v>34.900944000000003</v>
      </c>
      <c r="T286">
        <v>36.311993000000001</v>
      </c>
      <c r="U286">
        <v>37.532200000000003</v>
      </c>
      <c r="V286">
        <v>38.925755000000002</v>
      </c>
      <c r="W286">
        <v>40.425075999999997</v>
      </c>
      <c r="X286">
        <v>41.586384000000002</v>
      </c>
      <c r="Y286">
        <v>42.571697</v>
      </c>
      <c r="Z286">
        <v>43.642456000000003</v>
      </c>
      <c r="AA286">
        <v>44.821193999999998</v>
      </c>
      <c r="AB286">
        <v>45.833103000000001</v>
      </c>
      <c r="AC286">
        <v>47.063125999999997</v>
      </c>
      <c r="AD286">
        <v>47.515746999999998</v>
      </c>
      <c r="AE286">
        <v>48.339390000000002</v>
      </c>
      <c r="AF286">
        <v>50.044285000000002</v>
      </c>
      <c r="AG286">
        <v>51.675700999999997</v>
      </c>
      <c r="AH286">
        <v>53.033039000000002</v>
      </c>
      <c r="AI286">
        <v>54.997967000000003</v>
      </c>
      <c r="AJ286">
        <v>56.123714</v>
      </c>
      <c r="AK286">
        <v>57.423107000000002</v>
      </c>
      <c r="AL286">
        <v>58.401077000000001</v>
      </c>
      <c r="AM286">
        <v>60.249172000000002</v>
      </c>
      <c r="AN286">
        <v>62.055264000000001</v>
      </c>
      <c r="AO286" s="1">
        <v>3.1E-2</v>
      </c>
    </row>
    <row r="287" spans="1:41" hidden="1" x14ac:dyDescent="0.2">
      <c r="A287" t="s">
        <v>334</v>
      </c>
      <c r="B287" t="s">
        <v>83</v>
      </c>
      <c r="C287" t="s">
        <v>2648</v>
      </c>
      <c r="D287" t="s">
        <v>2680</v>
      </c>
      <c r="E287" t="s">
        <v>2664</v>
      </c>
      <c r="F287" t="s">
        <v>2666</v>
      </c>
      <c r="I287" t="s">
        <v>186</v>
      </c>
    </row>
    <row r="288" spans="1:41" hidden="1" x14ac:dyDescent="0.2">
      <c r="A288" t="s">
        <v>334</v>
      </c>
      <c r="B288" t="s">
        <v>11</v>
      </c>
      <c r="C288" t="s">
        <v>2648</v>
      </c>
      <c r="D288" t="s">
        <v>2680</v>
      </c>
      <c r="E288" t="s">
        <v>2664</v>
      </c>
      <c r="F288" t="s">
        <v>2666</v>
      </c>
      <c r="G288" t="s">
        <v>2651</v>
      </c>
      <c r="H288" t="s">
        <v>244</v>
      </c>
      <c r="I288" t="s">
        <v>186</v>
      </c>
      <c r="K288">
        <v>25.844168</v>
      </c>
      <c r="L288">
        <v>25.379753000000001</v>
      </c>
      <c r="M288">
        <v>23.113689000000001</v>
      </c>
      <c r="N288">
        <v>23.481171</v>
      </c>
      <c r="O288">
        <v>23.796037999999999</v>
      </c>
      <c r="P288">
        <v>24.637022000000002</v>
      </c>
      <c r="Q288">
        <v>25.563745000000001</v>
      </c>
      <c r="R288">
        <v>26.489612999999999</v>
      </c>
      <c r="S288">
        <v>27.337935999999999</v>
      </c>
      <c r="T288">
        <v>28.665991000000002</v>
      </c>
      <c r="U288">
        <v>30.266462000000001</v>
      </c>
      <c r="V288">
        <v>31.252970000000001</v>
      </c>
      <c r="W288">
        <v>32.209350999999998</v>
      </c>
      <c r="X288">
        <v>33.183781000000003</v>
      </c>
      <c r="Y288">
        <v>34.046287999999997</v>
      </c>
      <c r="Z288">
        <v>35.045867999999999</v>
      </c>
      <c r="AA288">
        <v>36.046345000000002</v>
      </c>
      <c r="AB288">
        <v>37.253506000000002</v>
      </c>
      <c r="AC288">
        <v>38.097740000000002</v>
      </c>
      <c r="AD288">
        <v>39.267960000000002</v>
      </c>
      <c r="AE288">
        <v>40.412998000000002</v>
      </c>
      <c r="AF288">
        <v>41.400291000000003</v>
      </c>
      <c r="AG288">
        <v>42.769409000000003</v>
      </c>
      <c r="AH288">
        <v>44.159633999999997</v>
      </c>
      <c r="AI288">
        <v>45.307552000000001</v>
      </c>
      <c r="AJ288">
        <v>46.714092000000001</v>
      </c>
      <c r="AK288">
        <v>47.925528999999997</v>
      </c>
      <c r="AL288">
        <v>48.888756000000001</v>
      </c>
      <c r="AM288">
        <v>50.039580999999998</v>
      </c>
      <c r="AN288">
        <v>51.175261999999996</v>
      </c>
      <c r="AO288" s="1">
        <v>2.4E-2</v>
      </c>
    </row>
    <row r="289" spans="1:41" hidden="1" x14ac:dyDescent="0.2">
      <c r="A289" t="s">
        <v>334</v>
      </c>
      <c r="B289" t="s">
        <v>13</v>
      </c>
      <c r="C289" t="s">
        <v>2648</v>
      </c>
      <c r="D289" t="s">
        <v>2680</v>
      </c>
      <c r="E289" t="s">
        <v>2664</v>
      </c>
      <c r="F289" t="s">
        <v>2666</v>
      </c>
      <c r="G289" t="s">
        <v>2652</v>
      </c>
      <c r="H289" t="s">
        <v>245</v>
      </c>
      <c r="I289" t="s">
        <v>186</v>
      </c>
      <c r="K289">
        <v>25.844142999999999</v>
      </c>
      <c r="L289">
        <v>25.372676999999999</v>
      </c>
      <c r="M289">
        <v>22.71781</v>
      </c>
      <c r="N289">
        <v>22.574842</v>
      </c>
      <c r="O289">
        <v>22.783723999999999</v>
      </c>
      <c r="P289">
        <v>23.467065999999999</v>
      </c>
      <c r="Q289">
        <v>24.390502999999999</v>
      </c>
      <c r="R289">
        <v>25.159320999999998</v>
      </c>
      <c r="S289">
        <v>25.992526999999999</v>
      </c>
      <c r="T289">
        <v>27.027269</v>
      </c>
      <c r="U289">
        <v>28.521618</v>
      </c>
      <c r="V289">
        <v>29.600576</v>
      </c>
      <c r="W289">
        <v>30.401114</v>
      </c>
      <c r="X289">
        <v>31.180651000000001</v>
      </c>
      <c r="Y289">
        <v>31.975487000000001</v>
      </c>
      <c r="Z289">
        <v>32.776454999999999</v>
      </c>
      <c r="AA289">
        <v>33.495486999999997</v>
      </c>
      <c r="AB289">
        <v>34.523563000000003</v>
      </c>
      <c r="AC289">
        <v>35.393017</v>
      </c>
      <c r="AD289">
        <v>36.859554000000003</v>
      </c>
      <c r="AE289">
        <v>37.921337000000001</v>
      </c>
      <c r="AF289">
        <v>38.855834999999999</v>
      </c>
      <c r="AG289">
        <v>40.031643000000003</v>
      </c>
      <c r="AH289">
        <v>41.115707</v>
      </c>
      <c r="AI289">
        <v>42.040225999999997</v>
      </c>
      <c r="AJ289">
        <v>43.197642999999999</v>
      </c>
      <c r="AK289">
        <v>43.765937999999998</v>
      </c>
      <c r="AL289">
        <v>44.780861000000002</v>
      </c>
      <c r="AM289">
        <v>46.113872999999998</v>
      </c>
      <c r="AN289">
        <v>47.351909999999997</v>
      </c>
      <c r="AO289" s="1">
        <v>2.1000000000000001E-2</v>
      </c>
    </row>
    <row r="290" spans="1:41" hidden="1" x14ac:dyDescent="0.2">
      <c r="A290" t="s">
        <v>334</v>
      </c>
      <c r="B290" t="s">
        <v>15</v>
      </c>
      <c r="C290" t="s">
        <v>2648</v>
      </c>
      <c r="D290" t="s">
        <v>2680</v>
      </c>
      <c r="E290" t="s">
        <v>2664</v>
      </c>
      <c r="F290" t="s">
        <v>2666</v>
      </c>
      <c r="G290" t="s">
        <v>2653</v>
      </c>
      <c r="H290" t="s">
        <v>246</v>
      </c>
      <c r="I290" t="s">
        <v>186</v>
      </c>
      <c r="K290">
        <v>25.844142999999999</v>
      </c>
      <c r="L290">
        <v>25.393763</v>
      </c>
      <c r="M290">
        <v>22.970478</v>
      </c>
      <c r="N290">
        <v>24.295445999999998</v>
      </c>
      <c r="O290">
        <v>25.179268</v>
      </c>
      <c r="P290">
        <v>26.119195999999999</v>
      </c>
      <c r="Q290">
        <v>27.167149999999999</v>
      </c>
      <c r="R290">
        <v>28.249544</v>
      </c>
      <c r="S290">
        <v>29.920137</v>
      </c>
      <c r="T290">
        <v>31.089939000000001</v>
      </c>
      <c r="U290">
        <v>32.101185000000001</v>
      </c>
      <c r="V290">
        <v>33.287582</v>
      </c>
      <c r="W290">
        <v>34.744079999999997</v>
      </c>
      <c r="X290">
        <v>35.696693000000003</v>
      </c>
      <c r="Y290">
        <v>36.534824</v>
      </c>
      <c r="Z290">
        <v>37.434593</v>
      </c>
      <c r="AA290">
        <v>38.413455999999996</v>
      </c>
      <c r="AB290">
        <v>39.255482000000001</v>
      </c>
      <c r="AC290">
        <v>40.290694999999999</v>
      </c>
      <c r="AD290">
        <v>40.684562999999997</v>
      </c>
      <c r="AE290">
        <v>41.403381000000003</v>
      </c>
      <c r="AF290">
        <v>42.745894999999997</v>
      </c>
      <c r="AG290">
        <v>44.119492000000001</v>
      </c>
      <c r="AH290">
        <v>45.346848000000001</v>
      </c>
      <c r="AI290">
        <v>46.972225000000002</v>
      </c>
      <c r="AJ290">
        <v>47.946483999999998</v>
      </c>
      <c r="AK290">
        <v>49.054763999999999</v>
      </c>
      <c r="AL290">
        <v>49.911869000000003</v>
      </c>
      <c r="AM290">
        <v>51.466487999999998</v>
      </c>
      <c r="AN290">
        <v>53.001682000000002</v>
      </c>
      <c r="AO290" s="1">
        <v>2.5000000000000001E-2</v>
      </c>
    </row>
    <row r="291" spans="1:41" hidden="1" x14ac:dyDescent="0.2">
      <c r="A291" t="s">
        <v>334</v>
      </c>
      <c r="B291" t="s">
        <v>87</v>
      </c>
      <c r="C291" t="s">
        <v>2648</v>
      </c>
      <c r="D291" t="s">
        <v>2680</v>
      </c>
      <c r="E291" t="s">
        <v>2664</v>
      </c>
      <c r="F291" t="s">
        <v>2667</v>
      </c>
      <c r="I291" t="s">
        <v>186</v>
      </c>
    </row>
    <row r="292" spans="1:41" hidden="1" x14ac:dyDescent="0.2">
      <c r="A292" t="s">
        <v>334</v>
      </c>
      <c r="B292" t="s">
        <v>11</v>
      </c>
      <c r="C292" t="s">
        <v>2648</v>
      </c>
      <c r="D292" t="s">
        <v>2680</v>
      </c>
      <c r="E292" t="s">
        <v>2664</v>
      </c>
      <c r="F292" t="s">
        <v>2667</v>
      </c>
      <c r="G292" t="s">
        <v>2651</v>
      </c>
      <c r="H292" t="s">
        <v>247</v>
      </c>
      <c r="I292" t="s">
        <v>186</v>
      </c>
      <c r="K292">
        <v>14.697266000000001</v>
      </c>
      <c r="L292">
        <v>15.734508999999999</v>
      </c>
      <c r="M292">
        <v>14.949004</v>
      </c>
      <c r="N292">
        <v>16.537255999999999</v>
      </c>
      <c r="O292">
        <v>16.996722999999999</v>
      </c>
      <c r="P292">
        <v>17.578077</v>
      </c>
      <c r="Q292">
        <v>18.347017000000001</v>
      </c>
      <c r="R292">
        <v>19.134594</v>
      </c>
      <c r="S292">
        <v>19.803878999999998</v>
      </c>
      <c r="T292">
        <v>20.194859999999998</v>
      </c>
      <c r="U292">
        <v>21.272349999999999</v>
      </c>
      <c r="V292">
        <v>21.982144999999999</v>
      </c>
      <c r="W292">
        <v>22.615096999999999</v>
      </c>
      <c r="X292">
        <v>23.347526999999999</v>
      </c>
      <c r="Y292">
        <v>24.019000999999999</v>
      </c>
      <c r="Z292">
        <v>24.826756</v>
      </c>
      <c r="AA292">
        <v>25.745712000000001</v>
      </c>
      <c r="AB292">
        <v>26.582815</v>
      </c>
      <c r="AC292">
        <v>27.326975000000001</v>
      </c>
      <c r="AD292">
        <v>28.234632000000001</v>
      </c>
      <c r="AE292">
        <v>29.098369999999999</v>
      </c>
      <c r="AF292">
        <v>29.827629000000002</v>
      </c>
      <c r="AG292">
        <v>30.990594999999999</v>
      </c>
      <c r="AH292">
        <v>32.221457999999998</v>
      </c>
      <c r="AI292">
        <v>33.140506999999999</v>
      </c>
      <c r="AJ292">
        <v>34.266182000000001</v>
      </c>
      <c r="AK292">
        <v>35.211314999999999</v>
      </c>
      <c r="AL292">
        <v>35.964252000000002</v>
      </c>
      <c r="AM292">
        <v>36.867260000000002</v>
      </c>
      <c r="AN292">
        <v>37.599421999999997</v>
      </c>
      <c r="AO292" s="1">
        <v>3.3000000000000002E-2</v>
      </c>
    </row>
    <row r="293" spans="1:41" hidden="1" x14ac:dyDescent="0.2">
      <c r="A293" t="s">
        <v>334</v>
      </c>
      <c r="B293" t="s">
        <v>13</v>
      </c>
      <c r="C293" t="s">
        <v>2648</v>
      </c>
      <c r="D293" t="s">
        <v>2680</v>
      </c>
      <c r="E293" t="s">
        <v>2664</v>
      </c>
      <c r="F293" t="s">
        <v>2667</v>
      </c>
      <c r="G293" t="s">
        <v>2652</v>
      </c>
      <c r="H293" t="s">
        <v>248</v>
      </c>
      <c r="I293" t="s">
        <v>186</v>
      </c>
      <c r="K293">
        <v>14.697266000000001</v>
      </c>
      <c r="L293">
        <v>15.730235</v>
      </c>
      <c r="M293">
        <v>14.477916</v>
      </c>
      <c r="N293">
        <v>15.454421999999999</v>
      </c>
      <c r="O293">
        <v>15.863915</v>
      </c>
      <c r="P293">
        <v>16.485448999999999</v>
      </c>
      <c r="Q293">
        <v>17.265356000000001</v>
      </c>
      <c r="R293">
        <v>18.029619</v>
      </c>
      <c r="S293">
        <v>18.699808000000001</v>
      </c>
      <c r="T293">
        <v>19.149809000000001</v>
      </c>
      <c r="U293">
        <v>19.945876999999999</v>
      </c>
      <c r="V293">
        <v>20.671175000000002</v>
      </c>
      <c r="W293">
        <v>21.196515999999999</v>
      </c>
      <c r="X293">
        <v>21.552147000000001</v>
      </c>
      <c r="Y293">
        <v>22.139956000000002</v>
      </c>
      <c r="Z293">
        <v>22.657867</v>
      </c>
      <c r="AA293">
        <v>23.282232</v>
      </c>
      <c r="AB293">
        <v>24.099485000000001</v>
      </c>
      <c r="AC293">
        <v>24.673563000000001</v>
      </c>
      <c r="AD293">
        <v>25.81325</v>
      </c>
      <c r="AE293">
        <v>26.660433000000001</v>
      </c>
      <c r="AF293">
        <v>27.274448</v>
      </c>
      <c r="AG293">
        <v>28.443999999999999</v>
      </c>
      <c r="AH293">
        <v>29.309383</v>
      </c>
      <c r="AI293">
        <v>30.055895</v>
      </c>
      <c r="AJ293">
        <v>31.093983000000001</v>
      </c>
      <c r="AK293">
        <v>31.521470999999998</v>
      </c>
      <c r="AL293">
        <v>32.274059000000001</v>
      </c>
      <c r="AM293">
        <v>33.373966000000003</v>
      </c>
      <c r="AN293">
        <v>34.256748000000002</v>
      </c>
      <c r="AO293" s="1">
        <v>0.03</v>
      </c>
    </row>
    <row r="294" spans="1:41" hidden="1" x14ac:dyDescent="0.2">
      <c r="A294" t="s">
        <v>334</v>
      </c>
      <c r="B294" t="s">
        <v>15</v>
      </c>
      <c r="C294" t="s">
        <v>2648</v>
      </c>
      <c r="D294" t="s">
        <v>2680</v>
      </c>
      <c r="E294" t="s">
        <v>2664</v>
      </c>
      <c r="F294" t="s">
        <v>2667</v>
      </c>
      <c r="G294" t="s">
        <v>2653</v>
      </c>
      <c r="H294" t="s">
        <v>249</v>
      </c>
      <c r="I294" t="s">
        <v>186</v>
      </c>
      <c r="K294">
        <v>14.697266000000001</v>
      </c>
      <c r="L294">
        <v>15.743017999999999</v>
      </c>
      <c r="M294">
        <v>14.781727999999999</v>
      </c>
      <c r="N294">
        <v>16.657539</v>
      </c>
      <c r="O294">
        <v>17.566441000000001</v>
      </c>
      <c r="P294">
        <v>18.356248999999998</v>
      </c>
      <c r="Q294">
        <v>19.223708999999999</v>
      </c>
      <c r="R294">
        <v>20.317731999999999</v>
      </c>
      <c r="S294">
        <v>21.934441</v>
      </c>
      <c r="T294">
        <v>22.697371</v>
      </c>
      <c r="U294">
        <v>23.677799</v>
      </c>
      <c r="V294">
        <v>24.540405</v>
      </c>
      <c r="W294">
        <v>25.391152999999999</v>
      </c>
      <c r="X294">
        <v>26.151043000000001</v>
      </c>
      <c r="Y294">
        <v>26.751864999999999</v>
      </c>
      <c r="Z294">
        <v>27.513884999999998</v>
      </c>
      <c r="AA294">
        <v>28.382919000000001</v>
      </c>
      <c r="AB294">
        <v>29.023454999999998</v>
      </c>
      <c r="AC294">
        <v>29.861509000000002</v>
      </c>
      <c r="AD294">
        <v>30.091484000000001</v>
      </c>
      <c r="AE294">
        <v>30.645513999999999</v>
      </c>
      <c r="AF294">
        <v>31.46434</v>
      </c>
      <c r="AG294">
        <v>32.638710000000003</v>
      </c>
      <c r="AH294">
        <v>33.721046000000001</v>
      </c>
      <c r="AI294">
        <v>35.102893999999999</v>
      </c>
      <c r="AJ294">
        <v>36.05724</v>
      </c>
      <c r="AK294">
        <v>37.083202</v>
      </c>
      <c r="AL294">
        <v>37.733688000000001</v>
      </c>
      <c r="AM294">
        <v>38.666817000000002</v>
      </c>
      <c r="AN294">
        <v>39.879879000000003</v>
      </c>
      <c r="AO294" s="1">
        <v>3.5000000000000003E-2</v>
      </c>
    </row>
    <row r="295" spans="1:41" hidden="1" x14ac:dyDescent="0.2">
      <c r="A295" t="s">
        <v>334</v>
      </c>
      <c r="B295" t="s">
        <v>91</v>
      </c>
      <c r="C295" t="s">
        <v>2648</v>
      </c>
      <c r="D295" t="s">
        <v>2680</v>
      </c>
      <c r="E295" t="s">
        <v>2664</v>
      </c>
      <c r="F295" t="s">
        <v>2668</v>
      </c>
      <c r="I295" t="s">
        <v>186</v>
      </c>
    </row>
    <row r="296" spans="1:41" hidden="1" x14ac:dyDescent="0.2">
      <c r="A296" t="s">
        <v>334</v>
      </c>
      <c r="B296" t="s">
        <v>11</v>
      </c>
      <c r="C296" t="s">
        <v>2648</v>
      </c>
      <c r="D296" t="s">
        <v>2680</v>
      </c>
      <c r="E296" t="s">
        <v>2664</v>
      </c>
      <c r="F296" t="s">
        <v>2668</v>
      </c>
      <c r="G296" t="s">
        <v>2651</v>
      </c>
      <c r="H296" t="s">
        <v>250</v>
      </c>
      <c r="I296" t="s">
        <v>186</v>
      </c>
      <c r="K296">
        <v>23.712284</v>
      </c>
      <c r="L296">
        <v>23.357372000000002</v>
      </c>
      <c r="M296">
        <v>22.931307</v>
      </c>
      <c r="N296">
        <v>24.283770000000001</v>
      </c>
      <c r="O296">
        <v>24.832190000000001</v>
      </c>
      <c r="P296">
        <v>25.413986000000001</v>
      </c>
      <c r="Q296">
        <v>26.126245000000001</v>
      </c>
      <c r="R296">
        <v>26.993334000000001</v>
      </c>
      <c r="S296">
        <v>27.812131999999998</v>
      </c>
      <c r="T296">
        <v>28.414680000000001</v>
      </c>
      <c r="U296">
        <v>29.842941</v>
      </c>
      <c r="V296">
        <v>30.630652999999999</v>
      </c>
      <c r="W296">
        <v>31.481293000000001</v>
      </c>
      <c r="X296">
        <v>32.237819999999999</v>
      </c>
      <c r="Y296">
        <v>33.088394000000001</v>
      </c>
      <c r="Z296">
        <v>34.075161000000001</v>
      </c>
      <c r="AA296">
        <v>35.117579999999997</v>
      </c>
      <c r="AB296">
        <v>36.096702999999998</v>
      </c>
      <c r="AC296">
        <v>37.027934999999999</v>
      </c>
      <c r="AD296">
        <v>38.180840000000003</v>
      </c>
      <c r="AE296">
        <v>39.227234000000003</v>
      </c>
      <c r="AF296">
        <v>40.141078999999998</v>
      </c>
      <c r="AG296">
        <v>41.489581999999999</v>
      </c>
      <c r="AH296">
        <v>42.917873</v>
      </c>
      <c r="AI296">
        <v>44.069504000000002</v>
      </c>
      <c r="AJ296">
        <v>45.396445999999997</v>
      </c>
      <c r="AK296">
        <v>46.538006000000003</v>
      </c>
      <c r="AL296">
        <v>47.508277999999997</v>
      </c>
      <c r="AM296">
        <v>48.558239</v>
      </c>
      <c r="AN296">
        <v>49.552666000000002</v>
      </c>
      <c r="AO296" s="1">
        <v>2.5999999999999999E-2</v>
      </c>
    </row>
    <row r="297" spans="1:41" hidden="1" x14ac:dyDescent="0.2">
      <c r="A297" t="s">
        <v>334</v>
      </c>
      <c r="B297" t="s">
        <v>13</v>
      </c>
      <c r="C297" t="s">
        <v>2648</v>
      </c>
      <c r="D297" t="s">
        <v>2680</v>
      </c>
      <c r="E297" t="s">
        <v>2664</v>
      </c>
      <c r="F297" t="s">
        <v>2668</v>
      </c>
      <c r="G297" t="s">
        <v>2652</v>
      </c>
      <c r="H297" t="s">
        <v>251</v>
      </c>
      <c r="I297" t="s">
        <v>186</v>
      </c>
      <c r="K297">
        <v>23.712284</v>
      </c>
      <c r="L297">
        <v>23.351185000000001</v>
      </c>
      <c r="M297">
        <v>22.598959000000001</v>
      </c>
      <c r="N297">
        <v>23.424786000000001</v>
      </c>
      <c r="O297">
        <v>23.914515999999999</v>
      </c>
      <c r="P297">
        <v>24.486725</v>
      </c>
      <c r="Q297">
        <v>25.274564999999999</v>
      </c>
      <c r="R297">
        <v>26.127887999999999</v>
      </c>
      <c r="S297">
        <v>26.978615000000001</v>
      </c>
      <c r="T297">
        <v>27.66996</v>
      </c>
      <c r="U297">
        <v>28.979925000000001</v>
      </c>
      <c r="V297">
        <v>29.883220999999999</v>
      </c>
      <c r="W297">
        <v>30.640834999999999</v>
      </c>
      <c r="X297">
        <v>31.177047999999999</v>
      </c>
      <c r="Y297">
        <v>31.959038</v>
      </c>
      <c r="Z297">
        <v>32.767783999999999</v>
      </c>
      <c r="AA297">
        <v>33.632838999999997</v>
      </c>
      <c r="AB297">
        <v>34.523108999999998</v>
      </c>
      <c r="AC297">
        <v>35.326920000000001</v>
      </c>
      <c r="AD297">
        <v>36.626899999999999</v>
      </c>
      <c r="AE297">
        <v>37.699150000000003</v>
      </c>
      <c r="AF297">
        <v>38.591048999999998</v>
      </c>
      <c r="AG297">
        <v>39.859631</v>
      </c>
      <c r="AH297">
        <v>40.795558999999997</v>
      </c>
      <c r="AI297">
        <v>41.766869</v>
      </c>
      <c r="AJ297">
        <v>43.025405999999997</v>
      </c>
      <c r="AK297">
        <v>43.689658999999999</v>
      </c>
      <c r="AL297">
        <v>44.648544000000001</v>
      </c>
      <c r="AM297">
        <v>45.916533999999999</v>
      </c>
      <c r="AN297">
        <v>46.935589</v>
      </c>
      <c r="AO297" s="1">
        <v>2.4E-2</v>
      </c>
    </row>
    <row r="298" spans="1:41" hidden="1" x14ac:dyDescent="0.2">
      <c r="A298" t="s">
        <v>334</v>
      </c>
      <c r="B298" t="s">
        <v>15</v>
      </c>
      <c r="C298" t="s">
        <v>2648</v>
      </c>
      <c r="D298" t="s">
        <v>2680</v>
      </c>
      <c r="E298" t="s">
        <v>2664</v>
      </c>
      <c r="F298" t="s">
        <v>2668</v>
      </c>
      <c r="G298" t="s">
        <v>2653</v>
      </c>
      <c r="H298" t="s">
        <v>252</v>
      </c>
      <c r="I298" t="s">
        <v>186</v>
      </c>
      <c r="K298">
        <v>23.712284</v>
      </c>
      <c r="L298">
        <v>23.369854</v>
      </c>
      <c r="M298">
        <v>22.891373000000002</v>
      </c>
      <c r="N298">
        <v>24.623531</v>
      </c>
      <c r="O298">
        <v>25.621008</v>
      </c>
      <c r="P298">
        <v>26.432697000000001</v>
      </c>
      <c r="Q298">
        <v>27.272516</v>
      </c>
      <c r="R298">
        <v>28.246932999999999</v>
      </c>
      <c r="S298">
        <v>30.012663</v>
      </c>
      <c r="T298">
        <v>30.902555</v>
      </c>
      <c r="U298">
        <v>31.868943999999999</v>
      </c>
      <c r="V298">
        <v>32.846859000000002</v>
      </c>
      <c r="W298">
        <v>34.036228000000001</v>
      </c>
      <c r="X298">
        <v>34.846401</v>
      </c>
      <c r="Y298">
        <v>35.552501999999997</v>
      </c>
      <c r="Z298">
        <v>36.512008999999999</v>
      </c>
      <c r="AA298">
        <v>37.442436000000001</v>
      </c>
      <c r="AB298">
        <v>38.185310000000001</v>
      </c>
      <c r="AC298">
        <v>39.212516999999998</v>
      </c>
      <c r="AD298">
        <v>39.615585000000003</v>
      </c>
      <c r="AE298">
        <v>40.386291999999997</v>
      </c>
      <c r="AF298">
        <v>41.357684999999996</v>
      </c>
      <c r="AG298">
        <v>42.725127999999998</v>
      </c>
      <c r="AH298">
        <v>43.957355</v>
      </c>
      <c r="AI298">
        <v>45.435768000000003</v>
      </c>
      <c r="AJ298">
        <v>46.724139999999998</v>
      </c>
      <c r="AK298">
        <v>47.877921999999998</v>
      </c>
      <c r="AL298">
        <v>48.879292</v>
      </c>
      <c r="AM298">
        <v>50.068080999999999</v>
      </c>
      <c r="AN298">
        <v>51.496754000000003</v>
      </c>
      <c r="AO298" s="1">
        <v>2.7E-2</v>
      </c>
    </row>
    <row r="299" spans="1:41" hidden="1" x14ac:dyDescent="0.2">
      <c r="A299" t="s">
        <v>334</v>
      </c>
      <c r="B299" t="s">
        <v>36</v>
      </c>
      <c r="C299" t="s">
        <v>2648</v>
      </c>
      <c r="D299" t="s">
        <v>2680</v>
      </c>
      <c r="E299" t="s">
        <v>2664</v>
      </c>
      <c r="F299" t="s">
        <v>2660</v>
      </c>
      <c r="I299" t="s">
        <v>186</v>
      </c>
    </row>
    <row r="300" spans="1:41" hidden="1" x14ac:dyDescent="0.2">
      <c r="A300" t="s">
        <v>334</v>
      </c>
      <c r="B300" t="s">
        <v>11</v>
      </c>
      <c r="C300" t="s">
        <v>2648</v>
      </c>
      <c r="D300" t="s">
        <v>2680</v>
      </c>
      <c r="E300" t="s">
        <v>2664</v>
      </c>
      <c r="F300" t="s">
        <v>2660</v>
      </c>
      <c r="G300" t="s">
        <v>2651</v>
      </c>
      <c r="H300" t="s">
        <v>253</v>
      </c>
      <c r="I300" t="s">
        <v>186</v>
      </c>
      <c r="K300">
        <v>12.338293</v>
      </c>
      <c r="L300">
        <v>10.683403</v>
      </c>
      <c r="M300">
        <v>13.39991</v>
      </c>
      <c r="N300">
        <v>14.661341999999999</v>
      </c>
      <c r="O300">
        <v>15.194910999999999</v>
      </c>
      <c r="P300">
        <v>15.760797</v>
      </c>
      <c r="Q300">
        <v>16.559521</v>
      </c>
      <c r="R300">
        <v>17.186556</v>
      </c>
      <c r="S300">
        <v>17.727492999999999</v>
      </c>
      <c r="T300">
        <v>18.288788</v>
      </c>
      <c r="U300">
        <v>18.997254999999999</v>
      </c>
      <c r="V300">
        <v>19.558371999999999</v>
      </c>
      <c r="W300">
        <v>20.162931</v>
      </c>
      <c r="X300">
        <v>20.632057</v>
      </c>
      <c r="Y300">
        <v>21.135794000000001</v>
      </c>
      <c r="Z300">
        <v>21.582094000000001</v>
      </c>
      <c r="AA300">
        <v>22.108855999999999</v>
      </c>
      <c r="AB300">
        <v>22.878723000000001</v>
      </c>
      <c r="AC300">
        <v>23.307366999999999</v>
      </c>
      <c r="AD300">
        <v>24.337975</v>
      </c>
      <c r="AE300">
        <v>25.095728000000001</v>
      </c>
      <c r="AF300">
        <v>25.804514000000001</v>
      </c>
      <c r="AG300">
        <v>26.898869000000001</v>
      </c>
      <c r="AH300">
        <v>27.877486999999999</v>
      </c>
      <c r="AI300">
        <v>28.674365999999999</v>
      </c>
      <c r="AJ300">
        <v>29.592096000000002</v>
      </c>
      <c r="AK300">
        <v>30.364156999999999</v>
      </c>
      <c r="AL300">
        <v>31.004999000000002</v>
      </c>
      <c r="AM300">
        <v>31.779109999999999</v>
      </c>
      <c r="AN300">
        <v>32.433025000000001</v>
      </c>
      <c r="AO300" s="1">
        <v>3.4000000000000002E-2</v>
      </c>
    </row>
    <row r="301" spans="1:41" hidden="1" x14ac:dyDescent="0.2">
      <c r="A301" t="s">
        <v>334</v>
      </c>
      <c r="B301" t="s">
        <v>13</v>
      </c>
      <c r="C301" t="s">
        <v>2648</v>
      </c>
      <c r="D301" t="s">
        <v>2680</v>
      </c>
      <c r="E301" t="s">
        <v>2664</v>
      </c>
      <c r="F301" t="s">
        <v>2660</v>
      </c>
      <c r="G301" t="s">
        <v>2652</v>
      </c>
      <c r="H301" t="s">
        <v>254</v>
      </c>
      <c r="I301" t="s">
        <v>186</v>
      </c>
      <c r="K301">
        <v>12.338385000000001</v>
      </c>
      <c r="L301">
        <v>10.678857000000001</v>
      </c>
      <c r="M301">
        <v>13.051194000000001</v>
      </c>
      <c r="N301">
        <v>13.917306</v>
      </c>
      <c r="O301">
        <v>14.381712</v>
      </c>
      <c r="P301">
        <v>14.874779</v>
      </c>
      <c r="Q301">
        <v>15.680227</v>
      </c>
      <c r="R301">
        <v>16.220703</v>
      </c>
      <c r="S301">
        <v>16.769054000000001</v>
      </c>
      <c r="T301">
        <v>17.265937999999998</v>
      </c>
      <c r="U301">
        <v>17.962043999999999</v>
      </c>
      <c r="V301">
        <v>18.535388999999999</v>
      </c>
      <c r="W301">
        <v>19.041869999999999</v>
      </c>
      <c r="X301">
        <v>19.461421999999999</v>
      </c>
      <c r="Y301">
        <v>19.975918</v>
      </c>
      <c r="Z301">
        <v>20.481691000000001</v>
      </c>
      <c r="AA301">
        <v>20.996416</v>
      </c>
      <c r="AB301">
        <v>21.683813000000001</v>
      </c>
      <c r="AC301">
        <v>22.193121000000001</v>
      </c>
      <c r="AD301">
        <v>23.168213000000002</v>
      </c>
      <c r="AE301">
        <v>23.894971999999999</v>
      </c>
      <c r="AF301">
        <v>24.435661</v>
      </c>
      <c r="AG301">
        <v>25.304576999999998</v>
      </c>
      <c r="AH301">
        <v>26.018618</v>
      </c>
      <c r="AI301">
        <v>26.631063000000001</v>
      </c>
      <c r="AJ301">
        <v>27.506181999999999</v>
      </c>
      <c r="AK301">
        <v>27.911327</v>
      </c>
      <c r="AL301">
        <v>28.494216999999999</v>
      </c>
      <c r="AM301">
        <v>29.279513999999999</v>
      </c>
      <c r="AN301">
        <v>29.995173999999999</v>
      </c>
      <c r="AO301" s="1">
        <v>3.1E-2</v>
      </c>
    </row>
    <row r="302" spans="1:41" hidden="1" x14ac:dyDescent="0.2">
      <c r="A302" t="s">
        <v>334</v>
      </c>
      <c r="B302" t="s">
        <v>15</v>
      </c>
      <c r="C302" t="s">
        <v>2648</v>
      </c>
      <c r="D302" t="s">
        <v>2680</v>
      </c>
      <c r="E302" t="s">
        <v>2664</v>
      </c>
      <c r="F302" t="s">
        <v>2660</v>
      </c>
      <c r="G302" t="s">
        <v>2653</v>
      </c>
      <c r="H302" t="s">
        <v>255</v>
      </c>
      <c r="I302" t="s">
        <v>186</v>
      </c>
      <c r="K302">
        <v>12.338277</v>
      </c>
      <c r="L302">
        <v>10.696218</v>
      </c>
      <c r="M302">
        <v>13.433436</v>
      </c>
      <c r="N302">
        <v>15.037535</v>
      </c>
      <c r="O302">
        <v>15.844355</v>
      </c>
      <c r="P302">
        <v>16.553459</v>
      </c>
      <c r="Q302">
        <v>17.374093999999999</v>
      </c>
      <c r="R302">
        <v>18.168125</v>
      </c>
      <c r="S302">
        <v>19.427295999999998</v>
      </c>
      <c r="T302">
        <v>19.971036999999999</v>
      </c>
      <c r="U302">
        <v>20.656714999999998</v>
      </c>
      <c r="V302">
        <v>21.248404000000001</v>
      </c>
      <c r="W302">
        <v>21.837516999999998</v>
      </c>
      <c r="X302">
        <v>22.362442000000001</v>
      </c>
      <c r="Y302">
        <v>22.791429999999998</v>
      </c>
      <c r="Z302">
        <v>23.32958</v>
      </c>
      <c r="AA302">
        <v>23.922395999999999</v>
      </c>
      <c r="AB302">
        <v>24.546037999999999</v>
      </c>
      <c r="AC302">
        <v>25.153497999999999</v>
      </c>
      <c r="AD302">
        <v>25.532221</v>
      </c>
      <c r="AE302">
        <v>26.203171000000001</v>
      </c>
      <c r="AF302">
        <v>26.890920999999999</v>
      </c>
      <c r="AG302">
        <v>27.860043000000001</v>
      </c>
      <c r="AH302">
        <v>28.584389000000002</v>
      </c>
      <c r="AI302">
        <v>29.473140999999998</v>
      </c>
      <c r="AJ302">
        <v>30.370159000000001</v>
      </c>
      <c r="AK302">
        <v>31.145161000000002</v>
      </c>
      <c r="AL302">
        <v>31.942941999999999</v>
      </c>
      <c r="AM302">
        <v>32.832293999999997</v>
      </c>
      <c r="AN302">
        <v>33.665596000000001</v>
      </c>
      <c r="AO302" s="1">
        <v>3.5000000000000003E-2</v>
      </c>
    </row>
    <row r="303" spans="1:41" hidden="1" x14ac:dyDescent="0.2">
      <c r="A303" t="s">
        <v>334</v>
      </c>
      <c r="B303" t="s">
        <v>21</v>
      </c>
      <c r="C303" t="s">
        <v>2648</v>
      </c>
      <c r="D303" t="s">
        <v>2680</v>
      </c>
      <c r="E303" t="s">
        <v>2664</v>
      </c>
      <c r="F303" t="s">
        <v>2655</v>
      </c>
      <c r="I303" t="s">
        <v>186</v>
      </c>
    </row>
    <row r="304" spans="1:41" hidden="1" x14ac:dyDescent="0.2">
      <c r="A304" t="s">
        <v>334</v>
      </c>
      <c r="B304" t="s">
        <v>11</v>
      </c>
      <c r="C304" t="s">
        <v>2648</v>
      </c>
      <c r="D304" t="s">
        <v>2680</v>
      </c>
      <c r="E304" t="s">
        <v>2664</v>
      </c>
      <c r="F304" t="s">
        <v>2655</v>
      </c>
      <c r="G304" t="s">
        <v>2651</v>
      </c>
      <c r="H304" t="s">
        <v>256</v>
      </c>
      <c r="I304" t="s">
        <v>186</v>
      </c>
      <c r="K304">
        <v>14.643957</v>
      </c>
      <c r="L304">
        <v>14.980418999999999</v>
      </c>
      <c r="M304">
        <v>14.500601</v>
      </c>
      <c r="N304">
        <v>14.249805</v>
      </c>
      <c r="O304">
        <v>14.148581999999999</v>
      </c>
      <c r="P304">
        <v>14.163821</v>
      </c>
      <c r="Q304">
        <v>14.277957000000001</v>
      </c>
      <c r="R304">
        <v>14.477740000000001</v>
      </c>
      <c r="S304">
        <v>14.671865</v>
      </c>
      <c r="T304">
        <v>14.818662</v>
      </c>
      <c r="U304">
        <v>15.988823999999999</v>
      </c>
      <c r="V304">
        <v>16.109753000000001</v>
      </c>
      <c r="W304">
        <v>16.465042</v>
      </c>
      <c r="X304">
        <v>16.630462999999999</v>
      </c>
      <c r="Y304">
        <v>16.757871999999999</v>
      </c>
      <c r="Z304">
        <v>16.966201999999999</v>
      </c>
      <c r="AA304">
        <v>17.194476999999999</v>
      </c>
      <c r="AB304">
        <v>17.442927999999998</v>
      </c>
      <c r="AC304">
        <v>17.689232000000001</v>
      </c>
      <c r="AD304">
        <v>18.046989</v>
      </c>
      <c r="AE304">
        <v>18.386621000000002</v>
      </c>
      <c r="AF304">
        <v>18.675523999999999</v>
      </c>
      <c r="AG304">
        <v>19.048964000000002</v>
      </c>
      <c r="AH304">
        <v>19.389071000000001</v>
      </c>
      <c r="AI304">
        <v>19.754519999999999</v>
      </c>
      <c r="AJ304">
        <v>20.152256000000001</v>
      </c>
      <c r="AK304">
        <v>20.559598999999999</v>
      </c>
      <c r="AL304">
        <v>20.944855</v>
      </c>
      <c r="AM304">
        <v>21.352035999999998</v>
      </c>
      <c r="AN304">
        <v>21.758521999999999</v>
      </c>
      <c r="AO304" s="1">
        <v>1.4E-2</v>
      </c>
    </row>
    <row r="305" spans="1:41" hidden="1" x14ac:dyDescent="0.2">
      <c r="A305" t="s">
        <v>334</v>
      </c>
      <c r="B305" t="s">
        <v>13</v>
      </c>
      <c r="C305" t="s">
        <v>2648</v>
      </c>
      <c r="D305" t="s">
        <v>2680</v>
      </c>
      <c r="E305" t="s">
        <v>2664</v>
      </c>
      <c r="F305" t="s">
        <v>2655</v>
      </c>
      <c r="G305" t="s">
        <v>2652</v>
      </c>
      <c r="H305" t="s">
        <v>257</v>
      </c>
      <c r="I305" t="s">
        <v>186</v>
      </c>
      <c r="K305">
        <v>14.628410000000001</v>
      </c>
      <c r="L305">
        <v>14.695007</v>
      </c>
      <c r="M305">
        <v>14.072252000000001</v>
      </c>
      <c r="N305">
        <v>13.724252999999999</v>
      </c>
      <c r="O305">
        <v>13.650517000000001</v>
      </c>
      <c r="P305">
        <v>13.595357</v>
      </c>
      <c r="Q305">
        <v>13.645103000000001</v>
      </c>
      <c r="R305">
        <v>13.785306</v>
      </c>
      <c r="S305">
        <v>13.908690999999999</v>
      </c>
      <c r="T305">
        <v>14.050592</v>
      </c>
      <c r="U305">
        <v>15.210469</v>
      </c>
      <c r="V305">
        <v>15.485802</v>
      </c>
      <c r="W305">
        <v>15.748462</v>
      </c>
      <c r="X305">
        <v>15.932809000000001</v>
      </c>
      <c r="Y305">
        <v>16.066502</v>
      </c>
      <c r="Z305">
        <v>16.242757999999998</v>
      </c>
      <c r="AA305">
        <v>16.434519000000002</v>
      </c>
      <c r="AB305">
        <v>16.617889000000002</v>
      </c>
      <c r="AC305">
        <v>16.856411000000001</v>
      </c>
      <c r="AD305">
        <v>17.093323000000002</v>
      </c>
      <c r="AE305">
        <v>17.33839</v>
      </c>
      <c r="AF305">
        <v>17.523094</v>
      </c>
      <c r="AG305">
        <v>17.820395999999999</v>
      </c>
      <c r="AH305">
        <v>18.112386999999998</v>
      </c>
      <c r="AI305">
        <v>18.39583</v>
      </c>
      <c r="AJ305">
        <v>18.710241</v>
      </c>
      <c r="AK305">
        <v>18.941863999999999</v>
      </c>
      <c r="AL305">
        <v>19.223043000000001</v>
      </c>
      <c r="AM305">
        <v>19.554981000000002</v>
      </c>
      <c r="AN305">
        <v>19.870214000000001</v>
      </c>
      <c r="AO305" s="1">
        <v>1.0999999999999999E-2</v>
      </c>
    </row>
    <row r="306" spans="1:41" hidden="1" x14ac:dyDescent="0.2">
      <c r="A306" t="s">
        <v>334</v>
      </c>
      <c r="B306" t="s">
        <v>15</v>
      </c>
      <c r="C306" t="s">
        <v>2648</v>
      </c>
      <c r="D306" t="s">
        <v>2680</v>
      </c>
      <c r="E306" t="s">
        <v>2664</v>
      </c>
      <c r="F306" t="s">
        <v>2655</v>
      </c>
      <c r="G306" t="s">
        <v>2653</v>
      </c>
      <c r="H306" t="s">
        <v>258</v>
      </c>
      <c r="I306" t="s">
        <v>186</v>
      </c>
      <c r="K306">
        <v>14.644382</v>
      </c>
      <c r="L306">
        <v>15.671124000000001</v>
      </c>
      <c r="M306">
        <v>15.400903</v>
      </c>
      <c r="N306">
        <v>15.443765000000001</v>
      </c>
      <c r="O306">
        <v>15.50456</v>
      </c>
      <c r="P306">
        <v>15.675891</v>
      </c>
      <c r="Q306">
        <v>15.827859</v>
      </c>
      <c r="R306">
        <v>16.180534000000002</v>
      </c>
      <c r="S306">
        <v>16.558292000000002</v>
      </c>
      <c r="T306">
        <v>16.809345</v>
      </c>
      <c r="U306">
        <v>17.119903999999998</v>
      </c>
      <c r="V306">
        <v>17.555693000000002</v>
      </c>
      <c r="W306">
        <v>18.658428000000001</v>
      </c>
      <c r="X306">
        <v>18.922637999999999</v>
      </c>
      <c r="Y306">
        <v>19.238244999999999</v>
      </c>
      <c r="Z306">
        <v>19.622118</v>
      </c>
      <c r="AA306">
        <v>19.935537</v>
      </c>
      <c r="AB306">
        <v>20.297787</v>
      </c>
      <c r="AC306">
        <v>20.735146</v>
      </c>
      <c r="AD306">
        <v>21.215112999999999</v>
      </c>
      <c r="AE306">
        <v>21.575189999999999</v>
      </c>
      <c r="AF306">
        <v>21.861874</v>
      </c>
      <c r="AG306">
        <v>22.236048</v>
      </c>
      <c r="AH306">
        <v>22.853767000000001</v>
      </c>
      <c r="AI306">
        <v>23.416677</v>
      </c>
      <c r="AJ306">
        <v>23.986597</v>
      </c>
      <c r="AK306">
        <v>24.567288999999999</v>
      </c>
      <c r="AL306">
        <v>25.126536999999999</v>
      </c>
      <c r="AM306">
        <v>25.820519999999998</v>
      </c>
      <c r="AN306">
        <v>26.531565000000001</v>
      </c>
      <c r="AO306" s="1">
        <v>2.1000000000000001E-2</v>
      </c>
    </row>
    <row r="307" spans="1:41" hidden="1" x14ac:dyDescent="0.2">
      <c r="A307" t="s">
        <v>334</v>
      </c>
      <c r="B307" t="s">
        <v>25</v>
      </c>
      <c r="C307" t="s">
        <v>2648</v>
      </c>
      <c r="D307" t="s">
        <v>2680</v>
      </c>
      <c r="E307" t="s">
        <v>2664</v>
      </c>
      <c r="F307" t="s">
        <v>2656</v>
      </c>
      <c r="I307" t="s">
        <v>186</v>
      </c>
    </row>
    <row r="308" spans="1:41" hidden="1" x14ac:dyDescent="0.2">
      <c r="A308" t="s">
        <v>334</v>
      </c>
      <c r="B308" t="s">
        <v>11</v>
      </c>
      <c r="C308" t="s">
        <v>2648</v>
      </c>
      <c r="D308" t="s">
        <v>2680</v>
      </c>
      <c r="E308" t="s">
        <v>2664</v>
      </c>
      <c r="F308" t="s">
        <v>2656</v>
      </c>
      <c r="G308" t="s">
        <v>2651</v>
      </c>
      <c r="H308" t="s">
        <v>259</v>
      </c>
      <c r="I308" t="s">
        <v>186</v>
      </c>
      <c r="K308">
        <v>38.968001999999998</v>
      </c>
      <c r="L308">
        <v>40.594608000000001</v>
      </c>
      <c r="M308">
        <v>39.879086000000001</v>
      </c>
      <c r="N308">
        <v>39.632289999999998</v>
      </c>
      <c r="O308">
        <v>40.610897000000001</v>
      </c>
      <c r="P308">
        <v>41.951397</v>
      </c>
      <c r="Q308">
        <v>43.136710999999998</v>
      </c>
      <c r="R308">
        <v>44.314509999999999</v>
      </c>
      <c r="S308">
        <v>45.435577000000002</v>
      </c>
      <c r="T308">
        <v>46.288277000000001</v>
      </c>
      <c r="U308">
        <v>47.476753000000002</v>
      </c>
      <c r="V308">
        <v>48.648167000000001</v>
      </c>
      <c r="W308">
        <v>49.863818999999999</v>
      </c>
      <c r="X308">
        <v>50.919105999999999</v>
      </c>
      <c r="Y308">
        <v>51.607914000000001</v>
      </c>
      <c r="Z308">
        <v>52.363822999999996</v>
      </c>
      <c r="AA308">
        <v>53.207638000000003</v>
      </c>
      <c r="AB308">
        <v>54.069462000000001</v>
      </c>
      <c r="AC308">
        <v>54.961468000000004</v>
      </c>
      <c r="AD308">
        <v>55.954433000000002</v>
      </c>
      <c r="AE308">
        <v>56.915714000000001</v>
      </c>
      <c r="AF308">
        <v>57.924885000000003</v>
      </c>
      <c r="AG308">
        <v>58.831890000000001</v>
      </c>
      <c r="AH308">
        <v>59.756126000000002</v>
      </c>
      <c r="AI308">
        <v>60.851680999999999</v>
      </c>
      <c r="AJ308">
        <v>61.931538000000003</v>
      </c>
      <c r="AK308">
        <v>62.955235000000002</v>
      </c>
      <c r="AL308">
        <v>64.088181000000006</v>
      </c>
      <c r="AM308">
        <v>65.222069000000005</v>
      </c>
      <c r="AN308">
        <v>66.289719000000005</v>
      </c>
      <c r="AO308" s="1">
        <v>1.7999999999999999E-2</v>
      </c>
    </row>
    <row r="309" spans="1:41" hidden="1" x14ac:dyDescent="0.2">
      <c r="A309" t="s">
        <v>334</v>
      </c>
      <c r="B309" t="s">
        <v>13</v>
      </c>
      <c r="C309" t="s">
        <v>2648</v>
      </c>
      <c r="D309" t="s">
        <v>2680</v>
      </c>
      <c r="E309" t="s">
        <v>2664</v>
      </c>
      <c r="F309" t="s">
        <v>2656</v>
      </c>
      <c r="G309" t="s">
        <v>2652</v>
      </c>
      <c r="H309" t="s">
        <v>260</v>
      </c>
      <c r="I309" t="s">
        <v>186</v>
      </c>
      <c r="K309">
        <v>39.071303999999998</v>
      </c>
      <c r="L309">
        <v>40.394511999999999</v>
      </c>
      <c r="M309">
        <v>39.280937000000002</v>
      </c>
      <c r="N309">
        <v>38.798031000000002</v>
      </c>
      <c r="O309">
        <v>39.625698</v>
      </c>
      <c r="P309">
        <v>41.002434000000001</v>
      </c>
      <c r="Q309">
        <v>42.070267000000001</v>
      </c>
      <c r="R309">
        <v>43.118954000000002</v>
      </c>
      <c r="S309">
        <v>44.147613999999997</v>
      </c>
      <c r="T309">
        <v>44.970168999999999</v>
      </c>
      <c r="U309">
        <v>46.275641999999998</v>
      </c>
      <c r="V309">
        <v>47.467922000000002</v>
      </c>
      <c r="W309">
        <v>48.763652999999998</v>
      </c>
      <c r="X309">
        <v>49.868946000000001</v>
      </c>
      <c r="Y309">
        <v>50.579338</v>
      </c>
      <c r="Z309">
        <v>51.467495</v>
      </c>
      <c r="AA309">
        <v>52.499744</v>
      </c>
      <c r="AB309">
        <v>53.344577999999998</v>
      </c>
      <c r="AC309">
        <v>54.267550999999997</v>
      </c>
      <c r="AD309">
        <v>55.343746000000003</v>
      </c>
      <c r="AE309">
        <v>56.322535999999999</v>
      </c>
      <c r="AF309">
        <v>57.286605999999999</v>
      </c>
      <c r="AG309">
        <v>58.284160999999997</v>
      </c>
      <c r="AH309">
        <v>59.217747000000003</v>
      </c>
      <c r="AI309">
        <v>60.238650999999997</v>
      </c>
      <c r="AJ309">
        <v>61.233840999999998</v>
      </c>
      <c r="AK309">
        <v>62.061976999999999</v>
      </c>
      <c r="AL309">
        <v>62.930058000000002</v>
      </c>
      <c r="AM309">
        <v>63.789841000000003</v>
      </c>
      <c r="AN309">
        <v>64.559241999999998</v>
      </c>
      <c r="AO309" s="1">
        <v>1.7000000000000001E-2</v>
      </c>
    </row>
    <row r="310" spans="1:41" hidden="1" x14ac:dyDescent="0.2">
      <c r="A310" t="s">
        <v>334</v>
      </c>
      <c r="B310" t="s">
        <v>15</v>
      </c>
      <c r="C310" t="s">
        <v>2648</v>
      </c>
      <c r="D310" t="s">
        <v>2680</v>
      </c>
      <c r="E310" t="s">
        <v>2664</v>
      </c>
      <c r="F310" t="s">
        <v>2656</v>
      </c>
      <c r="G310" t="s">
        <v>2653</v>
      </c>
      <c r="H310" t="s">
        <v>261</v>
      </c>
      <c r="I310" t="s">
        <v>186</v>
      </c>
      <c r="K310">
        <v>39.016838</v>
      </c>
      <c r="L310">
        <v>40.485061999999999</v>
      </c>
      <c r="M310">
        <v>40.758457</v>
      </c>
      <c r="N310">
        <v>41.102412999999999</v>
      </c>
      <c r="O310">
        <v>42.429564999999997</v>
      </c>
      <c r="P310">
        <v>44.190295999999996</v>
      </c>
      <c r="Q310">
        <v>45.433449000000003</v>
      </c>
      <c r="R310">
        <v>46.791435</v>
      </c>
      <c r="S310">
        <v>48.043906999999997</v>
      </c>
      <c r="T310">
        <v>49.060986</v>
      </c>
      <c r="U310">
        <v>50.162948999999998</v>
      </c>
      <c r="V310">
        <v>51.267662000000001</v>
      </c>
      <c r="W310">
        <v>52.365203999999999</v>
      </c>
      <c r="X310">
        <v>53.351097000000003</v>
      </c>
      <c r="Y310">
        <v>53.893658000000002</v>
      </c>
      <c r="Z310">
        <v>54.581874999999997</v>
      </c>
      <c r="AA310">
        <v>55.621853000000002</v>
      </c>
      <c r="AB310">
        <v>56.666488999999999</v>
      </c>
      <c r="AC310">
        <v>57.589393999999999</v>
      </c>
      <c r="AD310">
        <v>58.735466000000002</v>
      </c>
      <c r="AE310">
        <v>59.878112999999999</v>
      </c>
      <c r="AF310">
        <v>60.766773000000001</v>
      </c>
      <c r="AG310">
        <v>61.569606999999998</v>
      </c>
      <c r="AH310">
        <v>62.887664999999998</v>
      </c>
      <c r="AI310">
        <v>64.115607999999995</v>
      </c>
      <c r="AJ310">
        <v>65.378653999999997</v>
      </c>
      <c r="AK310">
        <v>66.580146999999997</v>
      </c>
      <c r="AL310">
        <v>67.921806000000004</v>
      </c>
      <c r="AM310">
        <v>69.217849999999999</v>
      </c>
      <c r="AN310">
        <v>70.545670000000001</v>
      </c>
      <c r="AO310" s="1">
        <v>2.1000000000000001E-2</v>
      </c>
    </row>
    <row r="311" spans="1:41" hidden="1" x14ac:dyDescent="0.2">
      <c r="A311" t="s">
        <v>334</v>
      </c>
      <c r="B311" t="s">
        <v>104</v>
      </c>
    </row>
    <row r="312" spans="1:41" hidden="1" x14ac:dyDescent="0.2">
      <c r="A312" t="s">
        <v>334</v>
      </c>
      <c r="B312" t="s">
        <v>17</v>
      </c>
      <c r="C312" t="s">
        <v>2648</v>
      </c>
      <c r="D312" t="s">
        <v>2680</v>
      </c>
      <c r="E312" t="s">
        <v>2669</v>
      </c>
      <c r="F312" t="s">
        <v>2654</v>
      </c>
      <c r="I312" t="s">
        <v>186</v>
      </c>
    </row>
    <row r="313" spans="1:41" hidden="1" x14ac:dyDescent="0.2">
      <c r="A313" t="s">
        <v>334</v>
      </c>
      <c r="B313" t="s">
        <v>11</v>
      </c>
      <c r="C313" t="s">
        <v>2648</v>
      </c>
      <c r="D313" t="s">
        <v>2680</v>
      </c>
      <c r="E313" t="s">
        <v>2669</v>
      </c>
      <c r="F313" t="s">
        <v>2654</v>
      </c>
      <c r="G313" t="s">
        <v>2651</v>
      </c>
      <c r="H313" t="s">
        <v>262</v>
      </c>
      <c r="I313" t="s">
        <v>186</v>
      </c>
      <c r="K313">
        <v>21.714523</v>
      </c>
      <c r="L313">
        <v>22.561377</v>
      </c>
      <c r="M313">
        <v>21.257321999999998</v>
      </c>
      <c r="N313">
        <v>22.243842999999998</v>
      </c>
      <c r="O313">
        <v>22.046334999999999</v>
      </c>
      <c r="P313">
        <v>21.870823000000001</v>
      </c>
      <c r="Q313">
        <v>21.887105999999999</v>
      </c>
      <c r="R313">
        <v>22.683128</v>
      </c>
      <c r="S313">
        <v>23.405909000000001</v>
      </c>
      <c r="T313">
        <v>23.963944999999999</v>
      </c>
      <c r="U313">
        <v>24.753965000000001</v>
      </c>
      <c r="V313">
        <v>25.473471</v>
      </c>
      <c r="W313">
        <v>26.089749999999999</v>
      </c>
      <c r="X313">
        <v>26.838135000000001</v>
      </c>
      <c r="Y313">
        <v>27.567629</v>
      </c>
      <c r="Z313">
        <v>28.437875999999999</v>
      </c>
      <c r="AA313">
        <v>29.365234000000001</v>
      </c>
      <c r="AB313">
        <v>30.166359</v>
      </c>
      <c r="AC313">
        <v>30.935541000000001</v>
      </c>
      <c r="AD313">
        <v>31.969131000000001</v>
      </c>
      <c r="AE313">
        <v>32.835921999999997</v>
      </c>
      <c r="AF313">
        <v>33.642344999999999</v>
      </c>
      <c r="AG313">
        <v>34.795284000000002</v>
      </c>
      <c r="AH313">
        <v>36.043427000000001</v>
      </c>
      <c r="AI313">
        <v>37.038795</v>
      </c>
      <c r="AJ313">
        <v>38.309024999999998</v>
      </c>
      <c r="AK313">
        <v>39.302478999999998</v>
      </c>
      <c r="AL313">
        <v>40.103634</v>
      </c>
      <c r="AM313">
        <v>41.011313999999999</v>
      </c>
      <c r="AN313">
        <v>41.844185000000003</v>
      </c>
      <c r="AO313" s="1">
        <v>2.3E-2</v>
      </c>
    </row>
    <row r="314" spans="1:41" hidden="1" x14ac:dyDescent="0.2">
      <c r="A314" t="s">
        <v>334</v>
      </c>
      <c r="B314" t="s">
        <v>13</v>
      </c>
      <c r="C314" t="s">
        <v>2648</v>
      </c>
      <c r="D314" t="s">
        <v>2680</v>
      </c>
      <c r="E314" t="s">
        <v>2669</v>
      </c>
      <c r="F314" t="s">
        <v>2654</v>
      </c>
      <c r="G314" t="s">
        <v>2652</v>
      </c>
      <c r="H314" t="s">
        <v>263</v>
      </c>
      <c r="I314" t="s">
        <v>186</v>
      </c>
      <c r="K314">
        <v>21.714739000000002</v>
      </c>
      <c r="L314">
        <v>22.552776000000001</v>
      </c>
      <c r="M314">
        <v>20.823795</v>
      </c>
      <c r="N314">
        <v>21.229219000000001</v>
      </c>
      <c r="O314">
        <v>20.992041</v>
      </c>
      <c r="P314">
        <v>20.877268000000001</v>
      </c>
      <c r="Q314">
        <v>20.93317</v>
      </c>
      <c r="R314">
        <v>21.676383999999999</v>
      </c>
      <c r="S314">
        <v>22.399529000000001</v>
      </c>
      <c r="T314">
        <v>22.960526999999999</v>
      </c>
      <c r="U314">
        <v>23.566595</v>
      </c>
      <c r="V314">
        <v>24.280397000000001</v>
      </c>
      <c r="W314">
        <v>24.867367000000002</v>
      </c>
      <c r="X314">
        <v>25.351372000000001</v>
      </c>
      <c r="Y314">
        <v>25.940988999999998</v>
      </c>
      <c r="Z314">
        <v>26.551459999999999</v>
      </c>
      <c r="AA314">
        <v>27.208373999999999</v>
      </c>
      <c r="AB314">
        <v>28.003406999999999</v>
      </c>
      <c r="AC314">
        <v>28.631755999999999</v>
      </c>
      <c r="AD314">
        <v>29.891479</v>
      </c>
      <c r="AE314">
        <v>30.803982000000001</v>
      </c>
      <c r="AF314">
        <v>31.494790999999999</v>
      </c>
      <c r="AG314">
        <v>32.656283999999999</v>
      </c>
      <c r="AH314">
        <v>33.551437</v>
      </c>
      <c r="AI314">
        <v>34.310501000000002</v>
      </c>
      <c r="AJ314">
        <v>35.485805999999997</v>
      </c>
      <c r="AK314">
        <v>36.008094999999997</v>
      </c>
      <c r="AL314">
        <v>36.806736000000001</v>
      </c>
      <c r="AM314">
        <v>37.927379999999999</v>
      </c>
      <c r="AN314">
        <v>38.858173000000001</v>
      </c>
      <c r="AO314" s="1">
        <v>0.02</v>
      </c>
    </row>
    <row r="315" spans="1:41" hidden="1" x14ac:dyDescent="0.2">
      <c r="A315" t="s">
        <v>334</v>
      </c>
      <c r="B315" t="s">
        <v>15</v>
      </c>
      <c r="C315" t="s">
        <v>2648</v>
      </c>
      <c r="D315" t="s">
        <v>2680</v>
      </c>
      <c r="E315" t="s">
        <v>2669</v>
      </c>
      <c r="F315" t="s">
        <v>2654</v>
      </c>
      <c r="G315" t="s">
        <v>2653</v>
      </c>
      <c r="H315" t="s">
        <v>264</v>
      </c>
      <c r="I315" t="s">
        <v>186</v>
      </c>
      <c r="K315">
        <v>21.715405000000001</v>
      </c>
      <c r="L315">
        <v>22.576049999999999</v>
      </c>
      <c r="M315">
        <v>21.140549</v>
      </c>
      <c r="N315">
        <v>22.463906999999999</v>
      </c>
      <c r="O315">
        <v>22.669315000000001</v>
      </c>
      <c r="P315">
        <v>22.726707000000001</v>
      </c>
      <c r="Q315">
        <v>22.825239</v>
      </c>
      <c r="R315">
        <v>23.880462999999999</v>
      </c>
      <c r="S315">
        <v>25.556298999999999</v>
      </c>
      <c r="T315">
        <v>26.385916000000002</v>
      </c>
      <c r="U315">
        <v>27.203175000000002</v>
      </c>
      <c r="V315">
        <v>28.049654</v>
      </c>
      <c r="W315">
        <v>28.841127</v>
      </c>
      <c r="X315">
        <v>29.617360999999999</v>
      </c>
      <c r="Y315">
        <v>30.204097999999998</v>
      </c>
      <c r="Z315">
        <v>30.959263</v>
      </c>
      <c r="AA315">
        <v>31.82863</v>
      </c>
      <c r="AB315">
        <v>32.490836999999999</v>
      </c>
      <c r="AC315">
        <v>33.310702999999997</v>
      </c>
      <c r="AD315">
        <v>33.544936999999997</v>
      </c>
      <c r="AE315">
        <v>34.170558999999997</v>
      </c>
      <c r="AF315">
        <v>35.013035000000002</v>
      </c>
      <c r="AG315">
        <v>36.216034000000001</v>
      </c>
      <c r="AH315">
        <v>37.337288000000001</v>
      </c>
      <c r="AI315">
        <v>38.770240999999999</v>
      </c>
      <c r="AJ315">
        <v>39.805591999999997</v>
      </c>
      <c r="AK315">
        <v>40.869754999999998</v>
      </c>
      <c r="AL315">
        <v>41.510863999999998</v>
      </c>
      <c r="AM315">
        <v>42.559550999999999</v>
      </c>
      <c r="AN315">
        <v>43.762473999999997</v>
      </c>
      <c r="AO315" s="1">
        <v>2.4E-2</v>
      </c>
    </row>
    <row r="316" spans="1:41" hidden="1" x14ac:dyDescent="0.2">
      <c r="A316" t="s">
        <v>334</v>
      </c>
      <c r="B316" t="s">
        <v>36</v>
      </c>
      <c r="C316" t="s">
        <v>2648</v>
      </c>
      <c r="D316" t="s">
        <v>2680</v>
      </c>
      <c r="E316" t="s">
        <v>2669</v>
      </c>
      <c r="F316" t="s">
        <v>2660</v>
      </c>
      <c r="I316" t="s">
        <v>186</v>
      </c>
    </row>
    <row r="317" spans="1:41" hidden="1" x14ac:dyDescent="0.2">
      <c r="A317" t="s">
        <v>334</v>
      </c>
      <c r="B317" t="s">
        <v>11</v>
      </c>
      <c r="C317" t="s">
        <v>2648</v>
      </c>
      <c r="D317" t="s">
        <v>2680</v>
      </c>
      <c r="E317" t="s">
        <v>2669</v>
      </c>
      <c r="F317" t="s">
        <v>2660</v>
      </c>
      <c r="G317" t="s">
        <v>2651</v>
      </c>
      <c r="H317" t="s">
        <v>265</v>
      </c>
      <c r="I317" t="s">
        <v>186</v>
      </c>
      <c r="K317">
        <v>12.984576000000001</v>
      </c>
      <c r="L317">
        <v>13.659781000000001</v>
      </c>
      <c r="M317">
        <v>13.354027</v>
      </c>
      <c r="N317">
        <v>14.633819000000001</v>
      </c>
      <c r="O317">
        <v>15.198003999999999</v>
      </c>
      <c r="P317">
        <v>15.768628</v>
      </c>
      <c r="Q317">
        <v>16.651994999999999</v>
      </c>
      <c r="R317">
        <v>17.263632000000001</v>
      </c>
      <c r="S317">
        <v>17.801155000000001</v>
      </c>
      <c r="T317">
        <v>18.328420999999999</v>
      </c>
      <c r="U317">
        <v>19.105263000000001</v>
      </c>
      <c r="V317">
        <v>19.649632</v>
      </c>
      <c r="W317">
        <v>20.263002</v>
      </c>
      <c r="X317">
        <v>20.751069999999999</v>
      </c>
      <c r="Y317">
        <v>21.264869999999998</v>
      </c>
      <c r="Z317">
        <v>21.709292999999999</v>
      </c>
      <c r="AA317">
        <v>22.257158</v>
      </c>
      <c r="AB317">
        <v>23.002699</v>
      </c>
      <c r="AC317">
        <v>23.486324</v>
      </c>
      <c r="AD317">
        <v>24.352485999999999</v>
      </c>
      <c r="AE317">
        <v>24.964276999999999</v>
      </c>
      <c r="AF317">
        <v>25.443667999999999</v>
      </c>
      <c r="AG317">
        <v>26.253325</v>
      </c>
      <c r="AH317">
        <v>26.872534000000002</v>
      </c>
      <c r="AI317">
        <v>27.16844</v>
      </c>
      <c r="AJ317">
        <v>28.181767000000001</v>
      </c>
      <c r="AK317">
        <v>28.978007999999999</v>
      </c>
      <c r="AL317">
        <v>29.710591999999998</v>
      </c>
      <c r="AM317">
        <v>30.498549000000001</v>
      </c>
      <c r="AN317">
        <v>31.186319000000001</v>
      </c>
      <c r="AO317" s="1">
        <v>3.1E-2</v>
      </c>
    </row>
    <row r="318" spans="1:41" hidden="1" x14ac:dyDescent="0.2">
      <c r="A318" t="s">
        <v>334</v>
      </c>
      <c r="B318" t="s">
        <v>13</v>
      </c>
      <c r="C318" t="s">
        <v>2648</v>
      </c>
      <c r="D318" t="s">
        <v>2680</v>
      </c>
      <c r="E318" t="s">
        <v>2669</v>
      </c>
      <c r="F318" t="s">
        <v>2660</v>
      </c>
      <c r="G318" t="s">
        <v>2652</v>
      </c>
      <c r="H318" t="s">
        <v>266</v>
      </c>
      <c r="I318" t="s">
        <v>186</v>
      </c>
      <c r="K318">
        <v>12.985738</v>
      </c>
      <c r="L318">
        <v>13.645875</v>
      </c>
      <c r="M318">
        <v>13.059904</v>
      </c>
      <c r="N318">
        <v>13.957109000000001</v>
      </c>
      <c r="O318">
        <v>14.382211</v>
      </c>
      <c r="P318">
        <v>14.867827999999999</v>
      </c>
      <c r="Q318">
        <v>15.740209999999999</v>
      </c>
      <c r="R318">
        <v>16.253516999999999</v>
      </c>
      <c r="S318">
        <v>16.773827000000001</v>
      </c>
      <c r="T318">
        <v>17.239868000000001</v>
      </c>
      <c r="U318">
        <v>18.016106000000001</v>
      </c>
      <c r="V318">
        <v>18.556145000000001</v>
      </c>
      <c r="W318">
        <v>19.030981000000001</v>
      </c>
      <c r="X318">
        <v>19.453903</v>
      </c>
      <c r="Y318">
        <v>19.956097</v>
      </c>
      <c r="Z318">
        <v>20.422176</v>
      </c>
      <c r="AA318">
        <v>20.912989</v>
      </c>
      <c r="AB318">
        <v>21.580093000000002</v>
      </c>
      <c r="AC318">
        <v>22.057365000000001</v>
      </c>
      <c r="AD318">
        <v>23.000703999999999</v>
      </c>
      <c r="AE318">
        <v>23.543596000000001</v>
      </c>
      <c r="AF318">
        <v>23.930434999999999</v>
      </c>
      <c r="AG318">
        <v>24.500910000000001</v>
      </c>
      <c r="AH318">
        <v>24.841453999999999</v>
      </c>
      <c r="AI318">
        <v>25.041727000000002</v>
      </c>
      <c r="AJ318">
        <v>25.935500999999999</v>
      </c>
      <c r="AK318">
        <v>26.327829000000001</v>
      </c>
      <c r="AL318">
        <v>26.881810999999999</v>
      </c>
      <c r="AM318">
        <v>27.728197000000002</v>
      </c>
      <c r="AN318">
        <v>28.400801000000001</v>
      </c>
      <c r="AO318" s="1">
        <v>2.7E-2</v>
      </c>
    </row>
    <row r="319" spans="1:41" hidden="1" x14ac:dyDescent="0.2">
      <c r="A319" t="s">
        <v>334</v>
      </c>
      <c r="B319" t="s">
        <v>15</v>
      </c>
      <c r="C319" t="s">
        <v>2648</v>
      </c>
      <c r="D319" t="s">
        <v>2680</v>
      </c>
      <c r="E319" t="s">
        <v>2669</v>
      </c>
      <c r="F319" t="s">
        <v>2660</v>
      </c>
      <c r="G319" t="s">
        <v>2653</v>
      </c>
      <c r="H319" t="s">
        <v>267</v>
      </c>
      <c r="I319" t="s">
        <v>186</v>
      </c>
      <c r="K319">
        <v>12.984972000000001</v>
      </c>
      <c r="L319">
        <v>13.665428</v>
      </c>
      <c r="M319">
        <v>13.307757000000001</v>
      </c>
      <c r="N319">
        <v>14.940716999999999</v>
      </c>
      <c r="O319">
        <v>15.797211000000001</v>
      </c>
      <c r="P319">
        <v>16.489993999999999</v>
      </c>
      <c r="Q319">
        <v>17.452359999999999</v>
      </c>
      <c r="R319">
        <v>18.24822</v>
      </c>
      <c r="S319">
        <v>19.458932999999998</v>
      </c>
      <c r="T319">
        <v>20.005884000000002</v>
      </c>
      <c r="U319">
        <v>20.714403000000001</v>
      </c>
      <c r="V319">
        <v>21.340805</v>
      </c>
      <c r="W319">
        <v>21.962554999999998</v>
      </c>
      <c r="X319">
        <v>22.438666999999999</v>
      </c>
      <c r="Y319">
        <v>22.873211000000001</v>
      </c>
      <c r="Z319">
        <v>23.482109000000001</v>
      </c>
      <c r="AA319">
        <v>23.926145999999999</v>
      </c>
      <c r="AB319">
        <v>24.629145000000001</v>
      </c>
      <c r="AC319">
        <v>25.125774</v>
      </c>
      <c r="AD319">
        <v>25.582129999999999</v>
      </c>
      <c r="AE319">
        <v>26.072558999999998</v>
      </c>
      <c r="AF319">
        <v>26.525669000000001</v>
      </c>
      <c r="AG319">
        <v>27.245272</v>
      </c>
      <c r="AH319">
        <v>27.643698000000001</v>
      </c>
      <c r="AI319">
        <v>27.989422000000001</v>
      </c>
      <c r="AJ319">
        <v>28.959375000000001</v>
      </c>
      <c r="AK319">
        <v>29.731038999999999</v>
      </c>
      <c r="AL319">
        <v>30.531324000000001</v>
      </c>
      <c r="AM319">
        <v>31.411588999999999</v>
      </c>
      <c r="AN319">
        <v>32.177371999999998</v>
      </c>
      <c r="AO319" s="1">
        <v>3.2000000000000001E-2</v>
      </c>
    </row>
    <row r="320" spans="1:41" hidden="1" x14ac:dyDescent="0.2">
      <c r="A320" t="s">
        <v>334</v>
      </c>
      <c r="B320" t="s">
        <v>21</v>
      </c>
      <c r="C320" t="s">
        <v>2648</v>
      </c>
      <c r="D320" t="s">
        <v>2680</v>
      </c>
      <c r="E320" t="s">
        <v>2669</v>
      </c>
      <c r="F320" t="s">
        <v>2655</v>
      </c>
      <c r="I320" t="s">
        <v>186</v>
      </c>
    </row>
    <row r="321" spans="1:41" hidden="1" x14ac:dyDescent="0.2">
      <c r="A321" t="s">
        <v>334</v>
      </c>
      <c r="B321" t="s">
        <v>11</v>
      </c>
      <c r="C321" t="s">
        <v>2648</v>
      </c>
      <c r="D321" t="s">
        <v>2680</v>
      </c>
      <c r="E321" t="s">
        <v>2669</v>
      </c>
      <c r="F321" t="s">
        <v>2655</v>
      </c>
      <c r="G321" t="s">
        <v>2651</v>
      </c>
      <c r="H321" t="s">
        <v>268</v>
      </c>
      <c r="I321" t="s">
        <v>186</v>
      </c>
      <c r="K321">
        <v>5.1494070000000001</v>
      </c>
      <c r="L321">
        <v>4.1386919999999998</v>
      </c>
      <c r="M321">
        <v>3.9437709999999999</v>
      </c>
      <c r="N321">
        <v>3.7141220000000001</v>
      </c>
      <c r="O321">
        <v>3.6173790000000001</v>
      </c>
      <c r="P321">
        <v>3.701848</v>
      </c>
      <c r="Q321">
        <v>3.8982290000000002</v>
      </c>
      <c r="R321">
        <v>4.1704220000000003</v>
      </c>
      <c r="S321">
        <v>4.3753929999999999</v>
      </c>
      <c r="T321">
        <v>4.5724280000000004</v>
      </c>
      <c r="U321">
        <v>4.7417389999999999</v>
      </c>
      <c r="V321">
        <v>4.8741890000000003</v>
      </c>
      <c r="W321">
        <v>5.0549720000000002</v>
      </c>
      <c r="X321">
        <v>5.1291609999999999</v>
      </c>
      <c r="Y321">
        <v>5.2013290000000003</v>
      </c>
      <c r="Z321">
        <v>5.3055859999999999</v>
      </c>
      <c r="AA321">
        <v>5.4273629999999997</v>
      </c>
      <c r="AB321">
        <v>5.5707560000000003</v>
      </c>
      <c r="AC321">
        <v>5.6911420000000001</v>
      </c>
      <c r="AD321">
        <v>5.8698399999999999</v>
      </c>
      <c r="AE321">
        <v>5.9949409999999999</v>
      </c>
      <c r="AF321">
        <v>6.097003</v>
      </c>
      <c r="AG321">
        <v>6.220631</v>
      </c>
      <c r="AH321">
        <v>6.2801609999999997</v>
      </c>
      <c r="AI321">
        <v>6.3996740000000001</v>
      </c>
      <c r="AJ321">
        <v>6.5364690000000003</v>
      </c>
      <c r="AK321">
        <v>6.665673</v>
      </c>
      <c r="AL321">
        <v>6.8439860000000001</v>
      </c>
      <c r="AM321">
        <v>6.9645710000000003</v>
      </c>
      <c r="AN321">
        <v>7.1068150000000001</v>
      </c>
      <c r="AO321" s="1">
        <v>1.0999999999999999E-2</v>
      </c>
    </row>
    <row r="322" spans="1:41" hidden="1" x14ac:dyDescent="0.2">
      <c r="A322" t="s">
        <v>334</v>
      </c>
      <c r="B322" t="s">
        <v>13</v>
      </c>
      <c r="C322" t="s">
        <v>2648</v>
      </c>
      <c r="D322" t="s">
        <v>2680</v>
      </c>
      <c r="E322" t="s">
        <v>2669</v>
      </c>
      <c r="F322" t="s">
        <v>2655</v>
      </c>
      <c r="G322" t="s">
        <v>2652</v>
      </c>
      <c r="H322" t="s">
        <v>269</v>
      </c>
      <c r="I322" t="s">
        <v>186</v>
      </c>
      <c r="K322">
        <v>5.1499290000000002</v>
      </c>
      <c r="L322">
        <v>3.8758300000000001</v>
      </c>
      <c r="M322">
        <v>3.532073</v>
      </c>
      <c r="N322">
        <v>3.2319580000000001</v>
      </c>
      <c r="O322">
        <v>3.1167630000000002</v>
      </c>
      <c r="P322">
        <v>3.1398799999999998</v>
      </c>
      <c r="Q322">
        <v>3.2657769999999999</v>
      </c>
      <c r="R322">
        <v>3.5073949999999998</v>
      </c>
      <c r="S322">
        <v>3.647948</v>
      </c>
      <c r="T322">
        <v>3.809523</v>
      </c>
      <c r="U322">
        <v>3.9336880000000001</v>
      </c>
      <c r="V322">
        <v>4.0470389999999998</v>
      </c>
      <c r="W322">
        <v>4.2669199999999998</v>
      </c>
      <c r="X322">
        <v>4.3665900000000004</v>
      </c>
      <c r="Y322">
        <v>4.4144509999999997</v>
      </c>
      <c r="Z322">
        <v>4.49735</v>
      </c>
      <c r="AA322">
        <v>4.5801119999999997</v>
      </c>
      <c r="AB322">
        <v>4.6443289999999999</v>
      </c>
      <c r="AC322">
        <v>4.7682700000000002</v>
      </c>
      <c r="AD322">
        <v>4.8364940000000001</v>
      </c>
      <c r="AE322">
        <v>4.8985089999999998</v>
      </c>
      <c r="AF322">
        <v>4.9112439999999999</v>
      </c>
      <c r="AG322">
        <v>4.9812750000000001</v>
      </c>
      <c r="AH322">
        <v>5.0543529999999999</v>
      </c>
      <c r="AI322">
        <v>5.1420680000000001</v>
      </c>
      <c r="AJ322">
        <v>5.2085480000000004</v>
      </c>
      <c r="AK322">
        <v>5.2860930000000002</v>
      </c>
      <c r="AL322">
        <v>5.3305110000000004</v>
      </c>
      <c r="AM322">
        <v>5.413519</v>
      </c>
      <c r="AN322">
        <v>5.5061030000000004</v>
      </c>
      <c r="AO322" s="1">
        <v>2E-3</v>
      </c>
    </row>
    <row r="323" spans="1:41" hidden="1" x14ac:dyDescent="0.2">
      <c r="A323" t="s">
        <v>334</v>
      </c>
      <c r="B323" t="s">
        <v>15</v>
      </c>
      <c r="C323" t="s">
        <v>2648</v>
      </c>
      <c r="D323" t="s">
        <v>2680</v>
      </c>
      <c r="E323" t="s">
        <v>2669</v>
      </c>
      <c r="F323" t="s">
        <v>2655</v>
      </c>
      <c r="G323" t="s">
        <v>2653</v>
      </c>
      <c r="H323" t="s">
        <v>270</v>
      </c>
      <c r="I323" t="s">
        <v>186</v>
      </c>
      <c r="K323">
        <v>5.1484540000000001</v>
      </c>
      <c r="L323">
        <v>4.7116569999999998</v>
      </c>
      <c r="M323">
        <v>4.7412109999999998</v>
      </c>
      <c r="N323">
        <v>4.7003320000000004</v>
      </c>
      <c r="O323">
        <v>4.7794100000000004</v>
      </c>
      <c r="P323">
        <v>5.0065730000000004</v>
      </c>
      <c r="Q323">
        <v>5.2526190000000001</v>
      </c>
      <c r="R323">
        <v>5.6849850000000002</v>
      </c>
      <c r="S323">
        <v>6.1158320000000002</v>
      </c>
      <c r="T323">
        <v>6.4082549999999996</v>
      </c>
      <c r="U323">
        <v>6.7172260000000001</v>
      </c>
      <c r="V323">
        <v>7.0372199999999996</v>
      </c>
      <c r="W323">
        <v>7.2972939999999999</v>
      </c>
      <c r="X323">
        <v>7.5668230000000003</v>
      </c>
      <c r="Y323">
        <v>7.7611169999999996</v>
      </c>
      <c r="Z323">
        <v>8.1531959999999994</v>
      </c>
      <c r="AA323">
        <v>8.3722499999999993</v>
      </c>
      <c r="AB323">
        <v>8.6488739999999993</v>
      </c>
      <c r="AC323">
        <v>8.9944830000000007</v>
      </c>
      <c r="AD323">
        <v>9.4121790000000001</v>
      </c>
      <c r="AE323">
        <v>9.63354</v>
      </c>
      <c r="AF323">
        <v>9.7965230000000005</v>
      </c>
      <c r="AG323">
        <v>9.9775700000000001</v>
      </c>
      <c r="AH323">
        <v>10.419212</v>
      </c>
      <c r="AI323">
        <v>10.734</v>
      </c>
      <c r="AJ323">
        <v>11.041380999999999</v>
      </c>
      <c r="AK323">
        <v>11.387053</v>
      </c>
      <c r="AL323">
        <v>11.746677</v>
      </c>
      <c r="AM323">
        <v>12.164349</v>
      </c>
      <c r="AN323">
        <v>12.643281999999999</v>
      </c>
      <c r="AO323" s="1">
        <v>3.1E-2</v>
      </c>
    </row>
    <row r="324" spans="1:41" hidden="1" x14ac:dyDescent="0.2">
      <c r="A324" t="s">
        <v>334</v>
      </c>
      <c r="B324" t="s">
        <v>114</v>
      </c>
      <c r="C324" t="s">
        <v>2648</v>
      </c>
      <c r="D324" t="s">
        <v>2680</v>
      </c>
      <c r="E324" t="s">
        <v>2669</v>
      </c>
      <c r="F324" t="s">
        <v>2670</v>
      </c>
      <c r="I324" t="s">
        <v>186</v>
      </c>
    </row>
    <row r="325" spans="1:41" hidden="1" x14ac:dyDescent="0.2">
      <c r="A325" t="s">
        <v>334</v>
      </c>
      <c r="B325" t="s">
        <v>11</v>
      </c>
      <c r="C325" t="s">
        <v>2648</v>
      </c>
      <c r="D325" t="s">
        <v>2680</v>
      </c>
      <c r="E325" t="s">
        <v>2669</v>
      </c>
      <c r="F325" t="s">
        <v>2670</v>
      </c>
      <c r="G325" t="s">
        <v>2651</v>
      </c>
      <c r="H325" t="s">
        <v>271</v>
      </c>
      <c r="I325" t="s">
        <v>186</v>
      </c>
      <c r="K325">
        <v>2.0572599999999999</v>
      </c>
      <c r="L325">
        <v>2.0783670000000001</v>
      </c>
      <c r="M325">
        <v>2.097407</v>
      </c>
      <c r="N325">
        <v>2.1439349999999999</v>
      </c>
      <c r="O325">
        <v>2.1407660000000002</v>
      </c>
      <c r="P325">
        <v>2.1570260000000001</v>
      </c>
      <c r="Q325">
        <v>2.210102</v>
      </c>
      <c r="R325">
        <v>2.2536779999999998</v>
      </c>
      <c r="S325">
        <v>2.3172190000000001</v>
      </c>
      <c r="T325">
        <v>2.3676409999999999</v>
      </c>
      <c r="U325">
        <v>2.4206819999999998</v>
      </c>
      <c r="V325">
        <v>2.4600759999999999</v>
      </c>
      <c r="W325">
        <v>2.5099079999999998</v>
      </c>
      <c r="X325">
        <v>2.5566460000000002</v>
      </c>
      <c r="Y325">
        <v>2.5944929999999999</v>
      </c>
      <c r="Z325">
        <v>2.6303939999999999</v>
      </c>
      <c r="AA325">
        <v>2.6840579999999998</v>
      </c>
      <c r="AB325">
        <v>2.742861</v>
      </c>
      <c r="AC325">
        <v>2.7995589999999999</v>
      </c>
      <c r="AD325">
        <v>2.8707180000000001</v>
      </c>
      <c r="AE325">
        <v>2.9292899999999999</v>
      </c>
      <c r="AF325">
        <v>2.9788790000000001</v>
      </c>
      <c r="AG325">
        <v>3.0285739999999999</v>
      </c>
      <c r="AH325">
        <v>3.088838</v>
      </c>
      <c r="AI325">
        <v>3.153721</v>
      </c>
      <c r="AJ325">
        <v>3.220818</v>
      </c>
      <c r="AK325">
        <v>3.2843019999999998</v>
      </c>
      <c r="AL325">
        <v>3.3435030000000001</v>
      </c>
      <c r="AM325">
        <v>3.4226719999999999</v>
      </c>
      <c r="AN325">
        <v>3.4958179999999999</v>
      </c>
      <c r="AO325" s="1">
        <v>1.7999999999999999E-2</v>
      </c>
    </row>
    <row r="326" spans="1:41" hidden="1" x14ac:dyDescent="0.2">
      <c r="A326" t="s">
        <v>334</v>
      </c>
      <c r="B326" t="s">
        <v>13</v>
      </c>
      <c r="C326" t="s">
        <v>2648</v>
      </c>
      <c r="D326" t="s">
        <v>2680</v>
      </c>
      <c r="E326" t="s">
        <v>2669</v>
      </c>
      <c r="F326" t="s">
        <v>2670</v>
      </c>
      <c r="G326" t="s">
        <v>2652</v>
      </c>
      <c r="H326" t="s">
        <v>272</v>
      </c>
      <c r="I326" t="s">
        <v>186</v>
      </c>
      <c r="K326">
        <v>2.1144310000000002</v>
      </c>
      <c r="L326">
        <v>2.0102540000000002</v>
      </c>
      <c r="M326">
        <v>2.0524439999999999</v>
      </c>
      <c r="N326">
        <v>2.1172249999999999</v>
      </c>
      <c r="O326">
        <v>2.0935760000000001</v>
      </c>
      <c r="P326">
        <v>2.1063459999999998</v>
      </c>
      <c r="Q326">
        <v>2.1487159999999998</v>
      </c>
      <c r="R326">
        <v>2.1931479999999999</v>
      </c>
      <c r="S326">
        <v>2.2427160000000002</v>
      </c>
      <c r="T326">
        <v>2.292287</v>
      </c>
      <c r="U326">
        <v>2.351416</v>
      </c>
      <c r="V326">
        <v>2.3951129999999998</v>
      </c>
      <c r="W326">
        <v>2.4389180000000001</v>
      </c>
      <c r="X326">
        <v>2.4940570000000002</v>
      </c>
      <c r="Y326">
        <v>2.519469</v>
      </c>
      <c r="Z326">
        <v>2.5535570000000001</v>
      </c>
      <c r="AA326">
        <v>2.6101079999999999</v>
      </c>
      <c r="AB326">
        <v>2.6605979999999998</v>
      </c>
      <c r="AC326">
        <v>2.7104339999999998</v>
      </c>
      <c r="AD326">
        <v>2.7581820000000001</v>
      </c>
      <c r="AE326">
        <v>2.8032219999999999</v>
      </c>
      <c r="AF326">
        <v>2.8548179999999999</v>
      </c>
      <c r="AG326">
        <v>2.8882020000000002</v>
      </c>
      <c r="AH326">
        <v>2.9342419999999998</v>
      </c>
      <c r="AI326">
        <v>2.987749</v>
      </c>
      <c r="AJ326">
        <v>3.0099819999999999</v>
      </c>
      <c r="AK326">
        <v>3.0563530000000001</v>
      </c>
      <c r="AL326">
        <v>3.0985680000000002</v>
      </c>
      <c r="AM326">
        <v>3.1532429999999998</v>
      </c>
      <c r="AN326">
        <v>3.2044169999999998</v>
      </c>
      <c r="AO326" s="1">
        <v>1.4E-2</v>
      </c>
    </row>
    <row r="327" spans="1:41" hidden="1" x14ac:dyDescent="0.2">
      <c r="A327" t="s">
        <v>334</v>
      </c>
      <c r="B327" t="s">
        <v>15</v>
      </c>
      <c r="C327" t="s">
        <v>2648</v>
      </c>
      <c r="D327" t="s">
        <v>2680</v>
      </c>
      <c r="E327" t="s">
        <v>2669</v>
      </c>
      <c r="F327" t="s">
        <v>2670</v>
      </c>
      <c r="G327" t="s">
        <v>2653</v>
      </c>
      <c r="H327" t="s">
        <v>273</v>
      </c>
      <c r="I327" t="s">
        <v>186</v>
      </c>
      <c r="K327">
        <v>2.1149330000000002</v>
      </c>
      <c r="L327">
        <v>2.0491519999999999</v>
      </c>
      <c r="M327">
        <v>2.1576810000000002</v>
      </c>
      <c r="N327">
        <v>2.2866909999999998</v>
      </c>
      <c r="O327">
        <v>2.224993</v>
      </c>
      <c r="P327">
        <v>2.2715679999999998</v>
      </c>
      <c r="Q327">
        <v>2.3272680000000001</v>
      </c>
      <c r="R327">
        <v>2.377157</v>
      </c>
      <c r="S327">
        <v>2.412814</v>
      </c>
      <c r="T327">
        <v>2.4605779999999999</v>
      </c>
      <c r="U327">
        <v>2.482043</v>
      </c>
      <c r="V327">
        <v>2.5171899999999998</v>
      </c>
      <c r="W327">
        <v>2.557337</v>
      </c>
      <c r="X327">
        <v>2.6062430000000001</v>
      </c>
      <c r="Y327">
        <v>2.6489980000000002</v>
      </c>
      <c r="Z327">
        <v>2.6955819999999999</v>
      </c>
      <c r="AA327">
        <v>2.7458689999999999</v>
      </c>
      <c r="AB327">
        <v>2.7997209999999999</v>
      </c>
      <c r="AC327">
        <v>2.8562979999999998</v>
      </c>
      <c r="AD327">
        <v>2.9162319999999999</v>
      </c>
      <c r="AE327">
        <v>2.9758550000000001</v>
      </c>
      <c r="AF327">
        <v>3.035698</v>
      </c>
      <c r="AG327">
        <v>3.1101909999999999</v>
      </c>
      <c r="AH327">
        <v>3.1740140000000001</v>
      </c>
      <c r="AI327">
        <v>3.2579509999999998</v>
      </c>
      <c r="AJ327">
        <v>3.333094</v>
      </c>
      <c r="AK327">
        <v>3.418685</v>
      </c>
      <c r="AL327">
        <v>3.4949490000000001</v>
      </c>
      <c r="AM327">
        <v>3.5859649999999998</v>
      </c>
      <c r="AN327">
        <v>3.678547</v>
      </c>
      <c r="AO327" s="1">
        <v>1.9E-2</v>
      </c>
    </row>
    <row r="328" spans="1:41" hidden="1" x14ac:dyDescent="0.2">
      <c r="A328" t="s">
        <v>334</v>
      </c>
      <c r="B328" t="s">
        <v>118</v>
      </c>
      <c r="C328" t="s">
        <v>2648</v>
      </c>
      <c r="D328" t="s">
        <v>2680</v>
      </c>
      <c r="E328" t="s">
        <v>2669</v>
      </c>
      <c r="F328" t="s">
        <v>2671</v>
      </c>
      <c r="I328" t="s">
        <v>186</v>
      </c>
    </row>
    <row r="329" spans="1:41" hidden="1" x14ac:dyDescent="0.2">
      <c r="A329" t="s">
        <v>334</v>
      </c>
      <c r="B329" t="s">
        <v>11</v>
      </c>
      <c r="C329" t="s">
        <v>2648</v>
      </c>
      <c r="D329" t="s">
        <v>2680</v>
      </c>
      <c r="E329" t="s">
        <v>2669</v>
      </c>
      <c r="F329" t="s">
        <v>2671</v>
      </c>
      <c r="G329" t="s">
        <v>2651</v>
      </c>
      <c r="H329" t="s">
        <v>274</v>
      </c>
      <c r="I329" t="s">
        <v>186</v>
      </c>
      <c r="K329">
        <v>0.71666399999999997</v>
      </c>
      <c r="L329">
        <v>0.73504000000000003</v>
      </c>
      <c r="M329">
        <v>0.75029400000000002</v>
      </c>
      <c r="N329">
        <v>0.76839900000000005</v>
      </c>
      <c r="O329">
        <v>0.788937</v>
      </c>
      <c r="P329">
        <v>0.80945999999999996</v>
      </c>
      <c r="Q329">
        <v>0.83239399999999997</v>
      </c>
      <c r="R329">
        <v>0.85455099999999995</v>
      </c>
      <c r="S329">
        <v>0.87787400000000004</v>
      </c>
      <c r="T329">
        <v>0.90090700000000001</v>
      </c>
      <c r="U329">
        <v>0.92300800000000005</v>
      </c>
      <c r="V329">
        <v>0.946218</v>
      </c>
      <c r="W329">
        <v>0.96992599999999995</v>
      </c>
      <c r="X329">
        <v>0.99299499999999996</v>
      </c>
      <c r="Y329">
        <v>1.0178720000000001</v>
      </c>
      <c r="Z329">
        <v>1.0433110000000001</v>
      </c>
      <c r="AA329">
        <v>1.06792</v>
      </c>
      <c r="AB329">
        <v>1.094794</v>
      </c>
      <c r="AC329">
        <v>1.1221639999999999</v>
      </c>
      <c r="AD329">
        <v>1.150844</v>
      </c>
      <c r="AE329">
        <v>1.1802429999999999</v>
      </c>
      <c r="AF329">
        <v>1.2105250000000001</v>
      </c>
      <c r="AG329">
        <v>1.2417180000000001</v>
      </c>
      <c r="AH329">
        <v>1.273598</v>
      </c>
      <c r="AI329">
        <v>1.306138</v>
      </c>
      <c r="AJ329">
        <v>1.3396779999999999</v>
      </c>
      <c r="AK329">
        <v>1.373974</v>
      </c>
      <c r="AL329">
        <v>1.4092260000000001</v>
      </c>
      <c r="AM329">
        <v>1.4454959999999999</v>
      </c>
      <c r="AN329">
        <v>1.482631</v>
      </c>
      <c r="AO329" s="1">
        <v>2.5000000000000001E-2</v>
      </c>
    </row>
    <row r="330" spans="1:41" hidden="1" x14ac:dyDescent="0.2">
      <c r="A330" t="s">
        <v>334</v>
      </c>
      <c r="B330" t="s">
        <v>13</v>
      </c>
      <c r="C330" t="s">
        <v>2648</v>
      </c>
      <c r="D330" t="s">
        <v>2680</v>
      </c>
      <c r="E330" t="s">
        <v>2669</v>
      </c>
      <c r="F330" t="s">
        <v>2671</v>
      </c>
      <c r="G330" t="s">
        <v>2652</v>
      </c>
      <c r="H330" t="s">
        <v>275</v>
      </c>
      <c r="I330" t="s">
        <v>186</v>
      </c>
      <c r="K330">
        <v>0.71666399999999997</v>
      </c>
      <c r="L330">
        <v>0.73484000000000005</v>
      </c>
      <c r="M330">
        <v>0.74965000000000004</v>
      </c>
      <c r="N330">
        <v>0.76737900000000003</v>
      </c>
      <c r="O330">
        <v>0.78814099999999998</v>
      </c>
      <c r="P330">
        <v>0.80953200000000003</v>
      </c>
      <c r="Q330">
        <v>0.83399000000000001</v>
      </c>
      <c r="R330">
        <v>0.85847700000000005</v>
      </c>
      <c r="S330">
        <v>0.88492099999999996</v>
      </c>
      <c r="T330">
        <v>0.91161899999999996</v>
      </c>
      <c r="U330">
        <v>0.93797600000000003</v>
      </c>
      <c r="V330">
        <v>0.96588700000000005</v>
      </c>
      <c r="W330">
        <v>0.99419800000000003</v>
      </c>
      <c r="X330">
        <v>1.0216259999999999</v>
      </c>
      <c r="Y330">
        <v>1.050554</v>
      </c>
      <c r="Z330">
        <v>1.0796269999999999</v>
      </c>
      <c r="AA330">
        <v>1.107971</v>
      </c>
      <c r="AB330">
        <v>1.137537</v>
      </c>
      <c r="AC330">
        <v>1.167205</v>
      </c>
      <c r="AD330">
        <v>1.198455</v>
      </c>
      <c r="AE330">
        <v>1.229571</v>
      </c>
      <c r="AF330">
        <v>1.261082</v>
      </c>
      <c r="AG330">
        <v>1.292565</v>
      </c>
      <c r="AH330">
        <v>1.324219</v>
      </c>
      <c r="AI330">
        <v>1.355701</v>
      </c>
      <c r="AJ330">
        <v>1.38798</v>
      </c>
      <c r="AK330">
        <v>1.41927</v>
      </c>
      <c r="AL330">
        <v>1.450377</v>
      </c>
      <c r="AM330">
        <v>1.4812000000000001</v>
      </c>
      <c r="AN330">
        <v>1.511145</v>
      </c>
      <c r="AO330" s="1">
        <v>2.5999999999999999E-2</v>
      </c>
    </row>
    <row r="331" spans="1:41" hidden="1" x14ac:dyDescent="0.2">
      <c r="A331" t="s">
        <v>334</v>
      </c>
      <c r="B331" t="s">
        <v>15</v>
      </c>
      <c r="C331" t="s">
        <v>2648</v>
      </c>
      <c r="D331" t="s">
        <v>2680</v>
      </c>
      <c r="E331" t="s">
        <v>2669</v>
      </c>
      <c r="F331" t="s">
        <v>2671</v>
      </c>
      <c r="G331" t="s">
        <v>2653</v>
      </c>
      <c r="H331" t="s">
        <v>276</v>
      </c>
      <c r="I331" t="s">
        <v>186</v>
      </c>
      <c r="K331">
        <v>0.71666399999999997</v>
      </c>
      <c r="L331">
        <v>0.73543700000000001</v>
      </c>
      <c r="M331">
        <v>0.750969</v>
      </c>
      <c r="N331">
        <v>0.76923799999999998</v>
      </c>
      <c r="O331">
        <v>0.79012300000000002</v>
      </c>
      <c r="P331">
        <v>0.80982799999999999</v>
      </c>
      <c r="Q331">
        <v>0.83080900000000002</v>
      </c>
      <c r="R331">
        <v>0.849993</v>
      </c>
      <c r="S331">
        <v>0.86969099999999999</v>
      </c>
      <c r="T331">
        <v>0.88810100000000003</v>
      </c>
      <c r="U331">
        <v>0.90458700000000003</v>
      </c>
      <c r="V331">
        <v>0.92150100000000001</v>
      </c>
      <c r="W331">
        <v>0.93859999999999999</v>
      </c>
      <c r="X331">
        <v>0.95498099999999997</v>
      </c>
      <c r="Y331">
        <v>0.973383</v>
      </c>
      <c r="Z331">
        <v>0.99298500000000001</v>
      </c>
      <c r="AA331">
        <v>1.0124759999999999</v>
      </c>
      <c r="AB331">
        <v>1.034653</v>
      </c>
      <c r="AC331">
        <v>1.057984</v>
      </c>
      <c r="AD331">
        <v>1.0826420000000001</v>
      </c>
      <c r="AE331">
        <v>1.1084750000000001</v>
      </c>
      <c r="AF331">
        <v>1.135473</v>
      </c>
      <c r="AG331">
        <v>1.163672</v>
      </c>
      <c r="AH331">
        <v>1.1932210000000001</v>
      </c>
      <c r="AI331">
        <v>1.2238979999999999</v>
      </c>
      <c r="AJ331">
        <v>1.2559340000000001</v>
      </c>
      <c r="AK331">
        <v>1.2892440000000001</v>
      </c>
      <c r="AL331">
        <v>1.3238799999999999</v>
      </c>
      <c r="AM331">
        <v>1.3598269999999999</v>
      </c>
      <c r="AN331">
        <v>1.397079</v>
      </c>
      <c r="AO331" s="1">
        <v>2.3E-2</v>
      </c>
    </row>
    <row r="332" spans="1:41" hidden="1" x14ac:dyDescent="0.2">
      <c r="A332" t="s">
        <v>334</v>
      </c>
      <c r="B332" t="s">
        <v>122</v>
      </c>
    </row>
    <row r="333" spans="1:41" hidden="1" x14ac:dyDescent="0.2">
      <c r="A333" t="s">
        <v>334</v>
      </c>
      <c r="B333" t="s">
        <v>9</v>
      </c>
      <c r="C333" t="s">
        <v>2648</v>
      </c>
      <c r="D333" t="s">
        <v>2680</v>
      </c>
      <c r="E333" t="s">
        <v>2672</v>
      </c>
      <c r="F333" t="s">
        <v>2650</v>
      </c>
      <c r="I333" t="s">
        <v>186</v>
      </c>
    </row>
    <row r="334" spans="1:41" hidden="1" x14ac:dyDescent="0.2">
      <c r="A334" t="s">
        <v>334</v>
      </c>
      <c r="B334" t="s">
        <v>11</v>
      </c>
      <c r="C334" t="s">
        <v>2648</v>
      </c>
      <c r="D334" t="s">
        <v>2680</v>
      </c>
      <c r="E334" t="s">
        <v>2672</v>
      </c>
      <c r="F334" t="s">
        <v>2650</v>
      </c>
      <c r="G334" t="s">
        <v>2651</v>
      </c>
      <c r="H334" t="s">
        <v>277</v>
      </c>
      <c r="I334" t="s">
        <v>186</v>
      </c>
      <c r="K334">
        <v>19.489792000000001</v>
      </c>
      <c r="L334">
        <v>21.882176999999999</v>
      </c>
      <c r="M334">
        <v>21.038895</v>
      </c>
      <c r="N334">
        <v>21.513981000000001</v>
      </c>
      <c r="O334">
        <v>21.920898000000001</v>
      </c>
      <c r="P334">
        <v>22.564674</v>
      </c>
      <c r="Q334">
        <v>23.513065000000001</v>
      </c>
      <c r="R334">
        <v>24.709696000000001</v>
      </c>
      <c r="S334">
        <v>25.813897999999998</v>
      </c>
      <c r="T334">
        <v>26.949466999999999</v>
      </c>
      <c r="U334">
        <v>28.290825000000002</v>
      </c>
      <c r="V334">
        <v>29.357288</v>
      </c>
      <c r="W334">
        <v>30.465374000000001</v>
      </c>
      <c r="X334">
        <v>31.451861999999998</v>
      </c>
      <c r="Y334">
        <v>32.369880999999999</v>
      </c>
      <c r="Z334">
        <v>33.327412000000002</v>
      </c>
      <c r="AA334">
        <v>34.351162000000002</v>
      </c>
      <c r="AB334">
        <v>35.395015999999998</v>
      </c>
      <c r="AC334">
        <v>36.350257999999997</v>
      </c>
      <c r="AD334">
        <v>37.587746000000003</v>
      </c>
      <c r="AE334">
        <v>38.751227999999998</v>
      </c>
      <c r="AF334">
        <v>39.734715000000001</v>
      </c>
      <c r="AG334">
        <v>40.925120999999997</v>
      </c>
      <c r="AH334">
        <v>42.216320000000003</v>
      </c>
      <c r="AI334">
        <v>43.295077999999997</v>
      </c>
      <c r="AJ334">
        <v>44.474280999999998</v>
      </c>
      <c r="AK334">
        <v>45.630074</v>
      </c>
      <c r="AL334">
        <v>46.753692999999998</v>
      </c>
      <c r="AM334">
        <v>47.799995000000003</v>
      </c>
      <c r="AN334">
        <v>48.83305</v>
      </c>
      <c r="AO334" s="1">
        <v>3.2000000000000001E-2</v>
      </c>
    </row>
    <row r="335" spans="1:41" hidden="1" x14ac:dyDescent="0.2">
      <c r="A335" t="s">
        <v>334</v>
      </c>
      <c r="B335" t="s">
        <v>13</v>
      </c>
      <c r="C335" t="s">
        <v>2648</v>
      </c>
      <c r="D335" t="s">
        <v>2680</v>
      </c>
      <c r="E335" t="s">
        <v>2672</v>
      </c>
      <c r="F335" t="s">
        <v>2650</v>
      </c>
      <c r="G335" t="s">
        <v>2652</v>
      </c>
      <c r="H335" t="s">
        <v>278</v>
      </c>
      <c r="I335" t="s">
        <v>186</v>
      </c>
      <c r="K335">
        <v>19.489594</v>
      </c>
      <c r="L335">
        <v>21.116598</v>
      </c>
      <c r="M335">
        <v>20.162672000000001</v>
      </c>
      <c r="N335">
        <v>19.928878999999998</v>
      </c>
      <c r="O335">
        <v>19.893578999999999</v>
      </c>
      <c r="P335">
        <v>20.142883000000001</v>
      </c>
      <c r="Q335">
        <v>20.625311</v>
      </c>
      <c r="R335">
        <v>21.373761999999999</v>
      </c>
      <c r="S335">
        <v>22.267899</v>
      </c>
      <c r="T335">
        <v>23.131648999999999</v>
      </c>
      <c r="U335">
        <v>24.19408</v>
      </c>
      <c r="V335">
        <v>25.286711</v>
      </c>
      <c r="W335">
        <v>26.411407000000001</v>
      </c>
      <c r="X335">
        <v>27.309595000000002</v>
      </c>
      <c r="Y335">
        <v>28.068850000000001</v>
      </c>
      <c r="Z335">
        <v>28.857319</v>
      </c>
      <c r="AA335">
        <v>29.768591000000001</v>
      </c>
      <c r="AB335">
        <v>30.778283999999999</v>
      </c>
      <c r="AC335">
        <v>31.627609</v>
      </c>
      <c r="AD335">
        <v>32.764339</v>
      </c>
      <c r="AE335">
        <v>33.702559999999998</v>
      </c>
      <c r="AF335">
        <v>34.567943999999997</v>
      </c>
      <c r="AG335">
        <v>35.425705000000001</v>
      </c>
      <c r="AH335">
        <v>36.236854999999998</v>
      </c>
      <c r="AI335">
        <v>37.027259999999998</v>
      </c>
      <c r="AJ335">
        <v>37.770347999999998</v>
      </c>
      <c r="AK335">
        <v>38.374454</v>
      </c>
      <c r="AL335">
        <v>38.951473</v>
      </c>
      <c r="AM335">
        <v>39.756638000000002</v>
      </c>
      <c r="AN335">
        <v>40.467132999999997</v>
      </c>
      <c r="AO335" s="1">
        <v>2.5999999999999999E-2</v>
      </c>
    </row>
    <row r="336" spans="1:41" hidden="1" x14ac:dyDescent="0.2">
      <c r="A336" t="s">
        <v>334</v>
      </c>
      <c r="B336" t="s">
        <v>15</v>
      </c>
      <c r="C336" t="s">
        <v>2648</v>
      </c>
      <c r="D336" t="s">
        <v>2680</v>
      </c>
      <c r="E336" t="s">
        <v>2672</v>
      </c>
      <c r="F336" t="s">
        <v>2650</v>
      </c>
      <c r="G336" t="s">
        <v>2653</v>
      </c>
      <c r="H336" t="s">
        <v>279</v>
      </c>
      <c r="I336" t="s">
        <v>186</v>
      </c>
      <c r="K336">
        <v>19.489981</v>
      </c>
      <c r="L336">
        <v>22.085761999999999</v>
      </c>
      <c r="M336">
        <v>22.251434</v>
      </c>
      <c r="N336">
        <v>23.719223</v>
      </c>
      <c r="O336">
        <v>25.102947</v>
      </c>
      <c r="P336">
        <v>26.495369</v>
      </c>
      <c r="Q336">
        <v>27.908899000000002</v>
      </c>
      <c r="R336">
        <v>29.445747000000001</v>
      </c>
      <c r="S336">
        <v>31.550158</v>
      </c>
      <c r="T336">
        <v>33.310349000000002</v>
      </c>
      <c r="U336">
        <v>34.986023000000003</v>
      </c>
      <c r="V336">
        <v>36.603355000000001</v>
      </c>
      <c r="W336">
        <v>38.007893000000003</v>
      </c>
      <c r="X336">
        <v>39.339199000000001</v>
      </c>
      <c r="Y336">
        <v>40.451836</v>
      </c>
      <c r="Z336">
        <v>41.819546000000003</v>
      </c>
      <c r="AA336">
        <v>43.053215000000002</v>
      </c>
      <c r="AB336">
        <v>44.394362999999998</v>
      </c>
      <c r="AC336">
        <v>45.798264000000003</v>
      </c>
      <c r="AD336">
        <v>46.951411999999998</v>
      </c>
      <c r="AE336">
        <v>48.041091999999999</v>
      </c>
      <c r="AF336">
        <v>49.100341999999998</v>
      </c>
      <c r="AG336">
        <v>50.440936999999998</v>
      </c>
      <c r="AH336">
        <v>52.091251</v>
      </c>
      <c r="AI336">
        <v>53.876266000000001</v>
      </c>
      <c r="AJ336">
        <v>55.538128</v>
      </c>
      <c r="AK336">
        <v>57.161513999999997</v>
      </c>
      <c r="AL336">
        <v>58.959266999999997</v>
      </c>
      <c r="AM336">
        <v>60.558064000000002</v>
      </c>
      <c r="AN336">
        <v>62.263927000000002</v>
      </c>
      <c r="AO336" s="1">
        <v>4.1000000000000002E-2</v>
      </c>
    </row>
    <row r="337" spans="1:41" hidden="1" x14ac:dyDescent="0.2">
      <c r="A337" t="s">
        <v>334</v>
      </c>
      <c r="B337" t="s">
        <v>79</v>
      </c>
      <c r="C337" t="s">
        <v>2648</v>
      </c>
      <c r="D337" t="s">
        <v>2680</v>
      </c>
      <c r="E337" t="s">
        <v>2672</v>
      </c>
      <c r="F337" t="s">
        <v>2665</v>
      </c>
      <c r="I337" t="s">
        <v>186</v>
      </c>
    </row>
    <row r="338" spans="1:41" hidden="1" x14ac:dyDescent="0.2">
      <c r="A338" t="s">
        <v>334</v>
      </c>
      <c r="B338" t="s">
        <v>11</v>
      </c>
      <c r="C338" t="s">
        <v>2648</v>
      </c>
      <c r="D338" t="s">
        <v>2680</v>
      </c>
      <c r="E338" t="s">
        <v>2672</v>
      </c>
      <c r="F338" t="s">
        <v>2665</v>
      </c>
      <c r="G338" t="s">
        <v>2651</v>
      </c>
      <c r="H338" t="s">
        <v>280</v>
      </c>
      <c r="I338" t="s">
        <v>186</v>
      </c>
      <c r="K338">
        <v>25.695416999999999</v>
      </c>
      <c r="L338">
        <v>26.308959999999999</v>
      </c>
      <c r="M338">
        <v>26.930523000000001</v>
      </c>
      <c r="N338">
        <v>27.301365000000001</v>
      </c>
      <c r="O338">
        <v>27.616278000000001</v>
      </c>
      <c r="P338">
        <v>28.610430000000001</v>
      </c>
      <c r="Q338">
        <v>29.713726000000001</v>
      </c>
      <c r="R338">
        <v>30.835906999999999</v>
      </c>
      <c r="S338">
        <v>31.865234000000001</v>
      </c>
      <c r="T338">
        <v>33.457504</v>
      </c>
      <c r="U338">
        <v>35.15757</v>
      </c>
      <c r="V338">
        <v>36.404007</v>
      </c>
      <c r="W338">
        <v>37.429240999999998</v>
      </c>
      <c r="X338">
        <v>38.908175999999997</v>
      </c>
      <c r="Y338">
        <v>40.006335999999997</v>
      </c>
      <c r="Z338">
        <v>40.948658000000002</v>
      </c>
      <c r="AA338">
        <v>42.048450000000003</v>
      </c>
      <c r="AB338">
        <v>43.538193</v>
      </c>
      <c r="AC338">
        <v>44.485416000000001</v>
      </c>
      <c r="AD338">
        <v>45.852508999999998</v>
      </c>
      <c r="AE338">
        <v>47.228591999999999</v>
      </c>
      <c r="AF338">
        <v>48.336624</v>
      </c>
      <c r="AG338">
        <v>49.926281000000003</v>
      </c>
      <c r="AH338">
        <v>51.563236000000003</v>
      </c>
      <c r="AI338">
        <v>52.912421999999999</v>
      </c>
      <c r="AJ338">
        <v>54.585278000000002</v>
      </c>
      <c r="AK338">
        <v>56.020256000000003</v>
      </c>
      <c r="AL338">
        <v>57.158130999999997</v>
      </c>
      <c r="AM338">
        <v>58.525562000000001</v>
      </c>
      <c r="AN338">
        <v>59.859585000000003</v>
      </c>
      <c r="AO338" s="1">
        <v>0.03</v>
      </c>
    </row>
    <row r="339" spans="1:41" hidden="1" x14ac:dyDescent="0.2">
      <c r="A339" t="s">
        <v>334</v>
      </c>
      <c r="B339" t="s">
        <v>13</v>
      </c>
      <c r="C339" t="s">
        <v>2648</v>
      </c>
      <c r="D339" t="s">
        <v>2680</v>
      </c>
      <c r="E339" t="s">
        <v>2672</v>
      </c>
      <c r="F339" t="s">
        <v>2665</v>
      </c>
      <c r="G339" t="s">
        <v>2652</v>
      </c>
      <c r="H339" t="s">
        <v>281</v>
      </c>
      <c r="I339" t="s">
        <v>186</v>
      </c>
      <c r="K339">
        <v>25.745090000000001</v>
      </c>
      <c r="L339">
        <v>26.320364000000001</v>
      </c>
      <c r="M339">
        <v>26.407803999999999</v>
      </c>
      <c r="N339">
        <v>26.143709000000001</v>
      </c>
      <c r="O339">
        <v>26.393194000000001</v>
      </c>
      <c r="P339">
        <v>27.322084</v>
      </c>
      <c r="Q339">
        <v>28.470804000000001</v>
      </c>
      <c r="R339">
        <v>29.265858000000001</v>
      </c>
      <c r="S339">
        <v>30.360783000000001</v>
      </c>
      <c r="T339">
        <v>31.696638</v>
      </c>
      <c r="U339">
        <v>33.363971999999997</v>
      </c>
      <c r="V339">
        <v>34.622337000000002</v>
      </c>
      <c r="W339">
        <v>35.371482999999998</v>
      </c>
      <c r="X339">
        <v>36.516700999999998</v>
      </c>
      <c r="Y339">
        <v>37.542934000000002</v>
      </c>
      <c r="Z339">
        <v>38.233207999999998</v>
      </c>
      <c r="AA339">
        <v>38.933501999999997</v>
      </c>
      <c r="AB339">
        <v>40.564197999999998</v>
      </c>
      <c r="AC339">
        <v>41.544994000000003</v>
      </c>
      <c r="AD339">
        <v>43.534927000000003</v>
      </c>
      <c r="AE339">
        <v>44.778854000000003</v>
      </c>
      <c r="AF339">
        <v>45.891860999999999</v>
      </c>
      <c r="AG339">
        <v>47.210842</v>
      </c>
      <c r="AH339">
        <v>48.467598000000002</v>
      </c>
      <c r="AI339">
        <v>49.537700999999998</v>
      </c>
      <c r="AJ339">
        <v>50.447842000000001</v>
      </c>
      <c r="AK339">
        <v>51.258850000000002</v>
      </c>
      <c r="AL339">
        <v>52.525863999999999</v>
      </c>
      <c r="AM339">
        <v>54.055939000000002</v>
      </c>
      <c r="AN339">
        <v>55.514915000000002</v>
      </c>
      <c r="AO339" s="1">
        <v>2.7E-2</v>
      </c>
    </row>
    <row r="340" spans="1:41" hidden="1" x14ac:dyDescent="0.2">
      <c r="A340" t="s">
        <v>334</v>
      </c>
      <c r="B340" t="s">
        <v>15</v>
      </c>
      <c r="C340" t="s">
        <v>2648</v>
      </c>
      <c r="D340" t="s">
        <v>2680</v>
      </c>
      <c r="E340" t="s">
        <v>2672</v>
      </c>
      <c r="F340" t="s">
        <v>2665</v>
      </c>
      <c r="G340" t="s">
        <v>2653</v>
      </c>
      <c r="H340" t="s">
        <v>282</v>
      </c>
      <c r="I340" t="s">
        <v>186</v>
      </c>
      <c r="K340">
        <v>25.719574000000001</v>
      </c>
      <c r="L340">
        <v>26.348164000000001</v>
      </c>
      <c r="M340">
        <v>26.732151000000002</v>
      </c>
      <c r="N340">
        <v>28.251639999999998</v>
      </c>
      <c r="O340">
        <v>29.256264000000002</v>
      </c>
      <c r="P340">
        <v>30.356255000000001</v>
      </c>
      <c r="Q340">
        <v>31.609563999999999</v>
      </c>
      <c r="R340">
        <v>32.930706000000001</v>
      </c>
      <c r="S340">
        <v>34.900944000000003</v>
      </c>
      <c r="T340">
        <v>36.311993000000001</v>
      </c>
      <c r="U340">
        <v>37.532200000000003</v>
      </c>
      <c r="V340">
        <v>38.925755000000002</v>
      </c>
      <c r="W340">
        <v>40.425075999999997</v>
      </c>
      <c r="X340">
        <v>41.586384000000002</v>
      </c>
      <c r="Y340">
        <v>42.571697</v>
      </c>
      <c r="Z340">
        <v>43.642456000000003</v>
      </c>
      <c r="AA340">
        <v>44.821193999999998</v>
      </c>
      <c r="AB340">
        <v>45.833103000000001</v>
      </c>
      <c r="AC340">
        <v>47.063125999999997</v>
      </c>
      <c r="AD340">
        <v>47.515746999999998</v>
      </c>
      <c r="AE340">
        <v>48.339390000000002</v>
      </c>
      <c r="AF340">
        <v>50.044285000000002</v>
      </c>
      <c r="AG340">
        <v>51.675700999999997</v>
      </c>
      <c r="AH340">
        <v>53.033039000000002</v>
      </c>
      <c r="AI340">
        <v>54.997967000000003</v>
      </c>
      <c r="AJ340">
        <v>56.123714</v>
      </c>
      <c r="AK340">
        <v>57.423107000000002</v>
      </c>
      <c r="AL340">
        <v>58.401077000000001</v>
      </c>
      <c r="AM340">
        <v>60.249172000000002</v>
      </c>
      <c r="AN340">
        <v>62.055264000000001</v>
      </c>
      <c r="AO340" s="1">
        <v>3.1E-2</v>
      </c>
    </row>
    <row r="341" spans="1:41" hidden="1" x14ac:dyDescent="0.2">
      <c r="A341" t="s">
        <v>334</v>
      </c>
      <c r="B341" t="s">
        <v>83</v>
      </c>
      <c r="C341" t="s">
        <v>2648</v>
      </c>
      <c r="D341" t="s">
        <v>2680</v>
      </c>
      <c r="E341" t="s">
        <v>2672</v>
      </c>
      <c r="F341" t="s">
        <v>2666</v>
      </c>
      <c r="I341" t="s">
        <v>186</v>
      </c>
    </row>
    <row r="342" spans="1:41" hidden="1" x14ac:dyDescent="0.2">
      <c r="A342" t="s">
        <v>334</v>
      </c>
      <c r="B342" t="s">
        <v>11</v>
      </c>
      <c r="C342" t="s">
        <v>2648</v>
      </c>
      <c r="D342" t="s">
        <v>2680</v>
      </c>
      <c r="E342" t="s">
        <v>2672</v>
      </c>
      <c r="F342" t="s">
        <v>2666</v>
      </c>
      <c r="G342" t="s">
        <v>2651</v>
      </c>
      <c r="H342" t="s">
        <v>283</v>
      </c>
      <c r="I342" t="s">
        <v>186</v>
      </c>
      <c r="K342">
        <v>25.834620999999999</v>
      </c>
      <c r="L342">
        <v>25.374689</v>
      </c>
      <c r="M342">
        <v>23.140045000000001</v>
      </c>
      <c r="N342">
        <v>23.520002000000002</v>
      </c>
      <c r="O342">
        <v>23.833424000000001</v>
      </c>
      <c r="P342">
        <v>24.663691</v>
      </c>
      <c r="Q342">
        <v>25.574255000000001</v>
      </c>
      <c r="R342">
        <v>26.500551000000002</v>
      </c>
      <c r="S342">
        <v>27.349276</v>
      </c>
      <c r="T342">
        <v>28.677558999999999</v>
      </c>
      <c r="U342">
        <v>30.27524</v>
      </c>
      <c r="V342">
        <v>31.261913</v>
      </c>
      <c r="W342">
        <v>32.218173999999998</v>
      </c>
      <c r="X342">
        <v>33.192824999999999</v>
      </c>
      <c r="Y342">
        <v>34.055714000000002</v>
      </c>
      <c r="Z342">
        <v>35.055560999999997</v>
      </c>
      <c r="AA342">
        <v>36.056358000000003</v>
      </c>
      <c r="AB342">
        <v>37.263939000000001</v>
      </c>
      <c r="AC342">
        <v>38.108607999999997</v>
      </c>
      <c r="AD342">
        <v>39.279288999999999</v>
      </c>
      <c r="AE342">
        <v>40.424843000000003</v>
      </c>
      <c r="AF342">
        <v>41.412663000000002</v>
      </c>
      <c r="AG342">
        <v>42.782356</v>
      </c>
      <c r="AH342">
        <v>44.172997000000002</v>
      </c>
      <c r="AI342">
        <v>45.321545</v>
      </c>
      <c r="AJ342">
        <v>46.728549999999998</v>
      </c>
      <c r="AK342">
        <v>47.940548</v>
      </c>
      <c r="AL342">
        <v>48.904311999999997</v>
      </c>
      <c r="AM342">
        <v>50.055655999999999</v>
      </c>
      <c r="AN342">
        <v>51.192059</v>
      </c>
      <c r="AO342" s="1">
        <v>2.4E-2</v>
      </c>
    </row>
    <row r="343" spans="1:41" hidden="1" x14ac:dyDescent="0.2">
      <c r="A343" t="s">
        <v>334</v>
      </c>
      <c r="B343" t="s">
        <v>13</v>
      </c>
      <c r="C343" t="s">
        <v>2648</v>
      </c>
      <c r="D343" t="s">
        <v>2680</v>
      </c>
      <c r="E343" t="s">
        <v>2672</v>
      </c>
      <c r="F343" t="s">
        <v>2666</v>
      </c>
      <c r="G343" t="s">
        <v>2652</v>
      </c>
      <c r="H343" t="s">
        <v>284</v>
      </c>
      <c r="I343" t="s">
        <v>186</v>
      </c>
      <c r="K343">
        <v>25.834596999999999</v>
      </c>
      <c r="L343">
        <v>25.367660999999998</v>
      </c>
      <c r="M343">
        <v>22.745726000000001</v>
      </c>
      <c r="N343">
        <v>22.615798999999999</v>
      </c>
      <c r="O343">
        <v>22.823021000000001</v>
      </c>
      <c r="P343">
        <v>23.494886000000001</v>
      </c>
      <c r="Q343">
        <v>24.401046999999998</v>
      </c>
      <c r="R343">
        <v>25.17033</v>
      </c>
      <c r="S343">
        <v>26.003983000000002</v>
      </c>
      <c r="T343">
        <v>27.039131000000001</v>
      </c>
      <c r="U343">
        <v>28.530373000000001</v>
      </c>
      <c r="V343">
        <v>29.609072000000001</v>
      </c>
      <c r="W343">
        <v>30.409958</v>
      </c>
      <c r="X343">
        <v>31.189872999999999</v>
      </c>
      <c r="Y343">
        <v>31.985119000000001</v>
      </c>
      <c r="Z343">
        <v>32.786495000000002</v>
      </c>
      <c r="AA343">
        <v>33.505924</v>
      </c>
      <c r="AB343">
        <v>34.534405</v>
      </c>
      <c r="AC343">
        <v>35.404212999999999</v>
      </c>
      <c r="AD343">
        <v>36.871197000000002</v>
      </c>
      <c r="AE343">
        <v>37.933453</v>
      </c>
      <c r="AF343">
        <v>38.868335999999999</v>
      </c>
      <c r="AG343">
        <v>40.044623999999999</v>
      </c>
      <c r="AH343">
        <v>41.129111999999999</v>
      </c>
      <c r="AI343">
        <v>42.054065999999999</v>
      </c>
      <c r="AJ343">
        <v>43.211910000000003</v>
      </c>
      <c r="AK343">
        <v>43.780628</v>
      </c>
      <c r="AL343">
        <v>44.795982000000002</v>
      </c>
      <c r="AM343">
        <v>46.129387000000001</v>
      </c>
      <c r="AN343">
        <v>47.367770999999998</v>
      </c>
      <c r="AO343" s="1">
        <v>2.1000000000000001E-2</v>
      </c>
    </row>
    <row r="344" spans="1:41" hidden="1" x14ac:dyDescent="0.2">
      <c r="A344" t="s">
        <v>334</v>
      </c>
      <c r="B344" t="s">
        <v>15</v>
      </c>
      <c r="C344" t="s">
        <v>2648</v>
      </c>
      <c r="D344" t="s">
        <v>2680</v>
      </c>
      <c r="E344" t="s">
        <v>2672</v>
      </c>
      <c r="F344" t="s">
        <v>2666</v>
      </c>
      <c r="G344" t="s">
        <v>2653</v>
      </c>
      <c r="H344" t="s">
        <v>285</v>
      </c>
      <c r="I344" t="s">
        <v>186</v>
      </c>
      <c r="K344">
        <v>25.834596999999999</v>
      </c>
      <c r="L344">
        <v>25.388736999999999</v>
      </c>
      <c r="M344">
        <v>22.989505999999999</v>
      </c>
      <c r="N344">
        <v>24.324165000000001</v>
      </c>
      <c r="O344">
        <v>25.207568999999999</v>
      </c>
      <c r="P344">
        <v>26.140426999999999</v>
      </c>
      <c r="Q344">
        <v>27.177285999999999</v>
      </c>
      <c r="R344">
        <v>28.260075000000001</v>
      </c>
      <c r="S344">
        <v>29.931066999999999</v>
      </c>
      <c r="T344">
        <v>31.101075999999999</v>
      </c>
      <c r="U344">
        <v>32.112732000000001</v>
      </c>
      <c r="V344">
        <v>33.298946000000001</v>
      </c>
      <c r="W344">
        <v>34.753295999999999</v>
      </c>
      <c r="X344">
        <v>35.706111999999997</v>
      </c>
      <c r="Y344">
        <v>36.544128000000001</v>
      </c>
      <c r="Z344">
        <v>37.444229</v>
      </c>
      <c r="AA344">
        <v>38.423481000000002</v>
      </c>
      <c r="AB344">
        <v>39.265869000000002</v>
      </c>
      <c r="AC344">
        <v>40.301399000000004</v>
      </c>
      <c r="AD344">
        <v>40.695942000000002</v>
      </c>
      <c r="AE344">
        <v>41.415515999999997</v>
      </c>
      <c r="AF344">
        <v>42.758270000000003</v>
      </c>
      <c r="AG344">
        <v>44.132561000000003</v>
      </c>
      <c r="AH344">
        <v>45.360228999999997</v>
      </c>
      <c r="AI344">
        <v>46.985908999999999</v>
      </c>
      <c r="AJ344">
        <v>47.961196999999999</v>
      </c>
      <c r="AK344">
        <v>49.070189999999997</v>
      </c>
      <c r="AL344">
        <v>49.928226000000002</v>
      </c>
      <c r="AM344">
        <v>51.483291999999999</v>
      </c>
      <c r="AN344">
        <v>53.019095999999998</v>
      </c>
      <c r="AO344" s="1">
        <v>2.5000000000000001E-2</v>
      </c>
    </row>
    <row r="345" spans="1:41" hidden="1" x14ac:dyDescent="0.2">
      <c r="A345" t="s">
        <v>334</v>
      </c>
      <c r="B345" t="s">
        <v>87</v>
      </c>
      <c r="C345" t="s">
        <v>2648</v>
      </c>
      <c r="D345" t="s">
        <v>2680</v>
      </c>
      <c r="E345" t="s">
        <v>2672</v>
      </c>
      <c r="F345" t="s">
        <v>2667</v>
      </c>
      <c r="I345" t="s">
        <v>186</v>
      </c>
    </row>
    <row r="346" spans="1:41" hidden="1" x14ac:dyDescent="0.2">
      <c r="A346" t="s">
        <v>334</v>
      </c>
      <c r="B346" t="s">
        <v>11</v>
      </c>
      <c r="C346" t="s">
        <v>2648</v>
      </c>
      <c r="D346" t="s">
        <v>2680</v>
      </c>
      <c r="E346" t="s">
        <v>2672</v>
      </c>
      <c r="F346" t="s">
        <v>2667</v>
      </c>
      <c r="G346" t="s">
        <v>2651</v>
      </c>
      <c r="H346" t="s">
        <v>286</v>
      </c>
      <c r="I346" t="s">
        <v>186</v>
      </c>
      <c r="K346">
        <v>14.697266000000001</v>
      </c>
      <c r="L346">
        <v>15.734508999999999</v>
      </c>
      <c r="M346">
        <v>14.949004</v>
      </c>
      <c r="N346">
        <v>16.537255999999999</v>
      </c>
      <c r="O346">
        <v>16.996722999999999</v>
      </c>
      <c r="P346">
        <v>17.578077</v>
      </c>
      <c r="Q346">
        <v>18.347017000000001</v>
      </c>
      <c r="R346">
        <v>19.134594</v>
      </c>
      <c r="S346">
        <v>19.803878999999998</v>
      </c>
      <c r="T346">
        <v>20.194859999999998</v>
      </c>
      <c r="U346">
        <v>21.272349999999999</v>
      </c>
      <c r="V346">
        <v>21.982144999999999</v>
      </c>
      <c r="W346">
        <v>22.615096999999999</v>
      </c>
      <c r="X346">
        <v>23.347526999999999</v>
      </c>
      <c r="Y346">
        <v>24.019000999999999</v>
      </c>
      <c r="Z346">
        <v>24.826756</v>
      </c>
      <c r="AA346">
        <v>25.745712000000001</v>
      </c>
      <c r="AB346">
        <v>26.582815</v>
      </c>
      <c r="AC346">
        <v>27.326975000000001</v>
      </c>
      <c r="AD346">
        <v>28.234632000000001</v>
      </c>
      <c r="AE346">
        <v>29.098369999999999</v>
      </c>
      <c r="AF346">
        <v>29.827629000000002</v>
      </c>
      <c r="AG346">
        <v>30.990594999999999</v>
      </c>
      <c r="AH346">
        <v>32.221457999999998</v>
      </c>
      <c r="AI346">
        <v>33.140506999999999</v>
      </c>
      <c r="AJ346">
        <v>34.266182000000001</v>
      </c>
      <c r="AK346">
        <v>35.211314999999999</v>
      </c>
      <c r="AL346">
        <v>35.964252000000002</v>
      </c>
      <c r="AM346">
        <v>36.867260000000002</v>
      </c>
      <c r="AN346">
        <v>37.599421999999997</v>
      </c>
      <c r="AO346" s="1">
        <v>3.3000000000000002E-2</v>
      </c>
    </row>
    <row r="347" spans="1:41" hidden="1" x14ac:dyDescent="0.2">
      <c r="A347" t="s">
        <v>334</v>
      </c>
      <c r="B347" t="s">
        <v>13</v>
      </c>
      <c r="C347" t="s">
        <v>2648</v>
      </c>
      <c r="D347" t="s">
        <v>2680</v>
      </c>
      <c r="E347" t="s">
        <v>2672</v>
      </c>
      <c r="F347" t="s">
        <v>2667</v>
      </c>
      <c r="G347" t="s">
        <v>2652</v>
      </c>
      <c r="H347" t="s">
        <v>287</v>
      </c>
      <c r="I347" t="s">
        <v>186</v>
      </c>
      <c r="K347">
        <v>14.697266000000001</v>
      </c>
      <c r="L347">
        <v>15.730235</v>
      </c>
      <c r="M347">
        <v>14.477916</v>
      </c>
      <c r="N347">
        <v>15.454421999999999</v>
      </c>
      <c r="O347">
        <v>15.863915</v>
      </c>
      <c r="P347">
        <v>16.485448999999999</v>
      </c>
      <c r="Q347">
        <v>17.265356000000001</v>
      </c>
      <c r="R347">
        <v>18.029619</v>
      </c>
      <c r="S347">
        <v>18.699808000000001</v>
      </c>
      <c r="T347">
        <v>19.149809000000001</v>
      </c>
      <c r="U347">
        <v>19.945876999999999</v>
      </c>
      <c r="V347">
        <v>20.671175000000002</v>
      </c>
      <c r="W347">
        <v>21.196515999999999</v>
      </c>
      <c r="X347">
        <v>21.552147000000001</v>
      </c>
      <c r="Y347">
        <v>22.139956000000002</v>
      </c>
      <c r="Z347">
        <v>22.657867</v>
      </c>
      <c r="AA347">
        <v>23.282232</v>
      </c>
      <c r="AB347">
        <v>24.099485000000001</v>
      </c>
      <c r="AC347">
        <v>24.673563000000001</v>
      </c>
      <c r="AD347">
        <v>25.81325</v>
      </c>
      <c r="AE347">
        <v>26.660433000000001</v>
      </c>
      <c r="AF347">
        <v>27.274448</v>
      </c>
      <c r="AG347">
        <v>28.443999999999999</v>
      </c>
      <c r="AH347">
        <v>29.309383</v>
      </c>
      <c r="AI347">
        <v>30.055895</v>
      </c>
      <c r="AJ347">
        <v>31.093983000000001</v>
      </c>
      <c r="AK347">
        <v>31.521470999999998</v>
      </c>
      <c r="AL347">
        <v>32.274059000000001</v>
      </c>
      <c r="AM347">
        <v>33.373966000000003</v>
      </c>
      <c r="AN347">
        <v>34.256748000000002</v>
      </c>
      <c r="AO347" s="1">
        <v>0.03</v>
      </c>
    </row>
    <row r="348" spans="1:41" hidden="1" x14ac:dyDescent="0.2">
      <c r="A348" t="s">
        <v>334</v>
      </c>
      <c r="B348" t="s">
        <v>15</v>
      </c>
      <c r="C348" t="s">
        <v>2648</v>
      </c>
      <c r="D348" t="s">
        <v>2680</v>
      </c>
      <c r="E348" t="s">
        <v>2672</v>
      </c>
      <c r="F348" t="s">
        <v>2667</v>
      </c>
      <c r="G348" t="s">
        <v>2653</v>
      </c>
      <c r="H348" t="s">
        <v>288</v>
      </c>
      <c r="I348" t="s">
        <v>186</v>
      </c>
      <c r="K348">
        <v>14.697266000000001</v>
      </c>
      <c r="L348">
        <v>15.743017999999999</v>
      </c>
      <c r="M348">
        <v>14.781727999999999</v>
      </c>
      <c r="N348">
        <v>16.657539</v>
      </c>
      <c r="O348">
        <v>17.566441000000001</v>
      </c>
      <c r="P348">
        <v>18.356248999999998</v>
      </c>
      <c r="Q348">
        <v>19.223708999999999</v>
      </c>
      <c r="R348">
        <v>20.317731999999999</v>
      </c>
      <c r="S348">
        <v>21.934441</v>
      </c>
      <c r="T348">
        <v>22.697371</v>
      </c>
      <c r="U348">
        <v>23.677799</v>
      </c>
      <c r="V348">
        <v>24.540405</v>
      </c>
      <c r="W348">
        <v>25.391152999999999</v>
      </c>
      <c r="X348">
        <v>26.151043000000001</v>
      </c>
      <c r="Y348">
        <v>26.751864999999999</v>
      </c>
      <c r="Z348">
        <v>27.513884999999998</v>
      </c>
      <c r="AA348">
        <v>28.382919000000001</v>
      </c>
      <c r="AB348">
        <v>29.023454999999998</v>
      </c>
      <c r="AC348">
        <v>29.861509000000002</v>
      </c>
      <c r="AD348">
        <v>30.091484000000001</v>
      </c>
      <c r="AE348">
        <v>30.645513999999999</v>
      </c>
      <c r="AF348">
        <v>31.46434</v>
      </c>
      <c r="AG348">
        <v>32.638710000000003</v>
      </c>
      <c r="AH348">
        <v>33.721046000000001</v>
      </c>
      <c r="AI348">
        <v>35.102893999999999</v>
      </c>
      <c r="AJ348">
        <v>36.05724</v>
      </c>
      <c r="AK348">
        <v>37.083202</v>
      </c>
      <c r="AL348">
        <v>37.733688000000001</v>
      </c>
      <c r="AM348">
        <v>38.666817000000002</v>
      </c>
      <c r="AN348">
        <v>39.879879000000003</v>
      </c>
      <c r="AO348" s="1">
        <v>3.5000000000000003E-2</v>
      </c>
    </row>
    <row r="349" spans="1:41" hidden="1" x14ac:dyDescent="0.2">
      <c r="A349" t="s">
        <v>334</v>
      </c>
      <c r="B349" t="s">
        <v>17</v>
      </c>
      <c r="C349" t="s">
        <v>2648</v>
      </c>
      <c r="D349" t="s">
        <v>2680</v>
      </c>
      <c r="E349" t="s">
        <v>2672</v>
      </c>
      <c r="F349" t="s">
        <v>2654</v>
      </c>
      <c r="I349" t="s">
        <v>186</v>
      </c>
    </row>
    <row r="350" spans="1:41" x14ac:dyDescent="0.2">
      <c r="A350" t="s">
        <v>334</v>
      </c>
      <c r="B350" t="s">
        <v>11</v>
      </c>
      <c r="C350" t="s">
        <v>2648</v>
      </c>
      <c r="D350" t="s">
        <v>2680</v>
      </c>
      <c r="E350" t="s">
        <v>2672</v>
      </c>
      <c r="F350" t="s">
        <v>2654</v>
      </c>
      <c r="G350" t="s">
        <v>2651</v>
      </c>
      <c r="H350" t="s">
        <v>289</v>
      </c>
      <c r="I350" t="s">
        <v>186</v>
      </c>
      <c r="K350" s="4">
        <v>23.239584000000001</v>
      </c>
      <c r="L350" s="4">
        <v>23.164829000000001</v>
      </c>
      <c r="M350" s="4">
        <v>22.644846000000001</v>
      </c>
      <c r="N350" s="4">
        <v>23.938997000000001</v>
      </c>
      <c r="O350">
        <v>24.386374</v>
      </c>
      <c r="P350">
        <v>24.871693</v>
      </c>
      <c r="Q350">
        <v>25.488479999999999</v>
      </c>
      <c r="R350">
        <v>26.341660999999998</v>
      </c>
      <c r="S350">
        <v>27.126272</v>
      </c>
      <c r="T350">
        <v>27.708763000000001</v>
      </c>
      <c r="U350">
        <v>29.014953999999999</v>
      </c>
      <c r="V350">
        <v>29.775953000000001</v>
      </c>
      <c r="W350">
        <v>30.584291</v>
      </c>
      <c r="X350">
        <v>31.313175000000001</v>
      </c>
      <c r="Y350">
        <v>32.133198</v>
      </c>
      <c r="Z350">
        <v>33.076819999999998</v>
      </c>
      <c r="AA350">
        <v>34.119953000000002</v>
      </c>
      <c r="AB350">
        <v>35.068652999999998</v>
      </c>
      <c r="AC350">
        <v>35.952002999999998</v>
      </c>
      <c r="AD350">
        <v>37.071465000000003</v>
      </c>
      <c r="AE350">
        <v>38.080447999999997</v>
      </c>
      <c r="AF350">
        <v>38.968570999999997</v>
      </c>
      <c r="AG350">
        <v>40.282406000000002</v>
      </c>
      <c r="AH350">
        <v>41.665806000000003</v>
      </c>
      <c r="AI350">
        <v>42.793480000000002</v>
      </c>
      <c r="AJ350">
        <v>44.089336000000003</v>
      </c>
      <c r="AK350">
        <v>45.180489000000001</v>
      </c>
      <c r="AL350">
        <v>46.116871000000003</v>
      </c>
      <c r="AM350">
        <v>47.127524999999999</v>
      </c>
      <c r="AN350">
        <v>48.060661000000003</v>
      </c>
      <c r="AO350" s="1">
        <v>2.5000000000000001E-2</v>
      </c>
    </row>
    <row r="351" spans="1:41" x14ac:dyDescent="0.2">
      <c r="A351" t="s">
        <v>334</v>
      </c>
      <c r="B351" t="s">
        <v>13</v>
      </c>
      <c r="C351" t="s">
        <v>2648</v>
      </c>
      <c r="D351" t="s">
        <v>2680</v>
      </c>
      <c r="E351" t="s">
        <v>2672</v>
      </c>
      <c r="F351" t="s">
        <v>2654</v>
      </c>
      <c r="G351" t="s">
        <v>2652</v>
      </c>
      <c r="H351" t="s">
        <v>290</v>
      </c>
      <c r="I351" t="s">
        <v>186</v>
      </c>
      <c r="K351" s="4">
        <v>23.239581999999999</v>
      </c>
      <c r="L351" s="4">
        <v>23.160727999999999</v>
      </c>
      <c r="M351" s="4">
        <v>22.169218000000001</v>
      </c>
      <c r="N351" s="4">
        <v>22.927862000000001</v>
      </c>
      <c r="O351">
        <v>23.277930999999999</v>
      </c>
      <c r="P351">
        <v>23.778147000000001</v>
      </c>
      <c r="Q351">
        <v>24.465707999999999</v>
      </c>
      <c r="R351">
        <v>25.307829000000002</v>
      </c>
      <c r="S351">
        <v>26.089659000000001</v>
      </c>
      <c r="T351">
        <v>26.699835</v>
      </c>
      <c r="U351">
        <v>27.801901000000001</v>
      </c>
      <c r="V351">
        <v>28.659663999999999</v>
      </c>
      <c r="W351">
        <v>29.432341000000001</v>
      </c>
      <c r="X351">
        <v>29.958863999999998</v>
      </c>
      <c r="Y351">
        <v>30.677948000000001</v>
      </c>
      <c r="Z351">
        <v>31.407844999999998</v>
      </c>
      <c r="AA351">
        <v>32.204613000000002</v>
      </c>
      <c r="AB351">
        <v>33.066082000000002</v>
      </c>
      <c r="AC351">
        <v>33.845630999999997</v>
      </c>
      <c r="AD351">
        <v>35.111899999999999</v>
      </c>
      <c r="AE351">
        <v>36.134315000000001</v>
      </c>
      <c r="AF351">
        <v>36.940342000000001</v>
      </c>
      <c r="AG351">
        <v>38.196514000000001</v>
      </c>
      <c r="AH351">
        <v>39.199604000000001</v>
      </c>
      <c r="AI351">
        <v>40.085762000000003</v>
      </c>
      <c r="AJ351">
        <v>41.323157999999999</v>
      </c>
      <c r="AK351">
        <v>41.908344</v>
      </c>
      <c r="AL351">
        <v>42.804642000000001</v>
      </c>
      <c r="AM351">
        <v>43.999451000000001</v>
      </c>
      <c r="AN351">
        <v>44.992702000000001</v>
      </c>
      <c r="AO351" s="1">
        <v>2.3E-2</v>
      </c>
    </row>
    <row r="352" spans="1:41" x14ac:dyDescent="0.2">
      <c r="A352" t="s">
        <v>334</v>
      </c>
      <c r="B352" t="s">
        <v>15</v>
      </c>
      <c r="C352" t="s">
        <v>2648</v>
      </c>
      <c r="D352" t="s">
        <v>2680</v>
      </c>
      <c r="E352" t="s">
        <v>2672</v>
      </c>
      <c r="F352" t="s">
        <v>2654</v>
      </c>
      <c r="G352" t="s">
        <v>2653</v>
      </c>
      <c r="H352" t="s">
        <v>291</v>
      </c>
      <c r="I352" t="s">
        <v>186</v>
      </c>
      <c r="K352" s="4">
        <v>23.239508000000001</v>
      </c>
      <c r="L352" s="4">
        <v>23.179085000000001</v>
      </c>
      <c r="M352" s="4">
        <v>22.523764</v>
      </c>
      <c r="N352" s="4">
        <v>24.165873999999999</v>
      </c>
      <c r="O352">
        <v>25.032606000000001</v>
      </c>
      <c r="P352">
        <v>25.731843999999999</v>
      </c>
      <c r="Q352">
        <v>26.479347000000001</v>
      </c>
      <c r="R352">
        <v>27.554192</v>
      </c>
      <c r="S352">
        <v>29.200261999999999</v>
      </c>
      <c r="T352">
        <v>30.034960000000002</v>
      </c>
      <c r="U352">
        <v>30.981615000000001</v>
      </c>
      <c r="V352">
        <v>31.907485999999999</v>
      </c>
      <c r="W352">
        <v>33.035525999999997</v>
      </c>
      <c r="X352">
        <v>33.873100000000001</v>
      </c>
      <c r="Y352">
        <v>34.596091999999999</v>
      </c>
      <c r="Z352">
        <v>35.441668999999997</v>
      </c>
      <c r="AA352">
        <v>36.423141000000001</v>
      </c>
      <c r="AB352">
        <v>37.196060000000003</v>
      </c>
      <c r="AC352">
        <v>38.121315000000003</v>
      </c>
      <c r="AD352">
        <v>38.411320000000003</v>
      </c>
      <c r="AE352">
        <v>39.116909</v>
      </c>
      <c r="AF352">
        <v>40.07217</v>
      </c>
      <c r="AG352">
        <v>41.395587999999996</v>
      </c>
      <c r="AH352">
        <v>42.662502000000003</v>
      </c>
      <c r="AI352">
        <v>44.198596999999999</v>
      </c>
      <c r="AJ352">
        <v>45.361480999999998</v>
      </c>
      <c r="AK352">
        <v>46.532668999999999</v>
      </c>
      <c r="AL352">
        <v>47.348582999999998</v>
      </c>
      <c r="AM352">
        <v>48.484245000000001</v>
      </c>
      <c r="AN352">
        <v>49.875304999999997</v>
      </c>
      <c r="AO352" s="1">
        <v>2.7E-2</v>
      </c>
    </row>
    <row r="353" spans="1:41" hidden="1" x14ac:dyDescent="0.2">
      <c r="A353" t="s">
        <v>334</v>
      </c>
      <c r="B353" t="s">
        <v>36</v>
      </c>
      <c r="C353" t="s">
        <v>2648</v>
      </c>
      <c r="D353" t="s">
        <v>2680</v>
      </c>
      <c r="E353" t="s">
        <v>2672</v>
      </c>
      <c r="F353" t="s">
        <v>2660</v>
      </c>
      <c r="I353" t="s">
        <v>186</v>
      </c>
    </row>
    <row r="354" spans="1:41" hidden="1" x14ac:dyDescent="0.2">
      <c r="A354" t="s">
        <v>334</v>
      </c>
      <c r="B354" t="s">
        <v>11</v>
      </c>
      <c r="C354" t="s">
        <v>2648</v>
      </c>
      <c r="D354" t="s">
        <v>2680</v>
      </c>
      <c r="E354" t="s">
        <v>2672</v>
      </c>
      <c r="F354" t="s">
        <v>2660</v>
      </c>
      <c r="G354" t="s">
        <v>2651</v>
      </c>
      <c r="H354" t="s">
        <v>292</v>
      </c>
      <c r="I354" t="s">
        <v>186</v>
      </c>
      <c r="K354">
        <v>12.013578000000001</v>
      </c>
      <c r="L354">
        <v>10.711199000000001</v>
      </c>
      <c r="M354">
        <v>13.111525</v>
      </c>
      <c r="N354">
        <v>14.420871999999999</v>
      </c>
      <c r="O354">
        <v>14.991304</v>
      </c>
      <c r="P354">
        <v>15.588189</v>
      </c>
      <c r="Q354">
        <v>16.426817</v>
      </c>
      <c r="R354">
        <v>17.045929000000001</v>
      </c>
      <c r="S354">
        <v>17.577954999999999</v>
      </c>
      <c r="T354">
        <v>18.131346000000001</v>
      </c>
      <c r="U354">
        <v>18.83493</v>
      </c>
      <c r="V354">
        <v>19.390612000000001</v>
      </c>
      <c r="W354">
        <v>19.986488000000001</v>
      </c>
      <c r="X354">
        <v>20.449728</v>
      </c>
      <c r="Y354">
        <v>20.947158999999999</v>
      </c>
      <c r="Z354">
        <v>21.381837999999998</v>
      </c>
      <c r="AA354">
        <v>21.892192999999999</v>
      </c>
      <c r="AB354">
        <v>22.658173000000001</v>
      </c>
      <c r="AC354">
        <v>23.067655999999999</v>
      </c>
      <c r="AD354">
        <v>24.107140000000001</v>
      </c>
      <c r="AE354">
        <v>24.855139000000001</v>
      </c>
      <c r="AF354">
        <v>25.554290999999999</v>
      </c>
      <c r="AG354">
        <v>26.638961999999999</v>
      </c>
      <c r="AH354">
        <v>27.605753</v>
      </c>
      <c r="AI354">
        <v>28.380806</v>
      </c>
      <c r="AJ354">
        <v>29.296219000000001</v>
      </c>
      <c r="AK354">
        <v>30.064723999999998</v>
      </c>
      <c r="AL354">
        <v>30.698937999999998</v>
      </c>
      <c r="AM354">
        <v>31.464458</v>
      </c>
      <c r="AN354">
        <v>32.107470999999997</v>
      </c>
      <c r="AO354" s="1">
        <v>3.4000000000000002E-2</v>
      </c>
    </row>
    <row r="355" spans="1:41" hidden="1" x14ac:dyDescent="0.2">
      <c r="A355" t="s">
        <v>334</v>
      </c>
      <c r="B355" t="s">
        <v>13</v>
      </c>
      <c r="C355" t="s">
        <v>2648</v>
      </c>
      <c r="D355" t="s">
        <v>2680</v>
      </c>
      <c r="E355" t="s">
        <v>2672</v>
      </c>
      <c r="F355" t="s">
        <v>2660</v>
      </c>
      <c r="G355" t="s">
        <v>2652</v>
      </c>
      <c r="H355" t="s">
        <v>293</v>
      </c>
      <c r="I355" t="s">
        <v>186</v>
      </c>
      <c r="K355">
        <v>12.013634</v>
      </c>
      <c r="L355">
        <v>10.700704999999999</v>
      </c>
      <c r="M355">
        <v>12.750112</v>
      </c>
      <c r="N355">
        <v>13.661910000000001</v>
      </c>
      <c r="O355">
        <v>14.1653</v>
      </c>
      <c r="P355">
        <v>14.696951</v>
      </c>
      <c r="Q355">
        <v>15.54284</v>
      </c>
      <c r="R355">
        <v>16.077801000000001</v>
      </c>
      <c r="S355">
        <v>16.619036000000001</v>
      </c>
      <c r="T355">
        <v>17.109169000000001</v>
      </c>
      <c r="U355">
        <v>17.796908999999999</v>
      </c>
      <c r="V355">
        <v>18.365295</v>
      </c>
      <c r="W355">
        <v>18.865635000000001</v>
      </c>
      <c r="X355">
        <v>19.277950000000001</v>
      </c>
      <c r="Y355">
        <v>19.786570000000001</v>
      </c>
      <c r="Z355">
        <v>20.282785000000001</v>
      </c>
      <c r="AA355">
        <v>20.79158</v>
      </c>
      <c r="AB355">
        <v>21.471537000000001</v>
      </c>
      <c r="AC355">
        <v>21.972275</v>
      </c>
      <c r="AD355">
        <v>22.943398999999999</v>
      </c>
      <c r="AE355">
        <v>23.657450000000001</v>
      </c>
      <c r="AF355">
        <v>24.186274000000001</v>
      </c>
      <c r="AG355">
        <v>25.039943999999998</v>
      </c>
      <c r="AH355">
        <v>25.737663000000001</v>
      </c>
      <c r="AI355">
        <v>26.337167999999998</v>
      </c>
      <c r="AJ355">
        <v>27.205007999999999</v>
      </c>
      <c r="AK355">
        <v>27.600735</v>
      </c>
      <c r="AL355">
        <v>28.179549999999999</v>
      </c>
      <c r="AM355">
        <v>28.962463</v>
      </c>
      <c r="AN355">
        <v>29.672868999999999</v>
      </c>
      <c r="AO355" s="1">
        <v>3.2000000000000001E-2</v>
      </c>
    </row>
    <row r="356" spans="1:41" hidden="1" x14ac:dyDescent="0.2">
      <c r="A356" t="s">
        <v>334</v>
      </c>
      <c r="B356" t="s">
        <v>15</v>
      </c>
      <c r="C356" t="s">
        <v>2648</v>
      </c>
      <c r="D356" t="s">
        <v>2680</v>
      </c>
      <c r="E356" t="s">
        <v>2672</v>
      </c>
      <c r="F356" t="s">
        <v>2660</v>
      </c>
      <c r="G356" t="s">
        <v>2653</v>
      </c>
      <c r="H356" t="s">
        <v>294</v>
      </c>
      <c r="I356" t="s">
        <v>186</v>
      </c>
      <c r="K356">
        <v>12.013558</v>
      </c>
      <c r="L356">
        <v>10.705537</v>
      </c>
      <c r="M356">
        <v>13.081553</v>
      </c>
      <c r="N356">
        <v>14.756944000000001</v>
      </c>
      <c r="O356">
        <v>15.616154999999999</v>
      </c>
      <c r="P356">
        <v>16.363478000000001</v>
      </c>
      <c r="Q356">
        <v>17.238848000000001</v>
      </c>
      <c r="R356">
        <v>18.024214000000001</v>
      </c>
      <c r="S356">
        <v>19.272635999999999</v>
      </c>
      <c r="T356">
        <v>19.801335999999999</v>
      </c>
      <c r="U356">
        <v>20.471464000000001</v>
      </c>
      <c r="V356">
        <v>21.053657999999999</v>
      </c>
      <c r="W356">
        <v>21.635425999999999</v>
      </c>
      <c r="X356">
        <v>22.147123000000001</v>
      </c>
      <c r="Y356">
        <v>22.564883999999999</v>
      </c>
      <c r="Z356">
        <v>23.092230000000001</v>
      </c>
      <c r="AA356">
        <v>23.663959999999999</v>
      </c>
      <c r="AB356">
        <v>24.291311</v>
      </c>
      <c r="AC356">
        <v>24.874881999999999</v>
      </c>
      <c r="AD356">
        <v>25.272773999999998</v>
      </c>
      <c r="AE356">
        <v>25.936747</v>
      </c>
      <c r="AF356">
        <v>26.614097999999998</v>
      </c>
      <c r="AG356">
        <v>27.575747</v>
      </c>
      <c r="AH356">
        <v>28.256831999999999</v>
      </c>
      <c r="AI356">
        <v>29.121616</v>
      </c>
      <c r="AJ356">
        <v>30.013097999999999</v>
      </c>
      <c r="AK356">
        <v>30.773181999999998</v>
      </c>
      <c r="AL356">
        <v>31.570402000000001</v>
      </c>
      <c r="AM356">
        <v>32.451424000000003</v>
      </c>
      <c r="AN356">
        <v>33.257911999999997</v>
      </c>
      <c r="AO356" s="1">
        <v>3.5999999999999997E-2</v>
      </c>
    </row>
    <row r="357" spans="1:41" hidden="1" x14ac:dyDescent="0.2">
      <c r="A357" t="s">
        <v>334</v>
      </c>
      <c r="B357" t="s">
        <v>21</v>
      </c>
      <c r="C357" t="s">
        <v>2648</v>
      </c>
      <c r="D357" t="s">
        <v>2680</v>
      </c>
      <c r="E357" t="s">
        <v>2672</v>
      </c>
      <c r="F357" t="s">
        <v>2655</v>
      </c>
      <c r="I357" t="s">
        <v>186</v>
      </c>
    </row>
    <row r="358" spans="1:41" hidden="1" x14ac:dyDescent="0.2">
      <c r="A358" t="s">
        <v>334</v>
      </c>
      <c r="B358" t="s">
        <v>11</v>
      </c>
      <c r="C358" t="s">
        <v>2648</v>
      </c>
      <c r="D358" t="s">
        <v>2680</v>
      </c>
      <c r="E358" t="s">
        <v>2672</v>
      </c>
      <c r="F358" t="s">
        <v>2655</v>
      </c>
      <c r="G358" t="s">
        <v>2651</v>
      </c>
      <c r="H358" t="s">
        <v>295</v>
      </c>
      <c r="I358" t="s">
        <v>186</v>
      </c>
      <c r="K358">
        <v>6.7148839999999996</v>
      </c>
      <c r="L358">
        <v>6.5152419999999998</v>
      </c>
      <c r="M358">
        <v>6.2548729999999999</v>
      </c>
      <c r="N358">
        <v>6.0366970000000002</v>
      </c>
      <c r="O358">
        <v>6.0098890000000003</v>
      </c>
      <c r="P358">
        <v>6.1200739999999998</v>
      </c>
      <c r="Q358">
        <v>6.339232</v>
      </c>
      <c r="R358">
        <v>6.6465300000000003</v>
      </c>
      <c r="S358">
        <v>6.9717190000000002</v>
      </c>
      <c r="T358">
        <v>7.2456719999999999</v>
      </c>
      <c r="U358">
        <v>7.5899960000000002</v>
      </c>
      <c r="V358">
        <v>7.7840930000000004</v>
      </c>
      <c r="W358">
        <v>8.0660229999999995</v>
      </c>
      <c r="X358">
        <v>8.2437559999999994</v>
      </c>
      <c r="Y358">
        <v>8.3941949999999999</v>
      </c>
      <c r="Z358">
        <v>8.5761079999999996</v>
      </c>
      <c r="AA358">
        <v>8.7776490000000003</v>
      </c>
      <c r="AB358">
        <v>8.9758239999999994</v>
      </c>
      <c r="AC358">
        <v>9.1765039999999996</v>
      </c>
      <c r="AD358">
        <v>9.4051410000000004</v>
      </c>
      <c r="AE358">
        <v>9.6027430000000003</v>
      </c>
      <c r="AF358">
        <v>9.773263</v>
      </c>
      <c r="AG358">
        <v>9.9754389999999997</v>
      </c>
      <c r="AH358">
        <v>10.109999</v>
      </c>
      <c r="AI358">
        <v>10.307829</v>
      </c>
      <c r="AJ358">
        <v>10.523292</v>
      </c>
      <c r="AK358">
        <v>10.743744</v>
      </c>
      <c r="AL358">
        <v>10.980556999999999</v>
      </c>
      <c r="AM358">
        <v>11.211596</v>
      </c>
      <c r="AN358">
        <v>11.437503</v>
      </c>
      <c r="AO358" s="1">
        <v>1.9E-2</v>
      </c>
    </row>
    <row r="359" spans="1:41" hidden="1" x14ac:dyDescent="0.2">
      <c r="A359" t="s">
        <v>334</v>
      </c>
      <c r="B359" t="s">
        <v>13</v>
      </c>
      <c r="C359" t="s">
        <v>2648</v>
      </c>
      <c r="D359" t="s">
        <v>2680</v>
      </c>
      <c r="E359" t="s">
        <v>2672</v>
      </c>
      <c r="F359" t="s">
        <v>2655</v>
      </c>
      <c r="G359" t="s">
        <v>2652</v>
      </c>
      <c r="H359" t="s">
        <v>296</v>
      </c>
      <c r="I359" t="s">
        <v>186</v>
      </c>
      <c r="K359">
        <v>6.7161840000000002</v>
      </c>
      <c r="L359">
        <v>6.255509</v>
      </c>
      <c r="M359">
        <v>5.8045650000000002</v>
      </c>
      <c r="N359">
        <v>5.4641209999999996</v>
      </c>
      <c r="O359">
        <v>5.3586660000000004</v>
      </c>
      <c r="P359">
        <v>5.3976930000000003</v>
      </c>
      <c r="Q359">
        <v>5.5368060000000003</v>
      </c>
      <c r="R359">
        <v>5.7687160000000004</v>
      </c>
      <c r="S359">
        <v>6.016769</v>
      </c>
      <c r="T359">
        <v>6.253927</v>
      </c>
      <c r="U359">
        <v>6.539066</v>
      </c>
      <c r="V359">
        <v>6.718102</v>
      </c>
      <c r="W359">
        <v>6.9328560000000001</v>
      </c>
      <c r="X359">
        <v>7.1054919999999999</v>
      </c>
      <c r="Y359">
        <v>7.2440379999999998</v>
      </c>
      <c r="Z359">
        <v>7.3924250000000002</v>
      </c>
      <c r="AA359">
        <v>7.5532069999999996</v>
      </c>
      <c r="AB359">
        <v>7.6725599999999998</v>
      </c>
      <c r="AC359">
        <v>7.837377</v>
      </c>
      <c r="AD359">
        <v>7.9464899999999998</v>
      </c>
      <c r="AE359">
        <v>8.0763149999999992</v>
      </c>
      <c r="AF359">
        <v>8.1569409999999998</v>
      </c>
      <c r="AG359">
        <v>8.277806</v>
      </c>
      <c r="AH359">
        <v>8.4118069999999996</v>
      </c>
      <c r="AI359">
        <v>8.5715330000000005</v>
      </c>
      <c r="AJ359">
        <v>8.6764309999999991</v>
      </c>
      <c r="AK359">
        <v>8.7788500000000003</v>
      </c>
      <c r="AL359">
        <v>8.8751010000000008</v>
      </c>
      <c r="AM359">
        <v>9.0162200000000006</v>
      </c>
      <c r="AN359">
        <v>9.15212</v>
      </c>
      <c r="AO359" s="1">
        <v>1.0999999999999999E-2</v>
      </c>
    </row>
    <row r="360" spans="1:41" hidden="1" x14ac:dyDescent="0.2">
      <c r="A360" t="s">
        <v>334</v>
      </c>
      <c r="B360" t="s">
        <v>15</v>
      </c>
      <c r="C360" t="s">
        <v>2648</v>
      </c>
      <c r="D360" t="s">
        <v>2680</v>
      </c>
      <c r="E360" t="s">
        <v>2672</v>
      </c>
      <c r="F360" t="s">
        <v>2655</v>
      </c>
      <c r="G360" t="s">
        <v>2653</v>
      </c>
      <c r="H360" t="s">
        <v>297</v>
      </c>
      <c r="I360" t="s">
        <v>186</v>
      </c>
      <c r="K360">
        <v>6.7132310000000004</v>
      </c>
      <c r="L360">
        <v>7.15015</v>
      </c>
      <c r="M360">
        <v>7.1375700000000002</v>
      </c>
      <c r="N360">
        <v>7.2382559999999998</v>
      </c>
      <c r="O360">
        <v>7.4214710000000004</v>
      </c>
      <c r="P360">
        <v>7.7437860000000001</v>
      </c>
      <c r="Q360">
        <v>8.0550730000000001</v>
      </c>
      <c r="R360">
        <v>8.5802069999999997</v>
      </c>
      <c r="S360">
        <v>9.158531</v>
      </c>
      <c r="T360">
        <v>9.6011649999999999</v>
      </c>
      <c r="U360">
        <v>10.063584000000001</v>
      </c>
      <c r="V360">
        <v>10.482575000000001</v>
      </c>
      <c r="W360">
        <v>10.960929999999999</v>
      </c>
      <c r="X360">
        <v>11.306471999999999</v>
      </c>
      <c r="Y360">
        <v>11.605516</v>
      </c>
      <c r="Z360">
        <v>12.025005999999999</v>
      </c>
      <c r="AA360">
        <v>12.349074999999999</v>
      </c>
      <c r="AB360">
        <v>12.683298000000001</v>
      </c>
      <c r="AC360">
        <v>13.082319999999999</v>
      </c>
      <c r="AD360">
        <v>13.522790000000001</v>
      </c>
      <c r="AE360">
        <v>13.832005000000001</v>
      </c>
      <c r="AF360">
        <v>14.059678</v>
      </c>
      <c r="AG360">
        <v>14.312462999999999</v>
      </c>
      <c r="AH360">
        <v>14.797948999999999</v>
      </c>
      <c r="AI360">
        <v>15.20454</v>
      </c>
      <c r="AJ360">
        <v>15.647992</v>
      </c>
      <c r="AK360">
        <v>16.106715999999999</v>
      </c>
      <c r="AL360">
        <v>16.543049</v>
      </c>
      <c r="AM360">
        <v>17.080981999999999</v>
      </c>
      <c r="AN360">
        <v>17.626491999999999</v>
      </c>
      <c r="AO360" s="1">
        <v>3.4000000000000002E-2</v>
      </c>
    </row>
    <row r="361" spans="1:41" hidden="1" x14ac:dyDescent="0.2">
      <c r="A361" t="s">
        <v>334</v>
      </c>
      <c r="B361" t="s">
        <v>59</v>
      </c>
      <c r="C361" t="s">
        <v>2648</v>
      </c>
      <c r="D361" t="s">
        <v>2680</v>
      </c>
      <c r="E361" t="s">
        <v>2672</v>
      </c>
      <c r="F361" t="s">
        <v>2661</v>
      </c>
      <c r="I361" t="s">
        <v>186</v>
      </c>
    </row>
    <row r="362" spans="1:41" hidden="1" x14ac:dyDescent="0.2">
      <c r="A362" t="s">
        <v>334</v>
      </c>
      <c r="B362" t="s">
        <v>11</v>
      </c>
      <c r="C362" t="s">
        <v>2648</v>
      </c>
      <c r="D362" t="s">
        <v>2680</v>
      </c>
      <c r="E362" t="s">
        <v>2672</v>
      </c>
      <c r="F362" t="s">
        <v>2661</v>
      </c>
      <c r="G362" t="s">
        <v>2651</v>
      </c>
      <c r="H362" t="s">
        <v>298</v>
      </c>
      <c r="I362" t="s">
        <v>186</v>
      </c>
      <c r="K362">
        <v>3.9200170000000001</v>
      </c>
      <c r="L362">
        <v>3.6054369999999998</v>
      </c>
      <c r="M362">
        <v>3.4913690000000002</v>
      </c>
      <c r="N362">
        <v>3.3983819999999998</v>
      </c>
      <c r="O362">
        <v>3.3789889999999998</v>
      </c>
      <c r="P362">
        <v>3.3908390000000002</v>
      </c>
      <c r="Q362">
        <v>3.445567</v>
      </c>
      <c r="R362">
        <v>3.533506</v>
      </c>
      <c r="S362">
        <v>3.6329379999999998</v>
      </c>
      <c r="T362">
        <v>3.7527650000000001</v>
      </c>
      <c r="U362">
        <v>3.866501</v>
      </c>
      <c r="V362">
        <v>3.9937640000000001</v>
      </c>
      <c r="W362">
        <v>4.1150979999999997</v>
      </c>
      <c r="X362">
        <v>4.2374179999999999</v>
      </c>
      <c r="Y362">
        <v>4.3664909999999999</v>
      </c>
      <c r="Z362">
        <v>4.5016809999999996</v>
      </c>
      <c r="AA362">
        <v>4.6472639999999998</v>
      </c>
      <c r="AB362">
        <v>4.7897720000000001</v>
      </c>
      <c r="AC362">
        <v>4.9332200000000004</v>
      </c>
      <c r="AD362">
        <v>5.0880960000000002</v>
      </c>
      <c r="AE362">
        <v>5.2426050000000002</v>
      </c>
      <c r="AF362">
        <v>5.3983359999999996</v>
      </c>
      <c r="AG362">
        <v>5.5599360000000004</v>
      </c>
      <c r="AH362">
        <v>5.7329210000000002</v>
      </c>
      <c r="AI362">
        <v>5.9108970000000003</v>
      </c>
      <c r="AJ362">
        <v>6.0977940000000004</v>
      </c>
      <c r="AK362">
        <v>6.284459</v>
      </c>
      <c r="AL362">
        <v>6.4651100000000001</v>
      </c>
      <c r="AM362">
        <v>6.6547159999999996</v>
      </c>
      <c r="AN362">
        <v>6.8627050000000001</v>
      </c>
      <c r="AO362" s="1">
        <v>1.9E-2</v>
      </c>
    </row>
    <row r="363" spans="1:41" hidden="1" x14ac:dyDescent="0.2">
      <c r="A363" t="s">
        <v>334</v>
      </c>
      <c r="B363" t="s">
        <v>13</v>
      </c>
      <c r="C363" t="s">
        <v>2648</v>
      </c>
      <c r="D363" t="s">
        <v>2680</v>
      </c>
      <c r="E363" t="s">
        <v>2672</v>
      </c>
      <c r="F363" t="s">
        <v>2661</v>
      </c>
      <c r="G363" t="s">
        <v>2652</v>
      </c>
      <c r="H363" t="s">
        <v>299</v>
      </c>
      <c r="I363" t="s">
        <v>186</v>
      </c>
      <c r="K363">
        <v>3.9207879999999999</v>
      </c>
      <c r="L363">
        <v>3.5928300000000002</v>
      </c>
      <c r="M363">
        <v>3.4783300000000001</v>
      </c>
      <c r="N363">
        <v>3.3812419999999999</v>
      </c>
      <c r="O363">
        <v>3.361154</v>
      </c>
      <c r="P363">
        <v>3.382679</v>
      </c>
      <c r="Q363">
        <v>3.441697</v>
      </c>
      <c r="R363">
        <v>3.5265300000000002</v>
      </c>
      <c r="S363">
        <v>3.6358999999999999</v>
      </c>
      <c r="T363">
        <v>3.767852</v>
      </c>
      <c r="U363">
        <v>3.8946239999999999</v>
      </c>
      <c r="V363">
        <v>4.0388770000000003</v>
      </c>
      <c r="W363">
        <v>4.1767479999999999</v>
      </c>
      <c r="X363">
        <v>4.3116849999999998</v>
      </c>
      <c r="Y363">
        <v>4.4556259999999996</v>
      </c>
      <c r="Z363">
        <v>4.6030410000000002</v>
      </c>
      <c r="AA363">
        <v>4.7622</v>
      </c>
      <c r="AB363">
        <v>4.9124720000000002</v>
      </c>
      <c r="AC363">
        <v>5.0657610000000002</v>
      </c>
      <c r="AD363">
        <v>5.2271289999999997</v>
      </c>
      <c r="AE363">
        <v>5.3881009999999998</v>
      </c>
      <c r="AF363">
        <v>5.5450330000000001</v>
      </c>
      <c r="AG363">
        <v>5.7086050000000004</v>
      </c>
      <c r="AH363">
        <v>5.8795970000000004</v>
      </c>
      <c r="AI363">
        <v>6.0543579999999997</v>
      </c>
      <c r="AJ363">
        <v>6.2300740000000001</v>
      </c>
      <c r="AK363">
        <v>6.4050560000000001</v>
      </c>
      <c r="AL363">
        <v>6.5759160000000003</v>
      </c>
      <c r="AM363">
        <v>6.7417769999999999</v>
      </c>
      <c r="AN363">
        <v>6.9061649999999997</v>
      </c>
      <c r="AO363" s="1">
        <v>0.02</v>
      </c>
    </row>
    <row r="364" spans="1:41" hidden="1" x14ac:dyDescent="0.2">
      <c r="A364" t="s">
        <v>334</v>
      </c>
      <c r="B364" t="s">
        <v>15</v>
      </c>
      <c r="C364" t="s">
        <v>2648</v>
      </c>
      <c r="D364" t="s">
        <v>2680</v>
      </c>
      <c r="E364" t="s">
        <v>2672</v>
      </c>
      <c r="F364" t="s">
        <v>2661</v>
      </c>
      <c r="G364" t="s">
        <v>2653</v>
      </c>
      <c r="H364" t="s">
        <v>300</v>
      </c>
      <c r="I364" t="s">
        <v>186</v>
      </c>
      <c r="K364">
        <v>3.9197579999999999</v>
      </c>
      <c r="L364">
        <v>3.5998100000000002</v>
      </c>
      <c r="M364">
        <v>3.4696250000000002</v>
      </c>
      <c r="N364">
        <v>3.3869479999999998</v>
      </c>
      <c r="O364">
        <v>3.3906510000000001</v>
      </c>
      <c r="P364">
        <v>3.4065319999999999</v>
      </c>
      <c r="Q364">
        <v>3.45682</v>
      </c>
      <c r="R364">
        <v>3.5374810000000001</v>
      </c>
      <c r="S364">
        <v>3.6302319999999999</v>
      </c>
      <c r="T364">
        <v>3.7338369999999999</v>
      </c>
      <c r="U364">
        <v>3.8288989999999998</v>
      </c>
      <c r="V364">
        <v>3.9338000000000002</v>
      </c>
      <c r="W364">
        <v>4.0327799999999998</v>
      </c>
      <c r="X364">
        <v>4.1312730000000002</v>
      </c>
      <c r="Y364">
        <v>4.2390689999999998</v>
      </c>
      <c r="Z364">
        <v>4.3535050000000002</v>
      </c>
      <c r="AA364">
        <v>4.4800560000000003</v>
      </c>
      <c r="AB364">
        <v>4.6049350000000002</v>
      </c>
      <c r="AC364">
        <v>4.7333319999999999</v>
      </c>
      <c r="AD364">
        <v>4.86904</v>
      </c>
      <c r="AE364">
        <v>5.0043709999999999</v>
      </c>
      <c r="AF364">
        <v>5.1498049999999997</v>
      </c>
      <c r="AG364">
        <v>5.3019879999999997</v>
      </c>
      <c r="AH364">
        <v>5.4647009999999998</v>
      </c>
      <c r="AI364">
        <v>5.639697</v>
      </c>
      <c r="AJ364">
        <v>5.8203849999999999</v>
      </c>
      <c r="AK364">
        <v>6.0111610000000004</v>
      </c>
      <c r="AL364">
        <v>6.2000469999999996</v>
      </c>
      <c r="AM364">
        <v>6.3985779999999997</v>
      </c>
      <c r="AN364">
        <v>6.6093979999999997</v>
      </c>
      <c r="AO364" s="1">
        <v>1.7999999999999999E-2</v>
      </c>
    </row>
    <row r="365" spans="1:41" hidden="1" x14ac:dyDescent="0.2">
      <c r="A365" t="s">
        <v>334</v>
      </c>
      <c r="B365" t="s">
        <v>147</v>
      </c>
      <c r="C365" t="s">
        <v>2648</v>
      </c>
      <c r="D365" t="s">
        <v>2680</v>
      </c>
      <c r="E365" t="s">
        <v>2672</v>
      </c>
      <c r="F365" t="s">
        <v>2673</v>
      </c>
      <c r="I365" t="s">
        <v>186</v>
      </c>
    </row>
    <row r="366" spans="1:41" hidden="1" x14ac:dyDescent="0.2">
      <c r="A366" t="s">
        <v>334</v>
      </c>
      <c r="B366" t="s">
        <v>11</v>
      </c>
      <c r="C366" t="s">
        <v>2648</v>
      </c>
      <c r="D366" t="s">
        <v>2680</v>
      </c>
      <c r="E366" t="s">
        <v>2672</v>
      </c>
      <c r="F366" t="s">
        <v>2673</v>
      </c>
      <c r="G366" t="s">
        <v>2651</v>
      </c>
      <c r="H366" t="s">
        <v>301</v>
      </c>
      <c r="I366" t="s">
        <v>186</v>
      </c>
      <c r="K366">
        <v>2.092638</v>
      </c>
      <c r="L366">
        <v>2.1172270000000002</v>
      </c>
      <c r="M366">
        <v>2.1386210000000001</v>
      </c>
      <c r="N366">
        <v>2.19346</v>
      </c>
      <c r="O366">
        <v>2.1963949999999999</v>
      </c>
      <c r="P366">
        <v>2.21658</v>
      </c>
      <c r="Q366">
        <v>2.2709800000000002</v>
      </c>
      <c r="R366">
        <v>2.3175560000000002</v>
      </c>
      <c r="S366">
        <v>2.3840710000000001</v>
      </c>
      <c r="T366">
        <v>2.43743</v>
      </c>
      <c r="U366">
        <v>2.4933290000000001</v>
      </c>
      <c r="V366">
        <v>2.5370089999999998</v>
      </c>
      <c r="W366">
        <v>2.5885760000000002</v>
      </c>
      <c r="X366">
        <v>2.6421009999999998</v>
      </c>
      <c r="Y366">
        <v>2.6850019999999999</v>
      </c>
      <c r="Z366">
        <v>2.7282139999999999</v>
      </c>
      <c r="AA366">
        <v>2.786699</v>
      </c>
      <c r="AB366">
        <v>2.8497979999999998</v>
      </c>
      <c r="AC366">
        <v>2.9108179999999999</v>
      </c>
      <c r="AD366">
        <v>2.9877199999999999</v>
      </c>
      <c r="AE366">
        <v>3.051393</v>
      </c>
      <c r="AF366">
        <v>3.1057329999999999</v>
      </c>
      <c r="AG366">
        <v>3.1620149999999998</v>
      </c>
      <c r="AH366">
        <v>3.2285529999999998</v>
      </c>
      <c r="AI366">
        <v>3.2993199999999998</v>
      </c>
      <c r="AJ366">
        <v>3.3713150000000001</v>
      </c>
      <c r="AK366">
        <v>3.44021</v>
      </c>
      <c r="AL366">
        <v>3.504696</v>
      </c>
      <c r="AM366">
        <v>3.5878350000000001</v>
      </c>
      <c r="AN366">
        <v>3.6654499999999999</v>
      </c>
      <c r="AO366" s="1">
        <v>0.02</v>
      </c>
    </row>
    <row r="367" spans="1:41" hidden="1" x14ac:dyDescent="0.2">
      <c r="A367" t="s">
        <v>334</v>
      </c>
      <c r="B367" t="s">
        <v>13</v>
      </c>
      <c r="C367" t="s">
        <v>2648</v>
      </c>
      <c r="D367" t="s">
        <v>2680</v>
      </c>
      <c r="E367" t="s">
        <v>2672</v>
      </c>
      <c r="F367" t="s">
        <v>2673</v>
      </c>
      <c r="G367" t="s">
        <v>2652</v>
      </c>
      <c r="H367" t="s">
        <v>302</v>
      </c>
      <c r="I367" t="s">
        <v>186</v>
      </c>
      <c r="K367">
        <v>2.148501</v>
      </c>
      <c r="L367">
        <v>2.0525139999999999</v>
      </c>
      <c r="M367">
        <v>2.0983070000000001</v>
      </c>
      <c r="N367">
        <v>2.1722869999999999</v>
      </c>
      <c r="O367">
        <v>2.1597810000000002</v>
      </c>
      <c r="P367">
        <v>2.178239</v>
      </c>
      <c r="Q367">
        <v>2.22865</v>
      </c>
      <c r="R367">
        <v>2.275055</v>
      </c>
      <c r="S367">
        <v>2.3301560000000001</v>
      </c>
      <c r="T367">
        <v>2.384741</v>
      </c>
      <c r="U367">
        <v>2.4490569999999998</v>
      </c>
      <c r="V367">
        <v>2.499546</v>
      </c>
      <c r="W367">
        <v>2.5488439999999999</v>
      </c>
      <c r="X367">
        <v>2.6133169999999999</v>
      </c>
      <c r="Y367">
        <v>2.6488610000000001</v>
      </c>
      <c r="Z367">
        <v>2.6930170000000002</v>
      </c>
      <c r="AA367">
        <v>2.7584249999999999</v>
      </c>
      <c r="AB367">
        <v>2.8175080000000001</v>
      </c>
      <c r="AC367">
        <v>2.8746049999999999</v>
      </c>
      <c r="AD367">
        <v>2.9386139999999998</v>
      </c>
      <c r="AE367">
        <v>2.9931030000000001</v>
      </c>
      <c r="AF367">
        <v>3.0522689999999999</v>
      </c>
      <c r="AG367">
        <v>3.1019290000000002</v>
      </c>
      <c r="AH367">
        <v>3.1585420000000002</v>
      </c>
      <c r="AI367">
        <v>3.2220499999999999</v>
      </c>
      <c r="AJ367">
        <v>3.2638210000000001</v>
      </c>
      <c r="AK367">
        <v>3.3216459999999999</v>
      </c>
      <c r="AL367">
        <v>3.3834919999999999</v>
      </c>
      <c r="AM367">
        <v>3.4461930000000001</v>
      </c>
      <c r="AN367">
        <v>3.5042559999999998</v>
      </c>
      <c r="AO367" s="1">
        <v>1.7000000000000001E-2</v>
      </c>
    </row>
    <row r="368" spans="1:41" hidden="1" x14ac:dyDescent="0.2">
      <c r="A368" t="s">
        <v>334</v>
      </c>
      <c r="B368" t="s">
        <v>15</v>
      </c>
      <c r="C368" t="s">
        <v>2648</v>
      </c>
      <c r="D368" t="s">
        <v>2680</v>
      </c>
      <c r="E368" t="s">
        <v>2672</v>
      </c>
      <c r="F368" t="s">
        <v>2673</v>
      </c>
      <c r="G368" t="s">
        <v>2653</v>
      </c>
      <c r="H368" t="s">
        <v>303</v>
      </c>
      <c r="I368" t="s">
        <v>186</v>
      </c>
      <c r="K368">
        <v>2.148971</v>
      </c>
      <c r="L368">
        <v>2.089226</v>
      </c>
      <c r="M368">
        <v>2.1932499999999999</v>
      </c>
      <c r="N368">
        <v>2.3229549999999999</v>
      </c>
      <c r="O368">
        <v>2.2678060000000002</v>
      </c>
      <c r="P368">
        <v>2.31637</v>
      </c>
      <c r="Q368">
        <v>2.3733529999999998</v>
      </c>
      <c r="R368">
        <v>2.4259430000000002</v>
      </c>
      <c r="S368">
        <v>2.4658419999999999</v>
      </c>
      <c r="T368">
        <v>2.5159910000000001</v>
      </c>
      <c r="U368">
        <v>2.5405630000000001</v>
      </c>
      <c r="V368">
        <v>2.5782790000000002</v>
      </c>
      <c r="W368">
        <v>2.6205959999999999</v>
      </c>
      <c r="X368">
        <v>2.6712370000000001</v>
      </c>
      <c r="Y368">
        <v>2.7164999999999999</v>
      </c>
      <c r="Z368">
        <v>2.7647979999999999</v>
      </c>
      <c r="AA368">
        <v>2.8168890000000002</v>
      </c>
      <c r="AB368">
        <v>2.8728769999999999</v>
      </c>
      <c r="AC368">
        <v>2.931562</v>
      </c>
      <c r="AD368">
        <v>2.9945200000000001</v>
      </c>
      <c r="AE368">
        <v>3.0570949999999999</v>
      </c>
      <c r="AF368">
        <v>3.1201460000000001</v>
      </c>
      <c r="AG368">
        <v>3.196564</v>
      </c>
      <c r="AH368">
        <v>3.2631670000000002</v>
      </c>
      <c r="AI368">
        <v>3.3512019999999998</v>
      </c>
      <c r="AJ368">
        <v>3.4303170000000001</v>
      </c>
      <c r="AK368">
        <v>3.5183230000000001</v>
      </c>
      <c r="AL368">
        <v>3.5980919999999998</v>
      </c>
      <c r="AM368">
        <v>3.6911990000000001</v>
      </c>
      <c r="AN368">
        <v>3.7867099999999998</v>
      </c>
      <c r="AO368" s="1">
        <v>0.02</v>
      </c>
    </row>
    <row r="369" spans="1:41" hidden="1" x14ac:dyDescent="0.2">
      <c r="A369" t="s">
        <v>334</v>
      </c>
      <c r="B369" t="s">
        <v>67</v>
      </c>
      <c r="C369" t="s">
        <v>2648</v>
      </c>
      <c r="D369" t="s">
        <v>2680</v>
      </c>
      <c r="E369" t="s">
        <v>2672</v>
      </c>
      <c r="F369" t="s">
        <v>2663</v>
      </c>
      <c r="I369" t="s">
        <v>186</v>
      </c>
    </row>
    <row r="370" spans="1:41" hidden="1" x14ac:dyDescent="0.2">
      <c r="A370" t="s">
        <v>334</v>
      </c>
      <c r="B370" t="s">
        <v>11</v>
      </c>
      <c r="C370" t="s">
        <v>2648</v>
      </c>
      <c r="D370" t="s">
        <v>2680</v>
      </c>
      <c r="E370" t="s">
        <v>2672</v>
      </c>
      <c r="F370" t="s">
        <v>2663</v>
      </c>
      <c r="G370" t="s">
        <v>2651</v>
      </c>
      <c r="H370" t="s">
        <v>304</v>
      </c>
      <c r="I370" t="s">
        <v>186</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t="s">
        <v>69</v>
      </c>
    </row>
    <row r="371" spans="1:41" hidden="1" x14ac:dyDescent="0.2">
      <c r="A371" t="s">
        <v>334</v>
      </c>
      <c r="B371" t="s">
        <v>13</v>
      </c>
      <c r="C371" t="s">
        <v>2648</v>
      </c>
      <c r="D371" t="s">
        <v>2680</v>
      </c>
      <c r="E371" t="s">
        <v>2672</v>
      </c>
      <c r="F371" t="s">
        <v>2663</v>
      </c>
      <c r="G371" t="s">
        <v>2652</v>
      </c>
      <c r="H371" t="s">
        <v>305</v>
      </c>
      <c r="I371" t="s">
        <v>186</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t="s">
        <v>69</v>
      </c>
    </row>
    <row r="372" spans="1:41" hidden="1" x14ac:dyDescent="0.2">
      <c r="A372" t="s">
        <v>334</v>
      </c>
      <c r="B372" t="s">
        <v>15</v>
      </c>
      <c r="C372" t="s">
        <v>2648</v>
      </c>
      <c r="D372" t="s">
        <v>2680</v>
      </c>
      <c r="E372" t="s">
        <v>2672</v>
      </c>
      <c r="F372" t="s">
        <v>2663</v>
      </c>
      <c r="G372" t="s">
        <v>2653</v>
      </c>
      <c r="H372" t="s">
        <v>306</v>
      </c>
      <c r="I372" t="s">
        <v>186</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t="s">
        <v>69</v>
      </c>
    </row>
    <row r="373" spans="1:41" hidden="1" x14ac:dyDescent="0.2">
      <c r="A373" t="s">
        <v>334</v>
      </c>
      <c r="B373" t="s">
        <v>25</v>
      </c>
      <c r="C373" t="s">
        <v>2648</v>
      </c>
      <c r="D373" t="s">
        <v>2680</v>
      </c>
      <c r="E373" t="s">
        <v>2672</v>
      </c>
      <c r="F373" t="s">
        <v>2656</v>
      </c>
      <c r="I373" t="s">
        <v>186</v>
      </c>
    </row>
    <row r="374" spans="1:41" hidden="1" x14ac:dyDescent="0.2">
      <c r="A374" t="s">
        <v>334</v>
      </c>
      <c r="B374" t="s">
        <v>11</v>
      </c>
      <c r="C374" t="s">
        <v>2648</v>
      </c>
      <c r="D374" t="s">
        <v>2680</v>
      </c>
      <c r="E374" t="s">
        <v>2672</v>
      </c>
      <c r="F374" t="s">
        <v>2656</v>
      </c>
      <c r="G374" t="s">
        <v>2651</v>
      </c>
      <c r="H374" t="s">
        <v>307</v>
      </c>
      <c r="I374" t="s">
        <v>186</v>
      </c>
      <c r="K374">
        <v>32.461033</v>
      </c>
      <c r="L374">
        <v>33.04562</v>
      </c>
      <c r="M374">
        <v>33.004742</v>
      </c>
      <c r="N374">
        <v>32.914279999999998</v>
      </c>
      <c r="O374">
        <v>33.510502000000002</v>
      </c>
      <c r="P374">
        <v>34.228614999999998</v>
      </c>
      <c r="Q374">
        <v>35.170924999999997</v>
      </c>
      <c r="R374">
        <v>36.187804999999997</v>
      </c>
      <c r="S374">
        <v>37.176769</v>
      </c>
      <c r="T374">
        <v>38.099013999999997</v>
      </c>
      <c r="U374">
        <v>39.110560999999997</v>
      </c>
      <c r="V374">
        <v>40.050980000000003</v>
      </c>
      <c r="W374">
        <v>41.163466999999997</v>
      </c>
      <c r="X374">
        <v>42.225441000000004</v>
      </c>
      <c r="Y374">
        <v>42.904305000000001</v>
      </c>
      <c r="Z374">
        <v>43.757179000000001</v>
      </c>
      <c r="AA374">
        <v>44.491202999999999</v>
      </c>
      <c r="AB374">
        <v>45.244118</v>
      </c>
      <c r="AC374">
        <v>46.261253000000004</v>
      </c>
      <c r="AD374">
        <v>47.281002000000001</v>
      </c>
      <c r="AE374">
        <v>48.16328</v>
      </c>
      <c r="AF374">
        <v>49.21022</v>
      </c>
      <c r="AG374">
        <v>50.200352000000002</v>
      </c>
      <c r="AH374">
        <v>50.977482000000002</v>
      </c>
      <c r="AI374">
        <v>52.126575000000003</v>
      </c>
      <c r="AJ374">
        <v>53.222785999999999</v>
      </c>
      <c r="AK374">
        <v>54.273021999999997</v>
      </c>
      <c r="AL374">
        <v>55.583485000000003</v>
      </c>
      <c r="AM374">
        <v>56.726512999999997</v>
      </c>
      <c r="AN374">
        <v>57.605263000000001</v>
      </c>
      <c r="AO374" s="1">
        <v>0.02</v>
      </c>
    </row>
    <row r="375" spans="1:41" hidden="1" x14ac:dyDescent="0.2">
      <c r="A375" t="s">
        <v>334</v>
      </c>
      <c r="B375" t="s">
        <v>13</v>
      </c>
      <c r="C375" t="s">
        <v>2648</v>
      </c>
      <c r="D375" t="s">
        <v>2680</v>
      </c>
      <c r="E375" t="s">
        <v>2672</v>
      </c>
      <c r="F375" t="s">
        <v>2656</v>
      </c>
      <c r="G375" t="s">
        <v>2652</v>
      </c>
      <c r="H375" t="s">
        <v>308</v>
      </c>
      <c r="I375" t="s">
        <v>186</v>
      </c>
      <c r="K375">
        <v>32.462367999999998</v>
      </c>
      <c r="L375">
        <v>32.871223000000001</v>
      </c>
      <c r="M375">
        <v>32.446770000000001</v>
      </c>
      <c r="N375">
        <v>32.207169</v>
      </c>
      <c r="O375">
        <v>32.64922</v>
      </c>
      <c r="P375">
        <v>33.460068</v>
      </c>
      <c r="Q375">
        <v>34.320801000000003</v>
      </c>
      <c r="R375">
        <v>35.255420999999998</v>
      </c>
      <c r="S375">
        <v>36.197001999999998</v>
      </c>
      <c r="T375">
        <v>36.999476999999999</v>
      </c>
      <c r="U375">
        <v>38.193297999999999</v>
      </c>
      <c r="V375">
        <v>39.129790999999997</v>
      </c>
      <c r="W375">
        <v>40.211727000000003</v>
      </c>
      <c r="X375">
        <v>41.355724000000002</v>
      </c>
      <c r="Y375">
        <v>42.009853</v>
      </c>
      <c r="Z375">
        <v>42.9771</v>
      </c>
      <c r="AA375">
        <v>43.922885999999998</v>
      </c>
      <c r="AB375">
        <v>44.695067999999999</v>
      </c>
      <c r="AC375">
        <v>45.652965999999999</v>
      </c>
      <c r="AD375">
        <v>46.829506000000002</v>
      </c>
      <c r="AE375">
        <v>47.685257</v>
      </c>
      <c r="AF375">
        <v>48.677990000000001</v>
      </c>
      <c r="AG375">
        <v>49.612873</v>
      </c>
      <c r="AH375">
        <v>50.438763000000002</v>
      </c>
      <c r="AI375">
        <v>51.416846999999997</v>
      </c>
      <c r="AJ375">
        <v>52.568126999999997</v>
      </c>
      <c r="AK375">
        <v>53.254471000000002</v>
      </c>
      <c r="AL375">
        <v>54.271827999999999</v>
      </c>
      <c r="AM375">
        <v>55.124977000000001</v>
      </c>
      <c r="AN375">
        <v>55.782730000000001</v>
      </c>
      <c r="AO375" s="1">
        <v>1.9E-2</v>
      </c>
    </row>
    <row r="376" spans="1:41" hidden="1" x14ac:dyDescent="0.2">
      <c r="A376" t="s">
        <v>334</v>
      </c>
      <c r="B376" t="s">
        <v>15</v>
      </c>
      <c r="C376" t="s">
        <v>2648</v>
      </c>
      <c r="D376" t="s">
        <v>2680</v>
      </c>
      <c r="E376" t="s">
        <v>2672</v>
      </c>
      <c r="F376" t="s">
        <v>2656</v>
      </c>
      <c r="G376" t="s">
        <v>2653</v>
      </c>
      <c r="H376" t="s">
        <v>309</v>
      </c>
      <c r="I376" t="s">
        <v>186</v>
      </c>
      <c r="K376">
        <v>32.498305999999999</v>
      </c>
      <c r="L376">
        <v>32.884430000000002</v>
      </c>
      <c r="M376">
        <v>33.812618000000001</v>
      </c>
      <c r="N376">
        <v>34.343727000000001</v>
      </c>
      <c r="O376">
        <v>35.228240999999997</v>
      </c>
      <c r="P376">
        <v>36.355179</v>
      </c>
      <c r="Q376">
        <v>37.349303999999997</v>
      </c>
      <c r="R376">
        <v>38.473357999999998</v>
      </c>
      <c r="S376">
        <v>39.548549999999999</v>
      </c>
      <c r="T376">
        <v>40.521960999999997</v>
      </c>
      <c r="U376">
        <v>41.489075</v>
      </c>
      <c r="V376">
        <v>42.405951999999999</v>
      </c>
      <c r="W376">
        <v>43.446441999999998</v>
      </c>
      <c r="X376">
        <v>44.271842999999997</v>
      </c>
      <c r="Y376">
        <v>44.822346000000003</v>
      </c>
      <c r="Z376">
        <v>45.696677999999999</v>
      </c>
      <c r="AA376">
        <v>46.510638999999998</v>
      </c>
      <c r="AB376">
        <v>47.450989</v>
      </c>
      <c r="AC376">
        <v>48.355452999999997</v>
      </c>
      <c r="AD376">
        <v>49.476208</v>
      </c>
      <c r="AE376">
        <v>50.547176</v>
      </c>
      <c r="AF376">
        <v>51.34919</v>
      </c>
      <c r="AG376">
        <v>52.213760000000001</v>
      </c>
      <c r="AH376">
        <v>53.482128000000003</v>
      </c>
      <c r="AI376">
        <v>54.598736000000002</v>
      </c>
      <c r="AJ376">
        <v>55.993800999999998</v>
      </c>
      <c r="AK376">
        <v>57.152447000000002</v>
      </c>
      <c r="AL376">
        <v>58.344459999999998</v>
      </c>
      <c r="AM376">
        <v>59.863543999999997</v>
      </c>
      <c r="AN376">
        <v>61.093071000000002</v>
      </c>
      <c r="AO376" s="1">
        <v>2.1999999999999999E-2</v>
      </c>
    </row>
    <row r="377" spans="1:41" hidden="1" x14ac:dyDescent="0.2">
      <c r="A377" t="s">
        <v>334</v>
      </c>
      <c r="B377" t="s">
        <v>157</v>
      </c>
    </row>
    <row r="378" spans="1:41" hidden="1" x14ac:dyDescent="0.2">
      <c r="A378" t="s">
        <v>334</v>
      </c>
      <c r="B378" t="s">
        <v>310</v>
      </c>
    </row>
    <row r="379" spans="1:41" hidden="1" x14ac:dyDescent="0.2">
      <c r="A379" t="s">
        <v>334</v>
      </c>
      <c r="B379" t="s">
        <v>8</v>
      </c>
      <c r="C379" t="s">
        <v>181</v>
      </c>
      <c r="D379" t="s">
        <v>2680</v>
      </c>
      <c r="E379" t="s">
        <v>2674</v>
      </c>
      <c r="I379" t="s">
        <v>311</v>
      </c>
    </row>
    <row r="380" spans="1:41" hidden="1" x14ac:dyDescent="0.2">
      <c r="A380" t="s">
        <v>334</v>
      </c>
      <c r="B380" t="s">
        <v>11</v>
      </c>
      <c r="C380" t="s">
        <v>181</v>
      </c>
      <c r="D380" t="s">
        <v>2680</v>
      </c>
      <c r="E380" t="s">
        <v>2674</v>
      </c>
      <c r="F380" t="s">
        <v>2651</v>
      </c>
      <c r="H380" t="s">
        <v>312</v>
      </c>
      <c r="I380" t="s">
        <v>311</v>
      </c>
      <c r="K380">
        <v>274.75665300000003</v>
      </c>
      <c r="L380">
        <v>282.02075200000002</v>
      </c>
      <c r="M380">
        <v>286.20111100000003</v>
      </c>
      <c r="N380">
        <v>288.20675699999998</v>
      </c>
      <c r="O380">
        <v>294.44158900000002</v>
      </c>
      <c r="P380">
        <v>302.19567899999998</v>
      </c>
      <c r="Q380">
        <v>311.29156499999999</v>
      </c>
      <c r="R380">
        <v>321.77432299999998</v>
      </c>
      <c r="S380">
        <v>332.630402</v>
      </c>
      <c r="T380">
        <v>342.45663500000001</v>
      </c>
      <c r="U380">
        <v>355.06091300000003</v>
      </c>
      <c r="V380">
        <v>365.27722199999999</v>
      </c>
      <c r="W380">
        <v>377.34936499999998</v>
      </c>
      <c r="X380">
        <v>388.63220200000001</v>
      </c>
      <c r="Y380">
        <v>397.51559400000002</v>
      </c>
      <c r="Z380">
        <v>408.180115</v>
      </c>
      <c r="AA380">
        <v>418.84121699999997</v>
      </c>
      <c r="AB380">
        <v>429.648865</v>
      </c>
      <c r="AC380">
        <v>442.12435900000003</v>
      </c>
      <c r="AD380">
        <v>454.80560300000002</v>
      </c>
      <c r="AE380">
        <v>466.88235500000002</v>
      </c>
      <c r="AF380">
        <v>480.18594400000001</v>
      </c>
      <c r="AG380">
        <v>493.36175500000002</v>
      </c>
      <c r="AH380">
        <v>505.55471799999998</v>
      </c>
      <c r="AI380">
        <v>520.60107400000004</v>
      </c>
      <c r="AJ380">
        <v>535.42602499999998</v>
      </c>
      <c r="AK380">
        <v>550.24298099999999</v>
      </c>
      <c r="AL380">
        <v>566.61499000000003</v>
      </c>
      <c r="AM380">
        <v>582.39544699999999</v>
      </c>
      <c r="AN380">
        <v>596.77319299999999</v>
      </c>
      <c r="AO380" s="1">
        <v>2.7E-2</v>
      </c>
    </row>
    <row r="381" spans="1:41" hidden="1" x14ac:dyDescent="0.2">
      <c r="A381" t="s">
        <v>334</v>
      </c>
      <c r="B381" t="s">
        <v>13</v>
      </c>
      <c r="C381" t="s">
        <v>181</v>
      </c>
      <c r="D381" t="s">
        <v>2680</v>
      </c>
      <c r="E381" t="s">
        <v>2674</v>
      </c>
      <c r="F381" t="s">
        <v>2652</v>
      </c>
      <c r="H381" t="s">
        <v>313</v>
      </c>
      <c r="I381" t="s">
        <v>311</v>
      </c>
      <c r="K381">
        <v>274.77011099999999</v>
      </c>
      <c r="L381">
        <v>279.75826999999998</v>
      </c>
      <c r="M381">
        <v>281.67379799999998</v>
      </c>
      <c r="N381">
        <v>282.34167500000001</v>
      </c>
      <c r="O381">
        <v>287.81314099999997</v>
      </c>
      <c r="P381">
        <v>296.109894</v>
      </c>
      <c r="Q381">
        <v>304.91982999999999</v>
      </c>
      <c r="R381">
        <v>315.056152</v>
      </c>
      <c r="S381">
        <v>325.84271200000001</v>
      </c>
      <c r="T381">
        <v>335.52947999999998</v>
      </c>
      <c r="U381">
        <v>349.52825899999999</v>
      </c>
      <c r="V381">
        <v>360.43051100000002</v>
      </c>
      <c r="W381">
        <v>372.71218900000002</v>
      </c>
      <c r="X381">
        <v>384.88452100000001</v>
      </c>
      <c r="Y381">
        <v>394.34130900000002</v>
      </c>
      <c r="Z381">
        <v>405.91394000000003</v>
      </c>
      <c r="AA381">
        <v>418.084137</v>
      </c>
      <c r="AB381">
        <v>429.13833599999998</v>
      </c>
      <c r="AC381">
        <v>441.492706</v>
      </c>
      <c r="AD381">
        <v>455.18017600000002</v>
      </c>
      <c r="AE381">
        <v>467.34906000000001</v>
      </c>
      <c r="AF381">
        <v>480.310089</v>
      </c>
      <c r="AG381">
        <v>493.413971</v>
      </c>
      <c r="AH381">
        <v>506.01181000000003</v>
      </c>
      <c r="AI381">
        <v>520.00964399999998</v>
      </c>
      <c r="AJ381">
        <v>534.80633499999999</v>
      </c>
      <c r="AK381">
        <v>546.74401899999998</v>
      </c>
      <c r="AL381">
        <v>560.99139400000001</v>
      </c>
      <c r="AM381">
        <v>574.20892300000003</v>
      </c>
      <c r="AN381">
        <v>586.42730700000004</v>
      </c>
      <c r="AO381" s="1">
        <v>2.5999999999999999E-2</v>
      </c>
    </row>
    <row r="382" spans="1:41" hidden="1" x14ac:dyDescent="0.2">
      <c r="A382" t="s">
        <v>334</v>
      </c>
      <c r="B382" t="s">
        <v>15</v>
      </c>
      <c r="C382" t="s">
        <v>181</v>
      </c>
      <c r="D382" t="s">
        <v>2680</v>
      </c>
      <c r="E382" t="s">
        <v>2674</v>
      </c>
      <c r="F382" t="s">
        <v>2653</v>
      </c>
      <c r="H382" t="s">
        <v>314</v>
      </c>
      <c r="I382" t="s">
        <v>311</v>
      </c>
      <c r="K382">
        <v>274.94439699999998</v>
      </c>
      <c r="L382">
        <v>284.52838100000002</v>
      </c>
      <c r="M382">
        <v>292.59442100000001</v>
      </c>
      <c r="N382">
        <v>299.545502</v>
      </c>
      <c r="O382">
        <v>307.273529</v>
      </c>
      <c r="P382">
        <v>317.29183999999998</v>
      </c>
      <c r="Q382">
        <v>326.40518200000002</v>
      </c>
      <c r="R382">
        <v>337.56915300000003</v>
      </c>
      <c r="S382">
        <v>349.54595899999998</v>
      </c>
      <c r="T382">
        <v>359.42855800000001</v>
      </c>
      <c r="U382">
        <v>370.09188799999998</v>
      </c>
      <c r="V382">
        <v>380.71081500000003</v>
      </c>
      <c r="W382">
        <v>393.29904199999999</v>
      </c>
      <c r="X382">
        <v>403.11373900000001</v>
      </c>
      <c r="Y382">
        <v>411.569458</v>
      </c>
      <c r="Z382">
        <v>422.38320900000002</v>
      </c>
      <c r="AA382">
        <v>433.33248900000001</v>
      </c>
      <c r="AB382">
        <v>444.96112099999999</v>
      </c>
      <c r="AC382">
        <v>456.684326</v>
      </c>
      <c r="AD382">
        <v>469.60549900000001</v>
      </c>
      <c r="AE382">
        <v>482.15609699999999</v>
      </c>
      <c r="AF382">
        <v>493.54116800000003</v>
      </c>
      <c r="AG382">
        <v>505.72820999999999</v>
      </c>
      <c r="AH382">
        <v>521.33801300000005</v>
      </c>
      <c r="AI382">
        <v>536.18347200000005</v>
      </c>
      <c r="AJ382">
        <v>552.84881600000006</v>
      </c>
      <c r="AK382">
        <v>568.45416299999999</v>
      </c>
      <c r="AL382">
        <v>584.18072500000005</v>
      </c>
      <c r="AM382">
        <v>602.71643100000006</v>
      </c>
      <c r="AN382">
        <v>619.88299600000005</v>
      </c>
      <c r="AO382" s="1">
        <v>2.8000000000000001E-2</v>
      </c>
    </row>
    <row r="383" spans="1:41" hidden="1" x14ac:dyDescent="0.2">
      <c r="A383" t="s">
        <v>334</v>
      </c>
      <c r="B383" t="s">
        <v>29</v>
      </c>
      <c r="C383" t="s">
        <v>181</v>
      </c>
      <c r="D383" t="s">
        <v>2680</v>
      </c>
      <c r="E383" t="s">
        <v>2675</v>
      </c>
      <c r="I383" t="s">
        <v>311</v>
      </c>
    </row>
    <row r="384" spans="1:41" hidden="1" x14ac:dyDescent="0.2">
      <c r="A384" t="s">
        <v>334</v>
      </c>
      <c r="B384" t="s">
        <v>11</v>
      </c>
      <c r="C384" t="s">
        <v>181</v>
      </c>
      <c r="D384" t="s">
        <v>2680</v>
      </c>
      <c r="E384" t="s">
        <v>2675</v>
      </c>
      <c r="F384" t="s">
        <v>2651</v>
      </c>
      <c r="H384" t="s">
        <v>315</v>
      </c>
      <c r="I384" t="s">
        <v>311</v>
      </c>
      <c r="K384">
        <v>197.94026199999999</v>
      </c>
      <c r="L384">
        <v>206.52299500000001</v>
      </c>
      <c r="M384">
        <v>204.484253</v>
      </c>
      <c r="N384">
        <v>203.79495199999999</v>
      </c>
      <c r="O384">
        <v>207.09669500000001</v>
      </c>
      <c r="P384">
        <v>211.095474</v>
      </c>
      <c r="Q384">
        <v>217.16265899999999</v>
      </c>
      <c r="R384">
        <v>223.97851600000001</v>
      </c>
      <c r="S384">
        <v>230.93884299999999</v>
      </c>
      <c r="T384">
        <v>237.02470400000001</v>
      </c>
      <c r="U384">
        <v>245.28102100000001</v>
      </c>
      <c r="V384">
        <v>251.525589</v>
      </c>
      <c r="W384">
        <v>259.56954999999999</v>
      </c>
      <c r="X384">
        <v>266.95376599999997</v>
      </c>
      <c r="Y384">
        <v>272.41683999999998</v>
      </c>
      <c r="Z384">
        <v>279.12619000000001</v>
      </c>
      <c r="AA384">
        <v>285.69381700000002</v>
      </c>
      <c r="AB384">
        <v>292.35488900000001</v>
      </c>
      <c r="AC384">
        <v>300.53656000000001</v>
      </c>
      <c r="AD384">
        <v>308.674713</v>
      </c>
      <c r="AE384">
        <v>316.274902</v>
      </c>
      <c r="AF384">
        <v>324.93261699999999</v>
      </c>
      <c r="AG384">
        <v>333.95410199999998</v>
      </c>
      <c r="AH384">
        <v>341.54922499999998</v>
      </c>
      <c r="AI384">
        <v>351.54641700000002</v>
      </c>
      <c r="AJ384">
        <v>361.37936400000001</v>
      </c>
      <c r="AK384">
        <v>370.90063500000002</v>
      </c>
      <c r="AL384">
        <v>382.05593900000002</v>
      </c>
      <c r="AM384">
        <v>392.81509399999999</v>
      </c>
      <c r="AN384">
        <v>402.17343099999999</v>
      </c>
      <c r="AO384" s="1">
        <v>2.5000000000000001E-2</v>
      </c>
    </row>
    <row r="385" spans="1:41" hidden="1" x14ac:dyDescent="0.2">
      <c r="A385" t="s">
        <v>334</v>
      </c>
      <c r="B385" t="s">
        <v>13</v>
      </c>
      <c r="C385" t="s">
        <v>181</v>
      </c>
      <c r="D385" t="s">
        <v>2680</v>
      </c>
      <c r="E385" t="s">
        <v>2675</v>
      </c>
      <c r="F385" t="s">
        <v>2652</v>
      </c>
      <c r="H385" t="s">
        <v>316</v>
      </c>
      <c r="I385" t="s">
        <v>311</v>
      </c>
      <c r="K385">
        <v>197.945572</v>
      </c>
      <c r="L385">
        <v>204.534378</v>
      </c>
      <c r="M385">
        <v>200.380112</v>
      </c>
      <c r="N385">
        <v>198.93730199999999</v>
      </c>
      <c r="O385">
        <v>201.561646</v>
      </c>
      <c r="P385">
        <v>206.290695</v>
      </c>
      <c r="Q385">
        <v>212.06260700000001</v>
      </c>
      <c r="R385">
        <v>218.74108899999999</v>
      </c>
      <c r="S385">
        <v>225.397659</v>
      </c>
      <c r="T385">
        <v>231.06016500000001</v>
      </c>
      <c r="U385">
        <v>240.44338999999999</v>
      </c>
      <c r="V385">
        <v>247.16995199999999</v>
      </c>
      <c r="W385">
        <v>255.25614899999999</v>
      </c>
      <c r="X385">
        <v>263.23272700000001</v>
      </c>
      <c r="Y385">
        <v>268.802887</v>
      </c>
      <c r="Z385">
        <v>276.11657700000001</v>
      </c>
      <c r="AA385">
        <v>283.64666699999998</v>
      </c>
      <c r="AB385">
        <v>290.41845699999999</v>
      </c>
      <c r="AC385">
        <v>298.46374500000002</v>
      </c>
      <c r="AD385">
        <v>307.72042800000003</v>
      </c>
      <c r="AE385">
        <v>315.28836100000001</v>
      </c>
      <c r="AF385">
        <v>323.74822999999998</v>
      </c>
      <c r="AG385">
        <v>332.479645</v>
      </c>
      <c r="AH385">
        <v>340.27453600000001</v>
      </c>
      <c r="AI385">
        <v>349.26800500000002</v>
      </c>
      <c r="AJ385">
        <v>359.28436299999998</v>
      </c>
      <c r="AK385">
        <v>366.403839</v>
      </c>
      <c r="AL385">
        <v>376.20214800000002</v>
      </c>
      <c r="AM385">
        <v>385.39840700000002</v>
      </c>
      <c r="AN385">
        <v>393.34991500000001</v>
      </c>
      <c r="AO385" s="1">
        <v>2.4E-2</v>
      </c>
    </row>
    <row r="386" spans="1:41" hidden="1" x14ac:dyDescent="0.2">
      <c r="A386" t="s">
        <v>334</v>
      </c>
      <c r="B386" t="s">
        <v>15</v>
      </c>
      <c r="C386" t="s">
        <v>181</v>
      </c>
      <c r="D386" t="s">
        <v>2680</v>
      </c>
      <c r="E386" t="s">
        <v>2675</v>
      </c>
      <c r="F386" t="s">
        <v>2653</v>
      </c>
      <c r="H386" t="s">
        <v>317</v>
      </c>
      <c r="I386" t="s">
        <v>311</v>
      </c>
      <c r="K386">
        <v>198.12077300000001</v>
      </c>
      <c r="L386">
        <v>208.31079099999999</v>
      </c>
      <c r="M386">
        <v>210.10441599999999</v>
      </c>
      <c r="N386">
        <v>212.846664</v>
      </c>
      <c r="O386">
        <v>217.47061199999999</v>
      </c>
      <c r="P386">
        <v>223.42214999999999</v>
      </c>
      <c r="Q386">
        <v>229.36630199999999</v>
      </c>
      <c r="R386">
        <v>236.92495700000001</v>
      </c>
      <c r="S386">
        <v>245.05635100000001</v>
      </c>
      <c r="T386">
        <v>251.152603</v>
      </c>
      <c r="U386">
        <v>258.02835099999999</v>
      </c>
      <c r="V386">
        <v>264.64605699999998</v>
      </c>
      <c r="W386">
        <v>273.08444200000002</v>
      </c>
      <c r="X386">
        <v>279.07229599999999</v>
      </c>
      <c r="Y386">
        <v>284.01937900000001</v>
      </c>
      <c r="Z386">
        <v>291.053741</v>
      </c>
      <c r="AA386">
        <v>297.714294</v>
      </c>
      <c r="AB386">
        <v>305.07342499999999</v>
      </c>
      <c r="AC386">
        <v>312.658142</v>
      </c>
      <c r="AD386">
        <v>320.799194</v>
      </c>
      <c r="AE386">
        <v>329.16528299999999</v>
      </c>
      <c r="AF386">
        <v>336.30703699999998</v>
      </c>
      <c r="AG386">
        <v>344.42898600000001</v>
      </c>
      <c r="AH386">
        <v>354.838684</v>
      </c>
      <c r="AI386">
        <v>364.81759599999998</v>
      </c>
      <c r="AJ386">
        <v>375.94738799999999</v>
      </c>
      <c r="AK386">
        <v>386.22610500000002</v>
      </c>
      <c r="AL386">
        <v>396.52862499999998</v>
      </c>
      <c r="AM386">
        <v>409.41677900000002</v>
      </c>
      <c r="AN386">
        <v>421.12970000000001</v>
      </c>
      <c r="AO386" s="1">
        <v>2.5999999999999999E-2</v>
      </c>
    </row>
    <row r="387" spans="1:41" hidden="1" x14ac:dyDescent="0.2">
      <c r="A387" t="s">
        <v>334</v>
      </c>
      <c r="B387" t="s">
        <v>46</v>
      </c>
      <c r="C387" t="s">
        <v>181</v>
      </c>
      <c r="D387" t="s">
        <v>2680</v>
      </c>
      <c r="E387" t="s">
        <v>2676</v>
      </c>
      <c r="I387" t="s">
        <v>311</v>
      </c>
    </row>
    <row r="388" spans="1:41" hidden="1" x14ac:dyDescent="0.2">
      <c r="A388" t="s">
        <v>334</v>
      </c>
      <c r="B388" t="s">
        <v>11</v>
      </c>
      <c r="C388" t="s">
        <v>181</v>
      </c>
      <c r="D388" t="s">
        <v>2680</v>
      </c>
      <c r="E388" t="s">
        <v>2676</v>
      </c>
      <c r="F388" t="s">
        <v>2651</v>
      </c>
      <c r="H388" t="s">
        <v>318</v>
      </c>
      <c r="I388" t="s">
        <v>311</v>
      </c>
      <c r="K388">
        <v>207.87148999999999</v>
      </c>
      <c r="L388">
        <v>222.101822</v>
      </c>
      <c r="M388">
        <v>216.77546699999999</v>
      </c>
      <c r="N388">
        <v>219.22020000000001</v>
      </c>
      <c r="O388">
        <v>223.70854199999999</v>
      </c>
      <c r="P388">
        <v>231.34451300000001</v>
      </c>
      <c r="Q388">
        <v>241.03848300000001</v>
      </c>
      <c r="R388">
        <v>254.377747</v>
      </c>
      <c r="S388">
        <v>266.31781000000001</v>
      </c>
      <c r="T388">
        <v>278.11086999999998</v>
      </c>
      <c r="U388">
        <v>290.352081</v>
      </c>
      <c r="V388">
        <v>302.45700099999999</v>
      </c>
      <c r="W388">
        <v>314.93847699999998</v>
      </c>
      <c r="X388">
        <v>325.372772</v>
      </c>
      <c r="Y388">
        <v>335.25311299999998</v>
      </c>
      <c r="Z388">
        <v>346.38146999999998</v>
      </c>
      <c r="AA388">
        <v>359.34768700000001</v>
      </c>
      <c r="AB388">
        <v>372.17266799999999</v>
      </c>
      <c r="AC388">
        <v>383.170593</v>
      </c>
      <c r="AD388">
        <v>397.90978999999999</v>
      </c>
      <c r="AE388">
        <v>412.68615699999998</v>
      </c>
      <c r="AF388">
        <v>425.94271900000001</v>
      </c>
      <c r="AG388">
        <v>440.55062900000001</v>
      </c>
      <c r="AH388">
        <v>455.16085800000002</v>
      </c>
      <c r="AI388">
        <v>469.07247899999999</v>
      </c>
      <c r="AJ388">
        <v>485.45648199999999</v>
      </c>
      <c r="AK388">
        <v>499.61651599999999</v>
      </c>
      <c r="AL388">
        <v>512.55181900000002</v>
      </c>
      <c r="AM388">
        <v>527.263733</v>
      </c>
      <c r="AN388">
        <v>545.07385299999999</v>
      </c>
      <c r="AO388" s="1">
        <v>3.4000000000000002E-2</v>
      </c>
    </row>
    <row r="389" spans="1:41" hidden="1" x14ac:dyDescent="0.2">
      <c r="A389" t="s">
        <v>334</v>
      </c>
      <c r="B389" t="s">
        <v>13</v>
      </c>
      <c r="C389" t="s">
        <v>181</v>
      </c>
      <c r="D389" t="s">
        <v>2680</v>
      </c>
      <c r="E389" t="s">
        <v>2676</v>
      </c>
      <c r="F389" t="s">
        <v>2652</v>
      </c>
      <c r="H389" t="s">
        <v>319</v>
      </c>
      <c r="I389" t="s">
        <v>311</v>
      </c>
      <c r="K389">
        <v>207.88767999999999</v>
      </c>
      <c r="L389">
        <v>215.03765899999999</v>
      </c>
      <c r="M389">
        <v>205.383667</v>
      </c>
      <c r="N389">
        <v>206.18794299999999</v>
      </c>
      <c r="O389">
        <v>210.86415099999999</v>
      </c>
      <c r="P389">
        <v>217.535889</v>
      </c>
      <c r="Q389">
        <v>225.582977</v>
      </c>
      <c r="R389">
        <v>237.87339800000001</v>
      </c>
      <c r="S389">
        <v>249.55883800000001</v>
      </c>
      <c r="T389">
        <v>260.62853999999999</v>
      </c>
      <c r="U389">
        <v>271.77508499999999</v>
      </c>
      <c r="V389">
        <v>283.856628</v>
      </c>
      <c r="W389">
        <v>298.38806199999999</v>
      </c>
      <c r="X389">
        <v>309.11282299999999</v>
      </c>
      <c r="Y389">
        <v>319.27542099999999</v>
      </c>
      <c r="Z389">
        <v>330.699432</v>
      </c>
      <c r="AA389">
        <v>343.497253</v>
      </c>
      <c r="AB389">
        <v>356.40017699999999</v>
      </c>
      <c r="AC389">
        <v>368.68301400000001</v>
      </c>
      <c r="AD389">
        <v>383.16683999999998</v>
      </c>
      <c r="AE389">
        <v>398.07214399999998</v>
      </c>
      <c r="AF389">
        <v>411.75982699999997</v>
      </c>
      <c r="AG389">
        <v>427.23703</v>
      </c>
      <c r="AH389">
        <v>441.75943000000001</v>
      </c>
      <c r="AI389">
        <v>456.11892699999999</v>
      </c>
      <c r="AJ389">
        <v>471.563873</v>
      </c>
      <c r="AK389">
        <v>486.87170400000002</v>
      </c>
      <c r="AL389">
        <v>500.78930700000001</v>
      </c>
      <c r="AM389">
        <v>515.17297399999995</v>
      </c>
      <c r="AN389">
        <v>533.34863299999995</v>
      </c>
      <c r="AO389" s="1">
        <v>3.3000000000000002E-2</v>
      </c>
    </row>
    <row r="390" spans="1:41" hidden="1" x14ac:dyDescent="0.2">
      <c r="A390" t="s">
        <v>334</v>
      </c>
      <c r="B390" t="s">
        <v>15</v>
      </c>
      <c r="C390" t="s">
        <v>181</v>
      </c>
      <c r="D390" t="s">
        <v>2680</v>
      </c>
      <c r="E390" t="s">
        <v>2676</v>
      </c>
      <c r="F390" t="s">
        <v>2653</v>
      </c>
      <c r="H390" t="s">
        <v>320</v>
      </c>
      <c r="I390" t="s">
        <v>311</v>
      </c>
      <c r="K390">
        <v>209.18341100000001</v>
      </c>
      <c r="L390">
        <v>226.965622</v>
      </c>
      <c r="M390">
        <v>223.47671500000001</v>
      </c>
      <c r="N390">
        <v>232.283783</v>
      </c>
      <c r="O390">
        <v>241.07017500000001</v>
      </c>
      <c r="P390">
        <v>251.773788</v>
      </c>
      <c r="Q390">
        <v>263.37106299999999</v>
      </c>
      <c r="R390">
        <v>277.96966600000002</v>
      </c>
      <c r="S390">
        <v>298.30825800000002</v>
      </c>
      <c r="T390">
        <v>313.51480099999998</v>
      </c>
      <c r="U390">
        <v>330.17941300000001</v>
      </c>
      <c r="V390">
        <v>347.054779</v>
      </c>
      <c r="W390">
        <v>362.50457799999998</v>
      </c>
      <c r="X390">
        <v>376.18215900000001</v>
      </c>
      <c r="Y390">
        <v>387.33785999999998</v>
      </c>
      <c r="Z390">
        <v>402.84625199999999</v>
      </c>
      <c r="AA390">
        <v>416.17584199999999</v>
      </c>
      <c r="AB390">
        <v>430.39950599999997</v>
      </c>
      <c r="AC390">
        <v>445.36471599999999</v>
      </c>
      <c r="AD390">
        <v>457.43225100000001</v>
      </c>
      <c r="AE390">
        <v>470.63931300000002</v>
      </c>
      <c r="AF390">
        <v>483.21523999999999</v>
      </c>
      <c r="AG390">
        <v>499.10583500000001</v>
      </c>
      <c r="AH390">
        <v>519.64825399999995</v>
      </c>
      <c r="AI390">
        <v>538.56158400000004</v>
      </c>
      <c r="AJ390">
        <v>557.36132799999996</v>
      </c>
      <c r="AK390">
        <v>574.08593800000006</v>
      </c>
      <c r="AL390">
        <v>589.41192599999999</v>
      </c>
      <c r="AM390">
        <v>611.53149399999995</v>
      </c>
      <c r="AN390">
        <v>636.08416699999998</v>
      </c>
      <c r="AO390" s="1">
        <v>3.9E-2</v>
      </c>
    </row>
    <row r="391" spans="1:41" hidden="1" x14ac:dyDescent="0.2">
      <c r="A391" t="s">
        <v>334</v>
      </c>
      <c r="B391" t="s">
        <v>75</v>
      </c>
      <c r="C391" t="s">
        <v>181</v>
      </c>
      <c r="D391" t="s">
        <v>2680</v>
      </c>
      <c r="E391" t="s">
        <v>2677</v>
      </c>
      <c r="I391" t="s">
        <v>311</v>
      </c>
    </row>
    <row r="392" spans="1:41" hidden="1" x14ac:dyDescent="0.2">
      <c r="A392" t="s">
        <v>334</v>
      </c>
      <c r="B392" t="s">
        <v>11</v>
      </c>
      <c r="C392" t="s">
        <v>181</v>
      </c>
      <c r="D392" t="s">
        <v>2680</v>
      </c>
      <c r="E392" t="s">
        <v>2677</v>
      </c>
      <c r="F392" t="s">
        <v>2651</v>
      </c>
      <c r="H392" t="s">
        <v>321</v>
      </c>
      <c r="I392" t="s">
        <v>311</v>
      </c>
      <c r="K392">
        <v>608.60992399999998</v>
      </c>
      <c r="L392">
        <v>617.48187299999995</v>
      </c>
      <c r="M392">
        <v>586.63934300000005</v>
      </c>
      <c r="N392">
        <v>608.144409</v>
      </c>
      <c r="O392">
        <v>619.56567399999994</v>
      </c>
      <c r="P392">
        <v>638.83477800000003</v>
      </c>
      <c r="Q392">
        <v>659.09545900000001</v>
      </c>
      <c r="R392">
        <v>680.03027299999997</v>
      </c>
      <c r="S392">
        <v>699.07324200000005</v>
      </c>
      <c r="T392">
        <v>723.95440699999995</v>
      </c>
      <c r="U392">
        <v>761.15173300000004</v>
      </c>
      <c r="V392">
        <v>782.38348399999995</v>
      </c>
      <c r="W392">
        <v>804.76629600000001</v>
      </c>
      <c r="X392">
        <v>827.06945800000005</v>
      </c>
      <c r="Y392">
        <v>848.08575399999995</v>
      </c>
      <c r="Z392">
        <v>872.93933100000004</v>
      </c>
      <c r="AA392">
        <v>900.212402</v>
      </c>
      <c r="AB392">
        <v>930.22808799999996</v>
      </c>
      <c r="AC392">
        <v>954.62152100000003</v>
      </c>
      <c r="AD392">
        <v>987.11413600000003</v>
      </c>
      <c r="AE392">
        <v>1018.673767</v>
      </c>
      <c r="AF392">
        <v>1047.360596</v>
      </c>
      <c r="AG392">
        <v>1087.0263669999999</v>
      </c>
      <c r="AH392">
        <v>1128.3382570000001</v>
      </c>
      <c r="AI392">
        <v>1164.267456</v>
      </c>
      <c r="AJ392">
        <v>1207.455688</v>
      </c>
      <c r="AK392">
        <v>1245.2613530000001</v>
      </c>
      <c r="AL392">
        <v>1277.421875</v>
      </c>
      <c r="AM392">
        <v>1315.5474850000001</v>
      </c>
      <c r="AN392">
        <v>1354.25647</v>
      </c>
      <c r="AO392" s="1">
        <v>2.8000000000000001E-2</v>
      </c>
    </row>
    <row r="393" spans="1:41" hidden="1" x14ac:dyDescent="0.2">
      <c r="A393" t="s">
        <v>334</v>
      </c>
      <c r="B393" t="s">
        <v>13</v>
      </c>
      <c r="C393" t="s">
        <v>181</v>
      </c>
      <c r="D393" t="s">
        <v>2680</v>
      </c>
      <c r="E393" t="s">
        <v>2677</v>
      </c>
      <c r="F393" t="s">
        <v>2652</v>
      </c>
      <c r="H393" t="s">
        <v>322</v>
      </c>
      <c r="I393" t="s">
        <v>311</v>
      </c>
      <c r="K393">
        <v>608.61169400000006</v>
      </c>
      <c r="L393">
        <v>617.45715299999995</v>
      </c>
      <c r="M393">
        <v>576.33123799999998</v>
      </c>
      <c r="N393">
        <v>587.23046899999997</v>
      </c>
      <c r="O393">
        <v>599.362122</v>
      </c>
      <c r="P393">
        <v>618.20581100000004</v>
      </c>
      <c r="Q393">
        <v>640.31671100000005</v>
      </c>
      <c r="R393">
        <v>659.82910200000003</v>
      </c>
      <c r="S393">
        <v>679.51178000000004</v>
      </c>
      <c r="T393">
        <v>701.19915800000001</v>
      </c>
      <c r="U393">
        <v>735.38378899999998</v>
      </c>
      <c r="V393">
        <v>759.42877199999998</v>
      </c>
      <c r="W393">
        <v>779.01330600000006</v>
      </c>
      <c r="X393">
        <v>796.23290999999995</v>
      </c>
      <c r="Y393">
        <v>816.46246299999996</v>
      </c>
      <c r="Z393">
        <v>837.27233899999999</v>
      </c>
      <c r="AA393">
        <v>858.93804899999998</v>
      </c>
      <c r="AB393">
        <v>887.38549799999998</v>
      </c>
      <c r="AC393">
        <v>912.63159199999996</v>
      </c>
      <c r="AD393">
        <v>953.74334699999997</v>
      </c>
      <c r="AE393">
        <v>986.60308799999996</v>
      </c>
      <c r="AF393">
        <v>1016.020569</v>
      </c>
      <c r="AG393">
        <v>1055.437134</v>
      </c>
      <c r="AH393">
        <v>1091.3588870000001</v>
      </c>
      <c r="AI393">
        <v>1124.2717290000001</v>
      </c>
      <c r="AJ393">
        <v>1165.955811</v>
      </c>
      <c r="AK393">
        <v>1192.733643</v>
      </c>
      <c r="AL393">
        <v>1230.415283</v>
      </c>
      <c r="AM393">
        <v>1276.744751</v>
      </c>
      <c r="AN393">
        <v>1321.8760990000001</v>
      </c>
      <c r="AO393" s="1">
        <v>2.7E-2</v>
      </c>
    </row>
    <row r="394" spans="1:41" hidden="1" x14ac:dyDescent="0.2">
      <c r="A394" t="s">
        <v>334</v>
      </c>
      <c r="B394" t="s">
        <v>15</v>
      </c>
      <c r="C394" t="s">
        <v>181</v>
      </c>
      <c r="D394" t="s">
        <v>2680</v>
      </c>
      <c r="E394" t="s">
        <v>2677</v>
      </c>
      <c r="F394" t="s">
        <v>2653</v>
      </c>
      <c r="H394" t="s">
        <v>323</v>
      </c>
      <c r="I394" t="s">
        <v>311</v>
      </c>
      <c r="K394">
        <v>610.19421399999999</v>
      </c>
      <c r="L394">
        <v>618.06152299999997</v>
      </c>
      <c r="M394">
        <v>578.73669400000006</v>
      </c>
      <c r="N394">
        <v>615.47601299999997</v>
      </c>
      <c r="O394">
        <v>636.509094</v>
      </c>
      <c r="P394">
        <v>656.358521</v>
      </c>
      <c r="Q394">
        <v>678.08148200000005</v>
      </c>
      <c r="R394">
        <v>701.91284199999996</v>
      </c>
      <c r="S394">
        <v>740.10809300000005</v>
      </c>
      <c r="T394">
        <v>763.67590299999995</v>
      </c>
      <c r="U394">
        <v>787.81878700000004</v>
      </c>
      <c r="V394">
        <v>814.56219499999997</v>
      </c>
      <c r="W394">
        <v>847.21612500000003</v>
      </c>
      <c r="X394">
        <v>870.36059599999999</v>
      </c>
      <c r="Y394">
        <v>891.19122300000004</v>
      </c>
      <c r="Z394">
        <v>914.71868900000004</v>
      </c>
      <c r="AA394">
        <v>940.90936299999998</v>
      </c>
      <c r="AB394">
        <v>962.59600799999998</v>
      </c>
      <c r="AC394">
        <v>989.03539999999998</v>
      </c>
      <c r="AD394">
        <v>1000.252808</v>
      </c>
      <c r="AE394">
        <v>1020.788391</v>
      </c>
      <c r="AF394">
        <v>1053.7143550000001</v>
      </c>
      <c r="AG394">
        <v>1091.0314940000001</v>
      </c>
      <c r="AH394">
        <v>1125.8116460000001</v>
      </c>
      <c r="AI394">
        <v>1169.372314</v>
      </c>
      <c r="AJ394">
        <v>1199.9407960000001</v>
      </c>
      <c r="AK394">
        <v>1233.3964840000001</v>
      </c>
      <c r="AL394">
        <v>1259.86853</v>
      </c>
      <c r="AM394">
        <v>1301.1571039999999</v>
      </c>
      <c r="AN394">
        <v>1346.900879</v>
      </c>
      <c r="AO394" s="1">
        <v>2.8000000000000001E-2</v>
      </c>
    </row>
    <row r="395" spans="1:41" hidden="1" x14ac:dyDescent="0.2">
      <c r="A395" t="s">
        <v>334</v>
      </c>
      <c r="B395" t="s">
        <v>172</v>
      </c>
      <c r="C395" t="s">
        <v>181</v>
      </c>
      <c r="D395" t="s">
        <v>2680</v>
      </c>
      <c r="E395" t="s">
        <v>2678</v>
      </c>
      <c r="I395" t="s">
        <v>311</v>
      </c>
    </row>
    <row r="396" spans="1:41" hidden="1" x14ac:dyDescent="0.2">
      <c r="A396" t="s">
        <v>334</v>
      </c>
      <c r="B396" t="s">
        <v>11</v>
      </c>
      <c r="C396" t="s">
        <v>181</v>
      </c>
      <c r="D396" t="s">
        <v>2680</v>
      </c>
      <c r="E396" t="s">
        <v>2678</v>
      </c>
      <c r="F396" t="s">
        <v>2651</v>
      </c>
      <c r="H396" t="s">
        <v>324</v>
      </c>
      <c r="I396" t="s">
        <v>311</v>
      </c>
      <c r="K396">
        <v>1289.1782229999999</v>
      </c>
      <c r="L396">
        <v>1328.127563</v>
      </c>
      <c r="M396">
        <v>1294.10022</v>
      </c>
      <c r="N396">
        <v>1319.3664550000001</v>
      </c>
      <c r="O396">
        <v>1344.8123780000001</v>
      </c>
      <c r="P396">
        <v>1383.4704589999999</v>
      </c>
      <c r="Q396">
        <v>1428.588135</v>
      </c>
      <c r="R396">
        <v>1480.160889</v>
      </c>
      <c r="S396">
        <v>1528.960327</v>
      </c>
      <c r="T396">
        <v>1581.5466309999999</v>
      </c>
      <c r="U396">
        <v>1651.8458250000001</v>
      </c>
      <c r="V396">
        <v>1701.643311</v>
      </c>
      <c r="W396">
        <v>1756.6236570000001</v>
      </c>
      <c r="X396">
        <v>1808.0280760000001</v>
      </c>
      <c r="Y396">
        <v>1853.271362</v>
      </c>
      <c r="Z396">
        <v>1906.6270750000001</v>
      </c>
      <c r="AA396">
        <v>1964.0952150000001</v>
      </c>
      <c r="AB396">
        <v>2024.4045410000001</v>
      </c>
      <c r="AC396">
        <v>2080.453125</v>
      </c>
      <c r="AD396">
        <v>2148.5041500000002</v>
      </c>
      <c r="AE396">
        <v>2214.5173340000001</v>
      </c>
      <c r="AF396">
        <v>2278.4216310000002</v>
      </c>
      <c r="AG396">
        <v>2354.8928219999998</v>
      </c>
      <c r="AH396">
        <v>2430.6030270000001</v>
      </c>
      <c r="AI396">
        <v>2505.4873050000001</v>
      </c>
      <c r="AJ396">
        <v>2589.717529</v>
      </c>
      <c r="AK396">
        <v>2666.0214839999999</v>
      </c>
      <c r="AL396">
        <v>2738.6447750000002</v>
      </c>
      <c r="AM396">
        <v>2818.0217290000001</v>
      </c>
      <c r="AN396">
        <v>2898.2766109999998</v>
      </c>
      <c r="AO396" s="1">
        <v>2.8000000000000001E-2</v>
      </c>
    </row>
    <row r="397" spans="1:41" hidden="1" x14ac:dyDescent="0.2">
      <c r="A397" t="s">
        <v>334</v>
      </c>
      <c r="B397" t="s">
        <v>13</v>
      </c>
      <c r="C397" t="s">
        <v>181</v>
      </c>
      <c r="D397" t="s">
        <v>2680</v>
      </c>
      <c r="E397" t="s">
        <v>2678</v>
      </c>
      <c r="F397" t="s">
        <v>2652</v>
      </c>
      <c r="H397" t="s">
        <v>325</v>
      </c>
      <c r="I397" t="s">
        <v>311</v>
      </c>
      <c r="K397">
        <v>1289.2150879999999</v>
      </c>
      <c r="L397">
        <v>1316.787476</v>
      </c>
      <c r="M397">
        <v>1263.7689210000001</v>
      </c>
      <c r="N397">
        <v>1274.697388</v>
      </c>
      <c r="O397">
        <v>1299.6010739999999</v>
      </c>
      <c r="P397">
        <v>1338.1420900000001</v>
      </c>
      <c r="Q397">
        <v>1382.882202</v>
      </c>
      <c r="R397">
        <v>1431.4998780000001</v>
      </c>
      <c r="S397">
        <v>1480.3110349999999</v>
      </c>
      <c r="T397">
        <v>1528.4174800000001</v>
      </c>
      <c r="U397">
        <v>1597.130615</v>
      </c>
      <c r="V397">
        <v>1650.8858640000001</v>
      </c>
      <c r="W397">
        <v>1705.369751</v>
      </c>
      <c r="X397">
        <v>1753.463013</v>
      </c>
      <c r="Y397">
        <v>1798.882202</v>
      </c>
      <c r="Z397">
        <v>1850.002197</v>
      </c>
      <c r="AA397">
        <v>1904.1660159999999</v>
      </c>
      <c r="AB397">
        <v>1963.3424070000001</v>
      </c>
      <c r="AC397">
        <v>2021.270996</v>
      </c>
      <c r="AD397">
        <v>2099.8107909999999</v>
      </c>
      <c r="AE397">
        <v>2167.3125</v>
      </c>
      <c r="AF397">
        <v>2231.8386230000001</v>
      </c>
      <c r="AG397">
        <v>2308.5678710000002</v>
      </c>
      <c r="AH397">
        <v>2379.4047850000002</v>
      </c>
      <c r="AI397">
        <v>2449.6682129999999</v>
      </c>
      <c r="AJ397">
        <v>2531.6103520000001</v>
      </c>
      <c r="AK397">
        <v>2592.7531739999999</v>
      </c>
      <c r="AL397">
        <v>2668.398193</v>
      </c>
      <c r="AM397">
        <v>2751.5249020000001</v>
      </c>
      <c r="AN397">
        <v>2835.001953</v>
      </c>
      <c r="AO397" s="1">
        <v>2.8000000000000001E-2</v>
      </c>
    </row>
    <row r="398" spans="1:41" hidden="1" x14ac:dyDescent="0.2">
      <c r="A398" t="s">
        <v>334</v>
      </c>
      <c r="B398" t="s">
        <v>15</v>
      </c>
      <c r="C398" t="s">
        <v>181</v>
      </c>
      <c r="D398" t="s">
        <v>2680</v>
      </c>
      <c r="E398" t="s">
        <v>2678</v>
      </c>
      <c r="F398" t="s">
        <v>2653</v>
      </c>
      <c r="H398" t="s">
        <v>326</v>
      </c>
      <c r="I398" t="s">
        <v>311</v>
      </c>
      <c r="K398">
        <v>1292.442871</v>
      </c>
      <c r="L398">
        <v>1337.8664550000001</v>
      </c>
      <c r="M398">
        <v>1304.9121090000001</v>
      </c>
      <c r="N398">
        <v>1360.1519780000001</v>
      </c>
      <c r="O398">
        <v>1402.323486</v>
      </c>
      <c r="P398">
        <v>1448.846436</v>
      </c>
      <c r="Q398">
        <v>1497.224121</v>
      </c>
      <c r="R398">
        <v>1554.376587</v>
      </c>
      <c r="S398">
        <v>1633.018677</v>
      </c>
      <c r="T398">
        <v>1687.771851</v>
      </c>
      <c r="U398">
        <v>1746.118408</v>
      </c>
      <c r="V398">
        <v>1806.973755</v>
      </c>
      <c r="W398">
        <v>1876.1042480000001</v>
      </c>
      <c r="X398">
        <v>1928.728638</v>
      </c>
      <c r="Y398">
        <v>1974.1179199999999</v>
      </c>
      <c r="Z398">
        <v>2031.001953</v>
      </c>
      <c r="AA398">
        <v>2088.131836</v>
      </c>
      <c r="AB398">
        <v>2143.030029</v>
      </c>
      <c r="AC398">
        <v>2203.7426759999998</v>
      </c>
      <c r="AD398">
        <v>2248.0895999999998</v>
      </c>
      <c r="AE398">
        <v>2302.7490229999999</v>
      </c>
      <c r="AF398">
        <v>2366.7778320000002</v>
      </c>
      <c r="AG398">
        <v>2440.2944339999999</v>
      </c>
      <c r="AH398">
        <v>2521.6367190000001</v>
      </c>
      <c r="AI398">
        <v>2608.9350589999999</v>
      </c>
      <c r="AJ398">
        <v>2686.0983890000002</v>
      </c>
      <c r="AK398">
        <v>2762.1625979999999</v>
      </c>
      <c r="AL398">
        <v>2829.98999</v>
      </c>
      <c r="AM398">
        <v>2924.8217770000001</v>
      </c>
      <c r="AN398">
        <v>3023.9978030000002</v>
      </c>
      <c r="AO398" s="1">
        <v>0.03</v>
      </c>
    </row>
    <row r="399" spans="1:41" hidden="1" x14ac:dyDescent="0.2">
      <c r="A399" t="s">
        <v>334</v>
      </c>
      <c r="B399" t="s">
        <v>176</v>
      </c>
      <c r="C399" t="s">
        <v>181</v>
      </c>
      <c r="D399" t="s">
        <v>2680</v>
      </c>
      <c r="E399" t="s">
        <v>2679</v>
      </c>
      <c r="I399" t="s">
        <v>311</v>
      </c>
    </row>
    <row r="400" spans="1:41" hidden="1" x14ac:dyDescent="0.2">
      <c r="A400" t="s">
        <v>334</v>
      </c>
      <c r="B400" t="s">
        <v>11</v>
      </c>
      <c r="C400" t="s">
        <v>181</v>
      </c>
      <c r="D400" t="s">
        <v>2680</v>
      </c>
      <c r="E400" t="s">
        <v>2679</v>
      </c>
      <c r="F400" t="s">
        <v>2651</v>
      </c>
      <c r="H400" t="s">
        <v>327</v>
      </c>
      <c r="I400" t="s">
        <v>311</v>
      </c>
      <c r="K400">
        <v>0.92960200000000004</v>
      </c>
      <c r="L400">
        <v>0.97737099999999999</v>
      </c>
      <c r="M400">
        <v>0.93283300000000002</v>
      </c>
      <c r="N400">
        <v>0.93543799999999999</v>
      </c>
      <c r="O400">
        <v>0.93598300000000001</v>
      </c>
      <c r="P400">
        <v>0.94391400000000003</v>
      </c>
      <c r="Q400">
        <v>0.94850400000000001</v>
      </c>
      <c r="R400">
        <v>0.94725099999999995</v>
      </c>
      <c r="S400">
        <v>0.94460500000000003</v>
      </c>
      <c r="T400">
        <v>0.95249200000000001</v>
      </c>
      <c r="U400">
        <v>0.95626599999999995</v>
      </c>
      <c r="V400">
        <v>0.94968200000000003</v>
      </c>
      <c r="W400">
        <v>0.95227200000000001</v>
      </c>
      <c r="X400">
        <v>0.936442</v>
      </c>
      <c r="Y400">
        <v>0.93252599999999997</v>
      </c>
      <c r="Z400">
        <v>0.95257700000000001</v>
      </c>
      <c r="AA400">
        <v>0.97111999999999998</v>
      </c>
      <c r="AB400">
        <v>0.98984899999999998</v>
      </c>
      <c r="AC400">
        <v>1.013503</v>
      </c>
      <c r="AD400">
        <v>1.0477449999999999</v>
      </c>
      <c r="AE400">
        <v>1.081852</v>
      </c>
      <c r="AF400">
        <v>1.119707</v>
      </c>
      <c r="AG400">
        <v>1.1661490000000001</v>
      </c>
      <c r="AH400">
        <v>1.214553</v>
      </c>
      <c r="AI400">
        <v>1.2608250000000001</v>
      </c>
      <c r="AJ400">
        <v>1.315426</v>
      </c>
      <c r="AK400">
        <v>1.3691610000000001</v>
      </c>
      <c r="AL400">
        <v>1.419259</v>
      </c>
      <c r="AM400">
        <v>1.476709</v>
      </c>
      <c r="AN400">
        <v>1.536724</v>
      </c>
      <c r="AO400" s="1">
        <v>1.7000000000000001E-2</v>
      </c>
    </row>
    <row r="401" spans="1:41" hidden="1" x14ac:dyDescent="0.2">
      <c r="A401" t="s">
        <v>334</v>
      </c>
      <c r="B401" t="s">
        <v>13</v>
      </c>
      <c r="C401" t="s">
        <v>181</v>
      </c>
      <c r="D401" t="s">
        <v>2680</v>
      </c>
      <c r="E401" t="s">
        <v>2679</v>
      </c>
      <c r="F401" t="s">
        <v>2652</v>
      </c>
      <c r="H401" t="s">
        <v>328</v>
      </c>
      <c r="I401" t="s">
        <v>311</v>
      </c>
      <c r="K401">
        <v>0.79934499999999997</v>
      </c>
      <c r="L401">
        <v>0.904088</v>
      </c>
      <c r="M401">
        <v>0.93077500000000002</v>
      </c>
      <c r="N401">
        <v>0.92229099999999997</v>
      </c>
      <c r="O401">
        <v>0.91510999999999998</v>
      </c>
      <c r="P401">
        <v>0.91060399999999997</v>
      </c>
      <c r="Q401">
        <v>0.91605700000000001</v>
      </c>
      <c r="R401">
        <v>0.93156099999999997</v>
      </c>
      <c r="S401">
        <v>0.92624799999999996</v>
      </c>
      <c r="T401">
        <v>0.92412499999999997</v>
      </c>
      <c r="U401">
        <v>0.92595400000000005</v>
      </c>
      <c r="V401">
        <v>0.92778799999999995</v>
      </c>
      <c r="W401">
        <v>0.93737599999999999</v>
      </c>
      <c r="X401">
        <v>0.92652800000000002</v>
      </c>
      <c r="Y401">
        <v>0.92362</v>
      </c>
      <c r="Z401">
        <v>0.94570200000000004</v>
      </c>
      <c r="AA401">
        <v>0.96707799999999999</v>
      </c>
      <c r="AB401">
        <v>0.96821000000000002</v>
      </c>
      <c r="AC401">
        <v>0.99211499999999997</v>
      </c>
      <c r="AD401">
        <v>1.0204610000000001</v>
      </c>
      <c r="AE401">
        <v>1.059388</v>
      </c>
      <c r="AF401">
        <v>1.0979509999999999</v>
      </c>
      <c r="AG401">
        <v>1.145824</v>
      </c>
      <c r="AH401">
        <v>1.189632</v>
      </c>
      <c r="AI401">
        <v>1.2336929999999999</v>
      </c>
      <c r="AJ401">
        <v>1.3293349999999999</v>
      </c>
      <c r="AK401">
        <v>1.3667370000000001</v>
      </c>
      <c r="AL401">
        <v>1.418927</v>
      </c>
      <c r="AM401">
        <v>1.490329</v>
      </c>
      <c r="AN401">
        <v>1.559285</v>
      </c>
      <c r="AO401" s="1">
        <v>2.3E-2</v>
      </c>
    </row>
    <row r="402" spans="1:41" hidden="1" x14ac:dyDescent="0.2">
      <c r="A402" t="s">
        <v>334</v>
      </c>
      <c r="B402" t="s">
        <v>15</v>
      </c>
      <c r="C402" t="s">
        <v>181</v>
      </c>
      <c r="D402" t="s">
        <v>2680</v>
      </c>
      <c r="E402" t="s">
        <v>2679</v>
      </c>
      <c r="F402" t="s">
        <v>2653</v>
      </c>
      <c r="H402" t="s">
        <v>329</v>
      </c>
      <c r="I402" t="s">
        <v>311</v>
      </c>
      <c r="K402">
        <v>0.80767</v>
      </c>
      <c r="L402">
        <v>0.88072499999999998</v>
      </c>
      <c r="M402">
        <v>0.93396800000000002</v>
      </c>
      <c r="N402">
        <v>0.96377800000000002</v>
      </c>
      <c r="O402">
        <v>0.97530799999999995</v>
      </c>
      <c r="P402">
        <v>0.98202400000000001</v>
      </c>
      <c r="Q402">
        <v>0.98583200000000004</v>
      </c>
      <c r="R402">
        <v>0.98239900000000002</v>
      </c>
      <c r="S402">
        <v>0.99740200000000001</v>
      </c>
      <c r="T402">
        <v>0.99588900000000002</v>
      </c>
      <c r="U402">
        <v>0.98843000000000003</v>
      </c>
      <c r="V402">
        <v>0.98359600000000003</v>
      </c>
      <c r="W402">
        <v>0.98493900000000001</v>
      </c>
      <c r="X402">
        <v>0.98047799999999996</v>
      </c>
      <c r="Y402">
        <v>0.97386300000000003</v>
      </c>
      <c r="Z402">
        <v>0.97558800000000001</v>
      </c>
      <c r="AA402">
        <v>0.98299800000000004</v>
      </c>
      <c r="AB402">
        <v>0.99254799999999999</v>
      </c>
      <c r="AC402">
        <v>1.013228</v>
      </c>
      <c r="AD402">
        <v>1.026904</v>
      </c>
      <c r="AE402">
        <v>1.050284</v>
      </c>
      <c r="AF402">
        <v>1.080724</v>
      </c>
      <c r="AG402">
        <v>1.1213439999999999</v>
      </c>
      <c r="AH402">
        <v>1.169454</v>
      </c>
      <c r="AI402">
        <v>1.2147730000000001</v>
      </c>
      <c r="AJ402">
        <v>1.2547459999999999</v>
      </c>
      <c r="AK402">
        <v>1.2989090000000001</v>
      </c>
      <c r="AL402">
        <v>1.346563</v>
      </c>
      <c r="AM402">
        <v>1.406561</v>
      </c>
      <c r="AN402">
        <v>1.4703079999999999</v>
      </c>
      <c r="AO402" s="1">
        <v>2.1000000000000001E-2</v>
      </c>
    </row>
    <row r="403" spans="1:41" hidden="1" x14ac:dyDescent="0.2">
      <c r="A403" t="s">
        <v>334</v>
      </c>
      <c r="B403" t="s">
        <v>180</v>
      </c>
      <c r="C403" t="s">
        <v>181</v>
      </c>
      <c r="D403" t="s">
        <v>2680</v>
      </c>
      <c r="I403" t="s">
        <v>311</v>
      </c>
    </row>
    <row r="404" spans="1:41" hidden="1" x14ac:dyDescent="0.2">
      <c r="A404" t="s">
        <v>334</v>
      </c>
      <c r="B404" t="s">
        <v>11</v>
      </c>
      <c r="C404" t="s">
        <v>181</v>
      </c>
      <c r="D404" t="s">
        <v>2680</v>
      </c>
      <c r="E404" t="s">
        <v>2651</v>
      </c>
      <c r="H404" t="s">
        <v>330</v>
      </c>
      <c r="I404" t="s">
        <v>311</v>
      </c>
      <c r="K404">
        <v>1290.107788</v>
      </c>
      <c r="L404">
        <v>1329.1048579999999</v>
      </c>
      <c r="M404">
        <v>1295.0329589999999</v>
      </c>
      <c r="N404">
        <v>1320.3017580000001</v>
      </c>
      <c r="O404">
        <v>1345.7482910000001</v>
      </c>
      <c r="P404">
        <v>1384.414307</v>
      </c>
      <c r="Q404">
        <v>1429.536499</v>
      </c>
      <c r="R404">
        <v>1481.108154</v>
      </c>
      <c r="S404">
        <v>1529.9047849999999</v>
      </c>
      <c r="T404">
        <v>1582.4990230000001</v>
      </c>
      <c r="U404">
        <v>1652.802246</v>
      </c>
      <c r="V404">
        <v>1702.593018</v>
      </c>
      <c r="W404">
        <v>1757.5758060000001</v>
      </c>
      <c r="X404">
        <v>1808.9646</v>
      </c>
      <c r="Y404">
        <v>1854.203857</v>
      </c>
      <c r="Z404">
        <v>1907.5798339999999</v>
      </c>
      <c r="AA404">
        <v>1965.0661620000001</v>
      </c>
      <c r="AB404">
        <v>2025.394409</v>
      </c>
      <c r="AC404">
        <v>2081.466797</v>
      </c>
      <c r="AD404">
        <v>2149.5520019999999</v>
      </c>
      <c r="AE404">
        <v>2215.5991210000002</v>
      </c>
      <c r="AF404">
        <v>2279.5415039999998</v>
      </c>
      <c r="AG404">
        <v>2356.0588379999999</v>
      </c>
      <c r="AH404">
        <v>2431.8176269999999</v>
      </c>
      <c r="AI404">
        <v>2506.7482909999999</v>
      </c>
      <c r="AJ404">
        <v>2591.0329590000001</v>
      </c>
      <c r="AK404">
        <v>2667.390625</v>
      </c>
      <c r="AL404">
        <v>2740.0642090000001</v>
      </c>
      <c r="AM404">
        <v>2819.4982909999999</v>
      </c>
      <c r="AN404">
        <v>2899.813232</v>
      </c>
      <c r="AO404" s="1">
        <v>2.8000000000000001E-2</v>
      </c>
    </row>
    <row r="405" spans="1:41" hidden="1" x14ac:dyDescent="0.2">
      <c r="A405" t="s">
        <v>334</v>
      </c>
      <c r="B405" t="s">
        <v>13</v>
      </c>
      <c r="C405" t="s">
        <v>181</v>
      </c>
      <c r="D405" t="s">
        <v>2680</v>
      </c>
      <c r="E405" t="s">
        <v>2652</v>
      </c>
      <c r="H405" t="s">
        <v>331</v>
      </c>
      <c r="I405" t="s">
        <v>311</v>
      </c>
      <c r="K405">
        <v>1290.014404</v>
      </c>
      <c r="L405">
        <v>1317.69165</v>
      </c>
      <c r="M405">
        <v>1264.699707</v>
      </c>
      <c r="N405">
        <v>1275.619629</v>
      </c>
      <c r="O405">
        <v>1300.516357</v>
      </c>
      <c r="P405">
        <v>1339.052856</v>
      </c>
      <c r="Q405">
        <v>1383.7982179999999</v>
      </c>
      <c r="R405">
        <v>1432.4313959999999</v>
      </c>
      <c r="S405">
        <v>1481.2373050000001</v>
      </c>
      <c r="T405">
        <v>1529.341553</v>
      </c>
      <c r="U405">
        <v>1598.0566409999999</v>
      </c>
      <c r="V405">
        <v>1651.8138429999999</v>
      </c>
      <c r="W405">
        <v>1706.3070070000001</v>
      </c>
      <c r="X405">
        <v>1754.389404</v>
      </c>
      <c r="Y405">
        <v>1799.805664</v>
      </c>
      <c r="Z405">
        <v>1850.9479980000001</v>
      </c>
      <c r="AA405">
        <v>1905.1333010000001</v>
      </c>
      <c r="AB405">
        <v>1964.3107910000001</v>
      </c>
      <c r="AC405">
        <v>2022.263062</v>
      </c>
      <c r="AD405">
        <v>2100.8312989999999</v>
      </c>
      <c r="AE405">
        <v>2168.3720699999999</v>
      </c>
      <c r="AF405">
        <v>2232.9365229999999</v>
      </c>
      <c r="AG405">
        <v>2309.7136230000001</v>
      </c>
      <c r="AH405">
        <v>2380.5942380000001</v>
      </c>
      <c r="AI405">
        <v>2450.9018550000001</v>
      </c>
      <c r="AJ405">
        <v>2532.9396969999998</v>
      </c>
      <c r="AK405">
        <v>2594.1198730000001</v>
      </c>
      <c r="AL405">
        <v>2669.8171390000002</v>
      </c>
      <c r="AM405">
        <v>2753.0153810000002</v>
      </c>
      <c r="AN405">
        <v>2836.561279</v>
      </c>
      <c r="AO405" s="1">
        <v>2.8000000000000001E-2</v>
      </c>
    </row>
    <row r="406" spans="1:41" hidden="1" x14ac:dyDescent="0.2">
      <c r="A406" t="s">
        <v>334</v>
      </c>
      <c r="B406" t="s">
        <v>15</v>
      </c>
      <c r="C406" t="s">
        <v>181</v>
      </c>
      <c r="D406" t="s">
        <v>2680</v>
      </c>
      <c r="E406" t="s">
        <v>2653</v>
      </c>
      <c r="H406" t="s">
        <v>332</v>
      </c>
      <c r="I406" t="s">
        <v>311</v>
      </c>
      <c r="K406">
        <v>1293.2504879999999</v>
      </c>
      <c r="L406">
        <v>1338.7470699999999</v>
      </c>
      <c r="M406">
        <v>1305.8461910000001</v>
      </c>
      <c r="N406">
        <v>1361.115845</v>
      </c>
      <c r="O406">
        <v>1403.298828</v>
      </c>
      <c r="P406">
        <v>1449.8282469999999</v>
      </c>
      <c r="Q406">
        <v>1498.2098390000001</v>
      </c>
      <c r="R406">
        <v>1555.359009</v>
      </c>
      <c r="S406">
        <v>1634.015991</v>
      </c>
      <c r="T406">
        <v>1688.767822</v>
      </c>
      <c r="U406">
        <v>1747.1069339999999</v>
      </c>
      <c r="V406">
        <v>1807.9573969999999</v>
      </c>
      <c r="W406">
        <v>1877.0892329999999</v>
      </c>
      <c r="X406">
        <v>1929.709106</v>
      </c>
      <c r="Y406">
        <v>1975.091797</v>
      </c>
      <c r="Z406">
        <v>2031.977539</v>
      </c>
      <c r="AA406">
        <v>2089.11499</v>
      </c>
      <c r="AB406">
        <v>2144.0227049999999</v>
      </c>
      <c r="AC406">
        <v>2204.7558589999999</v>
      </c>
      <c r="AD406">
        <v>2249.1164549999999</v>
      </c>
      <c r="AE406">
        <v>2303.7990719999998</v>
      </c>
      <c r="AF406">
        <v>2367.8583979999999</v>
      </c>
      <c r="AG406">
        <v>2441.4160160000001</v>
      </c>
      <c r="AH406">
        <v>2522.8061520000001</v>
      </c>
      <c r="AI406">
        <v>2610.1496579999998</v>
      </c>
      <c r="AJ406">
        <v>2687.3532709999999</v>
      </c>
      <c r="AK406">
        <v>2763.4614259999998</v>
      </c>
      <c r="AL406">
        <v>2831.3364259999998</v>
      </c>
      <c r="AM406">
        <v>2926.2285160000001</v>
      </c>
      <c r="AN406">
        <v>3025.468018</v>
      </c>
      <c r="AO406" s="1">
        <v>0.03</v>
      </c>
    </row>
    <row r="407" spans="1:41" hidden="1" x14ac:dyDescent="0.2">
      <c r="A407" t="s">
        <v>623</v>
      </c>
      <c r="B407" t="s">
        <v>8</v>
      </c>
    </row>
    <row r="408" spans="1:41" hidden="1" x14ac:dyDescent="0.2">
      <c r="A408" t="s">
        <v>623</v>
      </c>
      <c r="B408" t="s">
        <v>9</v>
      </c>
      <c r="C408" t="s">
        <v>2648</v>
      </c>
      <c r="D408" t="s">
        <v>2649</v>
      </c>
      <c r="E408" t="s">
        <v>2650</v>
      </c>
      <c r="I408" t="s">
        <v>10</v>
      </c>
    </row>
    <row r="409" spans="1:41" hidden="1" x14ac:dyDescent="0.2">
      <c r="A409" t="s">
        <v>623</v>
      </c>
      <c r="B409" t="s">
        <v>11</v>
      </c>
      <c r="C409" t="s">
        <v>2648</v>
      </c>
      <c r="D409" t="s">
        <v>2649</v>
      </c>
      <c r="E409" t="s">
        <v>2650</v>
      </c>
      <c r="F409" t="s">
        <v>2651</v>
      </c>
      <c r="H409" t="s">
        <v>335</v>
      </c>
      <c r="I409" t="s">
        <v>10</v>
      </c>
      <c r="K409">
        <v>24.800160999999999</v>
      </c>
      <c r="L409">
        <v>26.815602999999999</v>
      </c>
      <c r="M409">
        <v>26.582263999999999</v>
      </c>
      <c r="N409">
        <v>26.634615</v>
      </c>
      <c r="O409">
        <v>26.568784999999998</v>
      </c>
      <c r="P409">
        <v>26.667142999999999</v>
      </c>
      <c r="Q409">
        <v>27.031116000000001</v>
      </c>
      <c r="R409">
        <v>27.635587999999998</v>
      </c>
      <c r="S409">
        <v>28.207077000000002</v>
      </c>
      <c r="T409">
        <v>28.798131999999999</v>
      </c>
      <c r="U409">
        <v>29.366644000000001</v>
      </c>
      <c r="V409">
        <v>29.876588999999999</v>
      </c>
      <c r="W409">
        <v>30.351509</v>
      </c>
      <c r="X409">
        <v>30.720797999999998</v>
      </c>
      <c r="Y409">
        <v>31.000267000000001</v>
      </c>
      <c r="Z409">
        <v>31.267302999999998</v>
      </c>
      <c r="AA409">
        <v>31.556944000000001</v>
      </c>
      <c r="AB409">
        <v>31.840885</v>
      </c>
      <c r="AC409">
        <v>32.051296000000001</v>
      </c>
      <c r="AD409">
        <v>32.391742999999998</v>
      </c>
      <c r="AE409">
        <v>32.687809000000001</v>
      </c>
      <c r="AF409">
        <v>32.847279</v>
      </c>
      <c r="AG409">
        <v>33.080154</v>
      </c>
      <c r="AH409">
        <v>33.363475999999999</v>
      </c>
      <c r="AI409">
        <v>33.522540999999997</v>
      </c>
      <c r="AJ409">
        <v>33.693516000000002</v>
      </c>
      <c r="AK409">
        <v>33.833117999999999</v>
      </c>
      <c r="AL409">
        <v>33.930790000000002</v>
      </c>
      <c r="AM409">
        <v>33.961739000000001</v>
      </c>
      <c r="AN409">
        <v>33.959316000000001</v>
      </c>
      <c r="AO409" s="1">
        <v>1.0999999999999999E-2</v>
      </c>
    </row>
    <row r="410" spans="1:41" hidden="1" x14ac:dyDescent="0.2">
      <c r="A410" t="s">
        <v>623</v>
      </c>
      <c r="B410" t="s">
        <v>13</v>
      </c>
      <c r="C410" t="s">
        <v>2648</v>
      </c>
      <c r="D410" t="s">
        <v>2649</v>
      </c>
      <c r="E410" t="s">
        <v>2650</v>
      </c>
      <c r="F410" t="s">
        <v>2652</v>
      </c>
      <c r="H410" t="s">
        <v>336</v>
      </c>
      <c r="I410" t="s">
        <v>10</v>
      </c>
      <c r="K410">
        <v>24.800160999999999</v>
      </c>
      <c r="L410">
        <v>26.469999000000001</v>
      </c>
      <c r="M410">
        <v>25.686503999999999</v>
      </c>
      <c r="N410">
        <v>24.978961999999999</v>
      </c>
      <c r="O410">
        <v>24.368372000000001</v>
      </c>
      <c r="P410">
        <v>24.00189</v>
      </c>
      <c r="Q410">
        <v>23.861588999999999</v>
      </c>
      <c r="R410">
        <v>23.975403</v>
      </c>
      <c r="S410">
        <v>24.250456</v>
      </c>
      <c r="T410">
        <v>24.528797000000001</v>
      </c>
      <c r="U410">
        <v>24.77739</v>
      </c>
      <c r="V410">
        <v>25.174375999999999</v>
      </c>
      <c r="W410">
        <v>25.619216999999999</v>
      </c>
      <c r="X410">
        <v>25.893001999999999</v>
      </c>
      <c r="Y410">
        <v>26.031929000000002</v>
      </c>
      <c r="Z410">
        <v>26.154844000000001</v>
      </c>
      <c r="AA410">
        <v>26.337553</v>
      </c>
      <c r="AB410">
        <v>26.596449</v>
      </c>
      <c r="AC410">
        <v>26.765004999999999</v>
      </c>
      <c r="AD410">
        <v>27.063427000000001</v>
      </c>
      <c r="AE410">
        <v>27.261725999999999</v>
      </c>
      <c r="AF410">
        <v>27.392372000000002</v>
      </c>
      <c r="AG410">
        <v>27.501298999999999</v>
      </c>
      <c r="AH410">
        <v>27.574081</v>
      </c>
      <c r="AI410">
        <v>27.629830999999999</v>
      </c>
      <c r="AJ410">
        <v>27.644065999999999</v>
      </c>
      <c r="AK410">
        <v>27.592148000000002</v>
      </c>
      <c r="AL410">
        <v>27.517899</v>
      </c>
      <c r="AM410">
        <v>27.558541999999999</v>
      </c>
      <c r="AN410">
        <v>27.588778000000001</v>
      </c>
      <c r="AO410" s="1">
        <v>4.0000000000000001E-3</v>
      </c>
    </row>
    <row r="411" spans="1:41" hidden="1" x14ac:dyDescent="0.2">
      <c r="A411" t="s">
        <v>623</v>
      </c>
      <c r="B411" t="s">
        <v>15</v>
      </c>
      <c r="C411" t="s">
        <v>2648</v>
      </c>
      <c r="D411" t="s">
        <v>2649</v>
      </c>
      <c r="E411" t="s">
        <v>2650</v>
      </c>
      <c r="F411" t="s">
        <v>2653</v>
      </c>
      <c r="H411" t="s">
        <v>337</v>
      </c>
      <c r="I411" t="s">
        <v>10</v>
      </c>
      <c r="K411">
        <v>24.800160999999999</v>
      </c>
      <c r="L411">
        <v>27.364318999999998</v>
      </c>
      <c r="M411">
        <v>27.833877999999999</v>
      </c>
      <c r="N411">
        <v>28.929224000000001</v>
      </c>
      <c r="O411">
        <v>29.928335000000001</v>
      </c>
      <c r="P411">
        <v>30.899629999999998</v>
      </c>
      <c r="Q411">
        <v>31.860018</v>
      </c>
      <c r="R411">
        <v>32.909247999999998</v>
      </c>
      <c r="S411">
        <v>34.428576999999997</v>
      </c>
      <c r="T411">
        <v>35.771801000000004</v>
      </c>
      <c r="U411">
        <v>37.022998999999999</v>
      </c>
      <c r="V411">
        <v>38.190868000000002</v>
      </c>
      <c r="W411">
        <v>39.221367000000001</v>
      </c>
      <c r="X411">
        <v>40.101306999999998</v>
      </c>
      <c r="Y411">
        <v>40.718975</v>
      </c>
      <c r="Z411">
        <v>41.417904</v>
      </c>
      <c r="AA411">
        <v>41.956710999999999</v>
      </c>
      <c r="AB411">
        <v>42.489784</v>
      </c>
      <c r="AC411">
        <v>43.004471000000002</v>
      </c>
      <c r="AD411">
        <v>43.297843999999998</v>
      </c>
      <c r="AE411">
        <v>43.456749000000002</v>
      </c>
      <c r="AF411">
        <v>43.532845000000002</v>
      </c>
      <c r="AG411">
        <v>43.724274000000001</v>
      </c>
      <c r="AH411">
        <v>44.090637000000001</v>
      </c>
      <c r="AI411">
        <v>44.540706999999998</v>
      </c>
      <c r="AJ411">
        <v>44.901394000000003</v>
      </c>
      <c r="AK411">
        <v>45.185982000000003</v>
      </c>
      <c r="AL411">
        <v>45.364680999999997</v>
      </c>
      <c r="AM411">
        <v>45.587864000000003</v>
      </c>
      <c r="AN411">
        <v>45.711863999999998</v>
      </c>
      <c r="AO411" s="1">
        <v>2.1000000000000001E-2</v>
      </c>
    </row>
    <row r="412" spans="1:41" hidden="1" x14ac:dyDescent="0.2">
      <c r="A412" t="s">
        <v>623</v>
      </c>
      <c r="B412" t="s">
        <v>17</v>
      </c>
      <c r="C412" t="s">
        <v>2648</v>
      </c>
      <c r="D412" t="s">
        <v>2649</v>
      </c>
      <c r="E412" t="s">
        <v>2654</v>
      </c>
      <c r="I412" t="s">
        <v>10</v>
      </c>
    </row>
    <row r="413" spans="1:41" hidden="1" x14ac:dyDescent="0.2">
      <c r="A413" t="s">
        <v>623</v>
      </c>
      <c r="B413" t="s">
        <v>11</v>
      </c>
      <c r="C413" t="s">
        <v>2648</v>
      </c>
      <c r="D413" t="s">
        <v>2649</v>
      </c>
      <c r="E413" t="s">
        <v>2654</v>
      </c>
      <c r="F413" t="s">
        <v>2651</v>
      </c>
      <c r="H413" t="s">
        <v>338</v>
      </c>
      <c r="I413" t="s">
        <v>10</v>
      </c>
      <c r="K413">
        <v>22.290792</v>
      </c>
      <c r="L413">
        <v>22.663340000000002</v>
      </c>
      <c r="M413">
        <v>22.474454999999999</v>
      </c>
      <c r="N413">
        <v>23.934113</v>
      </c>
      <c r="O413">
        <v>24.560904000000001</v>
      </c>
      <c r="P413">
        <v>25.208893</v>
      </c>
      <c r="Q413">
        <v>25.935665</v>
      </c>
      <c r="R413">
        <v>26.118203999999999</v>
      </c>
      <c r="S413">
        <v>26.243369999999999</v>
      </c>
      <c r="T413">
        <v>26.206944</v>
      </c>
      <c r="U413">
        <v>26.475760000000001</v>
      </c>
      <c r="V413">
        <v>26.574358</v>
      </c>
      <c r="W413">
        <v>26.638688999999999</v>
      </c>
      <c r="X413">
        <v>26.685607999999998</v>
      </c>
      <c r="Y413">
        <v>26.765736</v>
      </c>
      <c r="Z413">
        <v>26.940296</v>
      </c>
      <c r="AA413">
        <v>27.161944999999999</v>
      </c>
      <c r="AB413">
        <v>27.293185999999999</v>
      </c>
      <c r="AC413">
        <v>27.367819000000001</v>
      </c>
      <c r="AD413">
        <v>27.597989999999999</v>
      </c>
      <c r="AE413">
        <v>27.699971999999999</v>
      </c>
      <c r="AF413">
        <v>27.714915999999999</v>
      </c>
      <c r="AG413">
        <v>27.945862000000002</v>
      </c>
      <c r="AH413">
        <v>28.208193000000001</v>
      </c>
      <c r="AI413">
        <v>28.311810999999999</v>
      </c>
      <c r="AJ413">
        <v>28.520437000000001</v>
      </c>
      <c r="AK413">
        <v>28.553668999999999</v>
      </c>
      <c r="AL413">
        <v>28.480774</v>
      </c>
      <c r="AM413">
        <v>28.471147999999999</v>
      </c>
      <c r="AN413">
        <v>28.428076000000001</v>
      </c>
      <c r="AO413" s="1">
        <v>8.0000000000000002E-3</v>
      </c>
    </row>
    <row r="414" spans="1:41" hidden="1" x14ac:dyDescent="0.2">
      <c r="A414" t="s">
        <v>623</v>
      </c>
      <c r="B414" t="s">
        <v>13</v>
      </c>
      <c r="C414" t="s">
        <v>2648</v>
      </c>
      <c r="D414" t="s">
        <v>2649</v>
      </c>
      <c r="E414" t="s">
        <v>2654</v>
      </c>
      <c r="F414" t="s">
        <v>2652</v>
      </c>
      <c r="H414" t="s">
        <v>339</v>
      </c>
      <c r="I414" t="s">
        <v>10</v>
      </c>
      <c r="K414">
        <v>22.290792</v>
      </c>
      <c r="L414">
        <v>22.663340000000002</v>
      </c>
      <c r="M414">
        <v>22.031227000000001</v>
      </c>
      <c r="N414">
        <v>23.013977000000001</v>
      </c>
      <c r="O414">
        <v>23.563376999999999</v>
      </c>
      <c r="P414">
        <v>24.215029000000001</v>
      </c>
      <c r="Q414">
        <v>24.992502000000002</v>
      </c>
      <c r="R414">
        <v>25.127784999999999</v>
      </c>
      <c r="S414">
        <v>25.196940999999999</v>
      </c>
      <c r="T414">
        <v>25.124220000000001</v>
      </c>
      <c r="U414">
        <v>25.13937</v>
      </c>
      <c r="V414">
        <v>25.190828</v>
      </c>
      <c r="W414">
        <v>25.212702</v>
      </c>
      <c r="X414">
        <v>25.039373000000001</v>
      </c>
      <c r="Y414">
        <v>25.011984000000002</v>
      </c>
      <c r="Z414">
        <v>24.997921000000002</v>
      </c>
      <c r="AA414">
        <v>25.009922</v>
      </c>
      <c r="AB414">
        <v>25.068724</v>
      </c>
      <c r="AC414">
        <v>25.080715000000001</v>
      </c>
      <c r="AD414">
        <v>25.352943</v>
      </c>
      <c r="AE414">
        <v>25.482074999999998</v>
      </c>
      <c r="AF414">
        <v>25.455428999999999</v>
      </c>
      <c r="AG414">
        <v>25.734055000000001</v>
      </c>
      <c r="AH414">
        <v>25.837769999999999</v>
      </c>
      <c r="AI414">
        <v>25.877241000000001</v>
      </c>
      <c r="AJ414">
        <v>26.100248000000001</v>
      </c>
      <c r="AK414">
        <v>25.97006</v>
      </c>
      <c r="AL414">
        <v>26.020717999999999</v>
      </c>
      <c r="AM414">
        <v>26.231743000000002</v>
      </c>
      <c r="AN414">
        <v>26.355886000000002</v>
      </c>
      <c r="AO414" s="1">
        <v>6.0000000000000001E-3</v>
      </c>
    </row>
    <row r="415" spans="1:41" hidden="1" x14ac:dyDescent="0.2">
      <c r="A415" t="s">
        <v>623</v>
      </c>
      <c r="B415" t="s">
        <v>15</v>
      </c>
      <c r="C415" t="s">
        <v>2648</v>
      </c>
      <c r="D415" t="s">
        <v>2649</v>
      </c>
      <c r="E415" t="s">
        <v>2654</v>
      </c>
      <c r="F415" t="s">
        <v>2653</v>
      </c>
      <c r="H415" t="s">
        <v>340</v>
      </c>
      <c r="I415" t="s">
        <v>10</v>
      </c>
      <c r="K415">
        <v>22.290792</v>
      </c>
      <c r="L415">
        <v>22.663340000000002</v>
      </c>
      <c r="M415">
        <v>22.342302</v>
      </c>
      <c r="N415">
        <v>24.123712999999999</v>
      </c>
      <c r="O415">
        <v>25.118555000000001</v>
      </c>
      <c r="P415">
        <v>25.972933000000001</v>
      </c>
      <c r="Q415">
        <v>26.849347999999999</v>
      </c>
      <c r="R415">
        <v>27.280144</v>
      </c>
      <c r="S415">
        <v>28.18918</v>
      </c>
      <c r="T415">
        <v>28.446639999999999</v>
      </c>
      <c r="U415">
        <v>28.792109</v>
      </c>
      <c r="V415">
        <v>29.111435</v>
      </c>
      <c r="W415">
        <v>29.378975000000001</v>
      </c>
      <c r="X415">
        <v>29.604348999999999</v>
      </c>
      <c r="Y415">
        <v>29.700379999999999</v>
      </c>
      <c r="Z415">
        <v>29.881564999999998</v>
      </c>
      <c r="AA415">
        <v>30.133862000000001</v>
      </c>
      <c r="AB415">
        <v>30.203517999999999</v>
      </c>
      <c r="AC415">
        <v>30.325209000000001</v>
      </c>
      <c r="AD415">
        <v>30.007366000000001</v>
      </c>
      <c r="AE415">
        <v>29.912662999999998</v>
      </c>
      <c r="AF415">
        <v>29.993604999999999</v>
      </c>
      <c r="AG415">
        <v>30.284310999999999</v>
      </c>
      <c r="AH415">
        <v>30.496082000000001</v>
      </c>
      <c r="AI415">
        <v>30.855651999999999</v>
      </c>
      <c r="AJ415">
        <v>30.945805</v>
      </c>
      <c r="AK415">
        <v>30.998325000000001</v>
      </c>
      <c r="AL415">
        <v>30.819818000000001</v>
      </c>
      <c r="AM415">
        <v>30.822545999999999</v>
      </c>
      <c r="AN415">
        <v>30.943192</v>
      </c>
      <c r="AO415" s="1">
        <v>1.0999999999999999E-2</v>
      </c>
    </row>
    <row r="416" spans="1:41" hidden="1" x14ac:dyDescent="0.2">
      <c r="A416" t="s">
        <v>623</v>
      </c>
      <c r="B416" t="s">
        <v>21</v>
      </c>
      <c r="C416" t="s">
        <v>2648</v>
      </c>
      <c r="D416" t="s">
        <v>2649</v>
      </c>
      <c r="E416" t="s">
        <v>2655</v>
      </c>
      <c r="I416" t="s">
        <v>10</v>
      </c>
    </row>
    <row r="417" spans="1:41" hidden="1" x14ac:dyDescent="0.2">
      <c r="A417" t="s">
        <v>623</v>
      </c>
      <c r="B417" t="s">
        <v>11</v>
      </c>
      <c r="C417" t="s">
        <v>2648</v>
      </c>
      <c r="D417" t="s">
        <v>2649</v>
      </c>
      <c r="E417" t="s">
        <v>2655</v>
      </c>
      <c r="F417" t="s">
        <v>2651</v>
      </c>
      <c r="H417" t="s">
        <v>341</v>
      </c>
      <c r="I417" t="s">
        <v>10</v>
      </c>
      <c r="K417">
        <v>11.837415</v>
      </c>
      <c r="L417">
        <v>12.075146999999999</v>
      </c>
      <c r="M417">
        <v>11.492552999999999</v>
      </c>
      <c r="N417">
        <v>10.938684</v>
      </c>
      <c r="O417">
        <v>10.591162000000001</v>
      </c>
      <c r="P417">
        <v>10.336064</v>
      </c>
      <c r="Q417">
        <v>10.180104999999999</v>
      </c>
      <c r="R417">
        <v>10.186859</v>
      </c>
      <c r="S417">
        <v>10.281544999999999</v>
      </c>
      <c r="T417">
        <v>10.344976000000001</v>
      </c>
      <c r="U417">
        <v>10.377602</v>
      </c>
      <c r="V417">
        <v>10.340171</v>
      </c>
      <c r="W417">
        <v>10.469645999999999</v>
      </c>
      <c r="X417">
        <v>10.481992999999999</v>
      </c>
      <c r="Y417">
        <v>10.336766000000001</v>
      </c>
      <c r="Z417">
        <v>10.282892</v>
      </c>
      <c r="AA417">
        <v>10.331261</v>
      </c>
      <c r="AB417">
        <v>10.320195</v>
      </c>
      <c r="AC417">
        <v>10.338939</v>
      </c>
      <c r="AD417">
        <v>10.305084000000001</v>
      </c>
      <c r="AE417">
        <v>10.225379</v>
      </c>
      <c r="AF417">
        <v>10.183260000000001</v>
      </c>
      <c r="AG417">
        <v>10.14345</v>
      </c>
      <c r="AH417">
        <v>10.089199000000001</v>
      </c>
      <c r="AI417">
        <v>10.102862</v>
      </c>
      <c r="AJ417">
        <v>10.082599999999999</v>
      </c>
      <c r="AK417">
        <v>10.077166999999999</v>
      </c>
      <c r="AL417">
        <v>10.045909</v>
      </c>
      <c r="AM417">
        <v>10.098876000000001</v>
      </c>
      <c r="AN417">
        <v>10.056293999999999</v>
      </c>
      <c r="AO417" s="1">
        <v>-6.0000000000000001E-3</v>
      </c>
    </row>
    <row r="418" spans="1:41" hidden="1" x14ac:dyDescent="0.2">
      <c r="A418" t="s">
        <v>623</v>
      </c>
      <c r="B418" t="s">
        <v>13</v>
      </c>
      <c r="C418" t="s">
        <v>2648</v>
      </c>
      <c r="D418" t="s">
        <v>2649</v>
      </c>
      <c r="E418" t="s">
        <v>2655</v>
      </c>
      <c r="F418" t="s">
        <v>2652</v>
      </c>
      <c r="H418" t="s">
        <v>342</v>
      </c>
      <c r="I418" t="s">
        <v>10</v>
      </c>
      <c r="K418">
        <v>11.837415</v>
      </c>
      <c r="L418">
        <v>11.808515999999999</v>
      </c>
      <c r="M418">
        <v>11.083762</v>
      </c>
      <c r="N418">
        <v>10.502644</v>
      </c>
      <c r="O418">
        <v>10.078760000000001</v>
      </c>
      <c r="P418">
        <v>9.8208219999999997</v>
      </c>
      <c r="Q418">
        <v>9.7032509999999998</v>
      </c>
      <c r="R418">
        <v>9.6591620000000002</v>
      </c>
      <c r="S418">
        <v>9.7574199999999998</v>
      </c>
      <c r="T418">
        <v>9.7565969999999993</v>
      </c>
      <c r="U418">
        <v>9.7909020000000009</v>
      </c>
      <c r="V418">
        <v>9.7191220000000005</v>
      </c>
      <c r="W418">
        <v>9.9743980000000008</v>
      </c>
      <c r="X418">
        <v>9.9395310000000006</v>
      </c>
      <c r="Y418">
        <v>9.8507010000000008</v>
      </c>
      <c r="Z418">
        <v>9.724672</v>
      </c>
      <c r="AA418">
        <v>9.7649010000000001</v>
      </c>
      <c r="AB418">
        <v>9.7369090000000007</v>
      </c>
      <c r="AC418">
        <v>9.7660020000000003</v>
      </c>
      <c r="AD418">
        <v>9.6937180000000005</v>
      </c>
      <c r="AE418">
        <v>9.7381670000000007</v>
      </c>
      <c r="AF418">
        <v>9.7009070000000008</v>
      </c>
      <c r="AG418">
        <v>9.6936269999999993</v>
      </c>
      <c r="AH418">
        <v>9.6609219999999993</v>
      </c>
      <c r="AI418">
        <v>9.7336310000000008</v>
      </c>
      <c r="AJ418">
        <v>9.5053579999999993</v>
      </c>
      <c r="AK418">
        <v>9.3476370000000006</v>
      </c>
      <c r="AL418">
        <v>9.2714409999999994</v>
      </c>
      <c r="AM418">
        <v>9.1726109999999998</v>
      </c>
      <c r="AN418">
        <v>9.1062440000000002</v>
      </c>
      <c r="AO418" s="1">
        <v>-8.9999999999999993E-3</v>
      </c>
    </row>
    <row r="419" spans="1:41" hidden="1" x14ac:dyDescent="0.2">
      <c r="A419" t="s">
        <v>623</v>
      </c>
      <c r="B419" t="s">
        <v>15</v>
      </c>
      <c r="C419" t="s">
        <v>2648</v>
      </c>
      <c r="D419" t="s">
        <v>2649</v>
      </c>
      <c r="E419" t="s">
        <v>2655</v>
      </c>
      <c r="F419" t="s">
        <v>2653</v>
      </c>
      <c r="H419" t="s">
        <v>343</v>
      </c>
      <c r="I419" t="s">
        <v>10</v>
      </c>
      <c r="K419">
        <v>11.837415</v>
      </c>
      <c r="L419">
        <v>12.555946</v>
      </c>
      <c r="M419">
        <v>12.179406</v>
      </c>
      <c r="N419">
        <v>11.816665</v>
      </c>
      <c r="O419">
        <v>11.54725</v>
      </c>
      <c r="P419">
        <v>11.378308000000001</v>
      </c>
      <c r="Q419">
        <v>11.26727</v>
      </c>
      <c r="R419">
        <v>11.443389</v>
      </c>
      <c r="S419">
        <v>11.767859</v>
      </c>
      <c r="T419">
        <v>11.81991</v>
      </c>
      <c r="U419">
        <v>11.965966999999999</v>
      </c>
      <c r="V419">
        <v>12.102596</v>
      </c>
      <c r="W419">
        <v>12.242374999999999</v>
      </c>
      <c r="X419">
        <v>12.341737</v>
      </c>
      <c r="Y419">
        <v>12.360617</v>
      </c>
      <c r="Z419">
        <v>12.429885000000001</v>
      </c>
      <c r="AA419">
        <v>12.503436000000001</v>
      </c>
      <c r="AB419">
        <v>12.554072</v>
      </c>
      <c r="AC419">
        <v>12.613217000000001</v>
      </c>
      <c r="AD419">
        <v>12.678063</v>
      </c>
      <c r="AE419">
        <v>12.729694</v>
      </c>
      <c r="AF419">
        <v>12.710604999999999</v>
      </c>
      <c r="AG419">
        <v>12.672545</v>
      </c>
      <c r="AH419">
        <v>12.674455999999999</v>
      </c>
      <c r="AI419">
        <v>12.713797</v>
      </c>
      <c r="AJ419">
        <v>12.762732</v>
      </c>
      <c r="AK419">
        <v>12.774234999999999</v>
      </c>
      <c r="AL419">
        <v>12.793504</v>
      </c>
      <c r="AM419">
        <v>12.861646</v>
      </c>
      <c r="AN419">
        <v>12.930794000000001</v>
      </c>
      <c r="AO419" s="1">
        <v>3.0000000000000001E-3</v>
      </c>
    </row>
    <row r="420" spans="1:41" hidden="1" x14ac:dyDescent="0.2">
      <c r="A420" t="s">
        <v>623</v>
      </c>
      <c r="B420" t="s">
        <v>25</v>
      </c>
      <c r="C420" t="s">
        <v>2648</v>
      </c>
      <c r="D420" t="s">
        <v>2649</v>
      </c>
      <c r="E420" t="s">
        <v>2656</v>
      </c>
      <c r="I420" t="s">
        <v>10</v>
      </c>
    </row>
    <row r="421" spans="1:41" hidden="1" x14ac:dyDescent="0.2">
      <c r="A421" t="s">
        <v>623</v>
      </c>
      <c r="B421" t="s">
        <v>11</v>
      </c>
      <c r="C421" t="s">
        <v>2648</v>
      </c>
      <c r="D421" t="s">
        <v>2649</v>
      </c>
      <c r="E421" t="s">
        <v>2656</v>
      </c>
      <c r="F421" t="s">
        <v>2651</v>
      </c>
      <c r="H421" t="s">
        <v>344</v>
      </c>
      <c r="I421" t="s">
        <v>10</v>
      </c>
      <c r="K421">
        <v>45.574612000000002</v>
      </c>
      <c r="L421">
        <v>45.728248999999998</v>
      </c>
      <c r="M421">
        <v>47.184486</v>
      </c>
      <c r="N421">
        <v>46.714950999999999</v>
      </c>
      <c r="O421">
        <v>47.142600999999999</v>
      </c>
      <c r="P421">
        <v>47.621174000000003</v>
      </c>
      <c r="Q421">
        <v>48.306548999999997</v>
      </c>
      <c r="R421">
        <v>48.670738</v>
      </c>
      <c r="S421">
        <v>48.673386000000001</v>
      </c>
      <c r="T421">
        <v>48.461146999999997</v>
      </c>
      <c r="U421">
        <v>48.939796000000001</v>
      </c>
      <c r="V421">
        <v>49.016711999999998</v>
      </c>
      <c r="W421">
        <v>50.089474000000003</v>
      </c>
      <c r="X421">
        <v>50.924255000000002</v>
      </c>
      <c r="Y421">
        <v>50.398048000000003</v>
      </c>
      <c r="Z421">
        <v>50.592517999999998</v>
      </c>
      <c r="AA421">
        <v>50.728270999999999</v>
      </c>
      <c r="AB421">
        <v>50.215176</v>
      </c>
      <c r="AC421">
        <v>51.178939999999997</v>
      </c>
      <c r="AD421">
        <v>51.479855000000001</v>
      </c>
      <c r="AE421">
        <v>51.171832999999999</v>
      </c>
      <c r="AF421">
        <v>52.050784999999998</v>
      </c>
      <c r="AG421">
        <v>52.562778000000002</v>
      </c>
      <c r="AH421">
        <v>51.654110000000003</v>
      </c>
      <c r="AI421">
        <v>52.373077000000002</v>
      </c>
      <c r="AJ421">
        <v>52.446013999999998</v>
      </c>
      <c r="AK421">
        <v>51.481631999999998</v>
      </c>
      <c r="AL421">
        <v>52.185146000000003</v>
      </c>
      <c r="AM421">
        <v>52.161472000000003</v>
      </c>
      <c r="AN421">
        <v>51.000565000000002</v>
      </c>
      <c r="AO421" s="1">
        <v>4.0000000000000001E-3</v>
      </c>
    </row>
    <row r="422" spans="1:41" hidden="1" x14ac:dyDescent="0.2">
      <c r="A422" t="s">
        <v>623</v>
      </c>
      <c r="B422" t="s">
        <v>13</v>
      </c>
      <c r="C422" t="s">
        <v>2648</v>
      </c>
      <c r="D422" t="s">
        <v>2649</v>
      </c>
      <c r="E422" t="s">
        <v>2656</v>
      </c>
      <c r="F422" t="s">
        <v>2652</v>
      </c>
      <c r="H422" t="s">
        <v>345</v>
      </c>
      <c r="I422" t="s">
        <v>10</v>
      </c>
      <c r="K422">
        <v>45.57217</v>
      </c>
      <c r="L422">
        <v>45.292727999999997</v>
      </c>
      <c r="M422">
        <v>46.377780999999999</v>
      </c>
      <c r="N422">
        <v>45.960213000000003</v>
      </c>
      <c r="O422">
        <v>46.017356999999997</v>
      </c>
      <c r="P422">
        <v>46.951469000000003</v>
      </c>
      <c r="Q422">
        <v>47.339919999999999</v>
      </c>
      <c r="R422">
        <v>47.964523</v>
      </c>
      <c r="S422">
        <v>47.443576999999998</v>
      </c>
      <c r="T422">
        <v>46.494605999999997</v>
      </c>
      <c r="U422">
        <v>47.615166000000002</v>
      </c>
      <c r="V422">
        <v>47.262664999999998</v>
      </c>
      <c r="W422">
        <v>48.243113999999998</v>
      </c>
      <c r="X422">
        <v>49.063277999999997</v>
      </c>
      <c r="Y422">
        <v>48.274822</v>
      </c>
      <c r="Z422">
        <v>48.597121999999999</v>
      </c>
      <c r="AA422">
        <v>48.785259000000003</v>
      </c>
      <c r="AB422">
        <v>48.212001999999998</v>
      </c>
      <c r="AC422">
        <v>48.652866000000003</v>
      </c>
      <c r="AD422">
        <v>49.629845000000003</v>
      </c>
      <c r="AE422">
        <v>49.16283</v>
      </c>
      <c r="AF422">
        <v>49.990268999999998</v>
      </c>
      <c r="AG422">
        <v>50.500179000000003</v>
      </c>
      <c r="AH422">
        <v>49.807139999999997</v>
      </c>
      <c r="AI422">
        <v>49.751613999999996</v>
      </c>
      <c r="AJ422">
        <v>50.523201</v>
      </c>
      <c r="AK422">
        <v>49.579357000000002</v>
      </c>
      <c r="AL422">
        <v>50.133839000000002</v>
      </c>
      <c r="AM422">
        <v>49.935104000000003</v>
      </c>
      <c r="AN422">
        <v>48.996333999999997</v>
      </c>
      <c r="AO422" s="1">
        <v>3.0000000000000001E-3</v>
      </c>
    </row>
    <row r="423" spans="1:41" hidden="1" x14ac:dyDescent="0.2">
      <c r="A423" t="s">
        <v>623</v>
      </c>
      <c r="B423" t="s">
        <v>15</v>
      </c>
      <c r="C423" t="s">
        <v>2648</v>
      </c>
      <c r="D423" t="s">
        <v>2649</v>
      </c>
      <c r="E423" t="s">
        <v>2656</v>
      </c>
      <c r="F423" t="s">
        <v>2653</v>
      </c>
      <c r="H423" t="s">
        <v>346</v>
      </c>
      <c r="I423" t="s">
        <v>10</v>
      </c>
      <c r="K423">
        <v>45.684856000000003</v>
      </c>
      <c r="L423">
        <v>45.327862000000003</v>
      </c>
      <c r="M423">
        <v>48.156948</v>
      </c>
      <c r="N423">
        <v>48.389792999999997</v>
      </c>
      <c r="O423">
        <v>49.369183</v>
      </c>
      <c r="P423">
        <v>51.060287000000002</v>
      </c>
      <c r="Q423">
        <v>50.942242</v>
      </c>
      <c r="R423">
        <v>52.373446999999999</v>
      </c>
      <c r="S423">
        <v>52.863135999999997</v>
      </c>
      <c r="T423">
        <v>53.717872999999997</v>
      </c>
      <c r="U423">
        <v>54.417411999999999</v>
      </c>
      <c r="V423">
        <v>55.124771000000003</v>
      </c>
      <c r="W423">
        <v>56.280937000000002</v>
      </c>
      <c r="X423">
        <v>56.738117000000003</v>
      </c>
      <c r="Y423">
        <v>56.251773999999997</v>
      </c>
      <c r="Z423">
        <v>56.113650999999997</v>
      </c>
      <c r="AA423">
        <v>56.253253999999998</v>
      </c>
      <c r="AB423">
        <v>56.477612000000001</v>
      </c>
      <c r="AC423">
        <v>56.731845999999997</v>
      </c>
      <c r="AD423">
        <v>57.175083000000001</v>
      </c>
      <c r="AE423">
        <v>57.906033000000001</v>
      </c>
      <c r="AF423">
        <v>57.640118000000001</v>
      </c>
      <c r="AG423">
        <v>57.958157</v>
      </c>
      <c r="AH423">
        <v>58.329104999999998</v>
      </c>
      <c r="AI423">
        <v>58.427399000000001</v>
      </c>
      <c r="AJ423">
        <v>58.674965</v>
      </c>
      <c r="AK423">
        <v>58.689537000000001</v>
      </c>
      <c r="AL423">
        <v>58.495418999999998</v>
      </c>
      <c r="AM423">
        <v>58.484530999999997</v>
      </c>
      <c r="AN423">
        <v>58.070884999999997</v>
      </c>
      <c r="AO423" s="1">
        <v>8.0000000000000002E-3</v>
      </c>
    </row>
    <row r="424" spans="1:41" hidden="1" x14ac:dyDescent="0.2">
      <c r="A424" t="s">
        <v>623</v>
      </c>
      <c r="B424" t="s">
        <v>29</v>
      </c>
    </row>
    <row r="425" spans="1:41" hidden="1" x14ac:dyDescent="0.2">
      <c r="A425" t="s">
        <v>623</v>
      </c>
      <c r="B425" t="s">
        <v>9</v>
      </c>
      <c r="C425" t="s">
        <v>2648</v>
      </c>
      <c r="D425" t="s">
        <v>2657</v>
      </c>
      <c r="E425" t="s">
        <v>2650</v>
      </c>
      <c r="I425" t="s">
        <v>10</v>
      </c>
    </row>
    <row r="426" spans="1:41" hidden="1" x14ac:dyDescent="0.2">
      <c r="A426" t="s">
        <v>623</v>
      </c>
      <c r="B426" t="s">
        <v>11</v>
      </c>
      <c r="C426" t="s">
        <v>2648</v>
      </c>
      <c r="D426" t="s">
        <v>2657</v>
      </c>
      <c r="E426" t="s">
        <v>2650</v>
      </c>
      <c r="F426" t="s">
        <v>2651</v>
      </c>
      <c r="H426" t="s">
        <v>347</v>
      </c>
      <c r="I426" t="s">
        <v>10</v>
      </c>
      <c r="K426">
        <v>20.180820000000001</v>
      </c>
      <c r="L426">
        <v>21.277698999999998</v>
      </c>
      <c r="M426">
        <v>19.597501999999999</v>
      </c>
      <c r="N426">
        <v>19.507282</v>
      </c>
      <c r="O426">
        <v>19.362022</v>
      </c>
      <c r="P426">
        <v>19.493513</v>
      </c>
      <c r="Q426">
        <v>19.908548</v>
      </c>
      <c r="R426">
        <v>20.492236999999999</v>
      </c>
      <c r="S426">
        <v>20.892132</v>
      </c>
      <c r="T426">
        <v>21.302681</v>
      </c>
      <c r="U426">
        <v>21.670117999999999</v>
      </c>
      <c r="V426">
        <v>21.971785000000001</v>
      </c>
      <c r="W426">
        <v>22.259293</v>
      </c>
      <c r="X426">
        <v>22.437660000000001</v>
      </c>
      <c r="Y426">
        <v>22.557880000000001</v>
      </c>
      <c r="Z426">
        <v>22.715859999999999</v>
      </c>
      <c r="AA426">
        <v>22.918209000000001</v>
      </c>
      <c r="AB426">
        <v>23.106383999999998</v>
      </c>
      <c r="AC426">
        <v>23.203924000000001</v>
      </c>
      <c r="AD426">
        <v>23.497612</v>
      </c>
      <c r="AE426">
        <v>23.683046000000001</v>
      </c>
      <c r="AF426">
        <v>23.709285999999999</v>
      </c>
      <c r="AG426">
        <v>23.890837000000001</v>
      </c>
      <c r="AH426">
        <v>24.115116</v>
      </c>
      <c r="AI426">
        <v>24.158794</v>
      </c>
      <c r="AJ426">
        <v>24.268360000000001</v>
      </c>
      <c r="AK426">
        <v>24.344746000000001</v>
      </c>
      <c r="AL426">
        <v>24.384872000000001</v>
      </c>
      <c r="AM426">
        <v>24.365335000000002</v>
      </c>
      <c r="AN426">
        <v>24.339617000000001</v>
      </c>
      <c r="AO426" s="1">
        <v>6.0000000000000001E-3</v>
      </c>
    </row>
    <row r="427" spans="1:41" hidden="1" x14ac:dyDescent="0.2">
      <c r="A427" t="s">
        <v>623</v>
      </c>
      <c r="B427" t="s">
        <v>13</v>
      </c>
      <c r="C427" t="s">
        <v>2648</v>
      </c>
      <c r="D427" t="s">
        <v>2657</v>
      </c>
      <c r="E427" t="s">
        <v>2650</v>
      </c>
      <c r="F427" t="s">
        <v>2652</v>
      </c>
      <c r="H427" t="s">
        <v>348</v>
      </c>
      <c r="I427" t="s">
        <v>10</v>
      </c>
      <c r="K427">
        <v>20.180820000000001</v>
      </c>
      <c r="L427">
        <v>20.809011000000002</v>
      </c>
      <c r="M427">
        <v>18.632645</v>
      </c>
      <c r="N427">
        <v>17.889702</v>
      </c>
      <c r="O427">
        <v>17.471319000000001</v>
      </c>
      <c r="P427">
        <v>17.349888</v>
      </c>
      <c r="Q427">
        <v>17.410298999999998</v>
      </c>
      <c r="R427">
        <v>17.666429999999998</v>
      </c>
      <c r="S427">
        <v>17.985230999999999</v>
      </c>
      <c r="T427">
        <v>18.203598</v>
      </c>
      <c r="U427">
        <v>18.359328999999999</v>
      </c>
      <c r="V427">
        <v>18.712626</v>
      </c>
      <c r="W427">
        <v>19.059448</v>
      </c>
      <c r="X427">
        <v>19.152542</v>
      </c>
      <c r="Y427">
        <v>19.148655000000002</v>
      </c>
      <c r="Z427">
        <v>19.203434000000001</v>
      </c>
      <c r="AA427">
        <v>19.356566999999998</v>
      </c>
      <c r="AB427">
        <v>19.582916000000001</v>
      </c>
      <c r="AC427">
        <v>19.654619</v>
      </c>
      <c r="AD427">
        <v>19.924416000000001</v>
      </c>
      <c r="AE427">
        <v>20.014111</v>
      </c>
      <c r="AF427">
        <v>20.055240999999999</v>
      </c>
      <c r="AG427">
        <v>20.107545999999999</v>
      </c>
      <c r="AH427">
        <v>20.132528000000001</v>
      </c>
      <c r="AI427">
        <v>20.156773000000001</v>
      </c>
      <c r="AJ427">
        <v>20.141365</v>
      </c>
      <c r="AK427">
        <v>20.065550000000002</v>
      </c>
      <c r="AL427">
        <v>19.996203999999999</v>
      </c>
      <c r="AM427">
        <v>20.087425</v>
      </c>
      <c r="AN427">
        <v>20.116458999999999</v>
      </c>
      <c r="AO427" s="1">
        <v>0</v>
      </c>
    </row>
    <row r="428" spans="1:41" hidden="1" x14ac:dyDescent="0.2">
      <c r="A428" t="s">
        <v>623</v>
      </c>
      <c r="B428" t="s">
        <v>15</v>
      </c>
      <c r="C428" t="s">
        <v>2648</v>
      </c>
      <c r="D428" t="s">
        <v>2657</v>
      </c>
      <c r="E428" t="s">
        <v>2650</v>
      </c>
      <c r="F428" t="s">
        <v>2653</v>
      </c>
      <c r="H428" t="s">
        <v>349</v>
      </c>
      <c r="I428" t="s">
        <v>10</v>
      </c>
      <c r="K428">
        <v>20.180820000000001</v>
      </c>
      <c r="L428">
        <v>22.030805999999998</v>
      </c>
      <c r="M428">
        <v>20.933700999999999</v>
      </c>
      <c r="N428">
        <v>21.770966000000001</v>
      </c>
      <c r="O428">
        <v>22.387395999999999</v>
      </c>
      <c r="P428">
        <v>22.991935999999999</v>
      </c>
      <c r="Q428">
        <v>23.613705</v>
      </c>
      <c r="R428">
        <v>24.356511999999999</v>
      </c>
      <c r="S428">
        <v>25.653357</v>
      </c>
      <c r="T428">
        <v>26.486346999999999</v>
      </c>
      <c r="U428">
        <v>27.236557000000001</v>
      </c>
      <c r="V428">
        <v>27.931873</v>
      </c>
      <c r="W428">
        <v>28.504940000000001</v>
      </c>
      <c r="X428">
        <v>28.967461</v>
      </c>
      <c r="Y428">
        <v>29.193756</v>
      </c>
      <c r="Z428">
        <v>29.659434999999998</v>
      </c>
      <c r="AA428">
        <v>29.920138999999999</v>
      </c>
      <c r="AB428">
        <v>30.245229999999999</v>
      </c>
      <c r="AC428">
        <v>30.564019999999999</v>
      </c>
      <c r="AD428">
        <v>30.627327000000001</v>
      </c>
      <c r="AE428">
        <v>30.630495</v>
      </c>
      <c r="AF428">
        <v>30.615552999999998</v>
      </c>
      <c r="AG428">
        <v>30.792784000000001</v>
      </c>
      <c r="AH428">
        <v>31.141020000000001</v>
      </c>
      <c r="AI428">
        <v>31.504975999999999</v>
      </c>
      <c r="AJ428">
        <v>31.705282</v>
      </c>
      <c r="AK428">
        <v>31.843094000000001</v>
      </c>
      <c r="AL428">
        <v>31.893566</v>
      </c>
      <c r="AM428">
        <v>32.053111999999999</v>
      </c>
      <c r="AN428">
        <v>32.084395999999998</v>
      </c>
      <c r="AO428" s="1">
        <v>1.6E-2</v>
      </c>
    </row>
    <row r="429" spans="1:41" hidden="1" x14ac:dyDescent="0.2">
      <c r="A429" t="s">
        <v>623</v>
      </c>
      <c r="B429" t="s">
        <v>17</v>
      </c>
      <c r="C429" t="s">
        <v>2648</v>
      </c>
      <c r="D429" t="s">
        <v>2657</v>
      </c>
      <c r="E429" t="s">
        <v>2654</v>
      </c>
      <c r="I429" t="s">
        <v>10</v>
      </c>
    </row>
    <row r="430" spans="1:41" hidden="1" x14ac:dyDescent="0.2">
      <c r="A430" t="s">
        <v>623</v>
      </c>
      <c r="B430" t="s">
        <v>11</v>
      </c>
      <c r="C430" t="s">
        <v>2648</v>
      </c>
      <c r="D430" t="s">
        <v>2657</v>
      </c>
      <c r="E430" t="s">
        <v>2654</v>
      </c>
      <c r="F430" t="s">
        <v>2651</v>
      </c>
      <c r="H430" t="s">
        <v>350</v>
      </c>
      <c r="I430" t="s">
        <v>10</v>
      </c>
      <c r="K430">
        <v>22.063123999999998</v>
      </c>
      <c r="L430">
        <v>22.373581000000001</v>
      </c>
      <c r="M430">
        <v>20.955090999999999</v>
      </c>
      <c r="N430">
        <v>21.348075999999999</v>
      </c>
      <c r="O430">
        <v>20.828171000000001</v>
      </c>
      <c r="P430">
        <v>20.352122999999999</v>
      </c>
      <c r="Q430">
        <v>19.965992</v>
      </c>
      <c r="R430">
        <v>20.164221000000001</v>
      </c>
      <c r="S430">
        <v>20.290832999999999</v>
      </c>
      <c r="T430">
        <v>20.265554000000002</v>
      </c>
      <c r="U430">
        <v>20.532416999999999</v>
      </c>
      <c r="V430">
        <v>20.661314000000001</v>
      </c>
      <c r="W430">
        <v>20.727343000000001</v>
      </c>
      <c r="X430">
        <v>20.793548999999999</v>
      </c>
      <c r="Y430">
        <v>20.885126</v>
      </c>
      <c r="Z430">
        <v>21.058098000000001</v>
      </c>
      <c r="AA430">
        <v>21.280113</v>
      </c>
      <c r="AB430">
        <v>21.411894</v>
      </c>
      <c r="AC430">
        <v>21.484518000000001</v>
      </c>
      <c r="AD430">
        <v>21.717400000000001</v>
      </c>
      <c r="AE430">
        <v>21.819023000000001</v>
      </c>
      <c r="AF430">
        <v>21.834171000000001</v>
      </c>
      <c r="AG430">
        <v>22.065207999999998</v>
      </c>
      <c r="AH430">
        <v>22.329903000000002</v>
      </c>
      <c r="AI430">
        <v>22.431878999999999</v>
      </c>
      <c r="AJ430">
        <v>22.645040999999999</v>
      </c>
      <c r="AK430">
        <v>22.673677000000001</v>
      </c>
      <c r="AL430">
        <v>22.598595</v>
      </c>
      <c r="AM430">
        <v>22.589625999999999</v>
      </c>
      <c r="AN430">
        <v>22.537357</v>
      </c>
      <c r="AO430" s="1">
        <v>1E-3</v>
      </c>
    </row>
    <row r="431" spans="1:41" hidden="1" x14ac:dyDescent="0.2">
      <c r="A431" t="s">
        <v>623</v>
      </c>
      <c r="B431" t="s">
        <v>13</v>
      </c>
      <c r="C431" t="s">
        <v>2648</v>
      </c>
      <c r="D431" t="s">
        <v>2657</v>
      </c>
      <c r="E431" t="s">
        <v>2654</v>
      </c>
      <c r="F431" t="s">
        <v>2652</v>
      </c>
      <c r="H431" t="s">
        <v>351</v>
      </c>
      <c r="I431" t="s">
        <v>10</v>
      </c>
      <c r="K431">
        <v>22.063123999999998</v>
      </c>
      <c r="L431">
        <v>22.373581000000001</v>
      </c>
      <c r="M431">
        <v>20.531245999999999</v>
      </c>
      <c r="N431">
        <v>20.422993000000002</v>
      </c>
      <c r="O431">
        <v>19.839335999999999</v>
      </c>
      <c r="P431">
        <v>19.365288</v>
      </c>
      <c r="Q431">
        <v>19.017796000000001</v>
      </c>
      <c r="R431">
        <v>19.169989000000001</v>
      </c>
      <c r="S431">
        <v>19.243538000000001</v>
      </c>
      <c r="T431">
        <v>19.185953000000001</v>
      </c>
      <c r="U431">
        <v>19.215655999999999</v>
      </c>
      <c r="V431">
        <v>19.280301999999999</v>
      </c>
      <c r="W431">
        <v>19.294021999999998</v>
      </c>
      <c r="X431">
        <v>19.133047000000001</v>
      </c>
      <c r="Y431">
        <v>19.112203999999998</v>
      </c>
      <c r="Z431">
        <v>19.091536999999999</v>
      </c>
      <c r="AA431">
        <v>19.101417999999999</v>
      </c>
      <c r="AB431">
        <v>19.181290000000001</v>
      </c>
      <c r="AC431">
        <v>19.184832</v>
      </c>
      <c r="AD431">
        <v>19.475451</v>
      </c>
      <c r="AE431">
        <v>19.606155000000001</v>
      </c>
      <c r="AF431">
        <v>19.578990999999998</v>
      </c>
      <c r="AG431">
        <v>19.856173999999999</v>
      </c>
      <c r="AH431">
        <v>19.965738000000002</v>
      </c>
      <c r="AI431">
        <v>20.005222</v>
      </c>
      <c r="AJ431">
        <v>20.228570999999999</v>
      </c>
      <c r="AK431">
        <v>20.097507</v>
      </c>
      <c r="AL431">
        <v>20.151534999999999</v>
      </c>
      <c r="AM431">
        <v>20.366963999999999</v>
      </c>
      <c r="AN431">
        <v>20.491240000000001</v>
      </c>
      <c r="AO431" s="1">
        <v>-3.0000000000000001E-3</v>
      </c>
    </row>
    <row r="432" spans="1:41" hidden="1" x14ac:dyDescent="0.2">
      <c r="A432" t="s">
        <v>623</v>
      </c>
      <c r="B432" t="s">
        <v>15</v>
      </c>
      <c r="C432" t="s">
        <v>2648</v>
      </c>
      <c r="D432" t="s">
        <v>2657</v>
      </c>
      <c r="E432" t="s">
        <v>2654</v>
      </c>
      <c r="F432" t="s">
        <v>2653</v>
      </c>
      <c r="H432" t="s">
        <v>352</v>
      </c>
      <c r="I432" t="s">
        <v>10</v>
      </c>
      <c r="K432">
        <v>22.063123999999998</v>
      </c>
      <c r="L432">
        <v>22.373581000000001</v>
      </c>
      <c r="M432">
        <v>20.826532</v>
      </c>
      <c r="N432">
        <v>21.531094</v>
      </c>
      <c r="O432">
        <v>21.380938</v>
      </c>
      <c r="P432">
        <v>21.107893000000001</v>
      </c>
      <c r="Q432">
        <v>20.861929</v>
      </c>
      <c r="R432">
        <v>21.314297</v>
      </c>
      <c r="S432">
        <v>22.238074999999998</v>
      </c>
      <c r="T432">
        <v>22.499182000000001</v>
      </c>
      <c r="U432">
        <v>22.869553</v>
      </c>
      <c r="V432">
        <v>23.201692999999999</v>
      </c>
      <c r="W432">
        <v>23.465567</v>
      </c>
      <c r="X432">
        <v>23.694271000000001</v>
      </c>
      <c r="Y432">
        <v>23.788691</v>
      </c>
      <c r="Z432">
        <v>23.968620000000001</v>
      </c>
      <c r="AA432">
        <v>24.223853999999999</v>
      </c>
      <c r="AB432">
        <v>24.296883000000001</v>
      </c>
      <c r="AC432">
        <v>24.413430999999999</v>
      </c>
      <c r="AD432">
        <v>24.093681</v>
      </c>
      <c r="AE432">
        <v>23.999988999999999</v>
      </c>
      <c r="AF432">
        <v>24.076056000000001</v>
      </c>
      <c r="AG432">
        <v>24.365107999999999</v>
      </c>
      <c r="AH432">
        <v>24.582581000000001</v>
      </c>
      <c r="AI432">
        <v>24.945591</v>
      </c>
      <c r="AJ432">
        <v>25.037469999999999</v>
      </c>
      <c r="AK432">
        <v>25.083029</v>
      </c>
      <c r="AL432">
        <v>24.895264000000001</v>
      </c>
      <c r="AM432">
        <v>24.904015000000001</v>
      </c>
      <c r="AN432">
        <v>25.018272</v>
      </c>
      <c r="AO432" s="1">
        <v>4.0000000000000001E-3</v>
      </c>
    </row>
    <row r="433" spans="1:41" hidden="1" x14ac:dyDescent="0.2">
      <c r="A433" t="s">
        <v>623</v>
      </c>
      <c r="B433" t="s">
        <v>36</v>
      </c>
      <c r="C433" t="s">
        <v>2648</v>
      </c>
      <c r="D433" t="s">
        <v>2657</v>
      </c>
      <c r="E433" t="s">
        <v>2658</v>
      </c>
      <c r="I433" t="s">
        <v>10</v>
      </c>
    </row>
    <row r="434" spans="1:41" hidden="1" x14ac:dyDescent="0.2">
      <c r="A434" t="s">
        <v>623</v>
      </c>
      <c r="B434" t="s">
        <v>11</v>
      </c>
      <c r="C434" t="s">
        <v>2648</v>
      </c>
      <c r="D434" t="s">
        <v>2657</v>
      </c>
      <c r="E434" t="s">
        <v>2658</v>
      </c>
      <c r="F434" t="s">
        <v>2651</v>
      </c>
      <c r="H434" t="s">
        <v>353</v>
      </c>
      <c r="I434" t="s">
        <v>10</v>
      </c>
      <c r="K434">
        <v>6.3333170000000001</v>
      </c>
      <c r="L434">
        <v>7.326778</v>
      </c>
      <c r="M434">
        <v>7.4140560000000004</v>
      </c>
      <c r="N434">
        <v>8.7290670000000006</v>
      </c>
      <c r="O434">
        <v>9.2410029999999992</v>
      </c>
      <c r="P434">
        <v>9.7956810000000001</v>
      </c>
      <c r="Q434">
        <v>10.527596000000001</v>
      </c>
      <c r="R434">
        <v>10.732854</v>
      </c>
      <c r="S434">
        <v>10.830976</v>
      </c>
      <c r="T434">
        <v>10.986034999999999</v>
      </c>
      <c r="U434">
        <v>11.166693</v>
      </c>
      <c r="V434">
        <v>11.30763</v>
      </c>
      <c r="W434">
        <v>11.428140000000001</v>
      </c>
      <c r="X434">
        <v>11.44007</v>
      </c>
      <c r="Y434">
        <v>11.459497000000001</v>
      </c>
      <c r="Z434">
        <v>11.413557000000001</v>
      </c>
      <c r="AA434">
        <v>11.400036999999999</v>
      </c>
      <c r="AB434">
        <v>11.593532</v>
      </c>
      <c r="AC434">
        <v>11.417662</v>
      </c>
      <c r="AD434">
        <v>11.940830999999999</v>
      </c>
      <c r="AE434">
        <v>12.112743</v>
      </c>
      <c r="AF434">
        <v>12.253491</v>
      </c>
      <c r="AG434">
        <v>12.624544999999999</v>
      </c>
      <c r="AH434">
        <v>12.902462</v>
      </c>
      <c r="AI434">
        <v>12.997449</v>
      </c>
      <c r="AJ434">
        <v>13.139791000000001</v>
      </c>
      <c r="AK434">
        <v>13.264564999999999</v>
      </c>
      <c r="AL434">
        <v>13.161274000000001</v>
      </c>
      <c r="AM434">
        <v>13.22495</v>
      </c>
      <c r="AN434">
        <v>13.132288000000001</v>
      </c>
      <c r="AO434" s="1">
        <v>2.5000000000000001E-2</v>
      </c>
    </row>
    <row r="435" spans="1:41" hidden="1" x14ac:dyDescent="0.2">
      <c r="A435" t="s">
        <v>623</v>
      </c>
      <c r="B435" t="s">
        <v>13</v>
      </c>
      <c r="C435" t="s">
        <v>2648</v>
      </c>
      <c r="D435" t="s">
        <v>2657</v>
      </c>
      <c r="E435" t="s">
        <v>2658</v>
      </c>
      <c r="F435" t="s">
        <v>2652</v>
      </c>
      <c r="H435" t="s">
        <v>354</v>
      </c>
      <c r="I435" t="s">
        <v>10</v>
      </c>
      <c r="K435">
        <v>6.3333170000000001</v>
      </c>
      <c r="L435">
        <v>7.326778</v>
      </c>
      <c r="M435">
        <v>7.1169820000000001</v>
      </c>
      <c r="N435">
        <v>8.010059</v>
      </c>
      <c r="O435">
        <v>8.4723760000000006</v>
      </c>
      <c r="P435">
        <v>9.0500299999999996</v>
      </c>
      <c r="Q435">
        <v>9.7574900000000007</v>
      </c>
      <c r="R435">
        <v>9.9204450000000008</v>
      </c>
      <c r="S435">
        <v>10.026801000000001</v>
      </c>
      <c r="T435">
        <v>10.079744</v>
      </c>
      <c r="U435">
        <v>10.144273</v>
      </c>
      <c r="V435">
        <v>10.261298999999999</v>
      </c>
      <c r="W435">
        <v>10.304605</v>
      </c>
      <c r="X435">
        <v>10.245448</v>
      </c>
      <c r="Y435">
        <v>10.273514</v>
      </c>
      <c r="Z435">
        <v>10.291029</v>
      </c>
      <c r="AA435">
        <v>10.341297000000001</v>
      </c>
      <c r="AB435">
        <v>10.471734</v>
      </c>
      <c r="AC435">
        <v>10.456944</v>
      </c>
      <c r="AD435">
        <v>10.776876</v>
      </c>
      <c r="AE435">
        <v>10.899703000000001</v>
      </c>
      <c r="AF435">
        <v>10.899763</v>
      </c>
      <c r="AG435">
        <v>11.120111</v>
      </c>
      <c r="AH435">
        <v>11.221416</v>
      </c>
      <c r="AI435">
        <v>11.33597</v>
      </c>
      <c r="AJ435">
        <v>11.468811000000001</v>
      </c>
      <c r="AK435">
        <v>11.409144</v>
      </c>
      <c r="AL435">
        <v>11.491775000000001</v>
      </c>
      <c r="AM435">
        <v>11.619714</v>
      </c>
      <c r="AN435">
        <v>11.716647</v>
      </c>
      <c r="AO435" s="1">
        <v>2.1000000000000001E-2</v>
      </c>
    </row>
    <row r="436" spans="1:41" hidden="1" x14ac:dyDescent="0.2">
      <c r="A436" t="s">
        <v>623</v>
      </c>
      <c r="B436" t="s">
        <v>15</v>
      </c>
      <c r="C436" t="s">
        <v>2648</v>
      </c>
      <c r="D436" t="s">
        <v>2657</v>
      </c>
      <c r="E436" t="s">
        <v>2658</v>
      </c>
      <c r="F436" t="s">
        <v>2653</v>
      </c>
      <c r="H436" t="s">
        <v>355</v>
      </c>
      <c r="I436" t="s">
        <v>10</v>
      </c>
      <c r="K436">
        <v>6.3333170000000001</v>
      </c>
      <c r="L436">
        <v>7.326778</v>
      </c>
      <c r="M436">
        <v>7.2541609999999999</v>
      </c>
      <c r="N436">
        <v>8.8991279999999993</v>
      </c>
      <c r="O436">
        <v>9.7480030000000006</v>
      </c>
      <c r="P436">
        <v>10.487534999999999</v>
      </c>
      <c r="Q436">
        <v>11.314204999999999</v>
      </c>
      <c r="R436">
        <v>11.674481999999999</v>
      </c>
      <c r="S436">
        <v>12.448005999999999</v>
      </c>
      <c r="T436">
        <v>12.544784999999999</v>
      </c>
      <c r="U436">
        <v>12.765584</v>
      </c>
      <c r="V436">
        <v>12.943160000000001</v>
      </c>
      <c r="W436">
        <v>13.155011999999999</v>
      </c>
      <c r="X436">
        <v>13.317216999999999</v>
      </c>
      <c r="Y436">
        <v>13.307304999999999</v>
      </c>
      <c r="Z436">
        <v>13.353621</v>
      </c>
      <c r="AA436">
        <v>13.692643</v>
      </c>
      <c r="AB436">
        <v>13.884069999999999</v>
      </c>
      <c r="AC436">
        <v>13.938725</v>
      </c>
      <c r="AD436">
        <v>13.990857</v>
      </c>
      <c r="AE436">
        <v>14.132292</v>
      </c>
      <c r="AF436">
        <v>14.247897</v>
      </c>
      <c r="AG436">
        <v>14.525537</v>
      </c>
      <c r="AH436">
        <v>14.461313000000001</v>
      </c>
      <c r="AI436">
        <v>14.585588</v>
      </c>
      <c r="AJ436">
        <v>14.719382</v>
      </c>
      <c r="AK436">
        <v>14.727411</v>
      </c>
      <c r="AL436">
        <v>14.800461</v>
      </c>
      <c r="AM436">
        <v>14.876968</v>
      </c>
      <c r="AN436">
        <v>14.842774</v>
      </c>
      <c r="AO436" s="1">
        <v>0.03</v>
      </c>
    </row>
    <row r="437" spans="1:41" hidden="1" x14ac:dyDescent="0.2">
      <c r="A437" t="s">
        <v>623</v>
      </c>
      <c r="B437" t="s">
        <v>21</v>
      </c>
      <c r="C437" t="s">
        <v>2648</v>
      </c>
      <c r="D437" t="s">
        <v>2657</v>
      </c>
      <c r="E437" t="s">
        <v>2655</v>
      </c>
      <c r="I437" t="s">
        <v>10</v>
      </c>
    </row>
    <row r="438" spans="1:41" hidden="1" x14ac:dyDescent="0.2">
      <c r="A438" t="s">
        <v>623</v>
      </c>
      <c r="B438" t="s">
        <v>11</v>
      </c>
      <c r="C438" t="s">
        <v>2648</v>
      </c>
      <c r="D438" t="s">
        <v>2657</v>
      </c>
      <c r="E438" t="s">
        <v>2655</v>
      </c>
      <c r="F438" t="s">
        <v>2651</v>
      </c>
      <c r="H438" t="s">
        <v>356</v>
      </c>
      <c r="I438" t="s">
        <v>10</v>
      </c>
      <c r="K438">
        <v>7.9935080000000003</v>
      </c>
      <c r="L438">
        <v>8.4180840000000003</v>
      </c>
      <c r="M438">
        <v>8.0390160000000002</v>
      </c>
      <c r="N438">
        <v>7.5583</v>
      </c>
      <c r="O438">
        <v>7.2783030000000002</v>
      </c>
      <c r="P438">
        <v>7.092479</v>
      </c>
      <c r="Q438">
        <v>6.9533230000000001</v>
      </c>
      <c r="R438">
        <v>6.9461599999999999</v>
      </c>
      <c r="S438">
        <v>7.0307120000000003</v>
      </c>
      <c r="T438">
        <v>7.0864839999999996</v>
      </c>
      <c r="U438">
        <v>7.1080249999999996</v>
      </c>
      <c r="V438">
        <v>7.0584619999999996</v>
      </c>
      <c r="W438">
        <v>7.1771919999999998</v>
      </c>
      <c r="X438">
        <v>7.1797149999999998</v>
      </c>
      <c r="Y438">
        <v>7.0224869999999999</v>
      </c>
      <c r="Z438">
        <v>6.9557219999999997</v>
      </c>
      <c r="AA438">
        <v>6.9942539999999997</v>
      </c>
      <c r="AB438">
        <v>6.9748960000000002</v>
      </c>
      <c r="AC438">
        <v>6.9854979999999998</v>
      </c>
      <c r="AD438">
        <v>6.944051</v>
      </c>
      <c r="AE438">
        <v>6.854895</v>
      </c>
      <c r="AF438">
        <v>6.8020670000000001</v>
      </c>
      <c r="AG438">
        <v>6.7522440000000001</v>
      </c>
      <c r="AH438">
        <v>6.6898280000000003</v>
      </c>
      <c r="AI438">
        <v>6.696453</v>
      </c>
      <c r="AJ438">
        <v>6.6705019999999999</v>
      </c>
      <c r="AK438">
        <v>6.660253</v>
      </c>
      <c r="AL438">
        <v>6.6226279999999997</v>
      </c>
      <c r="AM438">
        <v>6.672466</v>
      </c>
      <c r="AN438">
        <v>6.625991</v>
      </c>
      <c r="AO438" s="1">
        <v>-6.0000000000000001E-3</v>
      </c>
    </row>
    <row r="439" spans="1:41" hidden="1" x14ac:dyDescent="0.2">
      <c r="A439" t="s">
        <v>623</v>
      </c>
      <c r="B439" t="s">
        <v>13</v>
      </c>
      <c r="C439" t="s">
        <v>2648</v>
      </c>
      <c r="D439" t="s">
        <v>2657</v>
      </c>
      <c r="E439" t="s">
        <v>2655</v>
      </c>
      <c r="F439" t="s">
        <v>2652</v>
      </c>
      <c r="H439" t="s">
        <v>357</v>
      </c>
      <c r="I439" t="s">
        <v>10</v>
      </c>
      <c r="K439">
        <v>7.9935080000000003</v>
      </c>
      <c r="L439">
        <v>8.1516120000000001</v>
      </c>
      <c r="M439">
        <v>7.6292850000000003</v>
      </c>
      <c r="N439">
        <v>7.114376</v>
      </c>
      <c r="O439">
        <v>6.7516210000000001</v>
      </c>
      <c r="P439">
        <v>6.5573949999999996</v>
      </c>
      <c r="Q439">
        <v>6.4559559999999996</v>
      </c>
      <c r="R439">
        <v>6.3956499999999998</v>
      </c>
      <c r="S439">
        <v>6.4830110000000003</v>
      </c>
      <c r="T439">
        <v>6.472664</v>
      </c>
      <c r="U439">
        <v>6.4940350000000002</v>
      </c>
      <c r="V439">
        <v>6.408182</v>
      </c>
      <c r="W439">
        <v>6.6552619999999996</v>
      </c>
      <c r="X439">
        <v>6.6106920000000002</v>
      </c>
      <c r="Y439">
        <v>6.5100420000000003</v>
      </c>
      <c r="Z439">
        <v>6.3680880000000002</v>
      </c>
      <c r="AA439">
        <v>6.3961410000000001</v>
      </c>
      <c r="AB439">
        <v>6.3576329999999999</v>
      </c>
      <c r="AC439">
        <v>6.3779899999999996</v>
      </c>
      <c r="AD439">
        <v>6.294848</v>
      </c>
      <c r="AE439">
        <v>6.3307390000000003</v>
      </c>
      <c r="AF439">
        <v>6.2832379999999999</v>
      </c>
      <c r="AG439">
        <v>6.2665329999999999</v>
      </c>
      <c r="AH439">
        <v>6.2251329999999996</v>
      </c>
      <c r="AI439">
        <v>6.292306</v>
      </c>
      <c r="AJ439">
        <v>6.0505789999999999</v>
      </c>
      <c r="AK439">
        <v>5.8776080000000004</v>
      </c>
      <c r="AL439">
        <v>5.7861799999999999</v>
      </c>
      <c r="AM439">
        <v>5.6745580000000002</v>
      </c>
      <c r="AN439">
        <v>5.5969939999999996</v>
      </c>
      <c r="AO439" s="1">
        <v>-1.2E-2</v>
      </c>
    </row>
    <row r="440" spans="1:41" hidden="1" x14ac:dyDescent="0.2">
      <c r="A440" t="s">
        <v>623</v>
      </c>
      <c r="B440" t="s">
        <v>15</v>
      </c>
      <c r="C440" t="s">
        <v>2648</v>
      </c>
      <c r="D440" t="s">
        <v>2657</v>
      </c>
      <c r="E440" t="s">
        <v>2655</v>
      </c>
      <c r="F440" t="s">
        <v>2653</v>
      </c>
      <c r="H440" t="s">
        <v>358</v>
      </c>
      <c r="I440" t="s">
        <v>10</v>
      </c>
      <c r="K440">
        <v>7.9935080000000003</v>
      </c>
      <c r="L440">
        <v>8.8985330000000005</v>
      </c>
      <c r="M440">
        <v>8.7244100000000007</v>
      </c>
      <c r="N440">
        <v>8.4466730000000005</v>
      </c>
      <c r="O440">
        <v>8.2547759999999997</v>
      </c>
      <c r="P440">
        <v>8.163259</v>
      </c>
      <c r="Q440">
        <v>8.0732549999999996</v>
      </c>
      <c r="R440">
        <v>8.2387750000000004</v>
      </c>
      <c r="S440">
        <v>8.5582460000000005</v>
      </c>
      <c r="T440">
        <v>8.6048910000000003</v>
      </c>
      <c r="U440">
        <v>8.7420729999999995</v>
      </c>
      <c r="V440">
        <v>8.8706340000000008</v>
      </c>
      <c r="W440">
        <v>9.0020849999999992</v>
      </c>
      <c r="X440">
        <v>9.0945350000000005</v>
      </c>
      <c r="Y440">
        <v>9.1060269999999992</v>
      </c>
      <c r="Z440">
        <v>9.1682229999999993</v>
      </c>
      <c r="AA440">
        <v>9.2356770000000008</v>
      </c>
      <c r="AB440">
        <v>9.2806700000000006</v>
      </c>
      <c r="AC440">
        <v>9.3348600000000008</v>
      </c>
      <c r="AD440">
        <v>9.3954229999999992</v>
      </c>
      <c r="AE440">
        <v>9.4417109999999997</v>
      </c>
      <c r="AF440">
        <v>9.4173799999999996</v>
      </c>
      <c r="AG440">
        <v>9.3733989999999991</v>
      </c>
      <c r="AH440">
        <v>9.3704190000000001</v>
      </c>
      <c r="AI440">
        <v>9.4064859999999992</v>
      </c>
      <c r="AJ440">
        <v>9.4531559999999999</v>
      </c>
      <c r="AK440">
        <v>9.4627890000000008</v>
      </c>
      <c r="AL440">
        <v>9.4802529999999994</v>
      </c>
      <c r="AM440">
        <v>9.5474920000000001</v>
      </c>
      <c r="AN440">
        <v>9.6164609999999993</v>
      </c>
      <c r="AO440" s="1">
        <v>6.0000000000000001E-3</v>
      </c>
    </row>
    <row r="441" spans="1:41" hidden="1" x14ac:dyDescent="0.2">
      <c r="A441" t="s">
        <v>623</v>
      </c>
      <c r="B441" t="s">
        <v>25</v>
      </c>
      <c r="C441" t="s">
        <v>2648</v>
      </c>
      <c r="D441" t="s">
        <v>2657</v>
      </c>
      <c r="E441" t="s">
        <v>2656</v>
      </c>
      <c r="I441" t="s">
        <v>10</v>
      </c>
    </row>
    <row r="442" spans="1:41" hidden="1" x14ac:dyDescent="0.2">
      <c r="A442" t="s">
        <v>623</v>
      </c>
      <c r="B442" t="s">
        <v>11</v>
      </c>
      <c r="C442" t="s">
        <v>2648</v>
      </c>
      <c r="D442" t="s">
        <v>2657</v>
      </c>
      <c r="E442" t="s">
        <v>2656</v>
      </c>
      <c r="F442" t="s">
        <v>2651</v>
      </c>
      <c r="H442" t="s">
        <v>359</v>
      </c>
      <c r="I442" t="s">
        <v>10</v>
      </c>
      <c r="K442">
        <v>39.50338</v>
      </c>
      <c r="L442">
        <v>40.571083000000002</v>
      </c>
      <c r="M442">
        <v>40.289561999999997</v>
      </c>
      <c r="N442">
        <v>39.486626000000001</v>
      </c>
      <c r="O442">
        <v>39.962150999999999</v>
      </c>
      <c r="P442">
        <v>40.410747999999998</v>
      </c>
      <c r="Q442">
        <v>40.993088</v>
      </c>
      <c r="R442">
        <v>40.972855000000003</v>
      </c>
      <c r="S442">
        <v>40.994576000000002</v>
      </c>
      <c r="T442">
        <v>40.533306000000003</v>
      </c>
      <c r="U442">
        <v>41.041893000000002</v>
      </c>
      <c r="V442">
        <v>40.615318000000002</v>
      </c>
      <c r="W442">
        <v>41.929295000000003</v>
      </c>
      <c r="X442">
        <v>42.323967000000003</v>
      </c>
      <c r="Y442">
        <v>41.840603000000002</v>
      </c>
      <c r="Z442">
        <v>41.62265</v>
      </c>
      <c r="AA442">
        <v>41.667572</v>
      </c>
      <c r="AB442">
        <v>41.137985</v>
      </c>
      <c r="AC442">
        <v>42.030830000000002</v>
      </c>
      <c r="AD442">
        <v>42.278098999999997</v>
      </c>
      <c r="AE442">
        <v>41.948005999999999</v>
      </c>
      <c r="AF442">
        <v>42.634234999999997</v>
      </c>
      <c r="AG442">
        <v>43.487876999999997</v>
      </c>
      <c r="AH442">
        <v>42.475487000000001</v>
      </c>
      <c r="AI442">
        <v>43.043773999999999</v>
      </c>
      <c r="AJ442">
        <v>43.069598999999997</v>
      </c>
      <c r="AK442">
        <v>42.046515999999997</v>
      </c>
      <c r="AL442">
        <v>42.691082000000002</v>
      </c>
      <c r="AM442">
        <v>42.693390000000001</v>
      </c>
      <c r="AN442">
        <v>41.571724000000003</v>
      </c>
      <c r="AO442" s="1">
        <v>2E-3</v>
      </c>
    </row>
    <row r="443" spans="1:41" hidden="1" x14ac:dyDescent="0.2">
      <c r="A443" t="s">
        <v>623</v>
      </c>
      <c r="B443" t="s">
        <v>13</v>
      </c>
      <c r="C443" t="s">
        <v>2648</v>
      </c>
      <c r="D443" t="s">
        <v>2657</v>
      </c>
      <c r="E443" t="s">
        <v>2656</v>
      </c>
      <c r="F443" t="s">
        <v>2652</v>
      </c>
      <c r="H443" t="s">
        <v>360</v>
      </c>
      <c r="I443" t="s">
        <v>10</v>
      </c>
      <c r="K443">
        <v>39.497233999999999</v>
      </c>
      <c r="L443">
        <v>40.053333000000002</v>
      </c>
      <c r="M443">
        <v>39.337356999999997</v>
      </c>
      <c r="N443">
        <v>38.665764000000003</v>
      </c>
      <c r="O443">
        <v>38.845001000000003</v>
      </c>
      <c r="P443">
        <v>39.754748999999997</v>
      </c>
      <c r="Q443">
        <v>40.010100999999999</v>
      </c>
      <c r="R443">
        <v>40.567345000000003</v>
      </c>
      <c r="S443">
        <v>39.709319999999998</v>
      </c>
      <c r="T443">
        <v>38.657496999999999</v>
      </c>
      <c r="U443">
        <v>39.793174999999998</v>
      </c>
      <c r="V443">
        <v>39.338379000000003</v>
      </c>
      <c r="W443">
        <v>40.264342999999997</v>
      </c>
      <c r="X443">
        <v>40.679797999999998</v>
      </c>
      <c r="Y443">
        <v>39.876637000000002</v>
      </c>
      <c r="Z443">
        <v>39.911320000000003</v>
      </c>
      <c r="AA443">
        <v>40.047741000000002</v>
      </c>
      <c r="AB443">
        <v>39.432155999999999</v>
      </c>
      <c r="AC443">
        <v>39.898116999999999</v>
      </c>
      <c r="AD443">
        <v>40.802821999999999</v>
      </c>
      <c r="AE443">
        <v>40.272415000000002</v>
      </c>
      <c r="AF443">
        <v>40.953426</v>
      </c>
      <c r="AG443">
        <v>41.663071000000002</v>
      </c>
      <c r="AH443">
        <v>40.927433000000001</v>
      </c>
      <c r="AI443">
        <v>40.700812999999997</v>
      </c>
      <c r="AJ443">
        <v>41.394638</v>
      </c>
      <c r="AK443">
        <v>40.380485999999998</v>
      </c>
      <c r="AL443">
        <v>40.773003000000003</v>
      </c>
      <c r="AM443">
        <v>40.558146999999998</v>
      </c>
      <c r="AN443">
        <v>39.587746000000003</v>
      </c>
      <c r="AO443" s="1">
        <v>0</v>
      </c>
    </row>
    <row r="444" spans="1:41" hidden="1" x14ac:dyDescent="0.2">
      <c r="A444" t="s">
        <v>623</v>
      </c>
      <c r="B444" t="s">
        <v>15</v>
      </c>
      <c r="C444" t="s">
        <v>2648</v>
      </c>
      <c r="D444" t="s">
        <v>2657</v>
      </c>
      <c r="E444" t="s">
        <v>2656</v>
      </c>
      <c r="F444" t="s">
        <v>2653</v>
      </c>
      <c r="H444" t="s">
        <v>361</v>
      </c>
      <c r="I444" t="s">
        <v>10</v>
      </c>
      <c r="K444">
        <v>39.630913</v>
      </c>
      <c r="L444">
        <v>40.338326000000002</v>
      </c>
      <c r="M444">
        <v>41.759697000000003</v>
      </c>
      <c r="N444">
        <v>41.296084999999998</v>
      </c>
      <c r="O444">
        <v>42.091763</v>
      </c>
      <c r="P444">
        <v>43.989727000000002</v>
      </c>
      <c r="Q444">
        <v>43.420406</v>
      </c>
      <c r="R444">
        <v>44.788265000000003</v>
      </c>
      <c r="S444">
        <v>45.263801999999998</v>
      </c>
      <c r="T444">
        <v>45.771236000000002</v>
      </c>
      <c r="U444">
        <v>46.603264000000003</v>
      </c>
      <c r="V444">
        <v>46.862330999999998</v>
      </c>
      <c r="W444">
        <v>48.128425999999997</v>
      </c>
      <c r="X444">
        <v>48.067577</v>
      </c>
      <c r="Y444">
        <v>47.197479000000001</v>
      </c>
      <c r="Z444">
        <v>47.048175999999998</v>
      </c>
      <c r="AA444">
        <v>46.961776999999998</v>
      </c>
      <c r="AB444">
        <v>47.054496999999998</v>
      </c>
      <c r="AC444">
        <v>47.224559999999997</v>
      </c>
      <c r="AD444">
        <v>47.650047000000001</v>
      </c>
      <c r="AE444">
        <v>48.563847000000003</v>
      </c>
      <c r="AF444">
        <v>48.146492000000002</v>
      </c>
      <c r="AG444">
        <v>48.457821000000003</v>
      </c>
      <c r="AH444">
        <v>48.644226000000003</v>
      </c>
      <c r="AI444">
        <v>48.568652999999998</v>
      </c>
      <c r="AJ444">
        <v>48.729472999999999</v>
      </c>
      <c r="AK444">
        <v>48.647883999999998</v>
      </c>
      <c r="AL444">
        <v>48.417740000000002</v>
      </c>
      <c r="AM444">
        <v>48.414836999999999</v>
      </c>
      <c r="AN444">
        <v>48.034069000000002</v>
      </c>
      <c r="AO444" s="1">
        <v>7.0000000000000001E-3</v>
      </c>
    </row>
    <row r="445" spans="1:41" hidden="1" x14ac:dyDescent="0.2">
      <c r="A445" t="s">
        <v>623</v>
      </c>
      <c r="B445" t="s">
        <v>46</v>
      </c>
    </row>
    <row r="446" spans="1:41" hidden="1" x14ac:dyDescent="0.2">
      <c r="A446" t="s">
        <v>623</v>
      </c>
      <c r="B446" t="s">
        <v>9</v>
      </c>
      <c r="C446" t="s">
        <v>2648</v>
      </c>
      <c r="D446" t="s">
        <v>2659</v>
      </c>
      <c r="E446" t="s">
        <v>2650</v>
      </c>
      <c r="I446" t="s">
        <v>10</v>
      </c>
    </row>
    <row r="447" spans="1:41" hidden="1" x14ac:dyDescent="0.2">
      <c r="A447" t="s">
        <v>623</v>
      </c>
      <c r="B447" t="s">
        <v>11</v>
      </c>
      <c r="C447" t="s">
        <v>2648</v>
      </c>
      <c r="D447" t="s">
        <v>2659</v>
      </c>
      <c r="E447" t="s">
        <v>2650</v>
      </c>
      <c r="F447" t="s">
        <v>2651</v>
      </c>
      <c r="H447" t="s">
        <v>362</v>
      </c>
      <c r="I447" t="s">
        <v>10</v>
      </c>
      <c r="K447">
        <v>13.641980999999999</v>
      </c>
      <c r="L447">
        <v>14.473857000000001</v>
      </c>
      <c r="M447">
        <v>12.690696000000001</v>
      </c>
      <c r="N447">
        <v>12.673786</v>
      </c>
      <c r="O447">
        <v>12.554608</v>
      </c>
      <c r="P447">
        <v>12.704501</v>
      </c>
      <c r="Q447">
        <v>13.113275</v>
      </c>
      <c r="R447">
        <v>13.681419</v>
      </c>
      <c r="S447">
        <v>14.057202</v>
      </c>
      <c r="T447">
        <v>14.454497</v>
      </c>
      <c r="U447">
        <v>14.810349</v>
      </c>
      <c r="V447">
        <v>15.102989000000001</v>
      </c>
      <c r="W447">
        <v>15.386189</v>
      </c>
      <c r="X447">
        <v>15.557034</v>
      </c>
      <c r="Y447">
        <v>15.672612000000001</v>
      </c>
      <c r="Z447">
        <v>15.832416</v>
      </c>
      <c r="AA447">
        <v>16.038618</v>
      </c>
      <c r="AB447">
        <v>16.228031000000001</v>
      </c>
      <c r="AC447">
        <v>16.321311999999999</v>
      </c>
      <c r="AD447">
        <v>16.630306000000001</v>
      </c>
      <c r="AE447">
        <v>16.814444000000002</v>
      </c>
      <c r="AF447">
        <v>16.831151999999999</v>
      </c>
      <c r="AG447">
        <v>17.024878000000001</v>
      </c>
      <c r="AH447">
        <v>17.258875</v>
      </c>
      <c r="AI447">
        <v>17.293581</v>
      </c>
      <c r="AJ447">
        <v>17.409199000000001</v>
      </c>
      <c r="AK447">
        <v>17.486640999999999</v>
      </c>
      <c r="AL447">
        <v>17.525883</v>
      </c>
      <c r="AM447">
        <v>17.502065999999999</v>
      </c>
      <c r="AN447">
        <v>17.474976999999999</v>
      </c>
      <c r="AO447" s="1">
        <v>8.9999999999999993E-3</v>
      </c>
    </row>
    <row r="448" spans="1:41" hidden="1" x14ac:dyDescent="0.2">
      <c r="A448" t="s">
        <v>623</v>
      </c>
      <c r="B448" t="s">
        <v>13</v>
      </c>
      <c r="C448" t="s">
        <v>2648</v>
      </c>
      <c r="D448" t="s">
        <v>2659</v>
      </c>
      <c r="E448" t="s">
        <v>2650</v>
      </c>
      <c r="F448" t="s">
        <v>2652</v>
      </c>
      <c r="H448" t="s">
        <v>363</v>
      </c>
      <c r="I448" t="s">
        <v>10</v>
      </c>
      <c r="K448">
        <v>13.641980999999999</v>
      </c>
      <c r="L448">
        <v>13.992361000000001</v>
      </c>
      <c r="M448">
        <v>11.771788000000001</v>
      </c>
      <c r="N448">
        <v>11.15362</v>
      </c>
      <c r="O448">
        <v>10.81174</v>
      </c>
      <c r="P448">
        <v>10.731717</v>
      </c>
      <c r="Q448">
        <v>10.797969999999999</v>
      </c>
      <c r="R448">
        <v>11.039766</v>
      </c>
      <c r="S448">
        <v>11.332568999999999</v>
      </c>
      <c r="T448">
        <v>11.526113</v>
      </c>
      <c r="U448">
        <v>11.663326</v>
      </c>
      <c r="V448">
        <v>11.997527</v>
      </c>
      <c r="W448">
        <v>12.319461</v>
      </c>
      <c r="X448">
        <v>12.392177</v>
      </c>
      <c r="Y448">
        <v>12.381449999999999</v>
      </c>
      <c r="Z448">
        <v>12.434854</v>
      </c>
      <c r="AA448">
        <v>12.583729999999999</v>
      </c>
      <c r="AB448">
        <v>12.800808999999999</v>
      </c>
      <c r="AC448">
        <v>12.860516000000001</v>
      </c>
      <c r="AD448">
        <v>13.125033</v>
      </c>
      <c r="AE448">
        <v>13.201523</v>
      </c>
      <c r="AF448">
        <v>13.236582</v>
      </c>
      <c r="AG448">
        <v>13.286612999999999</v>
      </c>
      <c r="AH448">
        <v>13.309353</v>
      </c>
      <c r="AI448">
        <v>13.33262</v>
      </c>
      <c r="AJ448">
        <v>13.316136</v>
      </c>
      <c r="AK448">
        <v>13.240873000000001</v>
      </c>
      <c r="AL448">
        <v>13.175625999999999</v>
      </c>
      <c r="AM448">
        <v>13.271592</v>
      </c>
      <c r="AN448">
        <v>13.297623</v>
      </c>
      <c r="AO448" s="1">
        <v>-1E-3</v>
      </c>
    </row>
    <row r="449" spans="1:41" hidden="1" x14ac:dyDescent="0.2">
      <c r="A449" t="s">
        <v>623</v>
      </c>
      <c r="B449" t="s">
        <v>15</v>
      </c>
      <c r="C449" t="s">
        <v>2648</v>
      </c>
      <c r="D449" t="s">
        <v>2659</v>
      </c>
      <c r="E449" t="s">
        <v>2650</v>
      </c>
      <c r="F449" t="s">
        <v>2653</v>
      </c>
      <c r="H449" t="s">
        <v>364</v>
      </c>
      <c r="I449" t="s">
        <v>10</v>
      </c>
      <c r="K449">
        <v>13.641980999999999</v>
      </c>
      <c r="L449">
        <v>15.259123000000001</v>
      </c>
      <c r="M449">
        <v>13.994263</v>
      </c>
      <c r="N449">
        <v>14.900345</v>
      </c>
      <c r="O449">
        <v>15.521675999999999</v>
      </c>
      <c r="P449">
        <v>16.139341000000002</v>
      </c>
      <c r="Q449">
        <v>16.768982000000001</v>
      </c>
      <c r="R449">
        <v>17.538236999999999</v>
      </c>
      <c r="S449">
        <v>18.930109000000002</v>
      </c>
      <c r="T449">
        <v>19.791079</v>
      </c>
      <c r="U449">
        <v>20.589682</v>
      </c>
      <c r="V449">
        <v>21.342078999999998</v>
      </c>
      <c r="W449">
        <v>21.963158</v>
      </c>
      <c r="X449">
        <v>22.467511999999999</v>
      </c>
      <c r="Y449">
        <v>22.702618000000001</v>
      </c>
      <c r="Z449">
        <v>23.238289000000002</v>
      </c>
      <c r="AA449">
        <v>23.520513999999999</v>
      </c>
      <c r="AB449">
        <v>23.891157</v>
      </c>
      <c r="AC449">
        <v>24.253948000000001</v>
      </c>
      <c r="AD449">
        <v>24.309107000000001</v>
      </c>
      <c r="AE449">
        <v>24.306349000000001</v>
      </c>
      <c r="AF449">
        <v>24.287579000000001</v>
      </c>
      <c r="AG449">
        <v>24.503086</v>
      </c>
      <c r="AH449">
        <v>24.916274999999999</v>
      </c>
      <c r="AI449">
        <v>25.338739</v>
      </c>
      <c r="AJ449">
        <v>25.559778000000001</v>
      </c>
      <c r="AK449">
        <v>25.713736999999998</v>
      </c>
      <c r="AL449">
        <v>25.765578999999999</v>
      </c>
      <c r="AM449">
        <v>25.957733000000001</v>
      </c>
      <c r="AN449">
        <v>25.986998</v>
      </c>
      <c r="AO449" s="1">
        <v>2.1999999999999999E-2</v>
      </c>
    </row>
    <row r="450" spans="1:41" hidden="1" x14ac:dyDescent="0.2">
      <c r="A450" t="s">
        <v>623</v>
      </c>
      <c r="B450" t="s">
        <v>17</v>
      </c>
      <c r="C450" t="s">
        <v>2648</v>
      </c>
      <c r="D450" t="s">
        <v>2659</v>
      </c>
      <c r="E450" t="s">
        <v>2654</v>
      </c>
      <c r="I450" t="s">
        <v>10</v>
      </c>
    </row>
    <row r="451" spans="1:41" hidden="1" x14ac:dyDescent="0.2">
      <c r="A451" t="s">
        <v>623</v>
      </c>
      <c r="B451" t="s">
        <v>11</v>
      </c>
      <c r="C451" t="s">
        <v>2648</v>
      </c>
      <c r="D451" t="s">
        <v>2659</v>
      </c>
      <c r="E451" t="s">
        <v>2654</v>
      </c>
      <c r="F451" t="s">
        <v>2651</v>
      </c>
      <c r="H451" t="s">
        <v>365</v>
      </c>
      <c r="I451" t="s">
        <v>10</v>
      </c>
      <c r="K451">
        <v>22.104519</v>
      </c>
      <c r="L451">
        <v>22.477066000000001</v>
      </c>
      <c r="M451">
        <v>21.100951999999999</v>
      </c>
      <c r="N451">
        <v>21.482036999999998</v>
      </c>
      <c r="O451">
        <v>20.978038999999999</v>
      </c>
      <c r="P451">
        <v>20.508312</v>
      </c>
      <c r="Q451">
        <v>20.126486</v>
      </c>
      <c r="R451">
        <v>20.319548000000001</v>
      </c>
      <c r="S451">
        <v>20.445485999999999</v>
      </c>
      <c r="T451">
        <v>20.416889000000001</v>
      </c>
      <c r="U451">
        <v>20.684237</v>
      </c>
      <c r="V451">
        <v>20.802928999999999</v>
      </c>
      <c r="W451">
        <v>20.868372000000001</v>
      </c>
      <c r="X451">
        <v>20.928049000000001</v>
      </c>
      <c r="Y451">
        <v>21.015604</v>
      </c>
      <c r="Z451">
        <v>21.189181999999999</v>
      </c>
      <c r="AA451">
        <v>21.411021999999999</v>
      </c>
      <c r="AB451">
        <v>21.542145000000001</v>
      </c>
      <c r="AC451">
        <v>21.61544</v>
      </c>
      <c r="AD451">
        <v>21.847498000000002</v>
      </c>
      <c r="AE451">
        <v>21.948775999999999</v>
      </c>
      <c r="AF451">
        <v>21.963743000000001</v>
      </c>
      <c r="AG451">
        <v>22.19463</v>
      </c>
      <c r="AH451">
        <v>22.458834</v>
      </c>
      <c r="AI451">
        <v>22.561271999999999</v>
      </c>
      <c r="AJ451">
        <v>22.772779</v>
      </c>
      <c r="AK451">
        <v>22.802841000000001</v>
      </c>
      <c r="AL451">
        <v>22.728307999999998</v>
      </c>
      <c r="AM451">
        <v>22.718630000000001</v>
      </c>
      <c r="AN451">
        <v>22.669083000000001</v>
      </c>
      <c r="AO451" s="1">
        <v>1E-3</v>
      </c>
    </row>
    <row r="452" spans="1:41" hidden="1" x14ac:dyDescent="0.2">
      <c r="A452" t="s">
        <v>623</v>
      </c>
      <c r="B452" t="s">
        <v>13</v>
      </c>
      <c r="C452" t="s">
        <v>2648</v>
      </c>
      <c r="D452" t="s">
        <v>2659</v>
      </c>
      <c r="E452" t="s">
        <v>2654</v>
      </c>
      <c r="F452" t="s">
        <v>2652</v>
      </c>
      <c r="H452" t="s">
        <v>366</v>
      </c>
      <c r="I452" t="s">
        <v>10</v>
      </c>
      <c r="K452">
        <v>22.104519</v>
      </c>
      <c r="L452">
        <v>22.477066000000001</v>
      </c>
      <c r="M452">
        <v>20.670798999999999</v>
      </c>
      <c r="N452">
        <v>20.559052999999999</v>
      </c>
      <c r="O452">
        <v>19.986108999999999</v>
      </c>
      <c r="P452">
        <v>19.520451000000001</v>
      </c>
      <c r="Q452">
        <v>19.181007000000001</v>
      </c>
      <c r="R452">
        <v>19.327549000000001</v>
      </c>
      <c r="S452">
        <v>19.399597</v>
      </c>
      <c r="T452">
        <v>19.336786</v>
      </c>
      <c r="U452">
        <v>19.361315000000001</v>
      </c>
      <c r="V452">
        <v>19.421548999999999</v>
      </c>
      <c r="W452">
        <v>19.438139</v>
      </c>
      <c r="X452">
        <v>19.272680000000001</v>
      </c>
      <c r="Y452">
        <v>19.249721999999998</v>
      </c>
      <c r="Z452">
        <v>19.231027999999998</v>
      </c>
      <c r="AA452">
        <v>19.241781</v>
      </c>
      <c r="AB452">
        <v>19.314522</v>
      </c>
      <c r="AC452">
        <v>19.320952999999999</v>
      </c>
      <c r="AD452">
        <v>19.605723999999999</v>
      </c>
      <c r="AE452">
        <v>19.735894999999999</v>
      </c>
      <c r="AF452">
        <v>19.708940999999999</v>
      </c>
      <c r="AG452">
        <v>19.986134</v>
      </c>
      <c r="AH452">
        <v>20.093769000000002</v>
      </c>
      <c r="AI452">
        <v>20.133389000000001</v>
      </c>
      <c r="AJ452">
        <v>20.356339999999999</v>
      </c>
      <c r="AK452">
        <v>20.225746000000001</v>
      </c>
      <c r="AL452">
        <v>20.278372000000001</v>
      </c>
      <c r="AM452">
        <v>20.492113</v>
      </c>
      <c r="AN452">
        <v>20.615780000000001</v>
      </c>
      <c r="AO452" s="1">
        <v>-2E-3</v>
      </c>
    </row>
    <row r="453" spans="1:41" hidden="1" x14ac:dyDescent="0.2">
      <c r="A453" t="s">
        <v>623</v>
      </c>
      <c r="B453" t="s">
        <v>15</v>
      </c>
      <c r="C453" t="s">
        <v>2648</v>
      </c>
      <c r="D453" t="s">
        <v>2659</v>
      </c>
      <c r="E453" t="s">
        <v>2654</v>
      </c>
      <c r="F453" t="s">
        <v>2653</v>
      </c>
      <c r="H453" t="s">
        <v>367</v>
      </c>
      <c r="I453" t="s">
        <v>10</v>
      </c>
      <c r="K453">
        <v>22.104519</v>
      </c>
      <c r="L453">
        <v>22.477066000000001</v>
      </c>
      <c r="M453">
        <v>20.969707</v>
      </c>
      <c r="N453">
        <v>21.665682</v>
      </c>
      <c r="O453">
        <v>21.529392000000001</v>
      </c>
      <c r="P453">
        <v>21.264794999999999</v>
      </c>
      <c r="Q453">
        <v>21.025576000000001</v>
      </c>
      <c r="R453">
        <v>21.470327000000001</v>
      </c>
      <c r="S453">
        <v>22.389399999999998</v>
      </c>
      <c r="T453">
        <v>22.648810999999998</v>
      </c>
      <c r="U453">
        <v>23.011455999999999</v>
      </c>
      <c r="V453">
        <v>23.339455000000001</v>
      </c>
      <c r="W453">
        <v>23.604574</v>
      </c>
      <c r="X453">
        <v>23.830969</v>
      </c>
      <c r="Y453">
        <v>23.925972000000002</v>
      </c>
      <c r="Z453">
        <v>24.10605</v>
      </c>
      <c r="AA453">
        <v>24.360765000000001</v>
      </c>
      <c r="AB453">
        <v>24.432691999999999</v>
      </c>
      <c r="AC453">
        <v>24.550791</v>
      </c>
      <c r="AD453">
        <v>24.230281999999999</v>
      </c>
      <c r="AE453">
        <v>24.136150000000001</v>
      </c>
      <c r="AF453">
        <v>24.214003000000002</v>
      </c>
      <c r="AG453">
        <v>24.503757</v>
      </c>
      <c r="AH453">
        <v>24.718817000000001</v>
      </c>
      <c r="AI453">
        <v>25.079546000000001</v>
      </c>
      <c r="AJ453">
        <v>25.170653999999999</v>
      </c>
      <c r="AK453">
        <v>25.218347999999999</v>
      </c>
      <c r="AL453">
        <v>25.033477999999999</v>
      </c>
      <c r="AM453">
        <v>25.039625000000001</v>
      </c>
      <c r="AN453">
        <v>25.155398999999999</v>
      </c>
      <c r="AO453" s="1">
        <v>4.0000000000000001E-3</v>
      </c>
    </row>
    <row r="454" spans="1:41" hidden="1" x14ac:dyDescent="0.2">
      <c r="A454" t="s">
        <v>623</v>
      </c>
      <c r="B454" t="s">
        <v>36</v>
      </c>
      <c r="C454" t="s">
        <v>2648</v>
      </c>
      <c r="D454" t="s">
        <v>2659</v>
      </c>
      <c r="E454" t="s">
        <v>2660</v>
      </c>
      <c r="I454" t="s">
        <v>10</v>
      </c>
    </row>
    <row r="455" spans="1:41" hidden="1" x14ac:dyDescent="0.2">
      <c r="A455" t="s">
        <v>623</v>
      </c>
      <c r="B455" t="s">
        <v>11</v>
      </c>
      <c r="C455" t="s">
        <v>2648</v>
      </c>
      <c r="D455" t="s">
        <v>2659</v>
      </c>
      <c r="E455" t="s">
        <v>2660</v>
      </c>
      <c r="F455" t="s">
        <v>2651</v>
      </c>
      <c r="H455" t="s">
        <v>368</v>
      </c>
      <c r="I455" t="s">
        <v>10</v>
      </c>
      <c r="K455">
        <v>6.2505280000000001</v>
      </c>
      <c r="L455">
        <v>7.3060809999999998</v>
      </c>
      <c r="M455">
        <v>7.3974989999999998</v>
      </c>
      <c r="N455">
        <v>8.7166490000000003</v>
      </c>
      <c r="O455">
        <v>9.2327239999999993</v>
      </c>
      <c r="P455">
        <v>9.7915419999999997</v>
      </c>
      <c r="Q455">
        <v>10.527596000000001</v>
      </c>
      <c r="R455">
        <v>10.732854</v>
      </c>
      <c r="S455">
        <v>10.830976</v>
      </c>
      <c r="T455">
        <v>10.986034999999999</v>
      </c>
      <c r="U455">
        <v>11.166693</v>
      </c>
      <c r="V455">
        <v>11.30763</v>
      </c>
      <c r="W455">
        <v>11.428140000000001</v>
      </c>
      <c r="X455">
        <v>11.44007</v>
      </c>
      <c r="Y455">
        <v>11.459497000000001</v>
      </c>
      <c r="Z455">
        <v>11.413557000000001</v>
      </c>
      <c r="AA455">
        <v>11.400036999999999</v>
      </c>
      <c r="AB455">
        <v>11.593532</v>
      </c>
      <c r="AC455">
        <v>11.417662</v>
      </c>
      <c r="AD455">
        <v>11.940830999999999</v>
      </c>
      <c r="AE455">
        <v>12.112743</v>
      </c>
      <c r="AF455">
        <v>12.253491</v>
      </c>
      <c r="AG455">
        <v>12.624544999999999</v>
      </c>
      <c r="AH455">
        <v>12.902462</v>
      </c>
      <c r="AI455">
        <v>12.997449</v>
      </c>
      <c r="AJ455">
        <v>13.139791000000001</v>
      </c>
      <c r="AK455">
        <v>13.264564999999999</v>
      </c>
      <c r="AL455">
        <v>13.161274000000001</v>
      </c>
      <c r="AM455">
        <v>13.22495</v>
      </c>
      <c r="AN455">
        <v>13.132288000000001</v>
      </c>
      <c r="AO455" s="1">
        <v>2.5999999999999999E-2</v>
      </c>
    </row>
    <row r="456" spans="1:41" hidden="1" x14ac:dyDescent="0.2">
      <c r="A456" t="s">
        <v>623</v>
      </c>
      <c r="B456" t="s">
        <v>13</v>
      </c>
      <c r="C456" t="s">
        <v>2648</v>
      </c>
      <c r="D456" t="s">
        <v>2659</v>
      </c>
      <c r="E456" t="s">
        <v>2660</v>
      </c>
      <c r="F456" t="s">
        <v>2652</v>
      </c>
      <c r="H456" t="s">
        <v>369</v>
      </c>
      <c r="I456" t="s">
        <v>10</v>
      </c>
      <c r="K456">
        <v>6.2505280000000001</v>
      </c>
      <c r="L456">
        <v>7.3060809999999998</v>
      </c>
      <c r="M456">
        <v>7.1004240000000003</v>
      </c>
      <c r="N456">
        <v>7.9976409999999998</v>
      </c>
      <c r="O456">
        <v>8.4640970000000006</v>
      </c>
      <c r="P456">
        <v>9.04589</v>
      </c>
      <c r="Q456">
        <v>9.7574900000000007</v>
      </c>
      <c r="R456">
        <v>9.9204450000000008</v>
      </c>
      <c r="S456">
        <v>10.026801000000001</v>
      </c>
      <c r="T456">
        <v>10.079744</v>
      </c>
      <c r="U456">
        <v>10.144273</v>
      </c>
      <c r="V456">
        <v>10.261298999999999</v>
      </c>
      <c r="W456">
        <v>10.304605</v>
      </c>
      <c r="X456">
        <v>10.245448</v>
      </c>
      <c r="Y456">
        <v>10.273514</v>
      </c>
      <c r="Z456">
        <v>10.291029</v>
      </c>
      <c r="AA456">
        <v>10.341297000000001</v>
      </c>
      <c r="AB456">
        <v>10.471734</v>
      </c>
      <c r="AC456">
        <v>10.456944</v>
      </c>
      <c r="AD456">
        <v>10.776876</v>
      </c>
      <c r="AE456">
        <v>10.899703000000001</v>
      </c>
      <c r="AF456">
        <v>10.899763</v>
      </c>
      <c r="AG456">
        <v>11.120111</v>
      </c>
      <c r="AH456">
        <v>11.221416</v>
      </c>
      <c r="AI456">
        <v>11.33597</v>
      </c>
      <c r="AJ456">
        <v>11.468811000000001</v>
      </c>
      <c r="AK456">
        <v>11.409144</v>
      </c>
      <c r="AL456">
        <v>11.491775000000001</v>
      </c>
      <c r="AM456">
        <v>11.619714</v>
      </c>
      <c r="AN456">
        <v>11.716647</v>
      </c>
      <c r="AO456" s="1">
        <v>2.1999999999999999E-2</v>
      </c>
    </row>
    <row r="457" spans="1:41" hidden="1" x14ac:dyDescent="0.2">
      <c r="A457" t="s">
        <v>623</v>
      </c>
      <c r="B457" t="s">
        <v>15</v>
      </c>
      <c r="C457" t="s">
        <v>2648</v>
      </c>
      <c r="D457" t="s">
        <v>2659</v>
      </c>
      <c r="E457" t="s">
        <v>2660</v>
      </c>
      <c r="F457" t="s">
        <v>2653</v>
      </c>
      <c r="H457" t="s">
        <v>370</v>
      </c>
      <c r="I457" t="s">
        <v>10</v>
      </c>
      <c r="K457">
        <v>6.2505280000000001</v>
      </c>
      <c r="L457">
        <v>7.3060809999999998</v>
      </c>
      <c r="M457">
        <v>7.2376040000000001</v>
      </c>
      <c r="N457">
        <v>8.8867100000000008</v>
      </c>
      <c r="O457">
        <v>9.7397229999999997</v>
      </c>
      <c r="P457">
        <v>10.483396000000001</v>
      </c>
      <c r="Q457">
        <v>11.314204999999999</v>
      </c>
      <c r="R457">
        <v>11.674481999999999</v>
      </c>
      <c r="S457">
        <v>12.448005999999999</v>
      </c>
      <c r="T457">
        <v>12.544784999999999</v>
      </c>
      <c r="U457">
        <v>12.765584</v>
      </c>
      <c r="V457">
        <v>12.943160000000001</v>
      </c>
      <c r="W457">
        <v>13.155011999999999</v>
      </c>
      <c r="X457">
        <v>13.317216999999999</v>
      </c>
      <c r="Y457">
        <v>13.307304999999999</v>
      </c>
      <c r="Z457">
        <v>13.353621</v>
      </c>
      <c r="AA457">
        <v>13.692643</v>
      </c>
      <c r="AB457">
        <v>13.884069999999999</v>
      </c>
      <c r="AC457">
        <v>13.938725</v>
      </c>
      <c r="AD457">
        <v>13.990857</v>
      </c>
      <c r="AE457">
        <v>14.132292</v>
      </c>
      <c r="AF457">
        <v>14.247897</v>
      </c>
      <c r="AG457">
        <v>14.525537</v>
      </c>
      <c r="AH457">
        <v>14.461313000000001</v>
      </c>
      <c r="AI457">
        <v>14.585588</v>
      </c>
      <c r="AJ457">
        <v>14.719382</v>
      </c>
      <c r="AK457">
        <v>14.727411</v>
      </c>
      <c r="AL457">
        <v>14.800461</v>
      </c>
      <c r="AM457">
        <v>14.876968</v>
      </c>
      <c r="AN457">
        <v>14.842774</v>
      </c>
      <c r="AO457" s="1">
        <v>0.03</v>
      </c>
    </row>
    <row r="458" spans="1:41" hidden="1" x14ac:dyDescent="0.2">
      <c r="A458" t="s">
        <v>623</v>
      </c>
      <c r="B458" t="s">
        <v>21</v>
      </c>
      <c r="C458" t="s">
        <v>2648</v>
      </c>
      <c r="D458" t="s">
        <v>2659</v>
      </c>
      <c r="E458" t="s">
        <v>2655</v>
      </c>
      <c r="I458" t="s">
        <v>10</v>
      </c>
    </row>
    <row r="459" spans="1:41" hidden="1" x14ac:dyDescent="0.2">
      <c r="A459" t="s">
        <v>623</v>
      </c>
      <c r="B459" t="s">
        <v>11</v>
      </c>
      <c r="C459" t="s">
        <v>2648</v>
      </c>
      <c r="D459" t="s">
        <v>2659</v>
      </c>
      <c r="E459" t="s">
        <v>2655</v>
      </c>
      <c r="F459" t="s">
        <v>2651</v>
      </c>
      <c r="H459" t="s">
        <v>371</v>
      </c>
      <c r="I459" t="s">
        <v>10</v>
      </c>
      <c r="K459">
        <v>5.742502</v>
      </c>
      <c r="L459">
        <v>5.7715630000000004</v>
      </c>
      <c r="M459">
        <v>5.4653809999999998</v>
      </c>
      <c r="N459">
        <v>5.110277</v>
      </c>
      <c r="O459">
        <v>4.9070140000000002</v>
      </c>
      <c r="P459">
        <v>4.811598</v>
      </c>
      <c r="Q459">
        <v>4.7859350000000003</v>
      </c>
      <c r="R459">
        <v>4.8153860000000002</v>
      </c>
      <c r="S459">
        <v>4.8952549999999997</v>
      </c>
      <c r="T459">
        <v>4.9622380000000001</v>
      </c>
      <c r="U459">
        <v>4.9842399999999998</v>
      </c>
      <c r="V459">
        <v>4.9923039999999999</v>
      </c>
      <c r="W459">
        <v>5.0964520000000002</v>
      </c>
      <c r="X459">
        <v>5.1059070000000002</v>
      </c>
      <c r="Y459">
        <v>5.0388000000000002</v>
      </c>
      <c r="Z459">
        <v>5.0080340000000003</v>
      </c>
      <c r="AA459">
        <v>5.0158110000000002</v>
      </c>
      <c r="AB459">
        <v>5.0119499999999997</v>
      </c>
      <c r="AC459">
        <v>5.0108509999999997</v>
      </c>
      <c r="AD459">
        <v>5.0057530000000003</v>
      </c>
      <c r="AE459">
        <v>4.9604809999999997</v>
      </c>
      <c r="AF459">
        <v>4.9395879999999996</v>
      </c>
      <c r="AG459">
        <v>4.9059850000000003</v>
      </c>
      <c r="AH459">
        <v>4.85663</v>
      </c>
      <c r="AI459">
        <v>4.843299</v>
      </c>
      <c r="AJ459">
        <v>4.8264319999999996</v>
      </c>
      <c r="AK459">
        <v>4.8022400000000003</v>
      </c>
      <c r="AL459">
        <v>4.7880989999999999</v>
      </c>
      <c r="AM459">
        <v>4.7993319999999997</v>
      </c>
      <c r="AN459">
        <v>4.7788360000000001</v>
      </c>
      <c r="AO459" s="1">
        <v>-6.0000000000000001E-3</v>
      </c>
    </row>
    <row r="460" spans="1:41" hidden="1" x14ac:dyDescent="0.2">
      <c r="A460" t="s">
        <v>623</v>
      </c>
      <c r="B460" t="s">
        <v>13</v>
      </c>
      <c r="C460" t="s">
        <v>2648</v>
      </c>
      <c r="D460" t="s">
        <v>2659</v>
      </c>
      <c r="E460" t="s">
        <v>2655</v>
      </c>
      <c r="F460" t="s">
        <v>2652</v>
      </c>
      <c r="H460" t="s">
        <v>372</v>
      </c>
      <c r="I460" t="s">
        <v>10</v>
      </c>
      <c r="K460">
        <v>5.8001180000000003</v>
      </c>
      <c r="L460">
        <v>5.4812099999999999</v>
      </c>
      <c r="M460">
        <v>5.0169160000000002</v>
      </c>
      <c r="N460">
        <v>4.6228319999999998</v>
      </c>
      <c r="O460">
        <v>4.3722640000000004</v>
      </c>
      <c r="P460">
        <v>4.2474730000000003</v>
      </c>
      <c r="Q460">
        <v>4.214035</v>
      </c>
      <c r="R460">
        <v>4.2266389999999996</v>
      </c>
      <c r="S460">
        <v>4.2839219999999996</v>
      </c>
      <c r="T460">
        <v>4.3120620000000001</v>
      </c>
      <c r="U460">
        <v>4.344589</v>
      </c>
      <c r="V460">
        <v>4.3522420000000004</v>
      </c>
      <c r="W460">
        <v>4.4938209999999996</v>
      </c>
      <c r="X460">
        <v>4.4794999999999998</v>
      </c>
      <c r="Y460">
        <v>4.4149250000000002</v>
      </c>
      <c r="Z460">
        <v>4.3521999999999998</v>
      </c>
      <c r="AA460">
        <v>4.3592279999999999</v>
      </c>
      <c r="AB460">
        <v>4.3239840000000003</v>
      </c>
      <c r="AC460">
        <v>4.3207329999999997</v>
      </c>
      <c r="AD460">
        <v>4.2802759999999997</v>
      </c>
      <c r="AE460">
        <v>4.2804250000000001</v>
      </c>
      <c r="AF460">
        <v>4.2310369999999997</v>
      </c>
      <c r="AG460">
        <v>4.2076659999999997</v>
      </c>
      <c r="AH460">
        <v>4.1923380000000003</v>
      </c>
      <c r="AI460">
        <v>4.2176499999999999</v>
      </c>
      <c r="AJ460">
        <v>4.1073040000000001</v>
      </c>
      <c r="AK460">
        <v>4.0322509999999996</v>
      </c>
      <c r="AL460">
        <v>3.980375</v>
      </c>
      <c r="AM460">
        <v>3.9360210000000002</v>
      </c>
      <c r="AN460">
        <v>3.9018929999999998</v>
      </c>
      <c r="AO460" s="1">
        <v>-1.4E-2</v>
      </c>
    </row>
    <row r="461" spans="1:41" hidden="1" x14ac:dyDescent="0.2">
      <c r="A461" t="s">
        <v>623</v>
      </c>
      <c r="B461" t="s">
        <v>15</v>
      </c>
      <c r="C461" t="s">
        <v>2648</v>
      </c>
      <c r="D461" t="s">
        <v>2659</v>
      </c>
      <c r="E461" t="s">
        <v>2655</v>
      </c>
      <c r="F461" t="s">
        <v>2653</v>
      </c>
      <c r="H461" t="s">
        <v>373</v>
      </c>
      <c r="I461" t="s">
        <v>10</v>
      </c>
      <c r="K461">
        <v>5.7248659999999996</v>
      </c>
      <c r="L461">
        <v>6.1926550000000002</v>
      </c>
      <c r="M461">
        <v>6.2294210000000003</v>
      </c>
      <c r="N461">
        <v>6.068943</v>
      </c>
      <c r="O461">
        <v>6.0090500000000002</v>
      </c>
      <c r="P461">
        <v>6.0484169999999997</v>
      </c>
      <c r="Q461">
        <v>6.1020859999999999</v>
      </c>
      <c r="R461">
        <v>6.3142269999999998</v>
      </c>
      <c r="S461">
        <v>6.5744429999999996</v>
      </c>
      <c r="T461">
        <v>6.6920580000000003</v>
      </c>
      <c r="U461">
        <v>6.8332030000000001</v>
      </c>
      <c r="V461">
        <v>6.969627</v>
      </c>
      <c r="W461">
        <v>7.0874629999999996</v>
      </c>
      <c r="X461">
        <v>7.1883119999999998</v>
      </c>
      <c r="Y461">
        <v>7.2238439999999997</v>
      </c>
      <c r="Z461">
        <v>7.3062279999999999</v>
      </c>
      <c r="AA461">
        <v>7.3786250000000004</v>
      </c>
      <c r="AB461">
        <v>7.43</v>
      </c>
      <c r="AC461">
        <v>7.4902049999999996</v>
      </c>
      <c r="AD461">
        <v>7.5732720000000002</v>
      </c>
      <c r="AE461">
        <v>7.6223359999999998</v>
      </c>
      <c r="AF461">
        <v>7.6066890000000003</v>
      </c>
      <c r="AG461">
        <v>7.5702629999999997</v>
      </c>
      <c r="AH461">
        <v>7.6161620000000001</v>
      </c>
      <c r="AI461">
        <v>7.6587670000000001</v>
      </c>
      <c r="AJ461">
        <v>7.7116030000000002</v>
      </c>
      <c r="AK461">
        <v>7.7326540000000001</v>
      </c>
      <c r="AL461">
        <v>7.7713429999999999</v>
      </c>
      <c r="AM461">
        <v>7.8388730000000004</v>
      </c>
      <c r="AN461">
        <v>7.9202349999999999</v>
      </c>
      <c r="AO461" s="1">
        <v>1.0999999999999999E-2</v>
      </c>
    </row>
    <row r="462" spans="1:41" hidden="1" x14ac:dyDescent="0.2">
      <c r="A462" t="s">
        <v>623</v>
      </c>
      <c r="B462" t="s">
        <v>59</v>
      </c>
      <c r="C462" t="s">
        <v>2648</v>
      </c>
      <c r="D462" t="s">
        <v>2659</v>
      </c>
      <c r="E462" t="s">
        <v>2661</v>
      </c>
      <c r="I462" t="s">
        <v>10</v>
      </c>
    </row>
    <row r="463" spans="1:41" hidden="1" x14ac:dyDescent="0.2">
      <c r="A463" t="s">
        <v>623</v>
      </c>
      <c r="B463" t="s">
        <v>11</v>
      </c>
      <c r="C463" t="s">
        <v>2648</v>
      </c>
      <c r="D463" t="s">
        <v>2659</v>
      </c>
      <c r="E463" t="s">
        <v>2661</v>
      </c>
      <c r="F463" t="s">
        <v>2651</v>
      </c>
      <c r="H463" t="s">
        <v>374</v>
      </c>
      <c r="I463" t="s">
        <v>10</v>
      </c>
      <c r="K463">
        <v>3.2626819999999999</v>
      </c>
      <c r="L463">
        <v>2.882997</v>
      </c>
      <c r="M463">
        <v>2.7419120000000001</v>
      </c>
      <c r="N463">
        <v>2.5581580000000002</v>
      </c>
      <c r="O463">
        <v>2.4572799999999999</v>
      </c>
      <c r="P463">
        <v>2.3992599999999999</v>
      </c>
      <c r="Q463">
        <v>2.3756949999999999</v>
      </c>
      <c r="R463">
        <v>2.3787349999999998</v>
      </c>
      <c r="S463">
        <v>2.3882530000000002</v>
      </c>
      <c r="T463">
        <v>2.4221889999999999</v>
      </c>
      <c r="U463">
        <v>2.4421840000000001</v>
      </c>
      <c r="V463">
        <v>2.4830269999999999</v>
      </c>
      <c r="W463">
        <v>2.5118010000000002</v>
      </c>
      <c r="X463">
        <v>2.5410140000000001</v>
      </c>
      <c r="Y463">
        <v>2.5744039999999999</v>
      </c>
      <c r="Z463">
        <v>2.6086260000000001</v>
      </c>
      <c r="AA463">
        <v>2.6486239999999999</v>
      </c>
      <c r="AB463">
        <v>2.6785429999999999</v>
      </c>
      <c r="AC463">
        <v>2.708402</v>
      </c>
      <c r="AD463">
        <v>2.7423679999999999</v>
      </c>
      <c r="AE463">
        <v>2.7703509999999998</v>
      </c>
      <c r="AF463">
        <v>2.7993649999999999</v>
      </c>
      <c r="AG463">
        <v>2.8274819999999998</v>
      </c>
      <c r="AH463">
        <v>2.857488</v>
      </c>
      <c r="AI463">
        <v>2.890352</v>
      </c>
      <c r="AJ463">
        <v>2.9237880000000001</v>
      </c>
      <c r="AK463">
        <v>2.9520840000000002</v>
      </c>
      <c r="AL463">
        <v>2.9775049999999998</v>
      </c>
      <c r="AM463">
        <v>3.0030800000000002</v>
      </c>
      <c r="AN463">
        <v>3.034341</v>
      </c>
      <c r="AO463" s="1">
        <v>-2E-3</v>
      </c>
    </row>
    <row r="464" spans="1:41" hidden="1" x14ac:dyDescent="0.2">
      <c r="A464" t="s">
        <v>623</v>
      </c>
      <c r="B464" t="s">
        <v>13</v>
      </c>
      <c r="C464" t="s">
        <v>2648</v>
      </c>
      <c r="D464" t="s">
        <v>2659</v>
      </c>
      <c r="E464" t="s">
        <v>2661</v>
      </c>
      <c r="F464" t="s">
        <v>2652</v>
      </c>
      <c r="H464" t="s">
        <v>375</v>
      </c>
      <c r="I464" t="s">
        <v>10</v>
      </c>
      <c r="K464">
        <v>3.2628469999999998</v>
      </c>
      <c r="L464">
        <v>2.872757</v>
      </c>
      <c r="M464">
        <v>2.7362570000000002</v>
      </c>
      <c r="N464">
        <v>2.5533139999999999</v>
      </c>
      <c r="O464">
        <v>2.4524110000000001</v>
      </c>
      <c r="P464">
        <v>2.392001</v>
      </c>
      <c r="Q464">
        <v>2.3671340000000001</v>
      </c>
      <c r="R464">
        <v>2.3693</v>
      </c>
      <c r="S464">
        <v>2.3772489999999999</v>
      </c>
      <c r="T464">
        <v>2.4097810000000002</v>
      </c>
      <c r="U464">
        <v>2.4282859999999999</v>
      </c>
      <c r="V464">
        <v>2.4677730000000002</v>
      </c>
      <c r="W464">
        <v>2.4943219999999999</v>
      </c>
      <c r="X464">
        <v>2.5217290000000001</v>
      </c>
      <c r="Y464">
        <v>2.5545040000000001</v>
      </c>
      <c r="Z464">
        <v>2.58691</v>
      </c>
      <c r="AA464">
        <v>2.625105</v>
      </c>
      <c r="AB464">
        <v>2.654417</v>
      </c>
      <c r="AC464">
        <v>2.6824659999999998</v>
      </c>
      <c r="AD464">
        <v>2.7154660000000002</v>
      </c>
      <c r="AE464">
        <v>2.742054</v>
      </c>
      <c r="AF464">
        <v>2.7697050000000001</v>
      </c>
      <c r="AG464">
        <v>2.7976369999999999</v>
      </c>
      <c r="AH464">
        <v>2.8280850000000002</v>
      </c>
      <c r="AI464">
        <v>2.8594379999999999</v>
      </c>
      <c r="AJ464">
        <v>2.8948520000000002</v>
      </c>
      <c r="AK464">
        <v>2.925837</v>
      </c>
      <c r="AL464">
        <v>2.9575770000000001</v>
      </c>
      <c r="AM464">
        <v>2.9851209999999999</v>
      </c>
      <c r="AN464">
        <v>3.0129079999999999</v>
      </c>
      <c r="AO464" s="1">
        <v>-3.0000000000000001E-3</v>
      </c>
    </row>
    <row r="465" spans="1:41" hidden="1" x14ac:dyDescent="0.2">
      <c r="A465" t="s">
        <v>623</v>
      </c>
      <c r="B465" t="s">
        <v>15</v>
      </c>
      <c r="C465" t="s">
        <v>2648</v>
      </c>
      <c r="D465" t="s">
        <v>2659</v>
      </c>
      <c r="E465" t="s">
        <v>2661</v>
      </c>
      <c r="F465" t="s">
        <v>2653</v>
      </c>
      <c r="H465" t="s">
        <v>376</v>
      </c>
      <c r="I465" t="s">
        <v>10</v>
      </c>
      <c r="K465">
        <v>3.2629299999999999</v>
      </c>
      <c r="L465">
        <v>2.8698700000000001</v>
      </c>
      <c r="M465">
        <v>2.7113489999999998</v>
      </c>
      <c r="N465">
        <v>2.536219</v>
      </c>
      <c r="O465">
        <v>2.453808</v>
      </c>
      <c r="P465">
        <v>2.3996879999999998</v>
      </c>
      <c r="Q465">
        <v>2.3778959999999998</v>
      </c>
      <c r="R465">
        <v>2.382587</v>
      </c>
      <c r="S465">
        <v>2.3962910000000002</v>
      </c>
      <c r="T465">
        <v>2.4329860000000001</v>
      </c>
      <c r="U465">
        <v>2.4559120000000001</v>
      </c>
      <c r="V465">
        <v>2.5002529999999998</v>
      </c>
      <c r="W465">
        <v>2.531536</v>
      </c>
      <c r="X465">
        <v>2.5626699999999998</v>
      </c>
      <c r="Y465">
        <v>2.5981350000000001</v>
      </c>
      <c r="Z465">
        <v>2.633699</v>
      </c>
      <c r="AA465">
        <v>2.676291</v>
      </c>
      <c r="AB465">
        <v>2.707716</v>
      </c>
      <c r="AC465">
        <v>2.7386089999999998</v>
      </c>
      <c r="AD465">
        <v>2.773854</v>
      </c>
      <c r="AE465">
        <v>2.8026990000000001</v>
      </c>
      <c r="AF465">
        <v>2.8329409999999999</v>
      </c>
      <c r="AG465">
        <v>2.8621840000000001</v>
      </c>
      <c r="AH465">
        <v>2.895003</v>
      </c>
      <c r="AI465">
        <v>2.9295840000000002</v>
      </c>
      <c r="AJ465">
        <v>2.9646780000000001</v>
      </c>
      <c r="AK465">
        <v>3.0015770000000002</v>
      </c>
      <c r="AL465">
        <v>3.0323020000000001</v>
      </c>
      <c r="AM465">
        <v>3.0621260000000001</v>
      </c>
      <c r="AN465">
        <v>3.0948980000000001</v>
      </c>
      <c r="AO465" s="1">
        <v>-2E-3</v>
      </c>
    </row>
    <row r="466" spans="1:41" hidden="1" x14ac:dyDescent="0.2">
      <c r="A466" t="s">
        <v>623</v>
      </c>
      <c r="B466" t="s">
        <v>63</v>
      </c>
      <c r="C466" t="s">
        <v>2648</v>
      </c>
      <c r="D466" t="s">
        <v>2659</v>
      </c>
      <c r="E466" t="s">
        <v>2662</v>
      </c>
      <c r="I466" t="s">
        <v>10</v>
      </c>
    </row>
    <row r="467" spans="1:41" hidden="1" x14ac:dyDescent="0.2">
      <c r="A467" t="s">
        <v>623</v>
      </c>
      <c r="B467" t="s">
        <v>11</v>
      </c>
      <c r="C467" t="s">
        <v>2648</v>
      </c>
      <c r="D467" t="s">
        <v>2659</v>
      </c>
      <c r="E467" t="s">
        <v>2662</v>
      </c>
      <c r="F467" t="s">
        <v>2651</v>
      </c>
      <c r="H467" t="s">
        <v>377</v>
      </c>
      <c r="I467" t="s">
        <v>10</v>
      </c>
      <c r="K467">
        <v>3.4065810000000001</v>
      </c>
      <c r="L467">
        <v>3.3875000000000002</v>
      </c>
      <c r="M467">
        <v>3.262661</v>
      </c>
      <c r="N467">
        <v>3.2134330000000002</v>
      </c>
      <c r="O467">
        <v>3.2188569999999999</v>
      </c>
      <c r="P467">
        <v>3.1234609999999998</v>
      </c>
      <c r="Q467">
        <v>3.0255990000000001</v>
      </c>
      <c r="R467">
        <v>3.0397159999999999</v>
      </c>
      <c r="S467">
        <v>3.0894849999999998</v>
      </c>
      <c r="T467">
        <v>3.1116679999999999</v>
      </c>
      <c r="U467">
        <v>3.1380539999999999</v>
      </c>
      <c r="V467">
        <v>3.1632180000000001</v>
      </c>
      <c r="W467">
        <v>3.1889280000000002</v>
      </c>
      <c r="X467">
        <v>3.2081870000000001</v>
      </c>
      <c r="Y467">
        <v>3.163789</v>
      </c>
      <c r="Z467">
        <v>3.1628639999999999</v>
      </c>
      <c r="AA467">
        <v>3.1613419999999999</v>
      </c>
      <c r="AB467">
        <v>3.171837</v>
      </c>
      <c r="AC467">
        <v>3.1961200000000001</v>
      </c>
      <c r="AD467">
        <v>3.2042519999999999</v>
      </c>
      <c r="AE467">
        <v>3.2220209999999998</v>
      </c>
      <c r="AF467">
        <v>3.2343850000000001</v>
      </c>
      <c r="AG467">
        <v>3.2425269999999999</v>
      </c>
      <c r="AH467">
        <v>3.2541739999999999</v>
      </c>
      <c r="AI467">
        <v>3.2651659999999998</v>
      </c>
      <c r="AJ467">
        <v>3.2735129999999999</v>
      </c>
      <c r="AK467">
        <v>3.2789079999999999</v>
      </c>
      <c r="AL467">
        <v>3.282127</v>
      </c>
      <c r="AM467">
        <v>3.2860809999999998</v>
      </c>
      <c r="AN467">
        <v>3.288913</v>
      </c>
      <c r="AO467" s="1">
        <v>-1E-3</v>
      </c>
    </row>
    <row r="468" spans="1:41" hidden="1" x14ac:dyDescent="0.2">
      <c r="A468" t="s">
        <v>623</v>
      </c>
      <c r="B468" t="s">
        <v>13</v>
      </c>
      <c r="C468" t="s">
        <v>2648</v>
      </c>
      <c r="D468" t="s">
        <v>2659</v>
      </c>
      <c r="E468" t="s">
        <v>2662</v>
      </c>
      <c r="F468" t="s">
        <v>2652</v>
      </c>
      <c r="H468" t="s">
        <v>378</v>
      </c>
      <c r="I468" t="s">
        <v>10</v>
      </c>
      <c r="K468">
        <v>3.5113279999999998</v>
      </c>
      <c r="L468">
        <v>3.2199390000000001</v>
      </c>
      <c r="M468">
        <v>3.2178290000000001</v>
      </c>
      <c r="N468">
        <v>3.2025299999999999</v>
      </c>
      <c r="O468">
        <v>3.1948799999999999</v>
      </c>
      <c r="P468">
        <v>2.9770919999999998</v>
      </c>
      <c r="Q468">
        <v>2.965306</v>
      </c>
      <c r="R468">
        <v>3.0075180000000001</v>
      </c>
      <c r="S468">
        <v>3.022097</v>
      </c>
      <c r="T468">
        <v>3.0438869999999998</v>
      </c>
      <c r="U468">
        <v>3.066484</v>
      </c>
      <c r="V468">
        <v>3.082373</v>
      </c>
      <c r="W468">
        <v>3.0925980000000002</v>
      </c>
      <c r="X468">
        <v>3.0933679999999999</v>
      </c>
      <c r="Y468">
        <v>3.088266</v>
      </c>
      <c r="Z468">
        <v>3.0841099999999999</v>
      </c>
      <c r="AA468">
        <v>3.0782219999999998</v>
      </c>
      <c r="AB468">
        <v>3.0739529999999999</v>
      </c>
      <c r="AC468">
        <v>3.0934149999999998</v>
      </c>
      <c r="AD468">
        <v>3.1079270000000001</v>
      </c>
      <c r="AE468">
        <v>3.1220479999999999</v>
      </c>
      <c r="AF468">
        <v>3.1324649999999998</v>
      </c>
      <c r="AG468">
        <v>3.143418</v>
      </c>
      <c r="AH468">
        <v>3.148352</v>
      </c>
      <c r="AI468">
        <v>3.1512850000000001</v>
      </c>
      <c r="AJ468">
        <v>3.1551619999999998</v>
      </c>
      <c r="AK468">
        <v>3.1554310000000001</v>
      </c>
      <c r="AL468">
        <v>3.1570960000000001</v>
      </c>
      <c r="AM468">
        <v>3.1616019999999998</v>
      </c>
      <c r="AN468">
        <v>3.1650369999999999</v>
      </c>
      <c r="AO468" s="1">
        <v>-4.0000000000000001E-3</v>
      </c>
    </row>
    <row r="469" spans="1:41" hidden="1" x14ac:dyDescent="0.2">
      <c r="A469" t="s">
        <v>623</v>
      </c>
      <c r="B469" t="s">
        <v>15</v>
      </c>
      <c r="C469" t="s">
        <v>2648</v>
      </c>
      <c r="D469" t="s">
        <v>2659</v>
      </c>
      <c r="E469" t="s">
        <v>2662</v>
      </c>
      <c r="F469" t="s">
        <v>2653</v>
      </c>
      <c r="H469" t="s">
        <v>379</v>
      </c>
      <c r="I469" t="s">
        <v>10</v>
      </c>
      <c r="K469">
        <v>3.5113669999999999</v>
      </c>
      <c r="L469">
        <v>3.2930549999999998</v>
      </c>
      <c r="M469">
        <v>3.3126910000000001</v>
      </c>
      <c r="N469">
        <v>3.3495080000000002</v>
      </c>
      <c r="O469">
        <v>3.2459549999999999</v>
      </c>
      <c r="P469">
        <v>3.2703389999999999</v>
      </c>
      <c r="Q469">
        <v>3.2850299999999999</v>
      </c>
      <c r="R469">
        <v>3.3030719999999998</v>
      </c>
      <c r="S469">
        <v>3.2956270000000001</v>
      </c>
      <c r="T469">
        <v>3.3075320000000001</v>
      </c>
      <c r="U469">
        <v>3.182439</v>
      </c>
      <c r="V469">
        <v>3.220011</v>
      </c>
      <c r="W469">
        <v>3.2607339999999998</v>
      </c>
      <c r="X469">
        <v>3.3002790000000002</v>
      </c>
      <c r="Y469">
        <v>3.3242799999999999</v>
      </c>
      <c r="Z469">
        <v>3.3527070000000001</v>
      </c>
      <c r="AA469">
        <v>3.3741910000000002</v>
      </c>
      <c r="AB469">
        <v>3.3827639999999999</v>
      </c>
      <c r="AC469">
        <v>3.3918330000000001</v>
      </c>
      <c r="AD469">
        <v>3.3959990000000002</v>
      </c>
      <c r="AE469">
        <v>3.4008409999999998</v>
      </c>
      <c r="AF469">
        <v>3.4040859999999999</v>
      </c>
      <c r="AG469">
        <v>3.4232179999999999</v>
      </c>
      <c r="AH469">
        <v>3.4338039999999999</v>
      </c>
      <c r="AI469">
        <v>3.4626160000000001</v>
      </c>
      <c r="AJ469">
        <v>3.4780739999999999</v>
      </c>
      <c r="AK469">
        <v>3.4887830000000002</v>
      </c>
      <c r="AL469">
        <v>3.4938820000000002</v>
      </c>
      <c r="AM469">
        <v>3.5001540000000002</v>
      </c>
      <c r="AN469">
        <v>3.507841</v>
      </c>
      <c r="AO469" s="1">
        <v>0</v>
      </c>
    </row>
    <row r="470" spans="1:41" hidden="1" x14ac:dyDescent="0.2">
      <c r="A470" t="s">
        <v>623</v>
      </c>
      <c r="B470" t="s">
        <v>67</v>
      </c>
      <c r="C470" t="s">
        <v>2648</v>
      </c>
      <c r="D470" t="s">
        <v>2659</v>
      </c>
      <c r="E470" t="s">
        <v>2663</v>
      </c>
      <c r="I470" t="s">
        <v>10</v>
      </c>
    </row>
    <row r="471" spans="1:41" hidden="1" x14ac:dyDescent="0.2">
      <c r="A471" t="s">
        <v>623</v>
      </c>
      <c r="B471" t="s">
        <v>11</v>
      </c>
      <c r="C471" t="s">
        <v>2648</v>
      </c>
      <c r="D471" t="s">
        <v>2659</v>
      </c>
      <c r="E471" t="s">
        <v>2663</v>
      </c>
      <c r="F471" t="s">
        <v>2651</v>
      </c>
      <c r="H471" t="s">
        <v>380</v>
      </c>
      <c r="I471" t="s">
        <v>10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c r="AO471" t="s">
        <v>69</v>
      </c>
    </row>
    <row r="472" spans="1:41" hidden="1" x14ac:dyDescent="0.2">
      <c r="A472" t="s">
        <v>623</v>
      </c>
      <c r="B472" t="s">
        <v>13</v>
      </c>
      <c r="C472" t="s">
        <v>2648</v>
      </c>
      <c r="D472" t="s">
        <v>2659</v>
      </c>
      <c r="E472" t="s">
        <v>2663</v>
      </c>
      <c r="F472" t="s">
        <v>2652</v>
      </c>
      <c r="H472" t="s">
        <v>381</v>
      </c>
      <c r="I472" t="s">
        <v>10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t="s">
        <v>69</v>
      </c>
    </row>
    <row r="473" spans="1:41" hidden="1" x14ac:dyDescent="0.2">
      <c r="A473" t="s">
        <v>623</v>
      </c>
      <c r="B473" t="s">
        <v>15</v>
      </c>
      <c r="C473" t="s">
        <v>2648</v>
      </c>
      <c r="D473" t="s">
        <v>2659</v>
      </c>
      <c r="E473" t="s">
        <v>2663</v>
      </c>
      <c r="F473" t="s">
        <v>2653</v>
      </c>
      <c r="H473" t="s">
        <v>382</v>
      </c>
      <c r="I473" t="s">
        <v>10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t="s">
        <v>69</v>
      </c>
    </row>
    <row r="474" spans="1:41" hidden="1" x14ac:dyDescent="0.2">
      <c r="A474" t="s">
        <v>623</v>
      </c>
      <c r="B474" t="s">
        <v>25</v>
      </c>
      <c r="C474" t="s">
        <v>2648</v>
      </c>
      <c r="D474" t="s">
        <v>2659</v>
      </c>
      <c r="E474" t="s">
        <v>2656</v>
      </c>
      <c r="I474" t="s">
        <v>10</v>
      </c>
    </row>
    <row r="475" spans="1:41" hidden="1" x14ac:dyDescent="0.2">
      <c r="A475" t="s">
        <v>623</v>
      </c>
      <c r="B475" t="s">
        <v>11</v>
      </c>
      <c r="C475" t="s">
        <v>2648</v>
      </c>
      <c r="D475" t="s">
        <v>2659</v>
      </c>
      <c r="E475" t="s">
        <v>2656</v>
      </c>
      <c r="F475" t="s">
        <v>2651</v>
      </c>
      <c r="H475" t="s">
        <v>383</v>
      </c>
      <c r="I475" t="s">
        <v>10</v>
      </c>
      <c r="K475">
        <v>25.995152000000001</v>
      </c>
      <c r="L475">
        <v>26.403063</v>
      </c>
      <c r="M475">
        <v>25.839448999999998</v>
      </c>
      <c r="N475">
        <v>24.619655999999999</v>
      </c>
      <c r="O475">
        <v>24.267354999999998</v>
      </c>
      <c r="P475">
        <v>24.22139</v>
      </c>
      <c r="Q475">
        <v>24.371372000000001</v>
      </c>
      <c r="R475">
        <v>24.480606000000002</v>
      </c>
      <c r="S475">
        <v>24.024424</v>
      </c>
      <c r="T475">
        <v>23.589085000000001</v>
      </c>
      <c r="U475">
        <v>23.536954999999999</v>
      </c>
      <c r="V475">
        <v>23.569654</v>
      </c>
      <c r="W475">
        <v>23.806115999999999</v>
      </c>
      <c r="X475">
        <v>24.268539000000001</v>
      </c>
      <c r="Y475">
        <v>23.557013000000001</v>
      </c>
      <c r="Z475">
        <v>23.657564000000001</v>
      </c>
      <c r="AA475">
        <v>23.567577</v>
      </c>
      <c r="AB475">
        <v>23.176514000000001</v>
      </c>
      <c r="AC475">
        <v>23.654969999999999</v>
      </c>
      <c r="AD475">
        <v>23.693619000000002</v>
      </c>
      <c r="AE475">
        <v>23.379273999999999</v>
      </c>
      <c r="AF475">
        <v>23.693093999999999</v>
      </c>
      <c r="AG475">
        <v>23.586183999999999</v>
      </c>
      <c r="AH475">
        <v>22.926127999999999</v>
      </c>
      <c r="AI475">
        <v>23.170538000000001</v>
      </c>
      <c r="AJ475">
        <v>23.084489999999999</v>
      </c>
      <c r="AK475">
        <v>22.464113000000001</v>
      </c>
      <c r="AL475">
        <v>22.740746000000001</v>
      </c>
      <c r="AM475">
        <v>22.682925999999998</v>
      </c>
      <c r="AN475">
        <v>22.047734999999999</v>
      </c>
      <c r="AO475" s="1">
        <v>-6.0000000000000001E-3</v>
      </c>
    </row>
    <row r="476" spans="1:41" hidden="1" x14ac:dyDescent="0.2">
      <c r="A476" t="s">
        <v>623</v>
      </c>
      <c r="B476" t="s">
        <v>13</v>
      </c>
      <c r="C476" t="s">
        <v>2648</v>
      </c>
      <c r="D476" t="s">
        <v>2659</v>
      </c>
      <c r="E476" t="s">
        <v>2656</v>
      </c>
      <c r="F476" t="s">
        <v>2652</v>
      </c>
      <c r="H476" t="s">
        <v>384</v>
      </c>
      <c r="I476" t="s">
        <v>10</v>
      </c>
      <c r="K476">
        <v>25.989664000000001</v>
      </c>
      <c r="L476">
        <v>25.929136</v>
      </c>
      <c r="M476">
        <v>24.967880000000001</v>
      </c>
      <c r="N476">
        <v>23.952959</v>
      </c>
      <c r="O476">
        <v>23.372913</v>
      </c>
      <c r="P476">
        <v>23.634215999999999</v>
      </c>
      <c r="Q476">
        <v>23.591587000000001</v>
      </c>
      <c r="R476">
        <v>23.742601000000001</v>
      </c>
      <c r="S476">
        <v>23.152197000000001</v>
      </c>
      <c r="T476">
        <v>22.220165000000001</v>
      </c>
      <c r="U476">
        <v>22.684308999999999</v>
      </c>
      <c r="V476">
        <v>22.279356</v>
      </c>
      <c r="W476">
        <v>22.700344000000001</v>
      </c>
      <c r="X476">
        <v>23.218681</v>
      </c>
      <c r="Y476">
        <v>22.34169</v>
      </c>
      <c r="Z476">
        <v>22.505329</v>
      </c>
      <c r="AA476">
        <v>22.461186999999999</v>
      </c>
      <c r="AB476">
        <v>22.001024000000001</v>
      </c>
      <c r="AC476">
        <v>22.154775999999998</v>
      </c>
      <c r="AD476">
        <v>22.585311999999998</v>
      </c>
      <c r="AE476">
        <v>22.150572</v>
      </c>
      <c r="AF476">
        <v>22.441143</v>
      </c>
      <c r="AG476">
        <v>22.330431000000001</v>
      </c>
      <c r="AH476">
        <v>21.758976000000001</v>
      </c>
      <c r="AI476">
        <v>21.590488000000001</v>
      </c>
      <c r="AJ476">
        <v>21.811394</v>
      </c>
      <c r="AK476">
        <v>21.122807999999999</v>
      </c>
      <c r="AL476">
        <v>21.238947</v>
      </c>
      <c r="AM476">
        <v>21.028713</v>
      </c>
      <c r="AN476">
        <v>20.541502000000001</v>
      </c>
      <c r="AO476" s="1">
        <v>-8.0000000000000002E-3</v>
      </c>
    </row>
    <row r="477" spans="1:41" hidden="1" x14ac:dyDescent="0.2">
      <c r="A477" t="s">
        <v>623</v>
      </c>
      <c r="B477" t="s">
        <v>15</v>
      </c>
      <c r="C477" t="s">
        <v>2648</v>
      </c>
      <c r="D477" t="s">
        <v>2659</v>
      </c>
      <c r="E477" t="s">
        <v>2656</v>
      </c>
      <c r="F477" t="s">
        <v>2653</v>
      </c>
      <c r="H477" t="s">
        <v>385</v>
      </c>
      <c r="I477" t="s">
        <v>10</v>
      </c>
      <c r="K477">
        <v>26.103574999999999</v>
      </c>
      <c r="L477">
        <v>26.156181</v>
      </c>
      <c r="M477">
        <v>27.113966000000001</v>
      </c>
      <c r="N477">
        <v>26.265512000000001</v>
      </c>
      <c r="O477">
        <v>26.293917</v>
      </c>
      <c r="P477">
        <v>26.877592</v>
      </c>
      <c r="Q477">
        <v>26.695322000000001</v>
      </c>
      <c r="R477">
        <v>27.422160999999999</v>
      </c>
      <c r="S477">
        <v>27.496483000000001</v>
      </c>
      <c r="T477">
        <v>27.800951000000001</v>
      </c>
      <c r="U477">
        <v>27.776278000000001</v>
      </c>
      <c r="V477">
        <v>28.153054999999998</v>
      </c>
      <c r="W477">
        <v>28.523617000000002</v>
      </c>
      <c r="X477">
        <v>28.661280000000001</v>
      </c>
      <c r="Y477">
        <v>28.063044000000001</v>
      </c>
      <c r="Z477">
        <v>27.718312999999998</v>
      </c>
      <c r="AA477">
        <v>27.618948</v>
      </c>
      <c r="AB477">
        <v>27.647686</v>
      </c>
      <c r="AC477">
        <v>27.699722000000001</v>
      </c>
      <c r="AD477">
        <v>27.865499</v>
      </c>
      <c r="AE477">
        <v>27.967055999999999</v>
      </c>
      <c r="AF477">
        <v>27.656403000000001</v>
      </c>
      <c r="AG477">
        <v>27.663830000000001</v>
      </c>
      <c r="AH477">
        <v>27.797884</v>
      </c>
      <c r="AI477">
        <v>27.746739999999999</v>
      </c>
      <c r="AJ477">
        <v>27.777951999999999</v>
      </c>
      <c r="AK477">
        <v>27.707684</v>
      </c>
      <c r="AL477">
        <v>27.542708999999999</v>
      </c>
      <c r="AM477">
        <v>27.553495000000002</v>
      </c>
      <c r="AN477">
        <v>27.369152</v>
      </c>
      <c r="AO477" s="1">
        <v>2E-3</v>
      </c>
    </row>
    <row r="478" spans="1:41" hidden="1" x14ac:dyDescent="0.2">
      <c r="A478" t="s">
        <v>623</v>
      </c>
      <c r="B478" t="s">
        <v>75</v>
      </c>
    </row>
    <row r="479" spans="1:41" hidden="1" x14ac:dyDescent="0.2">
      <c r="A479" t="s">
        <v>623</v>
      </c>
      <c r="B479" t="s">
        <v>9</v>
      </c>
      <c r="C479" t="s">
        <v>2648</v>
      </c>
      <c r="D479" t="s">
        <v>2664</v>
      </c>
      <c r="E479" t="s">
        <v>2650</v>
      </c>
      <c r="I479" t="s">
        <v>10</v>
      </c>
    </row>
    <row r="480" spans="1:41" hidden="1" x14ac:dyDescent="0.2">
      <c r="A480" t="s">
        <v>623</v>
      </c>
      <c r="B480" t="s">
        <v>11</v>
      </c>
      <c r="C480" t="s">
        <v>2648</v>
      </c>
      <c r="D480" t="s">
        <v>2664</v>
      </c>
      <c r="E480" t="s">
        <v>2650</v>
      </c>
      <c r="F480" t="s">
        <v>2651</v>
      </c>
      <c r="H480" t="s">
        <v>386</v>
      </c>
      <c r="I480" t="s">
        <v>10</v>
      </c>
      <c r="K480">
        <v>17.334849999999999</v>
      </c>
      <c r="L480">
        <v>17.935255000000002</v>
      </c>
      <c r="M480">
        <v>16.453610999999999</v>
      </c>
      <c r="N480">
        <v>16.457301999999999</v>
      </c>
      <c r="O480">
        <v>16.360157000000001</v>
      </c>
      <c r="P480">
        <v>16.488624999999999</v>
      </c>
      <c r="Q480">
        <v>16.829086</v>
      </c>
      <c r="R480">
        <v>17.292686</v>
      </c>
      <c r="S480">
        <v>17.591761000000002</v>
      </c>
      <c r="T480">
        <v>17.907097</v>
      </c>
      <c r="U480">
        <v>18.186350000000001</v>
      </c>
      <c r="V480">
        <v>18.414045000000002</v>
      </c>
      <c r="W480">
        <v>18.633652000000001</v>
      </c>
      <c r="X480">
        <v>18.764552999999999</v>
      </c>
      <c r="Y480">
        <v>18.853307999999998</v>
      </c>
      <c r="Z480">
        <v>18.976911999999999</v>
      </c>
      <c r="AA480">
        <v>19.135611999999998</v>
      </c>
      <c r="AB480">
        <v>19.280106</v>
      </c>
      <c r="AC480">
        <v>19.350477000000001</v>
      </c>
      <c r="AD480">
        <v>19.58662</v>
      </c>
      <c r="AE480">
        <v>19.724316000000002</v>
      </c>
      <c r="AF480">
        <v>19.735744</v>
      </c>
      <c r="AG480">
        <v>19.883120000000002</v>
      </c>
      <c r="AH480">
        <v>20.058609000000001</v>
      </c>
      <c r="AI480">
        <v>20.083155000000001</v>
      </c>
      <c r="AJ480">
        <v>20.170506</v>
      </c>
      <c r="AK480">
        <v>20.228570999999999</v>
      </c>
      <c r="AL480">
        <v>20.258381</v>
      </c>
      <c r="AM480">
        <v>20.241488</v>
      </c>
      <c r="AN480">
        <v>20.222857000000001</v>
      </c>
      <c r="AO480" s="1">
        <v>5.0000000000000001E-3</v>
      </c>
    </row>
    <row r="481" spans="1:41" hidden="1" x14ac:dyDescent="0.2">
      <c r="A481" t="s">
        <v>623</v>
      </c>
      <c r="B481" t="s">
        <v>13</v>
      </c>
      <c r="C481" t="s">
        <v>2648</v>
      </c>
      <c r="D481" t="s">
        <v>2664</v>
      </c>
      <c r="E481" t="s">
        <v>2650</v>
      </c>
      <c r="F481" t="s">
        <v>2652</v>
      </c>
      <c r="H481" t="s">
        <v>387</v>
      </c>
      <c r="I481" t="s">
        <v>10</v>
      </c>
      <c r="K481">
        <v>17.335460999999999</v>
      </c>
      <c r="L481">
        <v>17.547091999999999</v>
      </c>
      <c r="M481">
        <v>15.677429999999999</v>
      </c>
      <c r="N481">
        <v>15.162742</v>
      </c>
      <c r="O481">
        <v>14.871435999999999</v>
      </c>
      <c r="P481">
        <v>14.806368000000001</v>
      </c>
      <c r="Q481">
        <v>14.867914000000001</v>
      </c>
      <c r="R481">
        <v>15.082595</v>
      </c>
      <c r="S481">
        <v>15.337922000000001</v>
      </c>
      <c r="T481">
        <v>15.503534999999999</v>
      </c>
      <c r="U481">
        <v>15.620399000000001</v>
      </c>
      <c r="V481">
        <v>15.907287999999999</v>
      </c>
      <c r="W481">
        <v>16.178673</v>
      </c>
      <c r="X481">
        <v>16.236806999999999</v>
      </c>
      <c r="Y481">
        <v>16.2272</v>
      </c>
      <c r="Z481">
        <v>16.273413000000001</v>
      </c>
      <c r="AA481">
        <v>16.399674999999998</v>
      </c>
      <c r="AB481">
        <v>16.581320000000002</v>
      </c>
      <c r="AC481">
        <v>16.629498000000002</v>
      </c>
      <c r="AD481">
        <v>16.849981</v>
      </c>
      <c r="AE481">
        <v>16.911242999999999</v>
      </c>
      <c r="AF481">
        <v>16.940021999999999</v>
      </c>
      <c r="AG481">
        <v>16.981909000000002</v>
      </c>
      <c r="AH481">
        <v>17.001135000000001</v>
      </c>
      <c r="AI481">
        <v>17.021172</v>
      </c>
      <c r="AJ481">
        <v>17.008364</v>
      </c>
      <c r="AK481">
        <v>16.947528999999999</v>
      </c>
      <c r="AL481">
        <v>16.895571</v>
      </c>
      <c r="AM481">
        <v>16.977186</v>
      </c>
      <c r="AN481">
        <v>16.998949</v>
      </c>
      <c r="AO481" s="1">
        <v>-1E-3</v>
      </c>
    </row>
    <row r="482" spans="1:41" hidden="1" x14ac:dyDescent="0.2">
      <c r="A482" t="s">
        <v>623</v>
      </c>
      <c r="B482" t="s">
        <v>15</v>
      </c>
      <c r="C482" t="s">
        <v>2648</v>
      </c>
      <c r="D482" t="s">
        <v>2664</v>
      </c>
      <c r="E482" t="s">
        <v>2650</v>
      </c>
      <c r="F482" t="s">
        <v>2653</v>
      </c>
      <c r="H482" t="s">
        <v>388</v>
      </c>
      <c r="I482" t="s">
        <v>10</v>
      </c>
      <c r="K482">
        <v>17.334499000000001</v>
      </c>
      <c r="L482">
        <v>18.559211999999999</v>
      </c>
      <c r="M482">
        <v>17.519815000000001</v>
      </c>
      <c r="N482">
        <v>18.256385999999999</v>
      </c>
      <c r="O482">
        <v>18.736443999999999</v>
      </c>
      <c r="P482">
        <v>19.207453000000001</v>
      </c>
      <c r="Q482">
        <v>19.681315999999999</v>
      </c>
      <c r="R482">
        <v>20.252912999999999</v>
      </c>
      <c r="S482">
        <v>21.269646000000002</v>
      </c>
      <c r="T482">
        <v>21.874614999999999</v>
      </c>
      <c r="U482">
        <v>22.431025999999999</v>
      </c>
      <c r="V482">
        <v>22.948847000000001</v>
      </c>
      <c r="W482">
        <v>23.370491000000001</v>
      </c>
      <c r="X482">
        <v>23.709969999999998</v>
      </c>
      <c r="Y482">
        <v>23.865379000000001</v>
      </c>
      <c r="Z482">
        <v>24.226412</v>
      </c>
      <c r="AA482">
        <v>24.411988999999998</v>
      </c>
      <c r="AB482">
        <v>24.658090999999999</v>
      </c>
      <c r="AC482">
        <v>24.897057</v>
      </c>
      <c r="AD482">
        <v>24.931228999999998</v>
      </c>
      <c r="AE482">
        <v>24.929836000000002</v>
      </c>
      <c r="AF482">
        <v>24.918624999999999</v>
      </c>
      <c r="AG482">
        <v>25.063037999999999</v>
      </c>
      <c r="AH482">
        <v>25.335187999999999</v>
      </c>
      <c r="AI482">
        <v>25.609562</v>
      </c>
      <c r="AJ482">
        <v>25.750921000000002</v>
      </c>
      <c r="AK482">
        <v>25.850206</v>
      </c>
      <c r="AL482">
        <v>25.883944</v>
      </c>
      <c r="AM482">
        <v>26.009640000000001</v>
      </c>
      <c r="AN482">
        <v>26.028461</v>
      </c>
      <c r="AO482" s="1">
        <v>1.4E-2</v>
      </c>
    </row>
    <row r="483" spans="1:41" hidden="1" x14ac:dyDescent="0.2">
      <c r="A483" t="s">
        <v>623</v>
      </c>
      <c r="B483" t="s">
        <v>79</v>
      </c>
      <c r="C483" t="s">
        <v>2648</v>
      </c>
      <c r="D483" t="s">
        <v>2664</v>
      </c>
      <c r="E483" t="s">
        <v>2665</v>
      </c>
      <c r="I483" t="s">
        <v>10</v>
      </c>
    </row>
    <row r="484" spans="1:41" hidden="1" x14ac:dyDescent="0.2">
      <c r="A484" t="s">
        <v>623</v>
      </c>
      <c r="B484" t="s">
        <v>11</v>
      </c>
      <c r="C484" t="s">
        <v>2648</v>
      </c>
      <c r="D484" t="s">
        <v>2664</v>
      </c>
      <c r="E484" t="s">
        <v>2665</v>
      </c>
      <c r="F484" t="s">
        <v>2651</v>
      </c>
      <c r="H484" t="s">
        <v>389</v>
      </c>
      <c r="I484" t="s">
        <v>10</v>
      </c>
      <c r="K484">
        <v>25.560938</v>
      </c>
      <c r="L484">
        <v>25.560938</v>
      </c>
      <c r="M484">
        <v>27.98357</v>
      </c>
      <c r="N484">
        <v>27.981290999999999</v>
      </c>
      <c r="O484">
        <v>27.791971</v>
      </c>
      <c r="P484">
        <v>28.142073</v>
      </c>
      <c r="Q484">
        <v>28.464804000000001</v>
      </c>
      <c r="R484">
        <v>28.739671999999999</v>
      </c>
      <c r="S484">
        <v>28.991125</v>
      </c>
      <c r="T484">
        <v>29.689705</v>
      </c>
      <c r="U484">
        <v>30.123669</v>
      </c>
      <c r="V484">
        <v>30.486553000000001</v>
      </c>
      <c r="W484">
        <v>30.602675999999999</v>
      </c>
      <c r="X484">
        <v>30.928431</v>
      </c>
      <c r="Y484">
        <v>31.273793999999999</v>
      </c>
      <c r="Z484">
        <v>31.209135</v>
      </c>
      <c r="AA484">
        <v>31.422224</v>
      </c>
      <c r="AB484">
        <v>31.739260000000002</v>
      </c>
      <c r="AC484">
        <v>31.756278999999999</v>
      </c>
      <c r="AD484">
        <v>32.007491999999999</v>
      </c>
      <c r="AE484">
        <v>32.193027000000001</v>
      </c>
      <c r="AF484">
        <v>32.149597</v>
      </c>
      <c r="AG484">
        <v>32.444369999999999</v>
      </c>
      <c r="AH484">
        <v>32.748809999999999</v>
      </c>
      <c r="AI484">
        <v>32.855583000000003</v>
      </c>
      <c r="AJ484">
        <v>33.111232999999999</v>
      </c>
      <c r="AK484">
        <v>33.214081</v>
      </c>
      <c r="AL484">
        <v>33.136977999999999</v>
      </c>
      <c r="AM484">
        <v>33.156826000000002</v>
      </c>
      <c r="AN484">
        <v>33.135112999999997</v>
      </c>
      <c r="AO484" s="1">
        <v>8.9999999999999993E-3</v>
      </c>
    </row>
    <row r="485" spans="1:41" hidden="1" x14ac:dyDescent="0.2">
      <c r="A485" t="s">
        <v>623</v>
      </c>
      <c r="B485" t="s">
        <v>13</v>
      </c>
      <c r="C485" t="s">
        <v>2648</v>
      </c>
      <c r="D485" t="s">
        <v>2664</v>
      </c>
      <c r="E485" t="s">
        <v>2665</v>
      </c>
      <c r="F485" t="s">
        <v>2652</v>
      </c>
      <c r="H485" t="s">
        <v>390</v>
      </c>
      <c r="I485" t="s">
        <v>10</v>
      </c>
      <c r="K485">
        <v>25.560938</v>
      </c>
      <c r="L485">
        <v>25.560938</v>
      </c>
      <c r="M485">
        <v>27.549271000000001</v>
      </c>
      <c r="N485">
        <v>26.955193000000001</v>
      </c>
      <c r="O485">
        <v>26.710653000000001</v>
      </c>
      <c r="P485">
        <v>26.975985000000001</v>
      </c>
      <c r="Q485">
        <v>27.286318000000001</v>
      </c>
      <c r="R485">
        <v>27.298705999999999</v>
      </c>
      <c r="S485">
        <v>27.476676999999999</v>
      </c>
      <c r="T485">
        <v>27.835792999999999</v>
      </c>
      <c r="U485">
        <v>28.226398</v>
      </c>
      <c r="V485">
        <v>28.449835</v>
      </c>
      <c r="W485">
        <v>28.229706</v>
      </c>
      <c r="X485">
        <v>28.477074000000002</v>
      </c>
      <c r="Y485">
        <v>28.477094999999998</v>
      </c>
      <c r="Z485">
        <v>28.241707000000002</v>
      </c>
      <c r="AA485">
        <v>28.125433000000001</v>
      </c>
      <c r="AB485">
        <v>28.606536999999999</v>
      </c>
      <c r="AC485">
        <v>28.453665000000001</v>
      </c>
      <c r="AD485">
        <v>29.213846</v>
      </c>
      <c r="AE485">
        <v>29.329062</v>
      </c>
      <c r="AF485">
        <v>29.375366</v>
      </c>
      <c r="AG485">
        <v>29.469528</v>
      </c>
      <c r="AH485">
        <v>29.623701000000001</v>
      </c>
      <c r="AI485">
        <v>29.640858000000001</v>
      </c>
      <c r="AJ485">
        <v>29.682058000000001</v>
      </c>
      <c r="AK485">
        <v>29.511268999999999</v>
      </c>
      <c r="AL485">
        <v>29.688770000000002</v>
      </c>
      <c r="AM485">
        <v>29.956022000000001</v>
      </c>
      <c r="AN485">
        <v>30.224229999999999</v>
      </c>
      <c r="AO485" s="1">
        <v>6.0000000000000001E-3</v>
      </c>
    </row>
    <row r="486" spans="1:41" hidden="1" x14ac:dyDescent="0.2">
      <c r="A486" t="s">
        <v>623</v>
      </c>
      <c r="B486" t="s">
        <v>15</v>
      </c>
      <c r="C486" t="s">
        <v>2648</v>
      </c>
      <c r="D486" t="s">
        <v>2664</v>
      </c>
      <c r="E486" t="s">
        <v>2665</v>
      </c>
      <c r="F486" t="s">
        <v>2653</v>
      </c>
      <c r="H486" t="s">
        <v>391</v>
      </c>
      <c r="I486" t="s">
        <v>10</v>
      </c>
      <c r="K486">
        <v>25.560938</v>
      </c>
      <c r="L486">
        <v>25.560938</v>
      </c>
      <c r="M486">
        <v>27.769286999999998</v>
      </c>
      <c r="N486">
        <v>28.905746000000001</v>
      </c>
      <c r="O486">
        <v>29.336013999999999</v>
      </c>
      <c r="P486">
        <v>29.743383000000001</v>
      </c>
      <c r="Q486">
        <v>30.223649999999999</v>
      </c>
      <c r="R486">
        <v>30.733452</v>
      </c>
      <c r="S486">
        <v>31.846088000000002</v>
      </c>
      <c r="T486">
        <v>32.486485000000002</v>
      </c>
      <c r="U486">
        <v>32.954158999999997</v>
      </c>
      <c r="V486">
        <v>33.547012000000002</v>
      </c>
      <c r="W486">
        <v>33.958022999999997</v>
      </c>
      <c r="X486">
        <v>34.387554000000002</v>
      </c>
      <c r="Y486">
        <v>34.547958000000001</v>
      </c>
      <c r="Z486">
        <v>34.800964</v>
      </c>
      <c r="AA486">
        <v>35.072432999999997</v>
      </c>
      <c r="AB486">
        <v>35.165298</v>
      </c>
      <c r="AC486">
        <v>35.402428</v>
      </c>
      <c r="AD486">
        <v>35.019970000000001</v>
      </c>
      <c r="AE486">
        <v>34.882133000000003</v>
      </c>
      <c r="AF486">
        <v>35.286208999999999</v>
      </c>
      <c r="AG486">
        <v>35.616146000000001</v>
      </c>
      <c r="AH486">
        <v>35.778388999999997</v>
      </c>
      <c r="AI486">
        <v>36.248309999999996</v>
      </c>
      <c r="AJ486">
        <v>36.110359000000003</v>
      </c>
      <c r="AK486">
        <v>36.105998999999997</v>
      </c>
      <c r="AL486">
        <v>35.867756</v>
      </c>
      <c r="AM486">
        <v>36.099910999999999</v>
      </c>
      <c r="AN486">
        <v>36.321460999999999</v>
      </c>
      <c r="AO486" s="1">
        <v>1.2E-2</v>
      </c>
    </row>
    <row r="487" spans="1:41" hidden="1" x14ac:dyDescent="0.2">
      <c r="A487" t="s">
        <v>623</v>
      </c>
      <c r="B487" t="s">
        <v>83</v>
      </c>
      <c r="C487" t="s">
        <v>2648</v>
      </c>
      <c r="D487" t="s">
        <v>2664</v>
      </c>
      <c r="E487" t="s">
        <v>2666</v>
      </c>
      <c r="I487" t="s">
        <v>10</v>
      </c>
    </row>
    <row r="488" spans="1:41" hidden="1" x14ac:dyDescent="0.2">
      <c r="A488" t="s">
        <v>623</v>
      </c>
      <c r="B488" t="s">
        <v>11</v>
      </c>
      <c r="C488" t="s">
        <v>2648</v>
      </c>
      <c r="D488" t="s">
        <v>2664</v>
      </c>
      <c r="E488" t="s">
        <v>2666</v>
      </c>
      <c r="F488" t="s">
        <v>2651</v>
      </c>
      <c r="H488" t="s">
        <v>392</v>
      </c>
      <c r="I488" t="s">
        <v>10</v>
      </c>
      <c r="K488">
        <v>26.823460000000001</v>
      </c>
      <c r="L488">
        <v>25.767906</v>
      </c>
      <c r="M488">
        <v>23.371373999999999</v>
      </c>
      <c r="N488">
        <v>23.369471000000001</v>
      </c>
      <c r="O488">
        <v>23.211357</v>
      </c>
      <c r="P488">
        <v>23.468126000000002</v>
      </c>
      <c r="Q488">
        <v>23.730042999999998</v>
      </c>
      <c r="R488">
        <v>23.981027999999998</v>
      </c>
      <c r="S488">
        <v>24.161503</v>
      </c>
      <c r="T488">
        <v>24.736187000000001</v>
      </c>
      <c r="U488">
        <v>25.037043000000001</v>
      </c>
      <c r="V488">
        <v>25.300426000000002</v>
      </c>
      <c r="W488">
        <v>25.435165000000001</v>
      </c>
      <c r="X488">
        <v>25.643885000000001</v>
      </c>
      <c r="Y488">
        <v>25.743884999999999</v>
      </c>
      <c r="Z488">
        <v>25.939219000000001</v>
      </c>
      <c r="AA488">
        <v>26.116325</v>
      </c>
      <c r="AB488">
        <v>26.379826999999999</v>
      </c>
      <c r="AC488">
        <v>26.393972000000002</v>
      </c>
      <c r="AD488">
        <v>26.602764000000001</v>
      </c>
      <c r="AE488">
        <v>26.756971</v>
      </c>
      <c r="AF488">
        <v>26.785664000000001</v>
      </c>
      <c r="AG488">
        <v>27.031255999999999</v>
      </c>
      <c r="AH488">
        <v>27.284903</v>
      </c>
      <c r="AI488">
        <v>27.373857000000001</v>
      </c>
      <c r="AJ488">
        <v>27.586856999999998</v>
      </c>
      <c r="AK488">
        <v>27.672543999999998</v>
      </c>
      <c r="AL488">
        <v>27.608305000000001</v>
      </c>
      <c r="AM488">
        <v>27.624842000000001</v>
      </c>
      <c r="AN488">
        <v>27.606753999999999</v>
      </c>
      <c r="AO488" s="1">
        <v>1E-3</v>
      </c>
    </row>
    <row r="489" spans="1:41" hidden="1" x14ac:dyDescent="0.2">
      <c r="A489" t="s">
        <v>623</v>
      </c>
      <c r="B489" t="s">
        <v>13</v>
      </c>
      <c r="C489" t="s">
        <v>2648</v>
      </c>
      <c r="D489" t="s">
        <v>2664</v>
      </c>
      <c r="E489" t="s">
        <v>2666</v>
      </c>
      <c r="F489" t="s">
        <v>2652</v>
      </c>
      <c r="H489" t="s">
        <v>393</v>
      </c>
      <c r="I489" t="s">
        <v>10</v>
      </c>
      <c r="K489">
        <v>26.823460000000001</v>
      </c>
      <c r="L489">
        <v>25.767906</v>
      </c>
      <c r="M489">
        <v>23.002707999999998</v>
      </c>
      <c r="N489">
        <v>22.520744000000001</v>
      </c>
      <c r="O489">
        <v>22.296192000000001</v>
      </c>
      <c r="P489">
        <v>22.394337</v>
      </c>
      <c r="Q489">
        <v>22.645433000000001</v>
      </c>
      <c r="R489">
        <v>22.725736999999999</v>
      </c>
      <c r="S489">
        <v>22.838512000000001</v>
      </c>
      <c r="T489">
        <v>23.108668999999999</v>
      </c>
      <c r="U489">
        <v>23.258972</v>
      </c>
      <c r="V489">
        <v>23.443156999999999</v>
      </c>
      <c r="W489">
        <v>23.458234999999998</v>
      </c>
      <c r="X489">
        <v>23.454695000000001</v>
      </c>
      <c r="Y489">
        <v>23.458124000000002</v>
      </c>
      <c r="Z489">
        <v>23.471658999999999</v>
      </c>
      <c r="AA489">
        <v>23.413457999999999</v>
      </c>
      <c r="AB489">
        <v>23.564550000000001</v>
      </c>
      <c r="AC489">
        <v>23.608813999999999</v>
      </c>
      <c r="AD489">
        <v>24.007667999999999</v>
      </c>
      <c r="AE489">
        <v>24.13496</v>
      </c>
      <c r="AF489">
        <v>24.173196999999998</v>
      </c>
      <c r="AG489">
        <v>24.371756000000001</v>
      </c>
      <c r="AH489">
        <v>24.495716000000002</v>
      </c>
      <c r="AI489">
        <v>24.538691</v>
      </c>
      <c r="AJ489">
        <v>24.691842999999999</v>
      </c>
      <c r="AK489">
        <v>24.546478</v>
      </c>
      <c r="AL489">
        <v>24.648873999999999</v>
      </c>
      <c r="AM489">
        <v>24.916466</v>
      </c>
      <c r="AN489">
        <v>25.139745999999999</v>
      </c>
      <c r="AO489" s="1">
        <v>-2E-3</v>
      </c>
    </row>
    <row r="490" spans="1:41" hidden="1" x14ac:dyDescent="0.2">
      <c r="A490" t="s">
        <v>623</v>
      </c>
      <c r="B490" t="s">
        <v>15</v>
      </c>
      <c r="C490" t="s">
        <v>2648</v>
      </c>
      <c r="D490" t="s">
        <v>2664</v>
      </c>
      <c r="E490" t="s">
        <v>2666</v>
      </c>
      <c r="F490" t="s">
        <v>2653</v>
      </c>
      <c r="H490" t="s">
        <v>394</v>
      </c>
      <c r="I490" t="s">
        <v>10</v>
      </c>
      <c r="K490">
        <v>26.823460000000001</v>
      </c>
      <c r="L490">
        <v>25.767906</v>
      </c>
      <c r="M490">
        <v>23.186316000000001</v>
      </c>
      <c r="N490">
        <v>24.127915999999999</v>
      </c>
      <c r="O490">
        <v>24.490780000000001</v>
      </c>
      <c r="P490">
        <v>24.834686000000001</v>
      </c>
      <c r="Q490">
        <v>25.231812000000001</v>
      </c>
      <c r="R490">
        <v>25.66452</v>
      </c>
      <c r="S490">
        <v>26.585861000000001</v>
      </c>
      <c r="T490">
        <v>27.120547999999999</v>
      </c>
      <c r="U490">
        <v>27.510985999999999</v>
      </c>
      <c r="V490">
        <v>28.006205000000001</v>
      </c>
      <c r="W490">
        <v>28.345009000000001</v>
      </c>
      <c r="X490">
        <v>28.672910999999999</v>
      </c>
      <c r="Y490">
        <v>28.806767000000001</v>
      </c>
      <c r="Z490">
        <v>29.017486999999999</v>
      </c>
      <c r="AA490">
        <v>29.248118999999999</v>
      </c>
      <c r="AB490">
        <v>29.325571</v>
      </c>
      <c r="AC490">
        <v>29.522988999999999</v>
      </c>
      <c r="AD490">
        <v>29.199767999999999</v>
      </c>
      <c r="AE490">
        <v>29.085364999999999</v>
      </c>
      <c r="AF490">
        <v>29.408563999999998</v>
      </c>
      <c r="AG490">
        <v>29.679354</v>
      </c>
      <c r="AH490">
        <v>29.836981000000002</v>
      </c>
      <c r="AI490">
        <v>30.228370999999999</v>
      </c>
      <c r="AJ490">
        <v>30.118099000000001</v>
      </c>
      <c r="AK490">
        <v>30.114407</v>
      </c>
      <c r="AL490">
        <v>29.911427</v>
      </c>
      <c r="AM490">
        <v>30.105108000000001</v>
      </c>
      <c r="AN490">
        <v>30.289850000000001</v>
      </c>
      <c r="AO490" s="1">
        <v>4.0000000000000001E-3</v>
      </c>
    </row>
    <row r="491" spans="1:41" hidden="1" x14ac:dyDescent="0.2">
      <c r="A491" t="s">
        <v>623</v>
      </c>
      <c r="B491" t="s">
        <v>87</v>
      </c>
      <c r="C491" t="s">
        <v>2648</v>
      </c>
      <c r="D491" t="s">
        <v>2664</v>
      </c>
      <c r="E491" t="s">
        <v>2667</v>
      </c>
      <c r="I491" t="s">
        <v>10</v>
      </c>
    </row>
    <row r="492" spans="1:41" hidden="1" x14ac:dyDescent="0.2">
      <c r="A492" t="s">
        <v>623</v>
      </c>
      <c r="B492" t="s">
        <v>11</v>
      </c>
      <c r="C492" t="s">
        <v>2648</v>
      </c>
      <c r="D492" t="s">
        <v>2664</v>
      </c>
      <c r="E492" t="s">
        <v>2667</v>
      </c>
      <c r="F492" t="s">
        <v>2651</v>
      </c>
      <c r="H492" t="s">
        <v>395</v>
      </c>
      <c r="I492" t="s">
        <v>10</v>
      </c>
      <c r="K492">
        <v>14.632860000000001</v>
      </c>
      <c r="L492">
        <v>15.41935</v>
      </c>
      <c r="M492">
        <v>14.431806</v>
      </c>
      <c r="N492">
        <v>15.72453</v>
      </c>
      <c r="O492">
        <v>15.864625</v>
      </c>
      <c r="P492">
        <v>16.121807</v>
      </c>
      <c r="Q492">
        <v>16.464834</v>
      </c>
      <c r="R492">
        <v>16.756413999999999</v>
      </c>
      <c r="S492">
        <v>16.916575999999999</v>
      </c>
      <c r="T492">
        <v>16.852813999999999</v>
      </c>
      <c r="U492">
        <v>17.283604</v>
      </c>
      <c r="V492">
        <v>17.467852000000001</v>
      </c>
      <c r="W492">
        <v>17.568273999999999</v>
      </c>
      <c r="X492">
        <v>17.743908000000001</v>
      </c>
      <c r="Y492">
        <v>17.855114</v>
      </c>
      <c r="Z492">
        <v>18.049299000000001</v>
      </c>
      <c r="AA492">
        <v>18.301034999999999</v>
      </c>
      <c r="AB492">
        <v>18.478876</v>
      </c>
      <c r="AC492">
        <v>18.571003000000001</v>
      </c>
      <c r="AD492">
        <v>18.779184000000001</v>
      </c>
      <c r="AE492">
        <v>18.911816000000002</v>
      </c>
      <c r="AF492">
        <v>18.942651999999999</v>
      </c>
      <c r="AG492">
        <v>19.219812000000001</v>
      </c>
      <c r="AH492">
        <v>19.52854</v>
      </c>
      <c r="AI492">
        <v>19.634616999999999</v>
      </c>
      <c r="AJ492">
        <v>19.835868999999999</v>
      </c>
      <c r="AK492">
        <v>19.915493000000001</v>
      </c>
      <c r="AL492">
        <v>19.889628999999999</v>
      </c>
      <c r="AM492">
        <v>19.938607999999999</v>
      </c>
      <c r="AN492">
        <v>19.862287999999999</v>
      </c>
      <c r="AO492" s="1">
        <v>1.0999999999999999E-2</v>
      </c>
    </row>
    <row r="493" spans="1:41" hidden="1" x14ac:dyDescent="0.2">
      <c r="A493" t="s">
        <v>623</v>
      </c>
      <c r="B493" t="s">
        <v>13</v>
      </c>
      <c r="C493" t="s">
        <v>2648</v>
      </c>
      <c r="D493" t="s">
        <v>2664</v>
      </c>
      <c r="E493" t="s">
        <v>2667</v>
      </c>
      <c r="F493" t="s">
        <v>2652</v>
      </c>
      <c r="H493" t="s">
        <v>396</v>
      </c>
      <c r="I493" t="s">
        <v>10</v>
      </c>
      <c r="K493">
        <v>14.632860000000001</v>
      </c>
      <c r="L493">
        <v>15.41935</v>
      </c>
      <c r="M493">
        <v>13.985353999999999</v>
      </c>
      <c r="N493">
        <v>14.733456</v>
      </c>
      <c r="O493">
        <v>14.81973</v>
      </c>
      <c r="P493">
        <v>15.109368999999999</v>
      </c>
      <c r="Q493">
        <v>15.50142</v>
      </c>
      <c r="R493">
        <v>15.738362</v>
      </c>
      <c r="S493">
        <v>15.880497</v>
      </c>
      <c r="T493">
        <v>15.836433</v>
      </c>
      <c r="U493">
        <v>15.959922000000001</v>
      </c>
      <c r="V493">
        <v>16.096115000000001</v>
      </c>
      <c r="W493">
        <v>16.081320000000002</v>
      </c>
      <c r="X493">
        <v>15.938485</v>
      </c>
      <c r="Y493">
        <v>15.966850000000001</v>
      </c>
      <c r="Z493">
        <v>15.945372000000001</v>
      </c>
      <c r="AA493">
        <v>15.982761999999999</v>
      </c>
      <c r="AB493">
        <v>16.151620999999999</v>
      </c>
      <c r="AC493">
        <v>16.155649</v>
      </c>
      <c r="AD493">
        <v>16.49896</v>
      </c>
      <c r="AE493">
        <v>16.645689000000001</v>
      </c>
      <c r="AF493">
        <v>16.63916</v>
      </c>
      <c r="AG493">
        <v>16.964130000000001</v>
      </c>
      <c r="AH493">
        <v>17.105512999999998</v>
      </c>
      <c r="AI493">
        <v>17.179158999999999</v>
      </c>
      <c r="AJ493">
        <v>17.402428</v>
      </c>
      <c r="AK493">
        <v>17.302095000000001</v>
      </c>
      <c r="AL493">
        <v>17.381207</v>
      </c>
      <c r="AM493">
        <v>17.640616999999999</v>
      </c>
      <c r="AN493">
        <v>17.790648999999998</v>
      </c>
      <c r="AO493" s="1">
        <v>7.0000000000000001E-3</v>
      </c>
    </row>
    <row r="494" spans="1:41" hidden="1" x14ac:dyDescent="0.2">
      <c r="A494" t="s">
        <v>623</v>
      </c>
      <c r="B494" t="s">
        <v>15</v>
      </c>
      <c r="C494" t="s">
        <v>2648</v>
      </c>
      <c r="D494" t="s">
        <v>2664</v>
      </c>
      <c r="E494" t="s">
        <v>2667</v>
      </c>
      <c r="F494" t="s">
        <v>2653</v>
      </c>
      <c r="H494" t="s">
        <v>397</v>
      </c>
      <c r="I494" t="s">
        <v>10</v>
      </c>
      <c r="K494">
        <v>14.632860000000001</v>
      </c>
      <c r="L494">
        <v>15.41935</v>
      </c>
      <c r="M494">
        <v>14.287532000000001</v>
      </c>
      <c r="N494">
        <v>15.809815</v>
      </c>
      <c r="O494">
        <v>16.363077000000001</v>
      </c>
      <c r="P494">
        <v>16.785187000000001</v>
      </c>
      <c r="Q494">
        <v>17.259411</v>
      </c>
      <c r="R494">
        <v>17.842813</v>
      </c>
      <c r="S494">
        <v>18.858184999999999</v>
      </c>
      <c r="T494">
        <v>19.146287999999998</v>
      </c>
      <c r="U494">
        <v>19.626149999999999</v>
      </c>
      <c r="V494">
        <v>20.007035999999999</v>
      </c>
      <c r="W494">
        <v>20.323629</v>
      </c>
      <c r="X494">
        <v>20.604012999999998</v>
      </c>
      <c r="Y494">
        <v>20.729106999999999</v>
      </c>
      <c r="Z494">
        <v>20.955590999999998</v>
      </c>
      <c r="AA494">
        <v>21.216069999999998</v>
      </c>
      <c r="AB494">
        <v>21.285717000000002</v>
      </c>
      <c r="AC494">
        <v>21.471556</v>
      </c>
      <c r="AD494">
        <v>21.198273</v>
      </c>
      <c r="AE494">
        <v>21.136761</v>
      </c>
      <c r="AF494">
        <v>21.243895999999999</v>
      </c>
      <c r="AG494">
        <v>21.554034999999999</v>
      </c>
      <c r="AH494">
        <v>21.768509000000002</v>
      </c>
      <c r="AI494">
        <v>22.150955</v>
      </c>
      <c r="AJ494">
        <v>22.221419999999998</v>
      </c>
      <c r="AK494">
        <v>22.322229</v>
      </c>
      <c r="AL494">
        <v>22.184763</v>
      </c>
      <c r="AM494">
        <v>22.189772000000001</v>
      </c>
      <c r="AN494">
        <v>22.338294999999999</v>
      </c>
      <c r="AO494" s="1">
        <v>1.4999999999999999E-2</v>
      </c>
    </row>
    <row r="495" spans="1:41" hidden="1" x14ac:dyDescent="0.2">
      <c r="A495" t="s">
        <v>623</v>
      </c>
      <c r="B495" t="s">
        <v>91</v>
      </c>
      <c r="C495" t="s">
        <v>2648</v>
      </c>
      <c r="D495" t="s">
        <v>2664</v>
      </c>
      <c r="E495" t="s">
        <v>2668</v>
      </c>
      <c r="I495" t="s">
        <v>10</v>
      </c>
    </row>
    <row r="496" spans="1:41" hidden="1" x14ac:dyDescent="0.2">
      <c r="A496" t="s">
        <v>623</v>
      </c>
      <c r="B496" t="s">
        <v>11</v>
      </c>
      <c r="C496" t="s">
        <v>2648</v>
      </c>
      <c r="D496" t="s">
        <v>2664</v>
      </c>
      <c r="E496" t="s">
        <v>2668</v>
      </c>
      <c r="F496" t="s">
        <v>2651</v>
      </c>
      <c r="H496" t="s">
        <v>398</v>
      </c>
      <c r="I496" t="s">
        <v>10</v>
      </c>
      <c r="K496">
        <v>24.898627999999999</v>
      </c>
      <c r="L496">
        <v>24.194925000000001</v>
      </c>
      <c r="M496">
        <v>23.581553</v>
      </c>
      <c r="N496">
        <v>24.609152000000002</v>
      </c>
      <c r="O496">
        <v>24.825972</v>
      </c>
      <c r="P496">
        <v>25.052408</v>
      </c>
      <c r="Q496">
        <v>25.356276999999999</v>
      </c>
      <c r="R496">
        <v>25.534503999999998</v>
      </c>
      <c r="S496">
        <v>25.667755</v>
      </c>
      <c r="T496">
        <v>25.630499</v>
      </c>
      <c r="U496">
        <v>25.892477</v>
      </c>
      <c r="V496">
        <v>25.994287</v>
      </c>
      <c r="W496">
        <v>26.052444000000001</v>
      </c>
      <c r="X496">
        <v>26.106121000000002</v>
      </c>
      <c r="Y496">
        <v>26.185714999999998</v>
      </c>
      <c r="Z496">
        <v>26.379411999999999</v>
      </c>
      <c r="AA496">
        <v>26.572738999999999</v>
      </c>
      <c r="AB496">
        <v>26.697078999999999</v>
      </c>
      <c r="AC496">
        <v>26.785191999999999</v>
      </c>
      <c r="AD496">
        <v>27.016911</v>
      </c>
      <c r="AE496">
        <v>27.121191</v>
      </c>
      <c r="AF496">
        <v>27.130451000000001</v>
      </c>
      <c r="AG496">
        <v>27.35811</v>
      </c>
      <c r="AH496">
        <v>27.629168</v>
      </c>
      <c r="AI496">
        <v>27.722598999999999</v>
      </c>
      <c r="AJ496">
        <v>27.930257999999998</v>
      </c>
      <c r="AK496">
        <v>27.970490999999999</v>
      </c>
      <c r="AL496">
        <v>27.890791</v>
      </c>
      <c r="AM496">
        <v>27.880275999999999</v>
      </c>
      <c r="AN496">
        <v>27.847556999999998</v>
      </c>
      <c r="AO496" s="1">
        <v>4.0000000000000001E-3</v>
      </c>
    </row>
    <row r="497" spans="1:41" hidden="1" x14ac:dyDescent="0.2">
      <c r="A497" t="s">
        <v>623</v>
      </c>
      <c r="B497" t="s">
        <v>13</v>
      </c>
      <c r="C497" t="s">
        <v>2648</v>
      </c>
      <c r="D497" t="s">
        <v>2664</v>
      </c>
      <c r="E497" t="s">
        <v>2668</v>
      </c>
      <c r="F497" t="s">
        <v>2652</v>
      </c>
      <c r="H497" t="s">
        <v>399</v>
      </c>
      <c r="I497" t="s">
        <v>10</v>
      </c>
      <c r="K497">
        <v>24.898627999999999</v>
      </c>
      <c r="L497">
        <v>24.194925000000001</v>
      </c>
      <c r="M497">
        <v>23.279641999999999</v>
      </c>
      <c r="N497">
        <v>23.839618999999999</v>
      </c>
      <c r="O497">
        <v>24.012045000000001</v>
      </c>
      <c r="P497">
        <v>24.216277999999999</v>
      </c>
      <c r="Q497">
        <v>24.57123</v>
      </c>
      <c r="R497">
        <v>24.691437000000001</v>
      </c>
      <c r="S497">
        <v>24.792656000000001</v>
      </c>
      <c r="T497">
        <v>24.758611999999999</v>
      </c>
      <c r="U497">
        <v>24.825077</v>
      </c>
      <c r="V497">
        <v>24.867719999999998</v>
      </c>
      <c r="W497">
        <v>24.846610999999999</v>
      </c>
      <c r="X497">
        <v>24.652305999999999</v>
      </c>
      <c r="Y497">
        <v>24.640001000000002</v>
      </c>
      <c r="Z497">
        <v>24.651035</v>
      </c>
      <c r="AA497">
        <v>24.683675999999998</v>
      </c>
      <c r="AB497">
        <v>24.736834000000002</v>
      </c>
      <c r="AC497">
        <v>24.737884999999999</v>
      </c>
      <c r="AD497">
        <v>24.997902</v>
      </c>
      <c r="AE497">
        <v>25.139693999999999</v>
      </c>
      <c r="AF497">
        <v>25.130279999999999</v>
      </c>
      <c r="AG497">
        <v>25.390129000000002</v>
      </c>
      <c r="AH497">
        <v>25.435692</v>
      </c>
      <c r="AI497">
        <v>25.501736000000001</v>
      </c>
      <c r="AJ497">
        <v>25.715170000000001</v>
      </c>
      <c r="AK497">
        <v>25.606812999999999</v>
      </c>
      <c r="AL497">
        <v>25.667619999999999</v>
      </c>
      <c r="AM497">
        <v>25.893038000000001</v>
      </c>
      <c r="AN497">
        <v>26.010335999999999</v>
      </c>
      <c r="AO497" s="1">
        <v>2E-3</v>
      </c>
    </row>
    <row r="498" spans="1:41" hidden="1" x14ac:dyDescent="0.2">
      <c r="A498" t="s">
        <v>623</v>
      </c>
      <c r="B498" t="s">
        <v>15</v>
      </c>
      <c r="C498" t="s">
        <v>2648</v>
      </c>
      <c r="D498" t="s">
        <v>2664</v>
      </c>
      <c r="E498" t="s">
        <v>2668</v>
      </c>
      <c r="F498" t="s">
        <v>2653</v>
      </c>
      <c r="H498" t="s">
        <v>400</v>
      </c>
      <c r="I498" t="s">
        <v>10</v>
      </c>
      <c r="K498">
        <v>24.898627999999999</v>
      </c>
      <c r="L498">
        <v>24.194925000000001</v>
      </c>
      <c r="M498">
        <v>23.525454</v>
      </c>
      <c r="N498">
        <v>24.901592000000001</v>
      </c>
      <c r="O498">
        <v>25.504729999999999</v>
      </c>
      <c r="P498">
        <v>25.950773000000002</v>
      </c>
      <c r="Q498">
        <v>26.397272000000001</v>
      </c>
      <c r="R498">
        <v>26.721464000000001</v>
      </c>
      <c r="S498">
        <v>27.712606000000001</v>
      </c>
      <c r="T498">
        <v>27.998718</v>
      </c>
      <c r="U498">
        <v>28.347726999999999</v>
      </c>
      <c r="V498">
        <v>28.678238</v>
      </c>
      <c r="W498">
        <v>28.905011999999999</v>
      </c>
      <c r="X498">
        <v>29.086200999999999</v>
      </c>
      <c r="Y498">
        <v>29.135121999999999</v>
      </c>
      <c r="Z498">
        <v>29.380001</v>
      </c>
      <c r="AA498">
        <v>29.576937000000001</v>
      </c>
      <c r="AB498">
        <v>29.608972999999999</v>
      </c>
      <c r="AC498">
        <v>29.779641999999999</v>
      </c>
      <c r="AD498">
        <v>29.518616000000002</v>
      </c>
      <c r="AE498">
        <v>29.439862999999999</v>
      </c>
      <c r="AF498">
        <v>29.510313</v>
      </c>
      <c r="AG498">
        <v>29.80969</v>
      </c>
      <c r="AH498">
        <v>29.963996999999999</v>
      </c>
      <c r="AI498">
        <v>30.269788999999999</v>
      </c>
      <c r="AJ498">
        <v>30.413011999999998</v>
      </c>
      <c r="AK498">
        <v>30.428963</v>
      </c>
      <c r="AL498">
        <v>30.335003</v>
      </c>
      <c r="AM498">
        <v>30.340527999999999</v>
      </c>
      <c r="AN498">
        <v>30.452435999999999</v>
      </c>
      <c r="AO498" s="1">
        <v>7.0000000000000001E-3</v>
      </c>
    </row>
    <row r="499" spans="1:41" hidden="1" x14ac:dyDescent="0.2">
      <c r="A499" t="s">
        <v>623</v>
      </c>
      <c r="B499" t="s">
        <v>36</v>
      </c>
      <c r="C499" t="s">
        <v>2648</v>
      </c>
      <c r="D499" t="s">
        <v>2664</v>
      </c>
      <c r="E499" t="s">
        <v>2660</v>
      </c>
      <c r="I499" t="s">
        <v>10</v>
      </c>
    </row>
    <row r="500" spans="1:41" hidden="1" x14ac:dyDescent="0.2">
      <c r="A500" t="s">
        <v>623</v>
      </c>
      <c r="B500" t="s">
        <v>11</v>
      </c>
      <c r="C500" t="s">
        <v>2648</v>
      </c>
      <c r="D500" t="s">
        <v>2664</v>
      </c>
      <c r="E500" t="s">
        <v>2660</v>
      </c>
      <c r="F500" t="s">
        <v>2651</v>
      </c>
      <c r="H500" t="s">
        <v>401</v>
      </c>
      <c r="I500" t="s">
        <v>10</v>
      </c>
      <c r="K500">
        <v>6.3906720000000004</v>
      </c>
      <c r="L500">
        <v>5.8332600000000001</v>
      </c>
      <c r="M500">
        <v>8.7926029999999997</v>
      </c>
      <c r="N500">
        <v>9.6900370000000002</v>
      </c>
      <c r="O500">
        <v>9.8111870000000003</v>
      </c>
      <c r="P500">
        <v>9.9636859999999992</v>
      </c>
      <c r="Q500">
        <v>10.280258999999999</v>
      </c>
      <c r="R500">
        <v>10.46753</v>
      </c>
      <c r="S500">
        <v>10.559259000000001</v>
      </c>
      <c r="T500">
        <v>10.699930999999999</v>
      </c>
      <c r="U500">
        <v>10.878064</v>
      </c>
      <c r="V500">
        <v>11.007645999999999</v>
      </c>
      <c r="W500">
        <v>11.119626999999999</v>
      </c>
      <c r="X500">
        <v>11.129459000000001</v>
      </c>
      <c r="Y500">
        <v>11.145851</v>
      </c>
      <c r="Z500">
        <v>11.102116000000001</v>
      </c>
      <c r="AA500">
        <v>11.089259999999999</v>
      </c>
      <c r="AB500">
        <v>11.266057</v>
      </c>
      <c r="AC500">
        <v>11.100255000000001</v>
      </c>
      <c r="AD500">
        <v>11.573302</v>
      </c>
      <c r="AE500">
        <v>11.724225000000001</v>
      </c>
      <c r="AF500">
        <v>11.845670999999999</v>
      </c>
      <c r="AG500">
        <v>12.173779</v>
      </c>
      <c r="AH500">
        <v>12.417012</v>
      </c>
      <c r="AI500">
        <v>12.498602999999999</v>
      </c>
      <c r="AJ500">
        <v>12.619966</v>
      </c>
      <c r="AK500">
        <v>12.729412999999999</v>
      </c>
      <c r="AL500">
        <v>12.632097</v>
      </c>
      <c r="AM500">
        <v>12.688594</v>
      </c>
      <c r="AN500">
        <v>12.60214</v>
      </c>
      <c r="AO500" s="1">
        <v>2.4E-2</v>
      </c>
    </row>
    <row r="501" spans="1:41" hidden="1" x14ac:dyDescent="0.2">
      <c r="A501" t="s">
        <v>623</v>
      </c>
      <c r="B501" t="s">
        <v>13</v>
      </c>
      <c r="C501" t="s">
        <v>2648</v>
      </c>
      <c r="D501" t="s">
        <v>2664</v>
      </c>
      <c r="E501" t="s">
        <v>2660</v>
      </c>
      <c r="F501" t="s">
        <v>2652</v>
      </c>
      <c r="H501" t="s">
        <v>402</v>
      </c>
      <c r="I501" t="s">
        <v>10</v>
      </c>
      <c r="K501">
        <v>6.3907590000000001</v>
      </c>
      <c r="L501">
        <v>5.8326200000000004</v>
      </c>
      <c r="M501">
        <v>8.4846450000000004</v>
      </c>
      <c r="N501">
        <v>8.9832000000000001</v>
      </c>
      <c r="O501">
        <v>9.0819150000000004</v>
      </c>
      <c r="P501">
        <v>9.2596150000000002</v>
      </c>
      <c r="Q501">
        <v>9.5592059999999996</v>
      </c>
      <c r="R501">
        <v>9.7079810000000002</v>
      </c>
      <c r="S501">
        <v>9.8084799999999994</v>
      </c>
      <c r="T501">
        <v>9.8575750000000006</v>
      </c>
      <c r="U501">
        <v>9.9262890000000006</v>
      </c>
      <c r="V501">
        <v>10.034165</v>
      </c>
      <c r="W501">
        <v>10.073441000000001</v>
      </c>
      <c r="X501">
        <v>10.016159</v>
      </c>
      <c r="Y501">
        <v>10.040187</v>
      </c>
      <c r="Z501">
        <v>10.053311000000001</v>
      </c>
      <c r="AA501">
        <v>10.097376000000001</v>
      </c>
      <c r="AB501">
        <v>10.213257</v>
      </c>
      <c r="AC501">
        <v>10.199298000000001</v>
      </c>
      <c r="AD501">
        <v>10.486138</v>
      </c>
      <c r="AE501">
        <v>10.595205</v>
      </c>
      <c r="AF501">
        <v>10.593826999999999</v>
      </c>
      <c r="AG501">
        <v>10.783015000000001</v>
      </c>
      <c r="AH501">
        <v>10.868705</v>
      </c>
      <c r="AI501">
        <v>10.972669</v>
      </c>
      <c r="AJ501">
        <v>11.080921</v>
      </c>
      <c r="AK501">
        <v>11.028822</v>
      </c>
      <c r="AL501">
        <v>11.102649</v>
      </c>
      <c r="AM501">
        <v>11.21082</v>
      </c>
      <c r="AN501">
        <v>11.296775</v>
      </c>
      <c r="AO501" s="1">
        <v>0.02</v>
      </c>
    </row>
    <row r="502" spans="1:41" hidden="1" x14ac:dyDescent="0.2">
      <c r="A502" t="s">
        <v>623</v>
      </c>
      <c r="B502" t="s">
        <v>15</v>
      </c>
      <c r="C502" t="s">
        <v>2648</v>
      </c>
      <c r="D502" t="s">
        <v>2664</v>
      </c>
      <c r="E502" t="s">
        <v>2660</v>
      </c>
      <c r="F502" t="s">
        <v>2653</v>
      </c>
      <c r="H502" t="s">
        <v>403</v>
      </c>
      <c r="I502" t="s">
        <v>10</v>
      </c>
      <c r="K502">
        <v>6.390701</v>
      </c>
      <c r="L502">
        <v>5.8376150000000004</v>
      </c>
      <c r="M502">
        <v>8.7923729999999995</v>
      </c>
      <c r="N502">
        <v>9.9613569999999996</v>
      </c>
      <c r="O502">
        <v>10.358950999999999</v>
      </c>
      <c r="P502">
        <v>10.645087</v>
      </c>
      <c r="Q502">
        <v>11.012829999999999</v>
      </c>
      <c r="R502">
        <v>11.347811</v>
      </c>
      <c r="S502">
        <v>12.074923999999999</v>
      </c>
      <c r="T502">
        <v>12.164541</v>
      </c>
      <c r="U502">
        <v>12.372643</v>
      </c>
      <c r="V502">
        <v>12.540965</v>
      </c>
      <c r="W502">
        <v>12.749959</v>
      </c>
      <c r="X502">
        <v>12.901602</v>
      </c>
      <c r="Y502">
        <v>12.893368000000001</v>
      </c>
      <c r="Z502">
        <v>12.933149999999999</v>
      </c>
      <c r="AA502">
        <v>13.248355999999999</v>
      </c>
      <c r="AB502">
        <v>13.422843</v>
      </c>
      <c r="AC502">
        <v>13.471582</v>
      </c>
      <c r="AD502">
        <v>13.518022999999999</v>
      </c>
      <c r="AE502">
        <v>13.645</v>
      </c>
      <c r="AF502">
        <v>13.747323</v>
      </c>
      <c r="AG502">
        <v>13.998481999999999</v>
      </c>
      <c r="AH502">
        <v>13.938395999999999</v>
      </c>
      <c r="AI502">
        <v>14.052925999999999</v>
      </c>
      <c r="AJ502">
        <v>14.1738</v>
      </c>
      <c r="AK502">
        <v>14.180413</v>
      </c>
      <c r="AL502">
        <v>14.244669</v>
      </c>
      <c r="AM502">
        <v>14.313603000000001</v>
      </c>
      <c r="AN502">
        <v>14.28163</v>
      </c>
      <c r="AO502" s="1">
        <v>2.8000000000000001E-2</v>
      </c>
    </row>
    <row r="503" spans="1:41" hidden="1" x14ac:dyDescent="0.2">
      <c r="A503" t="s">
        <v>623</v>
      </c>
      <c r="B503" t="s">
        <v>21</v>
      </c>
      <c r="C503" t="s">
        <v>2648</v>
      </c>
      <c r="D503" t="s">
        <v>2664</v>
      </c>
      <c r="E503" t="s">
        <v>2655</v>
      </c>
      <c r="I503" t="s">
        <v>10</v>
      </c>
    </row>
    <row r="504" spans="1:41" hidden="1" x14ac:dyDescent="0.2">
      <c r="A504" t="s">
        <v>623</v>
      </c>
      <c r="B504" t="s">
        <v>11</v>
      </c>
      <c r="C504" t="s">
        <v>2648</v>
      </c>
      <c r="D504" t="s">
        <v>2664</v>
      </c>
      <c r="E504" t="s">
        <v>2655</v>
      </c>
      <c r="F504" t="s">
        <v>2651</v>
      </c>
      <c r="H504" t="s">
        <v>404</v>
      </c>
      <c r="I504" t="s">
        <v>10</v>
      </c>
      <c r="K504">
        <v>16.585083000000001</v>
      </c>
      <c r="L504">
        <v>16.802502</v>
      </c>
      <c r="M504">
        <v>16.124762</v>
      </c>
      <c r="N504">
        <v>15.541121</v>
      </c>
      <c r="O504">
        <v>15.104990000000001</v>
      </c>
      <c r="P504">
        <v>14.710985000000001</v>
      </c>
      <c r="Q504">
        <v>14.375446</v>
      </c>
      <c r="R504">
        <v>14.11647</v>
      </c>
      <c r="S504">
        <v>13.917210000000001</v>
      </c>
      <c r="T504">
        <v>13.725978</v>
      </c>
      <c r="U504">
        <v>13.549208</v>
      </c>
      <c r="V504">
        <v>13.325805000000001</v>
      </c>
      <c r="W504">
        <v>13.251538999999999</v>
      </c>
      <c r="X504">
        <v>13.093638</v>
      </c>
      <c r="Y504">
        <v>12.842514</v>
      </c>
      <c r="Z504">
        <v>12.665463000000001</v>
      </c>
      <c r="AA504">
        <v>12.546325</v>
      </c>
      <c r="AB504">
        <v>12.414514</v>
      </c>
      <c r="AC504">
        <v>12.305937999999999</v>
      </c>
      <c r="AD504">
        <v>12.18388</v>
      </c>
      <c r="AE504">
        <v>12.036068</v>
      </c>
      <c r="AF504">
        <v>11.923843</v>
      </c>
      <c r="AG504">
        <v>11.805232999999999</v>
      </c>
      <c r="AH504">
        <v>11.67919</v>
      </c>
      <c r="AI504">
        <v>11.609450000000001</v>
      </c>
      <c r="AJ504">
        <v>11.533644000000001</v>
      </c>
      <c r="AK504">
        <v>11.464005</v>
      </c>
      <c r="AL504">
        <v>11.405772000000001</v>
      </c>
      <c r="AM504">
        <v>11.385947</v>
      </c>
      <c r="AN504">
        <v>11.324477999999999</v>
      </c>
      <c r="AO504" s="1">
        <v>-1.2999999999999999E-2</v>
      </c>
    </row>
    <row r="505" spans="1:41" hidden="1" x14ac:dyDescent="0.2">
      <c r="A505" t="s">
        <v>623</v>
      </c>
      <c r="B505" t="s">
        <v>13</v>
      </c>
      <c r="C505" t="s">
        <v>2648</v>
      </c>
      <c r="D505" t="s">
        <v>2664</v>
      </c>
      <c r="E505" t="s">
        <v>2655</v>
      </c>
      <c r="F505" t="s">
        <v>2652</v>
      </c>
      <c r="H505" t="s">
        <v>405</v>
      </c>
      <c r="I505" t="s">
        <v>10</v>
      </c>
      <c r="K505">
        <v>16.622506999999999</v>
      </c>
      <c r="L505">
        <v>16.491299000000001</v>
      </c>
      <c r="M505">
        <v>15.671859</v>
      </c>
      <c r="N505">
        <v>15.038966</v>
      </c>
      <c r="O505">
        <v>14.595015</v>
      </c>
      <c r="P505">
        <v>14.165827999999999</v>
      </c>
      <c r="Q505">
        <v>13.825422</v>
      </c>
      <c r="R505">
        <v>13.507035</v>
      </c>
      <c r="S505">
        <v>13.272066000000001</v>
      </c>
      <c r="T505">
        <v>13.022805</v>
      </c>
      <c r="U505">
        <v>12.850035999999999</v>
      </c>
      <c r="V505">
        <v>12.607433</v>
      </c>
      <c r="W505">
        <v>12.578341</v>
      </c>
      <c r="X505">
        <v>12.370502</v>
      </c>
      <c r="Y505">
        <v>12.118596</v>
      </c>
      <c r="Z505">
        <v>11.881500000000001</v>
      </c>
      <c r="AA505">
        <v>11.744061</v>
      </c>
      <c r="AB505">
        <v>11.568377999999999</v>
      </c>
      <c r="AC505">
        <v>11.444208</v>
      </c>
      <c r="AD505">
        <v>11.277710000000001</v>
      </c>
      <c r="AE505">
        <v>11.179021000000001</v>
      </c>
      <c r="AF505">
        <v>11.029479</v>
      </c>
      <c r="AG505">
        <v>10.920051000000001</v>
      </c>
      <c r="AH505">
        <v>10.818053000000001</v>
      </c>
      <c r="AI505">
        <v>10.78462</v>
      </c>
      <c r="AJ505">
        <v>10.580702</v>
      </c>
      <c r="AK505">
        <v>10.428585999999999</v>
      </c>
      <c r="AL505">
        <v>10.322319</v>
      </c>
      <c r="AM505">
        <v>10.224162</v>
      </c>
      <c r="AN505">
        <v>10.140007000000001</v>
      </c>
      <c r="AO505" s="1">
        <v>-1.7000000000000001E-2</v>
      </c>
    </row>
    <row r="506" spans="1:41" hidden="1" x14ac:dyDescent="0.2">
      <c r="A506" t="s">
        <v>623</v>
      </c>
      <c r="B506" t="s">
        <v>15</v>
      </c>
      <c r="C506" t="s">
        <v>2648</v>
      </c>
      <c r="D506" t="s">
        <v>2664</v>
      </c>
      <c r="E506" t="s">
        <v>2655</v>
      </c>
      <c r="F506" t="s">
        <v>2653</v>
      </c>
      <c r="H506" t="s">
        <v>406</v>
      </c>
      <c r="I506" t="s">
        <v>10</v>
      </c>
      <c r="K506">
        <v>16.575144000000002</v>
      </c>
      <c r="L506">
        <v>17.300146000000002</v>
      </c>
      <c r="M506">
        <v>16.978987</v>
      </c>
      <c r="N506">
        <v>16.628945999999999</v>
      </c>
      <c r="O506">
        <v>16.325291</v>
      </c>
      <c r="P506">
        <v>16.079895</v>
      </c>
      <c r="Q506">
        <v>15.846021</v>
      </c>
      <c r="R506">
        <v>15.777884</v>
      </c>
      <c r="S506">
        <v>15.771364999999999</v>
      </c>
      <c r="T506">
        <v>15.620543</v>
      </c>
      <c r="U506">
        <v>15.548056000000001</v>
      </c>
      <c r="V506">
        <v>15.498184</v>
      </c>
      <c r="W506">
        <v>15.472939</v>
      </c>
      <c r="X506">
        <v>15.415483999999999</v>
      </c>
      <c r="Y506">
        <v>15.297756</v>
      </c>
      <c r="Z506">
        <v>15.248286</v>
      </c>
      <c r="AA506">
        <v>15.193457</v>
      </c>
      <c r="AB506">
        <v>15.127905999999999</v>
      </c>
      <c r="AC506">
        <v>15.084564</v>
      </c>
      <c r="AD506">
        <v>15.073262</v>
      </c>
      <c r="AE506">
        <v>15.032807999999999</v>
      </c>
      <c r="AF506">
        <v>14.924868</v>
      </c>
      <c r="AG506">
        <v>14.801104</v>
      </c>
      <c r="AH506">
        <v>14.761774000000001</v>
      </c>
      <c r="AI506">
        <v>14.743123000000001</v>
      </c>
      <c r="AJ506">
        <v>14.736015</v>
      </c>
      <c r="AK506">
        <v>14.698138</v>
      </c>
      <c r="AL506">
        <v>14.679595000000001</v>
      </c>
      <c r="AM506">
        <v>14.700317</v>
      </c>
      <c r="AN506">
        <v>14.733497</v>
      </c>
      <c r="AO506" s="1">
        <v>-4.0000000000000001E-3</v>
      </c>
    </row>
    <row r="507" spans="1:41" hidden="1" x14ac:dyDescent="0.2">
      <c r="A507" t="s">
        <v>623</v>
      </c>
      <c r="B507" t="s">
        <v>25</v>
      </c>
      <c r="C507" t="s">
        <v>2648</v>
      </c>
      <c r="D507" t="s">
        <v>2664</v>
      </c>
      <c r="E507" t="s">
        <v>2656</v>
      </c>
      <c r="I507" t="s">
        <v>10</v>
      </c>
    </row>
    <row r="508" spans="1:41" hidden="1" x14ac:dyDescent="0.2">
      <c r="A508" t="s">
        <v>623</v>
      </c>
      <c r="B508" t="s">
        <v>11</v>
      </c>
      <c r="C508" t="s">
        <v>2648</v>
      </c>
      <c r="D508" t="s">
        <v>2664</v>
      </c>
      <c r="E508" t="s">
        <v>2656</v>
      </c>
      <c r="F508" t="s">
        <v>2651</v>
      </c>
      <c r="H508" t="s">
        <v>407</v>
      </c>
      <c r="I508" t="s">
        <v>10</v>
      </c>
      <c r="K508">
        <v>30.665157000000001</v>
      </c>
      <c r="L508">
        <v>31.447406999999998</v>
      </c>
      <c r="M508">
        <v>30.333749999999998</v>
      </c>
      <c r="N508">
        <v>29.971947</v>
      </c>
      <c r="O508">
        <v>30.768363999999998</v>
      </c>
      <c r="P508">
        <v>31.741399999999999</v>
      </c>
      <c r="Q508">
        <v>32.656342000000002</v>
      </c>
      <c r="R508">
        <v>33.348801000000002</v>
      </c>
      <c r="S508">
        <v>33.637931999999999</v>
      </c>
      <c r="T508">
        <v>33.314506999999999</v>
      </c>
      <c r="U508">
        <v>33.701447000000002</v>
      </c>
      <c r="V508">
        <v>34.014645000000002</v>
      </c>
      <c r="W508">
        <v>34.816409999999998</v>
      </c>
      <c r="X508">
        <v>35.162247000000001</v>
      </c>
      <c r="Y508">
        <v>34.847735999999998</v>
      </c>
      <c r="Z508">
        <v>34.812786000000003</v>
      </c>
      <c r="AA508">
        <v>34.858780000000003</v>
      </c>
      <c r="AB508">
        <v>34.878132000000001</v>
      </c>
      <c r="AC508">
        <v>35.181247999999997</v>
      </c>
      <c r="AD508">
        <v>35.327281999999997</v>
      </c>
      <c r="AE508">
        <v>35.312660000000001</v>
      </c>
      <c r="AF508">
        <v>35.452381000000003</v>
      </c>
      <c r="AG508">
        <v>35.462166000000003</v>
      </c>
      <c r="AH508">
        <v>35.146068999999997</v>
      </c>
      <c r="AI508">
        <v>35.138561000000003</v>
      </c>
      <c r="AJ508">
        <v>35.036544999999997</v>
      </c>
      <c r="AK508">
        <v>34.665733000000003</v>
      </c>
      <c r="AL508">
        <v>34.627204999999996</v>
      </c>
      <c r="AM508">
        <v>34.502330999999998</v>
      </c>
      <c r="AN508">
        <v>34.142532000000003</v>
      </c>
      <c r="AO508" s="1">
        <v>4.0000000000000001E-3</v>
      </c>
    </row>
    <row r="509" spans="1:41" hidden="1" x14ac:dyDescent="0.2">
      <c r="A509" t="s">
        <v>623</v>
      </c>
      <c r="B509" t="s">
        <v>13</v>
      </c>
      <c r="C509" t="s">
        <v>2648</v>
      </c>
      <c r="D509" t="s">
        <v>2664</v>
      </c>
      <c r="E509" t="s">
        <v>2656</v>
      </c>
      <c r="F509" t="s">
        <v>2652</v>
      </c>
      <c r="H509" t="s">
        <v>408</v>
      </c>
      <c r="I509" t="s">
        <v>10</v>
      </c>
      <c r="K509">
        <v>30.660881</v>
      </c>
      <c r="L509">
        <v>30.952394000000002</v>
      </c>
      <c r="M509">
        <v>29.380585</v>
      </c>
      <c r="N509">
        <v>28.945473</v>
      </c>
      <c r="O509">
        <v>29.563585</v>
      </c>
      <c r="P509">
        <v>30.639127999999999</v>
      </c>
      <c r="Q509">
        <v>31.351237999999999</v>
      </c>
      <c r="R509">
        <v>32.082630000000002</v>
      </c>
      <c r="S509">
        <v>32.083122000000003</v>
      </c>
      <c r="T509">
        <v>31.548735000000001</v>
      </c>
      <c r="U509">
        <v>32.207625999999998</v>
      </c>
      <c r="V509">
        <v>32.418610000000001</v>
      </c>
      <c r="W509">
        <v>33.283954999999999</v>
      </c>
      <c r="X509">
        <v>33.702480000000001</v>
      </c>
      <c r="Y509">
        <v>33.262217999999997</v>
      </c>
      <c r="Z509">
        <v>33.192630999999999</v>
      </c>
      <c r="AA509">
        <v>33.299334999999999</v>
      </c>
      <c r="AB509">
        <v>33.206702999999997</v>
      </c>
      <c r="AC509">
        <v>33.394309999999997</v>
      </c>
      <c r="AD509">
        <v>33.609763999999998</v>
      </c>
      <c r="AE509">
        <v>33.587009000000002</v>
      </c>
      <c r="AF509">
        <v>33.636166000000003</v>
      </c>
      <c r="AG509">
        <v>33.755294999999997</v>
      </c>
      <c r="AH509">
        <v>33.521312999999999</v>
      </c>
      <c r="AI509">
        <v>33.393687999999997</v>
      </c>
      <c r="AJ509">
        <v>33.346283</v>
      </c>
      <c r="AK509">
        <v>32.939812000000003</v>
      </c>
      <c r="AL509">
        <v>32.714745000000001</v>
      </c>
      <c r="AM509">
        <v>32.472060999999997</v>
      </c>
      <c r="AN509">
        <v>32.185870999999999</v>
      </c>
      <c r="AO509" s="1">
        <v>2E-3</v>
      </c>
    </row>
    <row r="510" spans="1:41" hidden="1" x14ac:dyDescent="0.2">
      <c r="A510" t="s">
        <v>623</v>
      </c>
      <c r="B510" t="s">
        <v>15</v>
      </c>
      <c r="C510" t="s">
        <v>2648</v>
      </c>
      <c r="D510" t="s">
        <v>2664</v>
      </c>
      <c r="E510" t="s">
        <v>2656</v>
      </c>
      <c r="F510" t="s">
        <v>2653</v>
      </c>
      <c r="H510" t="s">
        <v>409</v>
      </c>
      <c r="I510" t="s">
        <v>10</v>
      </c>
      <c r="K510">
        <v>30.760641</v>
      </c>
      <c r="L510">
        <v>31.170083999999999</v>
      </c>
      <c r="M510">
        <v>31.737000999999999</v>
      </c>
      <c r="N510">
        <v>31.806812000000001</v>
      </c>
      <c r="O510">
        <v>32.995018000000002</v>
      </c>
      <c r="P510">
        <v>34.493763000000001</v>
      </c>
      <c r="Q510">
        <v>35.164337000000003</v>
      </c>
      <c r="R510">
        <v>36.488425999999997</v>
      </c>
      <c r="S510">
        <v>37.372275999999999</v>
      </c>
      <c r="T510">
        <v>37.694049999999997</v>
      </c>
      <c r="U510">
        <v>38.236621999999997</v>
      </c>
      <c r="V510">
        <v>38.944606999999998</v>
      </c>
      <c r="W510">
        <v>39.777458000000003</v>
      </c>
      <c r="X510">
        <v>40.352386000000003</v>
      </c>
      <c r="Y510">
        <v>40.006973000000002</v>
      </c>
      <c r="Z510">
        <v>39.769992999999999</v>
      </c>
      <c r="AA510">
        <v>40.088928000000003</v>
      </c>
      <c r="AB510">
        <v>40.516983000000003</v>
      </c>
      <c r="AC510">
        <v>40.821959999999997</v>
      </c>
      <c r="AD510">
        <v>41.197113000000002</v>
      </c>
      <c r="AE510">
        <v>41.728577000000001</v>
      </c>
      <c r="AF510">
        <v>41.618659999999998</v>
      </c>
      <c r="AG510">
        <v>41.524109000000003</v>
      </c>
      <c r="AH510">
        <v>42.114243000000002</v>
      </c>
      <c r="AI510">
        <v>42.009205000000001</v>
      </c>
      <c r="AJ510">
        <v>42.019649999999999</v>
      </c>
      <c r="AK510">
        <v>41.769320999999998</v>
      </c>
      <c r="AL510">
        <v>41.579768999999999</v>
      </c>
      <c r="AM510">
        <v>41.411552</v>
      </c>
      <c r="AN510">
        <v>41.311416999999999</v>
      </c>
      <c r="AO510" s="1">
        <v>0.01</v>
      </c>
    </row>
    <row r="511" spans="1:41" hidden="1" x14ac:dyDescent="0.2">
      <c r="A511" t="s">
        <v>623</v>
      </c>
      <c r="B511" t="s">
        <v>104</v>
      </c>
    </row>
    <row r="512" spans="1:41" hidden="1" x14ac:dyDescent="0.2">
      <c r="A512" t="s">
        <v>623</v>
      </c>
      <c r="B512" t="s">
        <v>17</v>
      </c>
      <c r="C512" t="s">
        <v>2648</v>
      </c>
      <c r="D512" t="s">
        <v>2669</v>
      </c>
      <c r="E512" t="s">
        <v>2654</v>
      </c>
      <c r="I512" t="s">
        <v>10</v>
      </c>
    </row>
    <row r="513" spans="1:41" hidden="1" x14ac:dyDescent="0.2">
      <c r="A513" t="s">
        <v>623</v>
      </c>
      <c r="B513" t="s">
        <v>11</v>
      </c>
      <c r="C513" t="s">
        <v>2648</v>
      </c>
      <c r="D513" t="s">
        <v>2669</v>
      </c>
      <c r="E513" t="s">
        <v>2654</v>
      </c>
      <c r="F513" t="s">
        <v>2651</v>
      </c>
      <c r="H513" t="s">
        <v>410</v>
      </c>
      <c r="I513" t="s">
        <v>10</v>
      </c>
      <c r="K513">
        <v>23.263556000000001</v>
      </c>
      <c r="L513">
        <v>23.905169000000001</v>
      </c>
      <c r="M513">
        <v>22.429753999999999</v>
      </c>
      <c r="N513">
        <v>23.098516</v>
      </c>
      <c r="O513">
        <v>22.683949999999999</v>
      </c>
      <c r="P513">
        <v>22.371991999999999</v>
      </c>
      <c r="Q513">
        <v>22.162292000000001</v>
      </c>
      <c r="R513">
        <v>22.392199999999999</v>
      </c>
      <c r="S513">
        <v>22.522946999999998</v>
      </c>
      <c r="T513">
        <v>22.518004999999999</v>
      </c>
      <c r="U513">
        <v>22.781898000000002</v>
      </c>
      <c r="V513">
        <v>22.973324000000002</v>
      </c>
      <c r="W513">
        <v>23.042942</v>
      </c>
      <c r="X513">
        <v>23.149193</v>
      </c>
      <c r="Y513">
        <v>23.265415000000001</v>
      </c>
      <c r="Z513">
        <v>23.434667999999999</v>
      </c>
      <c r="AA513">
        <v>23.657769999999999</v>
      </c>
      <c r="AB513">
        <v>23.793585</v>
      </c>
      <c r="AC513">
        <v>23.862090999999999</v>
      </c>
      <c r="AD513">
        <v>24.100027000000001</v>
      </c>
      <c r="AE513">
        <v>24.203779000000001</v>
      </c>
      <c r="AF513">
        <v>24.220005</v>
      </c>
      <c r="AG513">
        <v>24.451981</v>
      </c>
      <c r="AH513">
        <v>24.719698000000001</v>
      </c>
      <c r="AI513">
        <v>24.818826999999999</v>
      </c>
      <c r="AJ513">
        <v>25.042131000000001</v>
      </c>
      <c r="AK513">
        <v>25.062010000000001</v>
      </c>
      <c r="AL513">
        <v>24.983561999999999</v>
      </c>
      <c r="AM513">
        <v>24.978973</v>
      </c>
      <c r="AN513">
        <v>24.910008999999999</v>
      </c>
      <c r="AO513" s="1">
        <v>2E-3</v>
      </c>
    </row>
    <row r="514" spans="1:41" hidden="1" x14ac:dyDescent="0.2">
      <c r="A514" t="s">
        <v>623</v>
      </c>
      <c r="B514" t="s">
        <v>13</v>
      </c>
      <c r="C514" t="s">
        <v>2648</v>
      </c>
      <c r="D514" t="s">
        <v>2669</v>
      </c>
      <c r="E514" t="s">
        <v>2654</v>
      </c>
      <c r="F514" t="s">
        <v>2652</v>
      </c>
      <c r="H514" t="s">
        <v>411</v>
      </c>
      <c r="I514" t="s">
        <v>10</v>
      </c>
      <c r="K514">
        <v>23.263556000000001</v>
      </c>
      <c r="L514">
        <v>23.905169000000001</v>
      </c>
      <c r="M514">
        <v>22.044573</v>
      </c>
      <c r="N514">
        <v>22.160564000000001</v>
      </c>
      <c r="O514">
        <v>21.714081</v>
      </c>
      <c r="P514">
        <v>21.391445000000001</v>
      </c>
      <c r="Q514">
        <v>21.197441000000001</v>
      </c>
      <c r="R514">
        <v>21.384277000000001</v>
      </c>
      <c r="S514">
        <v>21.467030999999999</v>
      </c>
      <c r="T514">
        <v>21.441486000000001</v>
      </c>
      <c r="U514">
        <v>21.502891999999999</v>
      </c>
      <c r="V514">
        <v>21.594597</v>
      </c>
      <c r="W514">
        <v>21.590719</v>
      </c>
      <c r="X514">
        <v>21.457232999999999</v>
      </c>
      <c r="Y514">
        <v>21.449346999999999</v>
      </c>
      <c r="Z514">
        <v>21.416584</v>
      </c>
      <c r="AA514">
        <v>21.421104</v>
      </c>
      <c r="AB514">
        <v>21.544702999999998</v>
      </c>
      <c r="AC514">
        <v>21.530539999999998</v>
      </c>
      <c r="AD514">
        <v>21.857012000000001</v>
      </c>
      <c r="AE514">
        <v>21.990957000000002</v>
      </c>
      <c r="AF514">
        <v>21.962534000000002</v>
      </c>
      <c r="AG514">
        <v>22.239640999999999</v>
      </c>
      <c r="AH514">
        <v>22.361031000000001</v>
      </c>
      <c r="AI514">
        <v>22.399688999999999</v>
      </c>
      <c r="AJ514">
        <v>22.625447999999999</v>
      </c>
      <c r="AK514">
        <v>22.491539</v>
      </c>
      <c r="AL514">
        <v>22.554152999999999</v>
      </c>
      <c r="AM514">
        <v>22.779917000000001</v>
      </c>
      <c r="AN514">
        <v>22.907927000000001</v>
      </c>
      <c r="AO514" s="1">
        <v>-1E-3</v>
      </c>
    </row>
    <row r="515" spans="1:41" hidden="1" x14ac:dyDescent="0.2">
      <c r="A515" t="s">
        <v>623</v>
      </c>
      <c r="B515" t="s">
        <v>15</v>
      </c>
      <c r="C515" t="s">
        <v>2648</v>
      </c>
      <c r="D515" t="s">
        <v>2669</v>
      </c>
      <c r="E515" t="s">
        <v>2654</v>
      </c>
      <c r="F515" t="s">
        <v>2653</v>
      </c>
      <c r="H515" t="s">
        <v>412</v>
      </c>
      <c r="I515" t="s">
        <v>10</v>
      </c>
      <c r="K515">
        <v>23.263556000000001</v>
      </c>
      <c r="L515">
        <v>23.905169000000001</v>
      </c>
      <c r="M515">
        <v>22.317657000000001</v>
      </c>
      <c r="N515">
        <v>23.277688999999999</v>
      </c>
      <c r="O515">
        <v>23.245380000000001</v>
      </c>
      <c r="P515">
        <v>23.123363000000001</v>
      </c>
      <c r="Q515">
        <v>23.038912</v>
      </c>
      <c r="R515">
        <v>23.537967999999999</v>
      </c>
      <c r="S515">
        <v>24.490601000000002</v>
      </c>
      <c r="T515">
        <v>24.762101999999999</v>
      </c>
      <c r="U515">
        <v>25.179805999999999</v>
      </c>
      <c r="V515">
        <v>25.537336</v>
      </c>
      <c r="W515">
        <v>25.793576999999999</v>
      </c>
      <c r="X515">
        <v>26.036435999999998</v>
      </c>
      <c r="Y515">
        <v>26.127272000000001</v>
      </c>
      <c r="Z515">
        <v>26.306291999999999</v>
      </c>
      <c r="AA515">
        <v>26.564716000000001</v>
      </c>
      <c r="AB515">
        <v>26.644497000000001</v>
      </c>
      <c r="AC515">
        <v>26.751560000000001</v>
      </c>
      <c r="AD515">
        <v>26.436465999999999</v>
      </c>
      <c r="AE515">
        <v>26.345448000000001</v>
      </c>
      <c r="AF515">
        <v>26.410557000000001</v>
      </c>
      <c r="AG515">
        <v>26.695302999999999</v>
      </c>
      <c r="AH515">
        <v>26.927586000000002</v>
      </c>
      <c r="AI515">
        <v>27.304575</v>
      </c>
      <c r="AJ515">
        <v>27.401171000000001</v>
      </c>
      <c r="AK515">
        <v>27.433644999999999</v>
      </c>
      <c r="AL515">
        <v>27.228134000000001</v>
      </c>
      <c r="AM515">
        <v>27.252856999999999</v>
      </c>
      <c r="AN515">
        <v>27.357792</v>
      </c>
      <c r="AO515" s="1">
        <v>6.0000000000000001E-3</v>
      </c>
    </row>
    <row r="516" spans="1:41" hidden="1" x14ac:dyDescent="0.2">
      <c r="A516" t="s">
        <v>623</v>
      </c>
      <c r="B516" t="s">
        <v>36</v>
      </c>
      <c r="C516" t="s">
        <v>2648</v>
      </c>
      <c r="D516" t="s">
        <v>2669</v>
      </c>
      <c r="E516" t="s">
        <v>2660</v>
      </c>
      <c r="I516" t="s">
        <v>10</v>
      </c>
    </row>
    <row r="517" spans="1:41" hidden="1" x14ac:dyDescent="0.2">
      <c r="A517" t="s">
        <v>623</v>
      </c>
      <c r="B517" t="s">
        <v>11</v>
      </c>
      <c r="C517" t="s">
        <v>2648</v>
      </c>
      <c r="D517" t="s">
        <v>2669</v>
      </c>
      <c r="E517" t="s">
        <v>2660</v>
      </c>
      <c r="F517" t="s">
        <v>2651</v>
      </c>
      <c r="H517" t="s">
        <v>413</v>
      </c>
      <c r="I517" t="s">
        <v>10</v>
      </c>
      <c r="K517">
        <v>12.169904000000001</v>
      </c>
      <c r="L517">
        <v>12.252692</v>
      </c>
      <c r="M517">
        <v>11.61557</v>
      </c>
      <c r="N517">
        <v>12.206182</v>
      </c>
      <c r="O517">
        <v>11.993719</v>
      </c>
      <c r="P517">
        <v>11.823999000000001</v>
      </c>
      <c r="Q517">
        <v>11.831512999999999</v>
      </c>
      <c r="R517">
        <v>12.036773</v>
      </c>
      <c r="S517">
        <v>12.134893999999999</v>
      </c>
      <c r="T517">
        <v>12.289954</v>
      </c>
      <c r="U517">
        <v>12.470611</v>
      </c>
      <c r="V517">
        <v>12.611548000000001</v>
      </c>
      <c r="W517">
        <v>12.732059</v>
      </c>
      <c r="X517">
        <v>12.743988</v>
      </c>
      <c r="Y517">
        <v>12.763415</v>
      </c>
      <c r="Z517">
        <v>12.717476</v>
      </c>
      <c r="AA517">
        <v>12.703955000000001</v>
      </c>
      <c r="AB517">
        <v>12.897449</v>
      </c>
      <c r="AC517">
        <v>12.721579999999999</v>
      </c>
      <c r="AD517">
        <v>13.24475</v>
      </c>
      <c r="AE517">
        <v>13.41666</v>
      </c>
      <c r="AF517">
        <v>13.557410000000001</v>
      </c>
      <c r="AG517">
        <v>13.928463000000001</v>
      </c>
      <c r="AH517">
        <v>14.206381</v>
      </c>
      <c r="AI517">
        <v>14.301367000000001</v>
      </c>
      <c r="AJ517">
        <v>14.443709</v>
      </c>
      <c r="AK517">
        <v>14.568481999999999</v>
      </c>
      <c r="AL517">
        <v>14.465192</v>
      </c>
      <c r="AM517">
        <v>14.528867999999999</v>
      </c>
      <c r="AN517">
        <v>14.436207</v>
      </c>
      <c r="AO517" s="1">
        <v>6.0000000000000001E-3</v>
      </c>
    </row>
    <row r="518" spans="1:41" hidden="1" x14ac:dyDescent="0.2">
      <c r="A518" t="s">
        <v>623</v>
      </c>
      <c r="B518" t="s">
        <v>13</v>
      </c>
      <c r="C518" t="s">
        <v>2648</v>
      </c>
      <c r="D518" t="s">
        <v>2669</v>
      </c>
      <c r="E518" t="s">
        <v>2660</v>
      </c>
      <c r="F518" t="s">
        <v>2652</v>
      </c>
      <c r="H518" t="s">
        <v>414</v>
      </c>
      <c r="I518" t="s">
        <v>10</v>
      </c>
      <c r="K518">
        <v>12.169904000000001</v>
      </c>
      <c r="L518">
        <v>12.252692</v>
      </c>
      <c r="M518">
        <v>11.318496</v>
      </c>
      <c r="N518">
        <v>11.487174</v>
      </c>
      <c r="O518">
        <v>11.225092</v>
      </c>
      <c r="P518">
        <v>11.078347000000001</v>
      </c>
      <c r="Q518">
        <v>11.061408</v>
      </c>
      <c r="R518">
        <v>11.224363</v>
      </c>
      <c r="S518">
        <v>11.330719999999999</v>
      </c>
      <c r="T518">
        <v>11.383661</v>
      </c>
      <c r="U518">
        <v>11.448191</v>
      </c>
      <c r="V518">
        <v>11.565218</v>
      </c>
      <c r="W518">
        <v>11.608522000000001</v>
      </c>
      <c r="X518">
        <v>11.549367</v>
      </c>
      <c r="Y518">
        <v>11.577432</v>
      </c>
      <c r="Z518">
        <v>11.594948</v>
      </c>
      <c r="AA518">
        <v>11.645216</v>
      </c>
      <c r="AB518">
        <v>11.775653</v>
      </c>
      <c r="AC518">
        <v>11.760861999999999</v>
      </c>
      <c r="AD518">
        <v>12.080795</v>
      </c>
      <c r="AE518">
        <v>12.203621999999999</v>
      </c>
      <c r="AF518">
        <v>12.203681</v>
      </c>
      <c r="AG518">
        <v>12.42403</v>
      </c>
      <c r="AH518">
        <v>12.525334000000001</v>
      </c>
      <c r="AI518">
        <v>12.639889</v>
      </c>
      <c r="AJ518">
        <v>12.772729</v>
      </c>
      <c r="AK518">
        <v>12.713062000000001</v>
      </c>
      <c r="AL518">
        <v>12.795692000000001</v>
      </c>
      <c r="AM518">
        <v>12.923633000000001</v>
      </c>
      <c r="AN518">
        <v>13.020565</v>
      </c>
      <c r="AO518" s="1">
        <v>2E-3</v>
      </c>
    </row>
    <row r="519" spans="1:41" hidden="1" x14ac:dyDescent="0.2">
      <c r="A519" t="s">
        <v>623</v>
      </c>
      <c r="B519" t="s">
        <v>15</v>
      </c>
      <c r="C519" t="s">
        <v>2648</v>
      </c>
      <c r="D519" t="s">
        <v>2669</v>
      </c>
      <c r="E519" t="s">
        <v>2660</v>
      </c>
      <c r="F519" t="s">
        <v>2653</v>
      </c>
      <c r="H519" t="s">
        <v>415</v>
      </c>
      <c r="I519" t="s">
        <v>10</v>
      </c>
      <c r="K519">
        <v>12.169904000000001</v>
      </c>
      <c r="L519">
        <v>12.252692</v>
      </c>
      <c r="M519">
        <v>11.455674999999999</v>
      </c>
      <c r="N519">
        <v>12.376244</v>
      </c>
      <c r="O519">
        <v>12.500718000000001</v>
      </c>
      <c r="P519">
        <v>12.515853</v>
      </c>
      <c r="Q519">
        <v>12.618124</v>
      </c>
      <c r="R519">
        <v>12.978400000000001</v>
      </c>
      <c r="S519">
        <v>13.751924000000001</v>
      </c>
      <c r="T519">
        <v>13.848703</v>
      </c>
      <c r="U519">
        <v>14.069502999999999</v>
      </c>
      <c r="V519">
        <v>14.247078</v>
      </c>
      <c r="W519">
        <v>14.458930000000001</v>
      </c>
      <c r="X519">
        <v>14.621136</v>
      </c>
      <c r="Y519">
        <v>14.611224</v>
      </c>
      <c r="Z519">
        <v>14.657539</v>
      </c>
      <c r="AA519">
        <v>14.996560000000001</v>
      </c>
      <c r="AB519">
        <v>15.187989</v>
      </c>
      <c r="AC519">
        <v>15.242642</v>
      </c>
      <c r="AD519">
        <v>15.294776000000001</v>
      </c>
      <c r="AE519">
        <v>15.436211</v>
      </c>
      <c r="AF519">
        <v>15.551815</v>
      </c>
      <c r="AG519">
        <v>15.829454</v>
      </c>
      <c r="AH519">
        <v>15.765231999999999</v>
      </c>
      <c r="AI519">
        <v>15.889506000000001</v>
      </c>
      <c r="AJ519">
        <v>16.023299999999999</v>
      </c>
      <c r="AK519">
        <v>16.031330000000001</v>
      </c>
      <c r="AL519">
        <v>16.104379999999999</v>
      </c>
      <c r="AM519">
        <v>16.180886999999998</v>
      </c>
      <c r="AN519">
        <v>16.146692000000002</v>
      </c>
      <c r="AO519" s="1">
        <v>0.01</v>
      </c>
    </row>
    <row r="520" spans="1:41" hidden="1" x14ac:dyDescent="0.2">
      <c r="A520" t="s">
        <v>623</v>
      </c>
      <c r="B520" t="s">
        <v>21</v>
      </c>
      <c r="C520" t="s">
        <v>2648</v>
      </c>
      <c r="D520" t="s">
        <v>2669</v>
      </c>
      <c r="E520" t="s">
        <v>2655</v>
      </c>
      <c r="I520" t="s">
        <v>10</v>
      </c>
    </row>
    <row r="521" spans="1:41" hidden="1" x14ac:dyDescent="0.2">
      <c r="A521" t="s">
        <v>623</v>
      </c>
      <c r="B521" t="s">
        <v>11</v>
      </c>
      <c r="C521" t="s">
        <v>2648</v>
      </c>
      <c r="D521" t="s">
        <v>2669</v>
      </c>
      <c r="E521" t="s">
        <v>2655</v>
      </c>
      <c r="F521" t="s">
        <v>2651</v>
      </c>
      <c r="H521" t="s">
        <v>416</v>
      </c>
      <c r="I521" t="s">
        <v>10</v>
      </c>
      <c r="K521">
        <v>4.5253990000000002</v>
      </c>
      <c r="L521">
        <v>3.7851819999999998</v>
      </c>
      <c r="M521">
        <v>3.5455809999999999</v>
      </c>
      <c r="N521">
        <v>3.2393559999999999</v>
      </c>
      <c r="O521">
        <v>3.0374180000000002</v>
      </c>
      <c r="P521">
        <v>2.952439</v>
      </c>
      <c r="Q521">
        <v>2.9471080000000001</v>
      </c>
      <c r="R521">
        <v>2.9838849999999999</v>
      </c>
      <c r="S521">
        <v>3.0276730000000001</v>
      </c>
      <c r="T521">
        <v>3.1157170000000001</v>
      </c>
      <c r="U521">
        <v>3.1157089999999998</v>
      </c>
      <c r="V521">
        <v>3.130379</v>
      </c>
      <c r="W521">
        <v>3.235163</v>
      </c>
      <c r="X521">
        <v>3.2484709999999999</v>
      </c>
      <c r="Y521">
        <v>3.155894</v>
      </c>
      <c r="Z521">
        <v>3.1257489999999999</v>
      </c>
      <c r="AA521">
        <v>3.1373280000000001</v>
      </c>
      <c r="AB521">
        <v>3.132749</v>
      </c>
      <c r="AC521">
        <v>3.1265890000000001</v>
      </c>
      <c r="AD521">
        <v>3.1406239999999999</v>
      </c>
      <c r="AE521">
        <v>3.0951620000000002</v>
      </c>
      <c r="AF521">
        <v>3.0810559999999998</v>
      </c>
      <c r="AG521">
        <v>3.0516519999999998</v>
      </c>
      <c r="AH521">
        <v>3.0102329999999999</v>
      </c>
      <c r="AI521">
        <v>3.0003120000000001</v>
      </c>
      <c r="AJ521">
        <v>2.9880460000000002</v>
      </c>
      <c r="AK521">
        <v>2.9689830000000001</v>
      </c>
      <c r="AL521">
        <v>2.9728400000000001</v>
      </c>
      <c r="AM521">
        <v>2.9737610000000001</v>
      </c>
      <c r="AN521">
        <v>2.955543</v>
      </c>
      <c r="AO521" s="1">
        <v>-1.4999999999999999E-2</v>
      </c>
    </row>
    <row r="522" spans="1:41" hidden="1" x14ac:dyDescent="0.2">
      <c r="A522" t="s">
        <v>623</v>
      </c>
      <c r="B522" t="s">
        <v>13</v>
      </c>
      <c r="C522" t="s">
        <v>2648</v>
      </c>
      <c r="D522" t="s">
        <v>2669</v>
      </c>
      <c r="E522" t="s">
        <v>2655</v>
      </c>
      <c r="F522" t="s">
        <v>2652</v>
      </c>
      <c r="H522" t="s">
        <v>417</v>
      </c>
      <c r="I522" t="s">
        <v>10</v>
      </c>
      <c r="K522">
        <v>4.6019560000000004</v>
      </c>
      <c r="L522">
        <v>3.5181010000000001</v>
      </c>
      <c r="M522">
        <v>3.1263190000000001</v>
      </c>
      <c r="N522">
        <v>2.7786439999999999</v>
      </c>
      <c r="O522">
        <v>2.549137</v>
      </c>
      <c r="P522">
        <v>2.442631</v>
      </c>
      <c r="Q522">
        <v>2.4382160000000002</v>
      </c>
      <c r="R522">
        <v>2.457789</v>
      </c>
      <c r="S522">
        <v>2.4828410000000001</v>
      </c>
      <c r="T522">
        <v>2.498907</v>
      </c>
      <c r="U522">
        <v>2.5110100000000002</v>
      </c>
      <c r="V522">
        <v>2.5239720000000001</v>
      </c>
      <c r="W522">
        <v>2.7235680000000002</v>
      </c>
      <c r="X522">
        <v>2.6972860000000001</v>
      </c>
      <c r="Y522">
        <v>2.6069450000000001</v>
      </c>
      <c r="Z522">
        <v>2.547374</v>
      </c>
      <c r="AA522">
        <v>2.544136</v>
      </c>
      <c r="AB522">
        <v>2.510122</v>
      </c>
      <c r="AC522">
        <v>2.5228160000000002</v>
      </c>
      <c r="AD522">
        <v>2.49918</v>
      </c>
      <c r="AE522">
        <v>2.4951569999999998</v>
      </c>
      <c r="AF522">
        <v>2.449011</v>
      </c>
      <c r="AG522">
        <v>2.4300459999999999</v>
      </c>
      <c r="AH522">
        <v>2.4284349999999999</v>
      </c>
      <c r="AI522">
        <v>2.4515020000000001</v>
      </c>
      <c r="AJ522">
        <v>2.3386119999999999</v>
      </c>
      <c r="AK522">
        <v>2.2641900000000001</v>
      </c>
      <c r="AL522">
        <v>2.2213349999999998</v>
      </c>
      <c r="AM522">
        <v>2.1679469999999998</v>
      </c>
      <c r="AN522">
        <v>2.1390069999999999</v>
      </c>
      <c r="AO522" s="1">
        <v>-2.5999999999999999E-2</v>
      </c>
    </row>
    <row r="523" spans="1:41" hidden="1" x14ac:dyDescent="0.2">
      <c r="A523" t="s">
        <v>623</v>
      </c>
      <c r="B523" t="s">
        <v>15</v>
      </c>
      <c r="C523" t="s">
        <v>2648</v>
      </c>
      <c r="D523" t="s">
        <v>2669</v>
      </c>
      <c r="E523" t="s">
        <v>2655</v>
      </c>
      <c r="F523" t="s">
        <v>2653</v>
      </c>
      <c r="H523" t="s">
        <v>418</v>
      </c>
      <c r="I523" t="s">
        <v>10</v>
      </c>
      <c r="K523">
        <v>4.5022799999999998</v>
      </c>
      <c r="L523">
        <v>4.1501919999999997</v>
      </c>
      <c r="M523">
        <v>4.2586079999999997</v>
      </c>
      <c r="N523">
        <v>4.1217480000000002</v>
      </c>
      <c r="O523">
        <v>4.0911689999999998</v>
      </c>
      <c r="P523">
        <v>4.1524650000000003</v>
      </c>
      <c r="Q523">
        <v>4.2148440000000003</v>
      </c>
      <c r="R523">
        <v>4.4364509999999999</v>
      </c>
      <c r="S523">
        <v>4.6953300000000002</v>
      </c>
      <c r="T523">
        <v>4.7626730000000004</v>
      </c>
      <c r="U523">
        <v>4.8608909999999996</v>
      </c>
      <c r="V523">
        <v>4.9779210000000003</v>
      </c>
      <c r="W523">
        <v>5.0724030000000004</v>
      </c>
      <c r="X523">
        <v>5.1715679999999997</v>
      </c>
      <c r="Y523">
        <v>5.1275449999999996</v>
      </c>
      <c r="Z523">
        <v>5.2391589999999999</v>
      </c>
      <c r="AA523">
        <v>5.3293569999999999</v>
      </c>
      <c r="AB523">
        <v>5.3931240000000003</v>
      </c>
      <c r="AC523">
        <v>5.4793669999999999</v>
      </c>
      <c r="AD523">
        <v>5.5939420000000002</v>
      </c>
      <c r="AE523">
        <v>5.6456</v>
      </c>
      <c r="AF523">
        <v>5.6383330000000003</v>
      </c>
      <c r="AG523">
        <v>5.615062</v>
      </c>
      <c r="AH523">
        <v>5.6732950000000004</v>
      </c>
      <c r="AI523">
        <v>5.7167329999999996</v>
      </c>
      <c r="AJ523">
        <v>5.7728349999999997</v>
      </c>
      <c r="AK523">
        <v>5.803337</v>
      </c>
      <c r="AL523">
        <v>5.8702209999999999</v>
      </c>
      <c r="AM523">
        <v>5.9533180000000003</v>
      </c>
      <c r="AN523">
        <v>6.0603819999999997</v>
      </c>
      <c r="AO523" s="1">
        <v>0.01</v>
      </c>
    </row>
    <row r="524" spans="1:41" hidden="1" x14ac:dyDescent="0.2">
      <c r="A524" t="s">
        <v>623</v>
      </c>
      <c r="B524" t="s">
        <v>114</v>
      </c>
      <c r="C524" t="s">
        <v>2648</v>
      </c>
      <c r="D524" t="s">
        <v>2669</v>
      </c>
      <c r="E524" t="s">
        <v>2670</v>
      </c>
      <c r="I524" t="s">
        <v>10</v>
      </c>
    </row>
    <row r="525" spans="1:41" hidden="1" x14ac:dyDescent="0.2">
      <c r="A525" t="s">
        <v>623</v>
      </c>
      <c r="B525" t="s">
        <v>11</v>
      </c>
      <c r="C525" t="s">
        <v>2648</v>
      </c>
      <c r="D525" t="s">
        <v>2669</v>
      </c>
      <c r="E525" t="s">
        <v>2670</v>
      </c>
      <c r="F525" t="s">
        <v>2651</v>
      </c>
      <c r="H525" t="s">
        <v>419</v>
      </c>
      <c r="I525" t="s">
        <v>10</v>
      </c>
      <c r="K525">
        <v>2.3865949999999998</v>
      </c>
      <c r="L525">
        <v>2.2665160000000002</v>
      </c>
      <c r="M525">
        <v>2.1032920000000002</v>
      </c>
      <c r="N525">
        <v>2.06345</v>
      </c>
      <c r="O525">
        <v>2.0299299999999998</v>
      </c>
      <c r="P525">
        <v>2.0371600000000001</v>
      </c>
      <c r="Q525">
        <v>2.0464519999999999</v>
      </c>
      <c r="R525">
        <v>2.050853</v>
      </c>
      <c r="S525">
        <v>2.0323639999999998</v>
      </c>
      <c r="T525">
        <v>2.036978</v>
      </c>
      <c r="U525">
        <v>2.0289860000000002</v>
      </c>
      <c r="V525">
        <v>2.0204710000000001</v>
      </c>
      <c r="W525">
        <v>2.0162119999999999</v>
      </c>
      <c r="X525">
        <v>1.994996</v>
      </c>
      <c r="Y525">
        <v>1.924275</v>
      </c>
      <c r="Z525">
        <v>1.915602</v>
      </c>
      <c r="AA525">
        <v>1.9109100000000001</v>
      </c>
      <c r="AB525">
        <v>1.9259489999999999</v>
      </c>
      <c r="AC525">
        <v>1.9363520000000001</v>
      </c>
      <c r="AD525">
        <v>1.9659199999999999</v>
      </c>
      <c r="AE525">
        <v>1.9403630000000001</v>
      </c>
      <c r="AF525">
        <v>1.8908</v>
      </c>
      <c r="AG525">
        <v>1.760926</v>
      </c>
      <c r="AH525">
        <v>1.7377549999999999</v>
      </c>
      <c r="AI525">
        <v>1.716836</v>
      </c>
      <c r="AJ525">
        <v>1.713816</v>
      </c>
      <c r="AK525">
        <v>1.7105429999999999</v>
      </c>
      <c r="AL525">
        <v>1.668749</v>
      </c>
      <c r="AM525">
        <v>1.706288</v>
      </c>
      <c r="AN525">
        <v>1.709163</v>
      </c>
      <c r="AO525" s="1">
        <v>-1.0999999999999999E-2</v>
      </c>
    </row>
    <row r="526" spans="1:41" hidden="1" x14ac:dyDescent="0.2">
      <c r="A526" t="s">
        <v>623</v>
      </c>
      <c r="B526" t="s">
        <v>13</v>
      </c>
      <c r="C526" t="s">
        <v>2648</v>
      </c>
      <c r="D526" t="s">
        <v>2669</v>
      </c>
      <c r="E526" t="s">
        <v>2670</v>
      </c>
      <c r="F526" t="s">
        <v>2652</v>
      </c>
      <c r="H526" t="s">
        <v>420</v>
      </c>
      <c r="I526" t="s">
        <v>10</v>
      </c>
      <c r="K526">
        <v>2.6039439999999998</v>
      </c>
      <c r="L526">
        <v>2.032197</v>
      </c>
      <c r="M526">
        <v>2.0460980000000002</v>
      </c>
      <c r="N526">
        <v>2.0617839999999998</v>
      </c>
      <c r="O526">
        <v>2.0189840000000001</v>
      </c>
      <c r="P526">
        <v>2.0139629999999999</v>
      </c>
      <c r="Q526">
        <v>1.999716</v>
      </c>
      <c r="R526">
        <v>1.9381740000000001</v>
      </c>
      <c r="S526">
        <v>1.9415180000000001</v>
      </c>
      <c r="T526">
        <v>1.9039520000000001</v>
      </c>
      <c r="U526">
        <v>1.893211</v>
      </c>
      <c r="V526">
        <v>1.8806529999999999</v>
      </c>
      <c r="W526">
        <v>1.8762049999999999</v>
      </c>
      <c r="X526">
        <v>1.874387</v>
      </c>
      <c r="Y526">
        <v>1.737174</v>
      </c>
      <c r="Z526">
        <v>1.6887730000000001</v>
      </c>
      <c r="AA526">
        <v>1.675708</v>
      </c>
      <c r="AB526">
        <v>1.672507</v>
      </c>
      <c r="AC526">
        <v>1.666066</v>
      </c>
      <c r="AD526">
        <v>1.6475610000000001</v>
      </c>
      <c r="AE526">
        <v>1.576071</v>
      </c>
      <c r="AF526">
        <v>1.563199</v>
      </c>
      <c r="AG526">
        <v>1.4998499999999999</v>
      </c>
      <c r="AH526">
        <v>1.518642</v>
      </c>
      <c r="AI526">
        <v>1.534233</v>
      </c>
      <c r="AJ526">
        <v>1.5341830000000001</v>
      </c>
      <c r="AK526">
        <v>1.548672</v>
      </c>
      <c r="AL526">
        <v>1.5465720000000001</v>
      </c>
      <c r="AM526">
        <v>1.553166</v>
      </c>
      <c r="AN526">
        <v>1.5641670000000001</v>
      </c>
      <c r="AO526" s="1">
        <v>-1.7000000000000001E-2</v>
      </c>
    </row>
    <row r="527" spans="1:41" hidden="1" x14ac:dyDescent="0.2">
      <c r="A527" t="s">
        <v>623</v>
      </c>
      <c r="B527" t="s">
        <v>15</v>
      </c>
      <c r="C527" t="s">
        <v>2648</v>
      </c>
      <c r="D527" t="s">
        <v>2669</v>
      </c>
      <c r="E527" t="s">
        <v>2670</v>
      </c>
      <c r="F527" t="s">
        <v>2653</v>
      </c>
      <c r="H527" t="s">
        <v>421</v>
      </c>
      <c r="I527" t="s">
        <v>10</v>
      </c>
      <c r="K527">
        <v>2.6050450000000001</v>
      </c>
      <c r="L527">
        <v>2.1340680000000001</v>
      </c>
      <c r="M527">
        <v>2.173991</v>
      </c>
      <c r="N527">
        <v>2.2493799999999999</v>
      </c>
      <c r="O527">
        <v>2.0574460000000001</v>
      </c>
      <c r="P527">
        <v>2.0845880000000001</v>
      </c>
      <c r="Q527">
        <v>2.1013809999999999</v>
      </c>
      <c r="R527">
        <v>2.1151070000000001</v>
      </c>
      <c r="S527">
        <v>2.124682</v>
      </c>
      <c r="T527">
        <v>2.1315439999999999</v>
      </c>
      <c r="U527">
        <v>2.135116</v>
      </c>
      <c r="V527">
        <v>2.135265</v>
      </c>
      <c r="W527">
        <v>2.133394</v>
      </c>
      <c r="X527">
        <v>2.1303420000000002</v>
      </c>
      <c r="Y527">
        <v>2.1339429999999999</v>
      </c>
      <c r="Z527">
        <v>2.1309100000000001</v>
      </c>
      <c r="AA527">
        <v>2.1309290000000001</v>
      </c>
      <c r="AB527">
        <v>2.132676</v>
      </c>
      <c r="AC527">
        <v>2.1340340000000002</v>
      </c>
      <c r="AD527">
        <v>2.1335790000000001</v>
      </c>
      <c r="AE527">
        <v>2.1339610000000002</v>
      </c>
      <c r="AF527">
        <v>2.1315970000000002</v>
      </c>
      <c r="AG527">
        <v>2.1304639999999999</v>
      </c>
      <c r="AH527">
        <v>2.129238</v>
      </c>
      <c r="AI527">
        <v>2.1306639999999999</v>
      </c>
      <c r="AJ527">
        <v>2.1328480000000001</v>
      </c>
      <c r="AK527">
        <v>2.1354700000000002</v>
      </c>
      <c r="AL527">
        <v>2.1385459999999998</v>
      </c>
      <c r="AM527">
        <v>2.1467849999999999</v>
      </c>
      <c r="AN527">
        <v>2.1610320000000001</v>
      </c>
      <c r="AO527" s="1">
        <v>-6.0000000000000001E-3</v>
      </c>
    </row>
    <row r="528" spans="1:41" hidden="1" x14ac:dyDescent="0.2">
      <c r="A528" t="s">
        <v>623</v>
      </c>
      <c r="B528" t="s">
        <v>118</v>
      </c>
      <c r="C528" t="s">
        <v>2648</v>
      </c>
      <c r="D528" t="s">
        <v>2669</v>
      </c>
      <c r="E528" t="s">
        <v>2671</v>
      </c>
      <c r="I528" t="s">
        <v>10</v>
      </c>
    </row>
    <row r="529" spans="1:41" hidden="1" x14ac:dyDescent="0.2">
      <c r="A529" t="s">
        <v>623</v>
      </c>
      <c r="B529" t="s">
        <v>11</v>
      </c>
      <c r="C529" t="s">
        <v>2648</v>
      </c>
      <c r="D529" t="s">
        <v>2669</v>
      </c>
      <c r="E529" t="s">
        <v>2671</v>
      </c>
      <c r="F529" t="s">
        <v>2651</v>
      </c>
      <c r="H529" t="s">
        <v>422</v>
      </c>
      <c r="I529" t="s">
        <v>10</v>
      </c>
      <c r="K529">
        <v>0.71666399999999997</v>
      </c>
      <c r="L529">
        <v>0.71771300000000005</v>
      </c>
      <c r="M529">
        <v>0.71981200000000001</v>
      </c>
      <c r="N529">
        <v>0.72086099999999997</v>
      </c>
      <c r="O529">
        <v>0.72295900000000002</v>
      </c>
      <c r="P529">
        <v>0.72400900000000001</v>
      </c>
      <c r="Q529">
        <v>0.72610699999999995</v>
      </c>
      <c r="R529">
        <v>0.72715700000000005</v>
      </c>
      <c r="S529">
        <v>0.72925499999999999</v>
      </c>
      <c r="T529">
        <v>0.73135399999999995</v>
      </c>
      <c r="U529">
        <v>0.73240300000000003</v>
      </c>
      <c r="V529">
        <v>0.73450199999999999</v>
      </c>
      <c r="W529">
        <v>0.73660000000000003</v>
      </c>
      <c r="X529">
        <v>0.737649</v>
      </c>
      <c r="Y529">
        <v>0.73974799999999996</v>
      </c>
      <c r="Z529">
        <v>0.74184700000000003</v>
      </c>
      <c r="AA529">
        <v>0.742896</v>
      </c>
      <c r="AB529">
        <v>0.74499400000000005</v>
      </c>
      <c r="AC529">
        <v>0.74709300000000001</v>
      </c>
      <c r="AD529">
        <v>0.74919199999999997</v>
      </c>
      <c r="AE529">
        <v>0.75129000000000001</v>
      </c>
      <c r="AF529">
        <v>0.75338899999999998</v>
      </c>
      <c r="AG529">
        <v>0.75548700000000002</v>
      </c>
      <c r="AH529">
        <v>0.75758599999999998</v>
      </c>
      <c r="AI529">
        <v>0.75968500000000005</v>
      </c>
      <c r="AJ529">
        <v>0.76178299999999999</v>
      </c>
      <c r="AK529">
        <v>0.76388199999999995</v>
      </c>
      <c r="AL529">
        <v>0.76597999999999999</v>
      </c>
      <c r="AM529">
        <v>0.76807899999999996</v>
      </c>
      <c r="AN529">
        <v>0.770177</v>
      </c>
      <c r="AO529" s="1">
        <v>2E-3</v>
      </c>
    </row>
    <row r="530" spans="1:41" hidden="1" x14ac:dyDescent="0.2">
      <c r="A530" t="s">
        <v>623</v>
      </c>
      <c r="B530" t="s">
        <v>13</v>
      </c>
      <c r="C530" t="s">
        <v>2648</v>
      </c>
      <c r="D530" t="s">
        <v>2669</v>
      </c>
      <c r="E530" t="s">
        <v>2671</v>
      </c>
      <c r="F530" t="s">
        <v>2652</v>
      </c>
      <c r="H530" t="s">
        <v>423</v>
      </c>
      <c r="I530" t="s">
        <v>10</v>
      </c>
      <c r="K530">
        <v>0.71666399999999997</v>
      </c>
      <c r="L530">
        <v>0.71771300000000005</v>
      </c>
      <c r="M530">
        <v>0.71981200000000001</v>
      </c>
      <c r="N530">
        <v>0.72086099999999997</v>
      </c>
      <c r="O530">
        <v>0.72295900000000002</v>
      </c>
      <c r="P530">
        <v>0.72400900000000001</v>
      </c>
      <c r="Q530">
        <v>0.72610699999999995</v>
      </c>
      <c r="R530">
        <v>0.72715700000000005</v>
      </c>
      <c r="S530">
        <v>0.72925499999999999</v>
      </c>
      <c r="T530">
        <v>0.73135399999999995</v>
      </c>
      <c r="U530">
        <v>0.73240300000000003</v>
      </c>
      <c r="V530">
        <v>0.73450199999999999</v>
      </c>
      <c r="W530">
        <v>0.73660000000000003</v>
      </c>
      <c r="X530">
        <v>0.737649</v>
      </c>
      <c r="Y530">
        <v>0.73974799999999996</v>
      </c>
      <c r="Z530">
        <v>0.74184700000000003</v>
      </c>
      <c r="AA530">
        <v>0.742896</v>
      </c>
      <c r="AB530">
        <v>0.74499400000000005</v>
      </c>
      <c r="AC530">
        <v>0.74709300000000001</v>
      </c>
      <c r="AD530">
        <v>0.74919199999999997</v>
      </c>
      <c r="AE530">
        <v>0.75129000000000001</v>
      </c>
      <c r="AF530">
        <v>0.75338899999999998</v>
      </c>
      <c r="AG530">
        <v>0.75548700000000002</v>
      </c>
      <c r="AH530">
        <v>0.75758599999999998</v>
      </c>
      <c r="AI530">
        <v>0.75968500000000005</v>
      </c>
      <c r="AJ530">
        <v>0.76178299999999999</v>
      </c>
      <c r="AK530">
        <v>0.76388199999999995</v>
      </c>
      <c r="AL530">
        <v>0.76597999999999999</v>
      </c>
      <c r="AM530">
        <v>0.76807899999999996</v>
      </c>
      <c r="AN530">
        <v>0.770177</v>
      </c>
      <c r="AO530" s="1">
        <v>2E-3</v>
      </c>
    </row>
    <row r="531" spans="1:41" hidden="1" x14ac:dyDescent="0.2">
      <c r="A531" t="s">
        <v>623</v>
      </c>
      <c r="B531" t="s">
        <v>15</v>
      </c>
      <c r="C531" t="s">
        <v>2648</v>
      </c>
      <c r="D531" t="s">
        <v>2669</v>
      </c>
      <c r="E531" t="s">
        <v>2671</v>
      </c>
      <c r="F531" t="s">
        <v>2653</v>
      </c>
      <c r="H531" t="s">
        <v>424</v>
      </c>
      <c r="I531" t="s">
        <v>10</v>
      </c>
      <c r="K531">
        <v>0.71666399999999997</v>
      </c>
      <c r="L531">
        <v>0.71771300000000005</v>
      </c>
      <c r="M531">
        <v>0.71981200000000001</v>
      </c>
      <c r="N531">
        <v>0.72086099999999997</v>
      </c>
      <c r="O531">
        <v>0.72295900000000002</v>
      </c>
      <c r="P531">
        <v>0.72400900000000001</v>
      </c>
      <c r="Q531">
        <v>0.72610699999999995</v>
      </c>
      <c r="R531">
        <v>0.72715700000000005</v>
      </c>
      <c r="S531">
        <v>0.72925499999999999</v>
      </c>
      <c r="T531">
        <v>0.73135399999999995</v>
      </c>
      <c r="U531">
        <v>0.73240300000000003</v>
      </c>
      <c r="V531">
        <v>0.73450199999999999</v>
      </c>
      <c r="W531">
        <v>0.73660000000000003</v>
      </c>
      <c r="X531">
        <v>0.737649</v>
      </c>
      <c r="Y531">
        <v>0.73974799999999996</v>
      </c>
      <c r="Z531">
        <v>0.74184700000000003</v>
      </c>
      <c r="AA531">
        <v>0.742896</v>
      </c>
      <c r="AB531">
        <v>0.74499400000000005</v>
      </c>
      <c r="AC531">
        <v>0.74709300000000001</v>
      </c>
      <c r="AD531">
        <v>0.74919199999999997</v>
      </c>
      <c r="AE531">
        <v>0.75129000000000001</v>
      </c>
      <c r="AF531">
        <v>0.75338899999999998</v>
      </c>
      <c r="AG531">
        <v>0.75548700000000002</v>
      </c>
      <c r="AH531">
        <v>0.75758599999999998</v>
      </c>
      <c r="AI531">
        <v>0.75968500000000005</v>
      </c>
      <c r="AJ531">
        <v>0.76178299999999999</v>
      </c>
      <c r="AK531">
        <v>0.76388199999999995</v>
      </c>
      <c r="AL531">
        <v>0.76597999999999999</v>
      </c>
      <c r="AM531">
        <v>0.76807899999999996</v>
      </c>
      <c r="AN531">
        <v>0.770177</v>
      </c>
      <c r="AO531" s="1">
        <v>2E-3</v>
      </c>
    </row>
    <row r="532" spans="1:41" hidden="1" x14ac:dyDescent="0.2">
      <c r="A532" t="s">
        <v>623</v>
      </c>
      <c r="B532" t="s">
        <v>122</v>
      </c>
    </row>
    <row r="533" spans="1:41" hidden="1" x14ac:dyDescent="0.2">
      <c r="A533" t="s">
        <v>623</v>
      </c>
      <c r="B533" t="s">
        <v>9</v>
      </c>
      <c r="C533" t="s">
        <v>2648</v>
      </c>
      <c r="D533" t="s">
        <v>2672</v>
      </c>
      <c r="E533" t="s">
        <v>2650</v>
      </c>
      <c r="I533" t="s">
        <v>10</v>
      </c>
    </row>
    <row r="534" spans="1:41" hidden="1" x14ac:dyDescent="0.2">
      <c r="A534" t="s">
        <v>623</v>
      </c>
      <c r="B534" t="s">
        <v>11</v>
      </c>
      <c r="C534" t="s">
        <v>2648</v>
      </c>
      <c r="D534" t="s">
        <v>2672</v>
      </c>
      <c r="E534" t="s">
        <v>2650</v>
      </c>
      <c r="F534" t="s">
        <v>2651</v>
      </c>
      <c r="H534" t="s">
        <v>425</v>
      </c>
      <c r="I534" t="s">
        <v>10</v>
      </c>
      <c r="K534">
        <v>21.807663000000002</v>
      </c>
      <c r="L534">
        <v>25.261552999999999</v>
      </c>
      <c r="M534">
        <v>24.573426999999999</v>
      </c>
      <c r="N534">
        <v>24.220047000000001</v>
      </c>
      <c r="O534">
        <v>24.122938000000001</v>
      </c>
      <c r="P534">
        <v>24.223224999999999</v>
      </c>
      <c r="Q534">
        <v>24.579841999999999</v>
      </c>
      <c r="R534">
        <v>25.156033999999998</v>
      </c>
      <c r="S534">
        <v>25.647563999999999</v>
      </c>
      <c r="T534">
        <v>26.156099000000001</v>
      </c>
      <c r="U534">
        <v>26.634782999999999</v>
      </c>
      <c r="V534">
        <v>27.052123999999999</v>
      </c>
      <c r="W534">
        <v>27.440629999999999</v>
      </c>
      <c r="X534">
        <v>27.722591000000001</v>
      </c>
      <c r="Y534">
        <v>27.926762</v>
      </c>
      <c r="Z534">
        <v>28.136517999999999</v>
      </c>
      <c r="AA534">
        <v>28.375761000000001</v>
      </c>
      <c r="AB534">
        <v>28.606501000000002</v>
      </c>
      <c r="AC534">
        <v>28.758368999999998</v>
      </c>
      <c r="AD534">
        <v>29.063846999999999</v>
      </c>
      <c r="AE534">
        <v>29.302752999999999</v>
      </c>
      <c r="AF534">
        <v>29.397570000000002</v>
      </c>
      <c r="AG534">
        <v>29.594296</v>
      </c>
      <c r="AH534">
        <v>29.838308000000001</v>
      </c>
      <c r="AI534">
        <v>29.937967</v>
      </c>
      <c r="AJ534">
        <v>30.069227000000001</v>
      </c>
      <c r="AK534">
        <v>30.169312999999999</v>
      </c>
      <c r="AL534">
        <v>30.229932999999999</v>
      </c>
      <c r="AM534">
        <v>30.226614000000001</v>
      </c>
      <c r="AN534">
        <v>30.19998</v>
      </c>
      <c r="AO534" s="1">
        <v>1.0999999999999999E-2</v>
      </c>
    </row>
    <row r="535" spans="1:41" hidden="1" x14ac:dyDescent="0.2">
      <c r="A535" t="s">
        <v>623</v>
      </c>
      <c r="B535" t="s">
        <v>13</v>
      </c>
      <c r="C535" t="s">
        <v>2648</v>
      </c>
      <c r="D535" t="s">
        <v>2672</v>
      </c>
      <c r="E535" t="s">
        <v>2650</v>
      </c>
      <c r="F535" t="s">
        <v>2652</v>
      </c>
      <c r="H535" t="s">
        <v>426</v>
      </c>
      <c r="I535" t="s">
        <v>10</v>
      </c>
      <c r="K535">
        <v>21.806995000000001</v>
      </c>
      <c r="L535">
        <v>24.883223999999998</v>
      </c>
      <c r="M535">
        <v>23.664975999999999</v>
      </c>
      <c r="N535">
        <v>22.591256999999999</v>
      </c>
      <c r="O535">
        <v>22.040119000000001</v>
      </c>
      <c r="P535">
        <v>21.747610000000002</v>
      </c>
      <c r="Q535">
        <v>21.654752999999999</v>
      </c>
      <c r="R535">
        <v>21.799544999999998</v>
      </c>
      <c r="S535">
        <v>22.070740000000001</v>
      </c>
      <c r="T535">
        <v>22.312759</v>
      </c>
      <c r="U535">
        <v>22.514724999999999</v>
      </c>
      <c r="V535">
        <v>22.879674999999999</v>
      </c>
      <c r="W535">
        <v>23.273482999999999</v>
      </c>
      <c r="X535">
        <v>23.470112</v>
      </c>
      <c r="Y535">
        <v>23.545898000000001</v>
      </c>
      <c r="Z535">
        <v>23.631342</v>
      </c>
      <c r="AA535">
        <v>23.788549</v>
      </c>
      <c r="AB535">
        <v>24.020213999999999</v>
      </c>
      <c r="AC535">
        <v>24.140419000000001</v>
      </c>
      <c r="AD535">
        <v>24.413405999999998</v>
      </c>
      <c r="AE535">
        <v>24.559436999999999</v>
      </c>
      <c r="AF535">
        <v>24.644784999999999</v>
      </c>
      <c r="AG535">
        <v>24.719614</v>
      </c>
      <c r="AH535">
        <v>24.761551000000001</v>
      </c>
      <c r="AI535">
        <v>24.792449999999999</v>
      </c>
      <c r="AJ535">
        <v>24.782872999999999</v>
      </c>
      <c r="AK535">
        <v>24.709543</v>
      </c>
      <c r="AL535">
        <v>24.624635999999999</v>
      </c>
      <c r="AM535">
        <v>24.670563000000001</v>
      </c>
      <c r="AN535">
        <v>24.686892</v>
      </c>
      <c r="AO535" s="1">
        <v>4.0000000000000001E-3</v>
      </c>
    </row>
    <row r="536" spans="1:41" hidden="1" x14ac:dyDescent="0.2">
      <c r="A536" t="s">
        <v>623</v>
      </c>
      <c r="B536" t="s">
        <v>15</v>
      </c>
      <c r="C536" t="s">
        <v>2648</v>
      </c>
      <c r="D536" t="s">
        <v>2672</v>
      </c>
      <c r="E536" t="s">
        <v>2650</v>
      </c>
      <c r="F536" t="s">
        <v>2653</v>
      </c>
      <c r="H536" t="s">
        <v>427</v>
      </c>
      <c r="I536" t="s">
        <v>10</v>
      </c>
      <c r="K536">
        <v>21.807753000000002</v>
      </c>
      <c r="L536">
        <v>25.864943</v>
      </c>
      <c r="M536">
        <v>25.839936999999999</v>
      </c>
      <c r="N536">
        <v>26.487241999999998</v>
      </c>
      <c r="O536">
        <v>27.350646999999999</v>
      </c>
      <c r="P536">
        <v>28.18882</v>
      </c>
      <c r="Q536">
        <v>29.008389000000001</v>
      </c>
      <c r="R536">
        <v>29.930402999999998</v>
      </c>
      <c r="S536">
        <v>31.344536000000002</v>
      </c>
      <c r="T536">
        <v>32.486217000000003</v>
      </c>
      <c r="U536">
        <v>33.536625000000001</v>
      </c>
      <c r="V536">
        <v>34.511768000000004</v>
      </c>
      <c r="W536">
        <v>35.353157000000003</v>
      </c>
      <c r="X536">
        <v>36.057380999999999</v>
      </c>
      <c r="Y536">
        <v>36.508887999999999</v>
      </c>
      <c r="Z536">
        <v>37.098858</v>
      </c>
      <c r="AA536">
        <v>37.512787000000003</v>
      </c>
      <c r="AB536">
        <v>37.946491000000002</v>
      </c>
      <c r="AC536">
        <v>38.366711000000002</v>
      </c>
      <c r="AD536">
        <v>38.554428000000001</v>
      </c>
      <c r="AE536">
        <v>38.63644</v>
      </c>
      <c r="AF536">
        <v>38.659610999999998</v>
      </c>
      <c r="AG536">
        <v>38.825541999999999</v>
      </c>
      <c r="AH536">
        <v>39.164088999999997</v>
      </c>
      <c r="AI536">
        <v>39.560585000000003</v>
      </c>
      <c r="AJ536">
        <v>39.839607000000001</v>
      </c>
      <c r="AK536">
        <v>40.048065000000001</v>
      </c>
      <c r="AL536">
        <v>40.158687999999998</v>
      </c>
      <c r="AM536">
        <v>40.338847999999999</v>
      </c>
      <c r="AN536">
        <v>40.408199000000003</v>
      </c>
      <c r="AO536" s="1">
        <v>2.1000000000000001E-2</v>
      </c>
    </row>
    <row r="537" spans="1:41" hidden="1" x14ac:dyDescent="0.2">
      <c r="A537" t="s">
        <v>623</v>
      </c>
      <c r="B537" t="s">
        <v>79</v>
      </c>
      <c r="C537" t="s">
        <v>2648</v>
      </c>
      <c r="D537" t="s">
        <v>2672</v>
      </c>
      <c r="E537" t="s">
        <v>2665</v>
      </c>
      <c r="I537" t="s">
        <v>10</v>
      </c>
    </row>
    <row r="538" spans="1:41" hidden="1" x14ac:dyDescent="0.2">
      <c r="A538" t="s">
        <v>623</v>
      </c>
      <c r="B538" t="s">
        <v>11</v>
      </c>
      <c r="C538" t="s">
        <v>2648</v>
      </c>
      <c r="D538" t="s">
        <v>2672</v>
      </c>
      <c r="E538" t="s">
        <v>2665</v>
      </c>
      <c r="F538" t="s">
        <v>2651</v>
      </c>
      <c r="H538" t="s">
        <v>428</v>
      </c>
      <c r="I538" t="s">
        <v>10</v>
      </c>
      <c r="K538">
        <v>25.560938</v>
      </c>
      <c r="L538">
        <v>25.560938</v>
      </c>
      <c r="M538">
        <v>27.98357</v>
      </c>
      <c r="N538">
        <v>27.981290999999999</v>
      </c>
      <c r="O538">
        <v>27.791971</v>
      </c>
      <c r="P538">
        <v>28.142073</v>
      </c>
      <c r="Q538">
        <v>28.464804000000001</v>
      </c>
      <c r="R538">
        <v>28.739671999999999</v>
      </c>
      <c r="S538">
        <v>28.991125</v>
      </c>
      <c r="T538">
        <v>29.689705</v>
      </c>
      <c r="U538">
        <v>30.123669</v>
      </c>
      <c r="V538">
        <v>30.486553000000001</v>
      </c>
      <c r="W538">
        <v>30.602675999999999</v>
      </c>
      <c r="X538">
        <v>30.928431</v>
      </c>
      <c r="Y538">
        <v>31.273793999999999</v>
      </c>
      <c r="Z538">
        <v>31.209135</v>
      </c>
      <c r="AA538">
        <v>31.422224</v>
      </c>
      <c r="AB538">
        <v>31.739260000000002</v>
      </c>
      <c r="AC538">
        <v>31.756278999999999</v>
      </c>
      <c r="AD538">
        <v>32.007491999999999</v>
      </c>
      <c r="AE538">
        <v>32.193027000000001</v>
      </c>
      <c r="AF538">
        <v>32.149597</v>
      </c>
      <c r="AG538">
        <v>32.444369999999999</v>
      </c>
      <c r="AH538">
        <v>32.748809999999999</v>
      </c>
      <c r="AI538">
        <v>32.855583000000003</v>
      </c>
      <c r="AJ538">
        <v>33.111232999999999</v>
      </c>
      <c r="AK538">
        <v>33.214081</v>
      </c>
      <c r="AL538">
        <v>33.136977999999999</v>
      </c>
      <c r="AM538">
        <v>33.156826000000002</v>
      </c>
      <c r="AN538">
        <v>33.135112999999997</v>
      </c>
      <c r="AO538" s="1">
        <v>8.9999999999999993E-3</v>
      </c>
    </row>
    <row r="539" spans="1:41" hidden="1" x14ac:dyDescent="0.2">
      <c r="A539" t="s">
        <v>623</v>
      </c>
      <c r="B539" t="s">
        <v>13</v>
      </c>
      <c r="C539" t="s">
        <v>2648</v>
      </c>
      <c r="D539" t="s">
        <v>2672</v>
      </c>
      <c r="E539" t="s">
        <v>2665</v>
      </c>
      <c r="F539" t="s">
        <v>2652</v>
      </c>
      <c r="H539" t="s">
        <v>429</v>
      </c>
      <c r="I539" t="s">
        <v>10</v>
      </c>
      <c r="K539">
        <v>25.560938</v>
      </c>
      <c r="L539">
        <v>25.560938</v>
      </c>
      <c r="M539">
        <v>27.549271000000001</v>
      </c>
      <c r="N539">
        <v>26.955193000000001</v>
      </c>
      <c r="O539">
        <v>26.710653000000001</v>
      </c>
      <c r="P539">
        <v>26.975985000000001</v>
      </c>
      <c r="Q539">
        <v>27.286318000000001</v>
      </c>
      <c r="R539">
        <v>27.298705999999999</v>
      </c>
      <c r="S539">
        <v>27.476676999999999</v>
      </c>
      <c r="T539">
        <v>27.835792999999999</v>
      </c>
      <c r="U539">
        <v>28.226398</v>
      </c>
      <c r="V539">
        <v>28.449835</v>
      </c>
      <c r="W539">
        <v>28.229706</v>
      </c>
      <c r="X539">
        <v>28.477074000000002</v>
      </c>
      <c r="Y539">
        <v>28.477094999999998</v>
      </c>
      <c r="Z539">
        <v>28.241707000000002</v>
      </c>
      <c r="AA539">
        <v>28.125433000000001</v>
      </c>
      <c r="AB539">
        <v>28.606536999999999</v>
      </c>
      <c r="AC539">
        <v>28.453665000000001</v>
      </c>
      <c r="AD539">
        <v>29.213846</v>
      </c>
      <c r="AE539">
        <v>29.329062</v>
      </c>
      <c r="AF539">
        <v>29.375366</v>
      </c>
      <c r="AG539">
        <v>29.469528</v>
      </c>
      <c r="AH539">
        <v>29.623701000000001</v>
      </c>
      <c r="AI539">
        <v>29.640858000000001</v>
      </c>
      <c r="AJ539">
        <v>29.682058000000001</v>
      </c>
      <c r="AK539">
        <v>29.511268999999999</v>
      </c>
      <c r="AL539">
        <v>29.688770000000002</v>
      </c>
      <c r="AM539">
        <v>29.956022000000001</v>
      </c>
      <c r="AN539">
        <v>30.224229999999999</v>
      </c>
      <c r="AO539" s="1">
        <v>6.0000000000000001E-3</v>
      </c>
    </row>
    <row r="540" spans="1:41" hidden="1" x14ac:dyDescent="0.2">
      <c r="A540" t="s">
        <v>623</v>
      </c>
      <c r="B540" t="s">
        <v>15</v>
      </c>
      <c r="C540" t="s">
        <v>2648</v>
      </c>
      <c r="D540" t="s">
        <v>2672</v>
      </c>
      <c r="E540" t="s">
        <v>2665</v>
      </c>
      <c r="F540" t="s">
        <v>2653</v>
      </c>
      <c r="H540" t="s">
        <v>430</v>
      </c>
      <c r="I540" t="s">
        <v>10</v>
      </c>
      <c r="K540">
        <v>25.560938</v>
      </c>
      <c r="L540">
        <v>25.560938</v>
      </c>
      <c r="M540">
        <v>27.769286999999998</v>
      </c>
      <c r="N540">
        <v>28.905746000000001</v>
      </c>
      <c r="O540">
        <v>29.336013999999999</v>
      </c>
      <c r="P540">
        <v>29.743383000000001</v>
      </c>
      <c r="Q540">
        <v>30.223649999999999</v>
      </c>
      <c r="R540">
        <v>30.733452</v>
      </c>
      <c r="S540">
        <v>31.846088000000002</v>
      </c>
      <c r="T540">
        <v>32.486485000000002</v>
      </c>
      <c r="U540">
        <v>32.954158999999997</v>
      </c>
      <c r="V540">
        <v>33.547012000000002</v>
      </c>
      <c r="W540">
        <v>33.958022999999997</v>
      </c>
      <c r="X540">
        <v>34.387554000000002</v>
      </c>
      <c r="Y540">
        <v>34.547958000000001</v>
      </c>
      <c r="Z540">
        <v>34.800964</v>
      </c>
      <c r="AA540">
        <v>35.072432999999997</v>
      </c>
      <c r="AB540">
        <v>35.165298</v>
      </c>
      <c r="AC540">
        <v>35.402428</v>
      </c>
      <c r="AD540">
        <v>35.019970000000001</v>
      </c>
      <c r="AE540">
        <v>34.882133000000003</v>
      </c>
      <c r="AF540">
        <v>35.286208999999999</v>
      </c>
      <c r="AG540">
        <v>35.616146000000001</v>
      </c>
      <c r="AH540">
        <v>35.778388999999997</v>
      </c>
      <c r="AI540">
        <v>36.248309999999996</v>
      </c>
      <c r="AJ540">
        <v>36.110359000000003</v>
      </c>
      <c r="AK540">
        <v>36.105998999999997</v>
      </c>
      <c r="AL540">
        <v>35.867756</v>
      </c>
      <c r="AM540">
        <v>36.099910999999999</v>
      </c>
      <c r="AN540">
        <v>36.321460999999999</v>
      </c>
      <c r="AO540" s="1">
        <v>1.2E-2</v>
      </c>
    </row>
    <row r="541" spans="1:41" hidden="1" x14ac:dyDescent="0.2">
      <c r="A541" t="s">
        <v>623</v>
      </c>
      <c r="B541" t="s">
        <v>83</v>
      </c>
      <c r="C541" t="s">
        <v>2648</v>
      </c>
      <c r="D541" t="s">
        <v>2672</v>
      </c>
      <c r="E541" t="s">
        <v>2666</v>
      </c>
      <c r="I541" t="s">
        <v>10</v>
      </c>
    </row>
    <row r="542" spans="1:41" hidden="1" x14ac:dyDescent="0.2">
      <c r="A542" t="s">
        <v>623</v>
      </c>
      <c r="B542" t="s">
        <v>11</v>
      </c>
      <c r="C542" t="s">
        <v>2648</v>
      </c>
      <c r="D542" t="s">
        <v>2672</v>
      </c>
      <c r="E542" t="s">
        <v>2666</v>
      </c>
      <c r="F542" t="s">
        <v>2651</v>
      </c>
      <c r="H542" t="s">
        <v>431</v>
      </c>
      <c r="I542" t="s">
        <v>10</v>
      </c>
      <c r="K542">
        <v>26.826789999999999</v>
      </c>
      <c r="L542">
        <v>25.771149000000001</v>
      </c>
      <c r="M542">
        <v>23.396661999999999</v>
      </c>
      <c r="N542">
        <v>23.400976</v>
      </c>
      <c r="O542">
        <v>23.238201</v>
      </c>
      <c r="P542">
        <v>23.483426999999999</v>
      </c>
      <c r="Q542">
        <v>23.730045</v>
      </c>
      <c r="R542">
        <v>23.981026</v>
      </c>
      <c r="S542">
        <v>24.161503</v>
      </c>
      <c r="T542">
        <v>24.736189</v>
      </c>
      <c r="U542">
        <v>25.037044999999999</v>
      </c>
      <c r="V542">
        <v>25.300426000000002</v>
      </c>
      <c r="W542">
        <v>25.435165000000001</v>
      </c>
      <c r="X542">
        <v>25.643885000000001</v>
      </c>
      <c r="Y542">
        <v>25.743887000000001</v>
      </c>
      <c r="Z542">
        <v>25.939219999999999</v>
      </c>
      <c r="AA542">
        <v>26.116326999999998</v>
      </c>
      <c r="AB542">
        <v>26.379826000000001</v>
      </c>
      <c r="AC542">
        <v>26.393972000000002</v>
      </c>
      <c r="AD542">
        <v>26.602764000000001</v>
      </c>
      <c r="AE542">
        <v>26.756971</v>
      </c>
      <c r="AF542">
        <v>26.785664000000001</v>
      </c>
      <c r="AG542">
        <v>27.031255999999999</v>
      </c>
      <c r="AH542">
        <v>27.284903</v>
      </c>
      <c r="AI542">
        <v>27.373858999999999</v>
      </c>
      <c r="AJ542">
        <v>27.586855</v>
      </c>
      <c r="AK542">
        <v>27.672543999999998</v>
      </c>
      <c r="AL542">
        <v>27.608307</v>
      </c>
      <c r="AM542">
        <v>27.624839999999999</v>
      </c>
      <c r="AN542">
        <v>27.606756000000001</v>
      </c>
      <c r="AO542" s="1">
        <v>1E-3</v>
      </c>
    </row>
    <row r="543" spans="1:41" hidden="1" x14ac:dyDescent="0.2">
      <c r="A543" t="s">
        <v>623</v>
      </c>
      <c r="B543" t="s">
        <v>13</v>
      </c>
      <c r="C543" t="s">
        <v>2648</v>
      </c>
      <c r="D543" t="s">
        <v>2672</v>
      </c>
      <c r="E543" t="s">
        <v>2666</v>
      </c>
      <c r="F543" t="s">
        <v>2652</v>
      </c>
      <c r="H543" t="s">
        <v>432</v>
      </c>
      <c r="I543" t="s">
        <v>10</v>
      </c>
      <c r="K543">
        <v>26.826789999999999</v>
      </c>
      <c r="L543">
        <v>25.771137</v>
      </c>
      <c r="M543">
        <v>23.029696000000001</v>
      </c>
      <c r="N543">
        <v>22.554558</v>
      </c>
      <c r="O543">
        <v>22.325044999999999</v>
      </c>
      <c r="P543">
        <v>22.410788</v>
      </c>
      <c r="Q543">
        <v>22.645433000000001</v>
      </c>
      <c r="R543">
        <v>22.725739000000001</v>
      </c>
      <c r="S543">
        <v>22.838512000000001</v>
      </c>
      <c r="T543">
        <v>23.108668999999999</v>
      </c>
      <c r="U543">
        <v>23.258972</v>
      </c>
      <c r="V543">
        <v>23.443159000000001</v>
      </c>
      <c r="W543">
        <v>23.458233</v>
      </c>
      <c r="X543">
        <v>23.454695000000001</v>
      </c>
      <c r="Y543">
        <v>23.458126</v>
      </c>
      <c r="Z543">
        <v>23.471658999999999</v>
      </c>
      <c r="AA543">
        <v>23.413460000000001</v>
      </c>
      <c r="AB543">
        <v>23.564551999999999</v>
      </c>
      <c r="AC543">
        <v>23.608817999999999</v>
      </c>
      <c r="AD543">
        <v>24.007666</v>
      </c>
      <c r="AE543">
        <v>24.134962000000002</v>
      </c>
      <c r="AF543">
        <v>24.173195</v>
      </c>
      <c r="AG543">
        <v>24.371759000000001</v>
      </c>
      <c r="AH543">
        <v>24.495716000000002</v>
      </c>
      <c r="AI543">
        <v>24.538691</v>
      </c>
      <c r="AJ543">
        <v>24.691842999999999</v>
      </c>
      <c r="AK543">
        <v>24.546479999999999</v>
      </c>
      <c r="AL543">
        <v>24.648873999999999</v>
      </c>
      <c r="AM543">
        <v>24.916466</v>
      </c>
      <c r="AN543">
        <v>25.139744</v>
      </c>
      <c r="AO543" s="1">
        <v>-2E-3</v>
      </c>
    </row>
    <row r="544" spans="1:41" hidden="1" x14ac:dyDescent="0.2">
      <c r="A544" t="s">
        <v>623</v>
      </c>
      <c r="B544" t="s">
        <v>15</v>
      </c>
      <c r="C544" t="s">
        <v>2648</v>
      </c>
      <c r="D544" t="s">
        <v>2672</v>
      </c>
      <c r="E544" t="s">
        <v>2666</v>
      </c>
      <c r="F544" t="s">
        <v>2653</v>
      </c>
      <c r="H544" t="s">
        <v>433</v>
      </c>
      <c r="I544" t="s">
        <v>10</v>
      </c>
      <c r="K544">
        <v>26.826789999999999</v>
      </c>
      <c r="L544">
        <v>25.771128000000001</v>
      </c>
      <c r="M544">
        <v>23.203130999999999</v>
      </c>
      <c r="N544">
        <v>24.148354000000001</v>
      </c>
      <c r="O544">
        <v>24.50807</v>
      </c>
      <c r="P544">
        <v>24.844529999999999</v>
      </c>
      <c r="Q544">
        <v>25.231812999999999</v>
      </c>
      <c r="R544">
        <v>25.664522000000002</v>
      </c>
      <c r="S544">
        <v>26.585861000000001</v>
      </c>
      <c r="T544">
        <v>27.120547999999999</v>
      </c>
      <c r="U544">
        <v>27.510985999999999</v>
      </c>
      <c r="V544">
        <v>28.006201000000001</v>
      </c>
      <c r="W544">
        <v>28.345009000000001</v>
      </c>
      <c r="X544">
        <v>28.672910999999999</v>
      </c>
      <c r="Y544">
        <v>28.806767000000001</v>
      </c>
      <c r="Z544">
        <v>29.017488</v>
      </c>
      <c r="AA544">
        <v>29.248121000000001</v>
      </c>
      <c r="AB544">
        <v>29.325571</v>
      </c>
      <c r="AC544">
        <v>29.522991000000001</v>
      </c>
      <c r="AD544">
        <v>29.199767999999999</v>
      </c>
      <c r="AE544">
        <v>29.085364999999999</v>
      </c>
      <c r="AF544">
        <v>29.408563999999998</v>
      </c>
      <c r="AG544">
        <v>29.679354</v>
      </c>
      <c r="AH544">
        <v>29.836984999999999</v>
      </c>
      <c r="AI544">
        <v>30.228370999999999</v>
      </c>
      <c r="AJ544">
        <v>30.118099000000001</v>
      </c>
      <c r="AK544">
        <v>30.114407</v>
      </c>
      <c r="AL544">
        <v>29.911428000000001</v>
      </c>
      <c r="AM544">
        <v>30.105104000000001</v>
      </c>
      <c r="AN544">
        <v>30.289850000000001</v>
      </c>
      <c r="AO544" s="1">
        <v>4.0000000000000001E-3</v>
      </c>
    </row>
    <row r="545" spans="1:41" hidden="1" x14ac:dyDescent="0.2">
      <c r="A545" t="s">
        <v>623</v>
      </c>
      <c r="B545" t="s">
        <v>87</v>
      </c>
      <c r="C545" t="s">
        <v>2648</v>
      </c>
      <c r="D545" t="s">
        <v>2672</v>
      </c>
      <c r="E545" t="s">
        <v>2667</v>
      </c>
      <c r="I545" t="s">
        <v>10</v>
      </c>
    </row>
    <row r="546" spans="1:41" hidden="1" x14ac:dyDescent="0.2">
      <c r="A546" t="s">
        <v>623</v>
      </c>
      <c r="B546" t="s">
        <v>11</v>
      </c>
      <c r="C546" t="s">
        <v>2648</v>
      </c>
      <c r="D546" t="s">
        <v>2672</v>
      </c>
      <c r="E546" t="s">
        <v>2667</v>
      </c>
      <c r="F546" t="s">
        <v>2651</v>
      </c>
      <c r="H546" t="s">
        <v>434</v>
      </c>
      <c r="I546" t="s">
        <v>10</v>
      </c>
      <c r="K546">
        <v>14.632860000000001</v>
      </c>
      <c r="L546">
        <v>15.41935</v>
      </c>
      <c r="M546">
        <v>14.431806</v>
      </c>
      <c r="N546">
        <v>15.72453</v>
      </c>
      <c r="O546">
        <v>15.864625</v>
      </c>
      <c r="P546">
        <v>16.121807</v>
      </c>
      <c r="Q546">
        <v>16.464834</v>
      </c>
      <c r="R546">
        <v>16.756413999999999</v>
      </c>
      <c r="S546">
        <v>16.916575999999999</v>
      </c>
      <c r="T546">
        <v>16.852813999999999</v>
      </c>
      <c r="U546">
        <v>17.283604</v>
      </c>
      <c r="V546">
        <v>17.467852000000001</v>
      </c>
      <c r="W546">
        <v>17.568273999999999</v>
      </c>
      <c r="X546">
        <v>17.743908000000001</v>
      </c>
      <c r="Y546">
        <v>17.855114</v>
      </c>
      <c r="Z546">
        <v>18.049299000000001</v>
      </c>
      <c r="AA546">
        <v>18.301034999999999</v>
      </c>
      <c r="AB546">
        <v>18.478876</v>
      </c>
      <c r="AC546">
        <v>18.571003000000001</v>
      </c>
      <c r="AD546">
        <v>18.779184000000001</v>
      </c>
      <c r="AE546">
        <v>18.911816000000002</v>
      </c>
      <c r="AF546">
        <v>18.942651999999999</v>
      </c>
      <c r="AG546">
        <v>19.219812000000001</v>
      </c>
      <c r="AH546">
        <v>19.52854</v>
      </c>
      <c r="AI546">
        <v>19.634616999999999</v>
      </c>
      <c r="AJ546">
        <v>19.835868999999999</v>
      </c>
      <c r="AK546">
        <v>19.915493000000001</v>
      </c>
      <c r="AL546">
        <v>19.889628999999999</v>
      </c>
      <c r="AM546">
        <v>19.938607999999999</v>
      </c>
      <c r="AN546">
        <v>19.862287999999999</v>
      </c>
      <c r="AO546" s="1">
        <v>1.0999999999999999E-2</v>
      </c>
    </row>
    <row r="547" spans="1:41" hidden="1" x14ac:dyDescent="0.2">
      <c r="A547" t="s">
        <v>623</v>
      </c>
      <c r="B547" t="s">
        <v>13</v>
      </c>
      <c r="C547" t="s">
        <v>2648</v>
      </c>
      <c r="D547" t="s">
        <v>2672</v>
      </c>
      <c r="E547" t="s">
        <v>2667</v>
      </c>
      <c r="F547" t="s">
        <v>2652</v>
      </c>
      <c r="H547" t="s">
        <v>435</v>
      </c>
      <c r="I547" t="s">
        <v>10</v>
      </c>
      <c r="K547">
        <v>14.632860000000001</v>
      </c>
      <c r="L547">
        <v>15.41935</v>
      </c>
      <c r="M547">
        <v>13.985353999999999</v>
      </c>
      <c r="N547">
        <v>14.733456</v>
      </c>
      <c r="O547">
        <v>14.81973</v>
      </c>
      <c r="P547">
        <v>15.109368999999999</v>
      </c>
      <c r="Q547">
        <v>15.50142</v>
      </c>
      <c r="R547">
        <v>15.738362</v>
      </c>
      <c r="S547">
        <v>15.880497</v>
      </c>
      <c r="T547">
        <v>15.836433</v>
      </c>
      <c r="U547">
        <v>15.959922000000001</v>
      </c>
      <c r="V547">
        <v>16.096115000000001</v>
      </c>
      <c r="W547">
        <v>16.081320000000002</v>
      </c>
      <c r="X547">
        <v>15.938485</v>
      </c>
      <c r="Y547">
        <v>15.966850000000001</v>
      </c>
      <c r="Z547">
        <v>15.945372000000001</v>
      </c>
      <c r="AA547">
        <v>15.982761999999999</v>
      </c>
      <c r="AB547">
        <v>16.151620999999999</v>
      </c>
      <c r="AC547">
        <v>16.155649</v>
      </c>
      <c r="AD547">
        <v>16.49896</v>
      </c>
      <c r="AE547">
        <v>16.645689000000001</v>
      </c>
      <c r="AF547">
        <v>16.63916</v>
      </c>
      <c r="AG547">
        <v>16.964130000000001</v>
      </c>
      <c r="AH547">
        <v>17.105512999999998</v>
      </c>
      <c r="AI547">
        <v>17.179158999999999</v>
      </c>
      <c r="AJ547">
        <v>17.402428</v>
      </c>
      <c r="AK547">
        <v>17.302095000000001</v>
      </c>
      <c r="AL547">
        <v>17.381207</v>
      </c>
      <c r="AM547">
        <v>17.640616999999999</v>
      </c>
      <c r="AN547">
        <v>17.790648999999998</v>
      </c>
      <c r="AO547" s="1">
        <v>7.0000000000000001E-3</v>
      </c>
    </row>
    <row r="548" spans="1:41" hidden="1" x14ac:dyDescent="0.2">
      <c r="A548" t="s">
        <v>623</v>
      </c>
      <c r="B548" t="s">
        <v>15</v>
      </c>
      <c r="C548" t="s">
        <v>2648</v>
      </c>
      <c r="D548" t="s">
        <v>2672</v>
      </c>
      <c r="E548" t="s">
        <v>2667</v>
      </c>
      <c r="F548" t="s">
        <v>2653</v>
      </c>
      <c r="H548" t="s">
        <v>436</v>
      </c>
      <c r="I548" t="s">
        <v>10</v>
      </c>
      <c r="K548">
        <v>14.632860000000001</v>
      </c>
      <c r="L548">
        <v>15.41935</v>
      </c>
      <c r="M548">
        <v>14.287532000000001</v>
      </c>
      <c r="N548">
        <v>15.809815</v>
      </c>
      <c r="O548">
        <v>16.363077000000001</v>
      </c>
      <c r="P548">
        <v>16.785187000000001</v>
      </c>
      <c r="Q548">
        <v>17.259411</v>
      </c>
      <c r="R548">
        <v>17.842813</v>
      </c>
      <c r="S548">
        <v>18.858184999999999</v>
      </c>
      <c r="T548">
        <v>19.146287999999998</v>
      </c>
      <c r="U548">
        <v>19.626149999999999</v>
      </c>
      <c r="V548">
        <v>20.007035999999999</v>
      </c>
      <c r="W548">
        <v>20.323629</v>
      </c>
      <c r="X548">
        <v>20.604012999999998</v>
      </c>
      <c r="Y548">
        <v>20.729106999999999</v>
      </c>
      <c r="Z548">
        <v>20.955590999999998</v>
      </c>
      <c r="AA548">
        <v>21.216069999999998</v>
      </c>
      <c r="AB548">
        <v>21.285717000000002</v>
      </c>
      <c r="AC548">
        <v>21.471556</v>
      </c>
      <c r="AD548">
        <v>21.198273</v>
      </c>
      <c r="AE548">
        <v>21.136761</v>
      </c>
      <c r="AF548">
        <v>21.243895999999999</v>
      </c>
      <c r="AG548">
        <v>21.554034999999999</v>
      </c>
      <c r="AH548">
        <v>21.768509000000002</v>
      </c>
      <c r="AI548">
        <v>22.150955</v>
      </c>
      <c r="AJ548">
        <v>22.221419999999998</v>
      </c>
      <c r="AK548">
        <v>22.322229</v>
      </c>
      <c r="AL548">
        <v>22.184763</v>
      </c>
      <c r="AM548">
        <v>22.189772000000001</v>
      </c>
      <c r="AN548">
        <v>22.338294999999999</v>
      </c>
      <c r="AO548" s="1">
        <v>1.4999999999999999E-2</v>
      </c>
    </row>
    <row r="549" spans="1:41" hidden="1" x14ac:dyDescent="0.2">
      <c r="A549" t="s">
        <v>623</v>
      </c>
      <c r="B549" t="s">
        <v>17</v>
      </c>
      <c r="C549" t="s">
        <v>2648</v>
      </c>
      <c r="D549" t="s">
        <v>2672</v>
      </c>
      <c r="E549" t="s">
        <v>2654</v>
      </c>
      <c r="I549" t="s">
        <v>10</v>
      </c>
    </row>
    <row r="550" spans="1:41" hidden="1" x14ac:dyDescent="0.2">
      <c r="A550" t="s">
        <v>623</v>
      </c>
      <c r="B550" t="s">
        <v>11</v>
      </c>
      <c r="C550" t="s">
        <v>2648</v>
      </c>
      <c r="D550" t="s">
        <v>2672</v>
      </c>
      <c r="E550" t="s">
        <v>2654</v>
      </c>
      <c r="F550" t="s">
        <v>2651</v>
      </c>
      <c r="H550" t="s">
        <v>437</v>
      </c>
      <c r="I550" t="s">
        <v>10</v>
      </c>
      <c r="K550">
        <v>23.857161000000001</v>
      </c>
      <c r="L550">
        <v>23.553131</v>
      </c>
      <c r="M550">
        <v>22.923223</v>
      </c>
      <c r="N550">
        <v>23.942800999999999</v>
      </c>
      <c r="O550">
        <v>24.116451000000001</v>
      </c>
      <c r="P550">
        <v>24.308499999999999</v>
      </c>
      <c r="Q550">
        <v>24.575277</v>
      </c>
      <c r="R550">
        <v>24.755302</v>
      </c>
      <c r="S550">
        <v>24.876194000000002</v>
      </c>
      <c r="T550">
        <v>24.837236000000001</v>
      </c>
      <c r="U550">
        <v>25.107996</v>
      </c>
      <c r="V550">
        <v>25.206793000000001</v>
      </c>
      <c r="W550">
        <v>25.266705999999999</v>
      </c>
      <c r="X550">
        <v>25.312138000000001</v>
      </c>
      <c r="Y550">
        <v>25.390446000000001</v>
      </c>
      <c r="Z550">
        <v>25.561810999999999</v>
      </c>
      <c r="AA550">
        <v>25.781434999999998</v>
      </c>
      <c r="AB550">
        <v>25.911435999999998</v>
      </c>
      <c r="AC550">
        <v>25.984120999999998</v>
      </c>
      <c r="AD550">
        <v>26.214971999999999</v>
      </c>
      <c r="AE550">
        <v>26.315586</v>
      </c>
      <c r="AF550">
        <v>26.330584999999999</v>
      </c>
      <c r="AG550">
        <v>26.561734999999999</v>
      </c>
      <c r="AH550">
        <v>26.825818999999999</v>
      </c>
      <c r="AI550">
        <v>26.929815000000001</v>
      </c>
      <c r="AJ550">
        <v>27.139658000000001</v>
      </c>
      <c r="AK550">
        <v>27.172923999999998</v>
      </c>
      <c r="AL550">
        <v>27.098934</v>
      </c>
      <c r="AM550">
        <v>27.088823000000001</v>
      </c>
      <c r="AN550">
        <v>27.044074999999999</v>
      </c>
      <c r="AO550" s="1">
        <v>4.0000000000000001E-3</v>
      </c>
    </row>
    <row r="551" spans="1:41" hidden="1" x14ac:dyDescent="0.2">
      <c r="A551" t="s">
        <v>623</v>
      </c>
      <c r="B551" t="s">
        <v>13</v>
      </c>
      <c r="C551" t="s">
        <v>2648</v>
      </c>
      <c r="D551" t="s">
        <v>2672</v>
      </c>
      <c r="E551" t="s">
        <v>2654</v>
      </c>
      <c r="F551" t="s">
        <v>2652</v>
      </c>
      <c r="H551" t="s">
        <v>438</v>
      </c>
      <c r="I551" t="s">
        <v>10</v>
      </c>
      <c r="K551">
        <v>23.857147000000001</v>
      </c>
      <c r="L551">
        <v>23.555548000000002</v>
      </c>
      <c r="M551">
        <v>22.487759</v>
      </c>
      <c r="N551">
        <v>23.030857000000001</v>
      </c>
      <c r="O551">
        <v>23.129467000000002</v>
      </c>
      <c r="P551">
        <v>23.326257999999999</v>
      </c>
      <c r="Q551">
        <v>23.641622999999999</v>
      </c>
      <c r="R551">
        <v>23.774635</v>
      </c>
      <c r="S551">
        <v>23.838668999999999</v>
      </c>
      <c r="T551">
        <v>23.762794</v>
      </c>
      <c r="U551">
        <v>23.781041999999999</v>
      </c>
      <c r="V551">
        <v>23.829498000000001</v>
      </c>
      <c r="W551">
        <v>23.846692999999998</v>
      </c>
      <c r="X551">
        <v>23.670138999999999</v>
      </c>
      <c r="Y551">
        <v>23.640602000000001</v>
      </c>
      <c r="Z551">
        <v>23.621981000000002</v>
      </c>
      <c r="AA551">
        <v>23.631782999999999</v>
      </c>
      <c r="AB551">
        <v>23.692727999999999</v>
      </c>
      <c r="AC551">
        <v>23.701706000000001</v>
      </c>
      <c r="AD551">
        <v>23.976901999999999</v>
      </c>
      <c r="AE551">
        <v>24.105944000000001</v>
      </c>
      <c r="AF551">
        <v>24.079226999999999</v>
      </c>
      <c r="AG551">
        <v>24.357595</v>
      </c>
      <c r="AH551">
        <v>24.463242999999999</v>
      </c>
      <c r="AI551">
        <v>24.503485000000001</v>
      </c>
      <c r="AJ551">
        <v>24.727293</v>
      </c>
      <c r="AK551">
        <v>24.599316000000002</v>
      </c>
      <c r="AL551">
        <v>24.651368999999999</v>
      </c>
      <c r="AM551">
        <v>24.863392000000001</v>
      </c>
      <c r="AN551">
        <v>24.988137999999999</v>
      </c>
      <c r="AO551" s="1">
        <v>2E-3</v>
      </c>
    </row>
    <row r="552" spans="1:41" hidden="1" x14ac:dyDescent="0.2">
      <c r="A552" t="s">
        <v>623</v>
      </c>
      <c r="B552" t="s">
        <v>15</v>
      </c>
      <c r="C552" t="s">
        <v>2648</v>
      </c>
      <c r="D552" t="s">
        <v>2672</v>
      </c>
      <c r="E552" t="s">
        <v>2654</v>
      </c>
      <c r="F552" t="s">
        <v>2653</v>
      </c>
      <c r="H552" t="s">
        <v>439</v>
      </c>
      <c r="I552" t="s">
        <v>10</v>
      </c>
      <c r="K552">
        <v>23.857143000000001</v>
      </c>
      <c r="L552">
        <v>23.554625000000001</v>
      </c>
      <c r="M552">
        <v>22.783971999999999</v>
      </c>
      <c r="N552">
        <v>24.121839999999999</v>
      </c>
      <c r="O552">
        <v>24.659716</v>
      </c>
      <c r="P552">
        <v>25.058159</v>
      </c>
      <c r="Q552">
        <v>25.471503999999999</v>
      </c>
      <c r="R552">
        <v>25.898098000000001</v>
      </c>
      <c r="S552">
        <v>26.804044999999999</v>
      </c>
      <c r="T552">
        <v>27.056366000000001</v>
      </c>
      <c r="U552">
        <v>27.411328999999999</v>
      </c>
      <c r="V552">
        <v>27.728935</v>
      </c>
      <c r="W552">
        <v>27.992283</v>
      </c>
      <c r="X552">
        <v>28.212992</v>
      </c>
      <c r="Y552">
        <v>28.308133999999999</v>
      </c>
      <c r="Z552">
        <v>28.487528000000001</v>
      </c>
      <c r="AA552">
        <v>28.740614000000001</v>
      </c>
      <c r="AB552">
        <v>28.811615</v>
      </c>
      <c r="AC552">
        <v>28.931695999999999</v>
      </c>
      <c r="AD552">
        <v>28.610175999999999</v>
      </c>
      <c r="AE552">
        <v>28.51454</v>
      </c>
      <c r="AF552">
        <v>28.59524</v>
      </c>
      <c r="AG552">
        <v>28.886434999999999</v>
      </c>
      <c r="AH552">
        <v>29.098420999999998</v>
      </c>
      <c r="AI552">
        <v>29.457073000000001</v>
      </c>
      <c r="AJ552">
        <v>29.548634</v>
      </c>
      <c r="AK552">
        <v>29.600633999999999</v>
      </c>
      <c r="AL552">
        <v>29.421040999999999</v>
      </c>
      <c r="AM552">
        <v>29.424403999999999</v>
      </c>
      <c r="AN552">
        <v>29.543837</v>
      </c>
      <c r="AO552" s="1">
        <v>7.0000000000000001E-3</v>
      </c>
    </row>
    <row r="553" spans="1:41" hidden="1" x14ac:dyDescent="0.2">
      <c r="A553" t="s">
        <v>623</v>
      </c>
      <c r="B553" t="s">
        <v>36</v>
      </c>
      <c r="C553" t="s">
        <v>2648</v>
      </c>
      <c r="D553" t="s">
        <v>2672</v>
      </c>
      <c r="E553" t="s">
        <v>2660</v>
      </c>
      <c r="I553" t="s">
        <v>10</v>
      </c>
    </row>
    <row r="554" spans="1:41" hidden="1" x14ac:dyDescent="0.2">
      <c r="A554" t="s">
        <v>623</v>
      </c>
      <c r="B554" t="s">
        <v>11</v>
      </c>
      <c r="C554" t="s">
        <v>2648</v>
      </c>
      <c r="D554" t="s">
        <v>2672</v>
      </c>
      <c r="E554" t="s">
        <v>2660</v>
      </c>
      <c r="F554" t="s">
        <v>2651</v>
      </c>
      <c r="H554" t="s">
        <v>440</v>
      </c>
      <c r="I554" t="s">
        <v>10</v>
      </c>
      <c r="K554">
        <v>6.5338760000000002</v>
      </c>
      <c r="L554">
        <v>6.1279919999999999</v>
      </c>
      <c r="M554">
        <v>8.7297460000000004</v>
      </c>
      <c r="N554">
        <v>9.6162130000000001</v>
      </c>
      <c r="O554">
        <v>9.7910339999999998</v>
      </c>
      <c r="P554">
        <v>10.005599</v>
      </c>
      <c r="Q554">
        <v>10.332853999999999</v>
      </c>
      <c r="R554">
        <v>10.525594</v>
      </c>
      <c r="S554">
        <v>10.620388999999999</v>
      </c>
      <c r="T554">
        <v>10.768863</v>
      </c>
      <c r="U554">
        <v>10.945352</v>
      </c>
      <c r="V554">
        <v>11.078973</v>
      </c>
      <c r="W554">
        <v>11.194379</v>
      </c>
      <c r="X554">
        <v>11.205564000000001</v>
      </c>
      <c r="Y554">
        <v>11.223411</v>
      </c>
      <c r="Z554">
        <v>11.180126</v>
      </c>
      <c r="AA554">
        <v>11.168156</v>
      </c>
      <c r="AB554">
        <v>11.350099999999999</v>
      </c>
      <c r="AC554">
        <v>11.183204999999999</v>
      </c>
      <c r="AD554">
        <v>11.670412000000001</v>
      </c>
      <c r="AE554">
        <v>11.828279</v>
      </c>
      <c r="AF554">
        <v>11.956443999999999</v>
      </c>
      <c r="AG554">
        <v>12.301721000000001</v>
      </c>
      <c r="AH554">
        <v>12.563321</v>
      </c>
      <c r="AI554">
        <v>12.648466000000001</v>
      </c>
      <c r="AJ554">
        <v>12.787490999999999</v>
      </c>
      <c r="AK554">
        <v>12.907124</v>
      </c>
      <c r="AL554">
        <v>12.805908000000001</v>
      </c>
      <c r="AM554">
        <v>12.857049999999999</v>
      </c>
      <c r="AN554">
        <v>12.757846000000001</v>
      </c>
      <c r="AO554" s="1">
        <v>2.3E-2</v>
      </c>
    </row>
    <row r="555" spans="1:41" hidden="1" x14ac:dyDescent="0.2">
      <c r="A555" t="s">
        <v>623</v>
      </c>
      <c r="B555" t="s">
        <v>13</v>
      </c>
      <c r="C555" t="s">
        <v>2648</v>
      </c>
      <c r="D555" t="s">
        <v>2672</v>
      </c>
      <c r="E555" t="s">
        <v>2660</v>
      </c>
      <c r="F555" t="s">
        <v>2652</v>
      </c>
      <c r="H555" t="s">
        <v>441</v>
      </c>
      <c r="I555" t="s">
        <v>10</v>
      </c>
      <c r="K555">
        <v>6.5189550000000001</v>
      </c>
      <c r="L555">
        <v>6.2043090000000003</v>
      </c>
      <c r="M555">
        <v>8.4513639999999999</v>
      </c>
      <c r="N555">
        <v>8.9472430000000003</v>
      </c>
      <c r="O555">
        <v>9.0906330000000004</v>
      </c>
      <c r="P555">
        <v>9.2841640000000005</v>
      </c>
      <c r="Q555">
        <v>9.6067339999999994</v>
      </c>
      <c r="R555">
        <v>9.7568370000000009</v>
      </c>
      <c r="S555">
        <v>9.8592069999999996</v>
      </c>
      <c r="T555">
        <v>9.9141639999999995</v>
      </c>
      <c r="U555">
        <v>9.9789929999999991</v>
      </c>
      <c r="V555">
        <v>10.089045</v>
      </c>
      <c r="W555">
        <v>10.131500000000001</v>
      </c>
      <c r="X555">
        <v>10.073679</v>
      </c>
      <c r="Y555">
        <v>10.099430999999999</v>
      </c>
      <c r="Z555">
        <v>10.114091</v>
      </c>
      <c r="AA555">
        <v>10.160653999999999</v>
      </c>
      <c r="AB555">
        <v>10.281103</v>
      </c>
      <c r="AC555">
        <v>10.268046999999999</v>
      </c>
      <c r="AD555">
        <v>10.564448000000001</v>
      </c>
      <c r="AE555">
        <v>10.678165999999999</v>
      </c>
      <c r="AF555">
        <v>10.678224999999999</v>
      </c>
      <c r="AG555">
        <v>10.879424</v>
      </c>
      <c r="AH555">
        <v>10.977899000000001</v>
      </c>
      <c r="AI555">
        <v>11.100860000000001</v>
      </c>
      <c r="AJ555">
        <v>11.224166</v>
      </c>
      <c r="AK555">
        <v>11.154572</v>
      </c>
      <c r="AL555">
        <v>11.236510000000001</v>
      </c>
      <c r="AM555">
        <v>11.355665999999999</v>
      </c>
      <c r="AN555">
        <v>11.423696</v>
      </c>
      <c r="AO555" s="1">
        <v>0.02</v>
      </c>
    </row>
    <row r="556" spans="1:41" hidden="1" x14ac:dyDescent="0.2">
      <c r="A556" t="s">
        <v>623</v>
      </c>
      <c r="B556" t="s">
        <v>15</v>
      </c>
      <c r="C556" t="s">
        <v>2648</v>
      </c>
      <c r="D556" t="s">
        <v>2672</v>
      </c>
      <c r="E556" t="s">
        <v>2660</v>
      </c>
      <c r="F556" t="s">
        <v>2653</v>
      </c>
      <c r="H556" t="s">
        <v>442</v>
      </c>
      <c r="I556" t="s">
        <v>10</v>
      </c>
      <c r="K556">
        <v>6.529541</v>
      </c>
      <c r="L556">
        <v>6.1507149999999999</v>
      </c>
      <c r="M556">
        <v>8.6607029999999998</v>
      </c>
      <c r="N556">
        <v>9.8407699999999991</v>
      </c>
      <c r="O556">
        <v>10.311823</v>
      </c>
      <c r="P556">
        <v>10.692206000000001</v>
      </c>
      <c r="Q556">
        <v>11.079248</v>
      </c>
      <c r="R556">
        <v>11.420374000000001</v>
      </c>
      <c r="S556">
        <v>12.159656999999999</v>
      </c>
      <c r="T556">
        <v>12.25371</v>
      </c>
      <c r="U556">
        <v>12.468393000000001</v>
      </c>
      <c r="V556">
        <v>12.641486</v>
      </c>
      <c r="W556">
        <v>12.852410000000001</v>
      </c>
      <c r="X556">
        <v>13.00874</v>
      </c>
      <c r="Y556">
        <v>13.002431</v>
      </c>
      <c r="Z556">
        <v>13.046597</v>
      </c>
      <c r="AA556">
        <v>13.369545</v>
      </c>
      <c r="AB556">
        <v>13.550663</v>
      </c>
      <c r="AC556">
        <v>13.603325999999999</v>
      </c>
      <c r="AD556">
        <v>13.654121999999999</v>
      </c>
      <c r="AE556">
        <v>13.786739000000001</v>
      </c>
      <c r="AF556">
        <v>13.894213000000001</v>
      </c>
      <c r="AG556">
        <v>14.153438</v>
      </c>
      <c r="AH556">
        <v>14.094177</v>
      </c>
      <c r="AI556">
        <v>14.211937000000001</v>
      </c>
      <c r="AJ556">
        <v>14.338354000000001</v>
      </c>
      <c r="AK556">
        <v>14.346809</v>
      </c>
      <c r="AL556">
        <v>14.415044</v>
      </c>
      <c r="AM556">
        <v>14.487636999999999</v>
      </c>
      <c r="AN556">
        <v>14.456935</v>
      </c>
      <c r="AO556" s="1">
        <v>2.8000000000000001E-2</v>
      </c>
    </row>
    <row r="557" spans="1:41" hidden="1" x14ac:dyDescent="0.2">
      <c r="A557" t="s">
        <v>623</v>
      </c>
      <c r="B557" t="s">
        <v>21</v>
      </c>
      <c r="C557" t="s">
        <v>2648</v>
      </c>
      <c r="D557" t="s">
        <v>2672</v>
      </c>
      <c r="E557" t="s">
        <v>2655</v>
      </c>
      <c r="I557" t="s">
        <v>10</v>
      </c>
    </row>
    <row r="558" spans="1:41" hidden="1" x14ac:dyDescent="0.2">
      <c r="A558" t="s">
        <v>623</v>
      </c>
      <c r="B558" t="s">
        <v>11</v>
      </c>
      <c r="C558" t="s">
        <v>2648</v>
      </c>
      <c r="D558" t="s">
        <v>2672</v>
      </c>
      <c r="E558" t="s">
        <v>2655</v>
      </c>
      <c r="F558" t="s">
        <v>2651</v>
      </c>
      <c r="H558" t="s">
        <v>443</v>
      </c>
      <c r="I558" t="s">
        <v>10</v>
      </c>
      <c r="K558">
        <v>7.175014</v>
      </c>
      <c r="L558">
        <v>7.0807250000000002</v>
      </c>
      <c r="M558">
        <v>6.6970450000000001</v>
      </c>
      <c r="N558">
        <v>6.302905</v>
      </c>
      <c r="O558">
        <v>6.1535089999999997</v>
      </c>
      <c r="P558">
        <v>6.0513120000000002</v>
      </c>
      <c r="Q558">
        <v>6.0306790000000001</v>
      </c>
      <c r="R558">
        <v>6.0673979999999998</v>
      </c>
      <c r="S558">
        <v>6.2032160000000003</v>
      </c>
      <c r="T558">
        <v>6.2517129999999996</v>
      </c>
      <c r="U558">
        <v>6.3478339999999998</v>
      </c>
      <c r="V558">
        <v>6.3213780000000002</v>
      </c>
      <c r="W558">
        <v>6.4400880000000003</v>
      </c>
      <c r="X558">
        <v>6.4285209999999999</v>
      </c>
      <c r="Y558">
        <v>6.4151059999999998</v>
      </c>
      <c r="Z558">
        <v>6.4019620000000002</v>
      </c>
      <c r="AA558">
        <v>6.4273290000000003</v>
      </c>
      <c r="AB558">
        <v>6.4139520000000001</v>
      </c>
      <c r="AC558">
        <v>6.4139220000000003</v>
      </c>
      <c r="AD558">
        <v>6.3654609999999998</v>
      </c>
      <c r="AE558">
        <v>6.2355070000000001</v>
      </c>
      <c r="AF558">
        <v>6.1782320000000004</v>
      </c>
      <c r="AG558">
        <v>6.1244810000000003</v>
      </c>
      <c r="AH558">
        <v>6.0370379999999999</v>
      </c>
      <c r="AI558">
        <v>6.0211550000000003</v>
      </c>
      <c r="AJ558">
        <v>6.0082240000000002</v>
      </c>
      <c r="AK558">
        <v>5.9789839999999996</v>
      </c>
      <c r="AL558">
        <v>5.9254790000000002</v>
      </c>
      <c r="AM558">
        <v>5.947838</v>
      </c>
      <c r="AN558">
        <v>5.9183029999999999</v>
      </c>
      <c r="AO558" s="1">
        <v>-7.0000000000000001E-3</v>
      </c>
    </row>
    <row r="559" spans="1:41" hidden="1" x14ac:dyDescent="0.2">
      <c r="A559" t="s">
        <v>623</v>
      </c>
      <c r="B559" t="s">
        <v>13</v>
      </c>
      <c r="C559" t="s">
        <v>2648</v>
      </c>
      <c r="D559" t="s">
        <v>2672</v>
      </c>
      <c r="E559" t="s">
        <v>2655</v>
      </c>
      <c r="F559" t="s">
        <v>2652</v>
      </c>
      <c r="H559" t="s">
        <v>444</v>
      </c>
      <c r="I559" t="s">
        <v>10</v>
      </c>
      <c r="K559">
        <v>7.2145910000000004</v>
      </c>
      <c r="L559">
        <v>6.809412</v>
      </c>
      <c r="M559">
        <v>6.2345810000000004</v>
      </c>
      <c r="N559">
        <v>5.813123</v>
      </c>
      <c r="O559">
        <v>5.545928</v>
      </c>
      <c r="P559">
        <v>5.4390850000000004</v>
      </c>
      <c r="Q559">
        <v>5.4023110000000001</v>
      </c>
      <c r="R559">
        <v>5.3971119999999999</v>
      </c>
      <c r="S559">
        <v>5.511063</v>
      </c>
      <c r="T559">
        <v>5.5294619999999997</v>
      </c>
      <c r="U559">
        <v>5.6026109999999996</v>
      </c>
      <c r="V559">
        <v>5.5901199999999998</v>
      </c>
      <c r="W559">
        <v>5.6097229999999998</v>
      </c>
      <c r="X559">
        <v>5.6176380000000004</v>
      </c>
      <c r="Y559">
        <v>5.5979000000000001</v>
      </c>
      <c r="Z559">
        <v>5.5391079999999997</v>
      </c>
      <c r="AA559">
        <v>5.5725759999999998</v>
      </c>
      <c r="AB559">
        <v>5.5315139999999996</v>
      </c>
      <c r="AC559">
        <v>5.5046609999999996</v>
      </c>
      <c r="AD559">
        <v>5.4248729999999998</v>
      </c>
      <c r="AE559">
        <v>5.4304329999999998</v>
      </c>
      <c r="AF559">
        <v>5.3667290000000003</v>
      </c>
      <c r="AG559">
        <v>5.3209010000000001</v>
      </c>
      <c r="AH559">
        <v>5.2604369999999996</v>
      </c>
      <c r="AI559">
        <v>5.2927600000000004</v>
      </c>
      <c r="AJ559">
        <v>5.0360550000000002</v>
      </c>
      <c r="AK559">
        <v>4.9069060000000002</v>
      </c>
      <c r="AL559">
        <v>4.7923280000000004</v>
      </c>
      <c r="AM559">
        <v>4.6928809999999999</v>
      </c>
      <c r="AN559">
        <v>4.62087</v>
      </c>
      <c r="AO559" s="1">
        <v>-1.4999999999999999E-2</v>
      </c>
    </row>
    <row r="560" spans="1:41" hidden="1" x14ac:dyDescent="0.2">
      <c r="A560" t="s">
        <v>623</v>
      </c>
      <c r="B560" t="s">
        <v>15</v>
      </c>
      <c r="C560" t="s">
        <v>2648</v>
      </c>
      <c r="D560" t="s">
        <v>2672</v>
      </c>
      <c r="E560" t="s">
        <v>2655</v>
      </c>
      <c r="F560" t="s">
        <v>2653</v>
      </c>
      <c r="H560" t="s">
        <v>445</v>
      </c>
      <c r="I560" t="s">
        <v>10</v>
      </c>
      <c r="K560">
        <v>7.1619440000000001</v>
      </c>
      <c r="L560">
        <v>7.5327979999999997</v>
      </c>
      <c r="M560">
        <v>7.4816969999999996</v>
      </c>
      <c r="N560">
        <v>7.2909470000000001</v>
      </c>
      <c r="O560">
        <v>7.2516720000000001</v>
      </c>
      <c r="P560">
        <v>7.3041239999999998</v>
      </c>
      <c r="Q560">
        <v>7.393872</v>
      </c>
      <c r="R560">
        <v>7.6238489999999999</v>
      </c>
      <c r="S560">
        <v>7.9207470000000004</v>
      </c>
      <c r="T560">
        <v>8.1156609999999993</v>
      </c>
      <c r="U560">
        <v>8.3305810000000005</v>
      </c>
      <c r="V560">
        <v>8.4905570000000008</v>
      </c>
      <c r="W560">
        <v>8.6159119999999998</v>
      </c>
      <c r="X560">
        <v>8.7489609999999995</v>
      </c>
      <c r="Y560">
        <v>8.8668600000000009</v>
      </c>
      <c r="Z560">
        <v>8.9920760000000008</v>
      </c>
      <c r="AA560">
        <v>9.0900510000000008</v>
      </c>
      <c r="AB560">
        <v>9.1206270000000007</v>
      </c>
      <c r="AC560">
        <v>9.1651790000000002</v>
      </c>
      <c r="AD560">
        <v>9.2576269999999994</v>
      </c>
      <c r="AE560">
        <v>9.3006960000000003</v>
      </c>
      <c r="AF560">
        <v>9.2602620000000009</v>
      </c>
      <c r="AG560">
        <v>9.2163509999999995</v>
      </c>
      <c r="AH560">
        <v>9.2245159999999995</v>
      </c>
      <c r="AI560">
        <v>9.2561490000000006</v>
      </c>
      <c r="AJ560">
        <v>9.2988309999999998</v>
      </c>
      <c r="AK560">
        <v>9.3153030000000001</v>
      </c>
      <c r="AL560">
        <v>9.3404050000000005</v>
      </c>
      <c r="AM560">
        <v>9.3999410000000001</v>
      </c>
      <c r="AN560">
        <v>9.4705309999999994</v>
      </c>
      <c r="AO560" s="1">
        <v>0.01</v>
      </c>
    </row>
    <row r="561" spans="1:41" hidden="1" x14ac:dyDescent="0.2">
      <c r="A561" t="s">
        <v>623</v>
      </c>
      <c r="B561" t="s">
        <v>59</v>
      </c>
      <c r="C561" t="s">
        <v>2648</v>
      </c>
      <c r="D561" t="s">
        <v>2672</v>
      </c>
      <c r="E561" t="s">
        <v>2661</v>
      </c>
      <c r="I561" t="s">
        <v>10</v>
      </c>
    </row>
    <row r="562" spans="1:41" hidden="1" x14ac:dyDescent="0.2">
      <c r="A562" t="s">
        <v>623</v>
      </c>
      <c r="B562" t="s">
        <v>11</v>
      </c>
      <c r="C562" t="s">
        <v>2648</v>
      </c>
      <c r="D562" t="s">
        <v>2672</v>
      </c>
      <c r="E562" t="s">
        <v>2661</v>
      </c>
      <c r="F562" t="s">
        <v>2651</v>
      </c>
      <c r="H562" t="s">
        <v>446</v>
      </c>
      <c r="I562" t="s">
        <v>10</v>
      </c>
      <c r="K562">
        <v>3.2626819999999999</v>
      </c>
      <c r="L562">
        <v>2.882997</v>
      </c>
      <c r="M562">
        <v>2.7419120000000001</v>
      </c>
      <c r="N562">
        <v>2.5581580000000002</v>
      </c>
      <c r="O562">
        <v>2.4572799999999999</v>
      </c>
      <c r="P562">
        <v>2.3992599999999999</v>
      </c>
      <c r="Q562">
        <v>2.3756949999999999</v>
      </c>
      <c r="R562">
        <v>2.3787349999999998</v>
      </c>
      <c r="S562">
        <v>2.3882530000000002</v>
      </c>
      <c r="T562">
        <v>2.4221889999999999</v>
      </c>
      <c r="U562">
        <v>2.4421840000000001</v>
      </c>
      <c r="V562">
        <v>2.4830269999999999</v>
      </c>
      <c r="W562">
        <v>2.5118010000000002</v>
      </c>
      <c r="X562">
        <v>2.5410140000000001</v>
      </c>
      <c r="Y562">
        <v>2.5744039999999999</v>
      </c>
      <c r="Z562">
        <v>2.6086260000000001</v>
      </c>
      <c r="AA562">
        <v>2.6486239999999999</v>
      </c>
      <c r="AB562">
        <v>2.6785429999999999</v>
      </c>
      <c r="AC562">
        <v>2.708402</v>
      </c>
      <c r="AD562">
        <v>2.7423679999999999</v>
      </c>
      <c r="AE562">
        <v>2.7703509999999998</v>
      </c>
      <c r="AF562">
        <v>2.7993649999999999</v>
      </c>
      <c r="AG562">
        <v>2.8274819999999998</v>
      </c>
      <c r="AH562">
        <v>2.857488</v>
      </c>
      <c r="AI562">
        <v>2.890352</v>
      </c>
      <c r="AJ562">
        <v>2.9237880000000001</v>
      </c>
      <c r="AK562">
        <v>2.9520840000000002</v>
      </c>
      <c r="AL562">
        <v>2.9775049999999998</v>
      </c>
      <c r="AM562">
        <v>3.0030800000000002</v>
      </c>
      <c r="AN562">
        <v>3.034341</v>
      </c>
      <c r="AO562" s="1">
        <v>-2E-3</v>
      </c>
    </row>
    <row r="563" spans="1:41" hidden="1" x14ac:dyDescent="0.2">
      <c r="A563" t="s">
        <v>623</v>
      </c>
      <c r="B563" t="s">
        <v>13</v>
      </c>
      <c r="C563" t="s">
        <v>2648</v>
      </c>
      <c r="D563" t="s">
        <v>2672</v>
      </c>
      <c r="E563" t="s">
        <v>2661</v>
      </c>
      <c r="F563" t="s">
        <v>2652</v>
      </c>
      <c r="H563" t="s">
        <v>447</v>
      </c>
      <c r="I563" t="s">
        <v>10</v>
      </c>
      <c r="K563">
        <v>3.2628469999999998</v>
      </c>
      <c r="L563">
        <v>2.872757</v>
      </c>
      <c r="M563">
        <v>2.7362570000000002</v>
      </c>
      <c r="N563">
        <v>2.5533139999999999</v>
      </c>
      <c r="O563">
        <v>2.4524110000000001</v>
      </c>
      <c r="P563">
        <v>2.392001</v>
      </c>
      <c r="Q563">
        <v>2.3671340000000001</v>
      </c>
      <c r="R563">
        <v>2.3693</v>
      </c>
      <c r="S563">
        <v>2.3772489999999999</v>
      </c>
      <c r="T563">
        <v>2.4097810000000002</v>
      </c>
      <c r="U563">
        <v>2.4282859999999999</v>
      </c>
      <c r="V563">
        <v>2.4677730000000002</v>
      </c>
      <c r="W563">
        <v>2.4943219999999999</v>
      </c>
      <c r="X563">
        <v>2.5217290000000001</v>
      </c>
      <c r="Y563">
        <v>2.5545040000000001</v>
      </c>
      <c r="Z563">
        <v>2.58691</v>
      </c>
      <c r="AA563">
        <v>2.625105</v>
      </c>
      <c r="AB563">
        <v>2.654417</v>
      </c>
      <c r="AC563">
        <v>2.6824659999999998</v>
      </c>
      <c r="AD563">
        <v>2.7154660000000002</v>
      </c>
      <c r="AE563">
        <v>2.742054</v>
      </c>
      <c r="AF563">
        <v>2.7697050000000001</v>
      </c>
      <c r="AG563">
        <v>2.7976369999999999</v>
      </c>
      <c r="AH563">
        <v>2.8280850000000002</v>
      </c>
      <c r="AI563">
        <v>2.8594379999999999</v>
      </c>
      <c r="AJ563">
        <v>2.8948520000000002</v>
      </c>
      <c r="AK563">
        <v>2.925837</v>
      </c>
      <c r="AL563">
        <v>2.9575770000000001</v>
      </c>
      <c r="AM563">
        <v>2.9851209999999999</v>
      </c>
      <c r="AN563">
        <v>3.0129079999999999</v>
      </c>
      <c r="AO563" s="1">
        <v>-3.0000000000000001E-3</v>
      </c>
    </row>
    <row r="564" spans="1:41" hidden="1" x14ac:dyDescent="0.2">
      <c r="A564" t="s">
        <v>623</v>
      </c>
      <c r="B564" t="s">
        <v>15</v>
      </c>
      <c r="C564" t="s">
        <v>2648</v>
      </c>
      <c r="D564" t="s">
        <v>2672</v>
      </c>
      <c r="E564" t="s">
        <v>2661</v>
      </c>
      <c r="F564" t="s">
        <v>2653</v>
      </c>
      <c r="H564" t="s">
        <v>448</v>
      </c>
      <c r="I564" t="s">
        <v>10</v>
      </c>
      <c r="K564">
        <v>3.2629299999999999</v>
      </c>
      <c r="L564">
        <v>2.8698700000000001</v>
      </c>
      <c r="M564">
        <v>2.7113489999999998</v>
      </c>
      <c r="N564">
        <v>2.536219</v>
      </c>
      <c r="O564">
        <v>2.453808</v>
      </c>
      <c r="P564">
        <v>2.3996879999999998</v>
      </c>
      <c r="Q564">
        <v>2.3778959999999998</v>
      </c>
      <c r="R564">
        <v>2.382587</v>
      </c>
      <c r="S564">
        <v>2.3962910000000002</v>
      </c>
      <c r="T564">
        <v>2.4329860000000001</v>
      </c>
      <c r="U564">
        <v>2.4559120000000001</v>
      </c>
      <c r="V564">
        <v>2.5002529999999998</v>
      </c>
      <c r="W564">
        <v>2.531536</v>
      </c>
      <c r="X564">
        <v>2.5626699999999998</v>
      </c>
      <c r="Y564">
        <v>2.5981350000000001</v>
      </c>
      <c r="Z564">
        <v>2.633699</v>
      </c>
      <c r="AA564">
        <v>2.676291</v>
      </c>
      <c r="AB564">
        <v>2.707716</v>
      </c>
      <c r="AC564">
        <v>2.7386089999999998</v>
      </c>
      <c r="AD564">
        <v>2.773854</v>
      </c>
      <c r="AE564">
        <v>2.8026990000000001</v>
      </c>
      <c r="AF564">
        <v>2.8329409999999999</v>
      </c>
      <c r="AG564">
        <v>2.8621840000000001</v>
      </c>
      <c r="AH564">
        <v>2.895003</v>
      </c>
      <c r="AI564">
        <v>2.9295840000000002</v>
      </c>
      <c r="AJ564">
        <v>2.9646780000000001</v>
      </c>
      <c r="AK564">
        <v>3.0015770000000002</v>
      </c>
      <c r="AL564">
        <v>3.0323020000000001</v>
      </c>
      <c r="AM564">
        <v>3.0621260000000001</v>
      </c>
      <c r="AN564">
        <v>3.0948980000000001</v>
      </c>
      <c r="AO564" s="1">
        <v>-2E-3</v>
      </c>
    </row>
    <row r="565" spans="1:41" hidden="1" x14ac:dyDescent="0.2">
      <c r="A565" t="s">
        <v>623</v>
      </c>
      <c r="B565" t="s">
        <v>147</v>
      </c>
      <c r="C565" t="s">
        <v>2648</v>
      </c>
      <c r="D565" t="s">
        <v>2672</v>
      </c>
      <c r="E565" t="s">
        <v>2673</v>
      </c>
      <c r="I565" t="s">
        <v>10</v>
      </c>
    </row>
    <row r="566" spans="1:41" hidden="1" x14ac:dyDescent="0.2">
      <c r="A566" t="s">
        <v>623</v>
      </c>
      <c r="B566" t="s">
        <v>11</v>
      </c>
      <c r="C566" t="s">
        <v>2648</v>
      </c>
      <c r="D566" t="s">
        <v>2672</v>
      </c>
      <c r="E566" t="s">
        <v>2673</v>
      </c>
      <c r="F566" t="s">
        <v>2651</v>
      </c>
      <c r="H566" t="s">
        <v>449</v>
      </c>
      <c r="I566" t="s">
        <v>10</v>
      </c>
      <c r="K566">
        <v>2.425602</v>
      </c>
      <c r="L566">
        <v>2.3164820000000002</v>
      </c>
      <c r="M566">
        <v>2.1525099999999999</v>
      </c>
      <c r="N566">
        <v>2.115936</v>
      </c>
      <c r="O566">
        <v>2.0849359999999999</v>
      </c>
      <c r="P566">
        <v>2.0996519999999999</v>
      </c>
      <c r="Q566">
        <v>2.1031469999999999</v>
      </c>
      <c r="R566">
        <v>2.104867</v>
      </c>
      <c r="S566">
        <v>2.106144</v>
      </c>
      <c r="T566">
        <v>2.0989990000000001</v>
      </c>
      <c r="U566">
        <v>2.0936330000000001</v>
      </c>
      <c r="V566">
        <v>2.0877159999999999</v>
      </c>
      <c r="W566">
        <v>2.0830060000000001</v>
      </c>
      <c r="X566">
        <v>2.0665460000000002</v>
      </c>
      <c r="Y566">
        <v>1.996969</v>
      </c>
      <c r="Z566">
        <v>1.988415</v>
      </c>
      <c r="AA566">
        <v>1.9837899999999999</v>
      </c>
      <c r="AB566">
        <v>1.9988319999999999</v>
      </c>
      <c r="AC566">
        <v>2.009109</v>
      </c>
      <c r="AD566">
        <v>2.0427520000000001</v>
      </c>
      <c r="AE566">
        <v>2.0209450000000002</v>
      </c>
      <c r="AF566">
        <v>1.9740850000000001</v>
      </c>
      <c r="AG566">
        <v>1.8542130000000001</v>
      </c>
      <c r="AH566">
        <v>1.8295140000000001</v>
      </c>
      <c r="AI566">
        <v>1.8100350000000001</v>
      </c>
      <c r="AJ566">
        <v>1.807256</v>
      </c>
      <c r="AK566">
        <v>1.8039419999999999</v>
      </c>
      <c r="AL566">
        <v>1.764292</v>
      </c>
      <c r="AM566">
        <v>1.799318</v>
      </c>
      <c r="AN566">
        <v>1.8017700000000001</v>
      </c>
      <c r="AO566" s="1">
        <v>-0.01</v>
      </c>
    </row>
    <row r="567" spans="1:41" hidden="1" x14ac:dyDescent="0.2">
      <c r="A567" t="s">
        <v>623</v>
      </c>
      <c r="B567" t="s">
        <v>13</v>
      </c>
      <c r="C567" t="s">
        <v>2648</v>
      </c>
      <c r="D567" t="s">
        <v>2672</v>
      </c>
      <c r="E567" t="s">
        <v>2673</v>
      </c>
      <c r="F567" t="s">
        <v>2652</v>
      </c>
      <c r="H567" t="s">
        <v>450</v>
      </c>
      <c r="I567" t="s">
        <v>10</v>
      </c>
      <c r="K567">
        <v>2.6382319999999999</v>
      </c>
      <c r="L567">
        <v>2.084724</v>
      </c>
      <c r="M567">
        <v>2.0987019999999998</v>
      </c>
      <c r="N567">
        <v>2.126077</v>
      </c>
      <c r="O567">
        <v>2.0988069999999999</v>
      </c>
      <c r="P567">
        <v>2.0898859999999999</v>
      </c>
      <c r="Q567">
        <v>2.0922890000000001</v>
      </c>
      <c r="R567">
        <v>2.026856</v>
      </c>
      <c r="S567">
        <v>2.0254340000000002</v>
      </c>
      <c r="T567">
        <v>1.9901500000000001</v>
      </c>
      <c r="U567">
        <v>1.9796769999999999</v>
      </c>
      <c r="V567">
        <v>1.968262</v>
      </c>
      <c r="W567">
        <v>1.9753769999999999</v>
      </c>
      <c r="X567">
        <v>1.973344</v>
      </c>
      <c r="Y567">
        <v>1.8477699999999999</v>
      </c>
      <c r="Z567">
        <v>1.803496</v>
      </c>
      <c r="AA567">
        <v>1.797328</v>
      </c>
      <c r="AB567">
        <v>1.7934730000000001</v>
      </c>
      <c r="AC567">
        <v>1.7885930000000001</v>
      </c>
      <c r="AD567">
        <v>1.778767</v>
      </c>
      <c r="AE567">
        <v>1.7125589999999999</v>
      </c>
      <c r="AF567">
        <v>1.697417</v>
      </c>
      <c r="AG567">
        <v>1.6440399999999999</v>
      </c>
      <c r="AH567">
        <v>1.660879</v>
      </c>
      <c r="AI567">
        <v>1.6744410000000001</v>
      </c>
      <c r="AJ567">
        <v>1.676021</v>
      </c>
      <c r="AK567">
        <v>1.69059</v>
      </c>
      <c r="AL567">
        <v>1.7172419999999999</v>
      </c>
      <c r="AM567">
        <v>1.750324</v>
      </c>
      <c r="AN567">
        <v>1.7680210000000001</v>
      </c>
      <c r="AO567" s="1">
        <v>-1.4E-2</v>
      </c>
    </row>
    <row r="568" spans="1:41" hidden="1" x14ac:dyDescent="0.2">
      <c r="A568" t="s">
        <v>623</v>
      </c>
      <c r="B568" t="s">
        <v>15</v>
      </c>
      <c r="C568" t="s">
        <v>2648</v>
      </c>
      <c r="D568" t="s">
        <v>2672</v>
      </c>
      <c r="E568" t="s">
        <v>2673</v>
      </c>
      <c r="F568" t="s">
        <v>2653</v>
      </c>
      <c r="H568" t="s">
        <v>451</v>
      </c>
      <c r="I568" t="s">
        <v>10</v>
      </c>
      <c r="K568">
        <v>2.6391279999999999</v>
      </c>
      <c r="L568">
        <v>2.185308</v>
      </c>
      <c r="M568">
        <v>2.2161970000000002</v>
      </c>
      <c r="N568">
        <v>2.29061</v>
      </c>
      <c r="O568">
        <v>2.1027119999999999</v>
      </c>
      <c r="P568">
        <v>2.1281979999999998</v>
      </c>
      <c r="Q568">
        <v>2.1444899999999998</v>
      </c>
      <c r="R568">
        <v>2.157816</v>
      </c>
      <c r="S568">
        <v>2.1660300000000001</v>
      </c>
      <c r="T568">
        <v>2.1728890000000001</v>
      </c>
      <c r="U568">
        <v>2.1716530000000001</v>
      </c>
      <c r="V568">
        <v>2.173089</v>
      </c>
      <c r="W568">
        <v>2.1725940000000001</v>
      </c>
      <c r="X568">
        <v>2.1709040000000002</v>
      </c>
      <c r="Y568">
        <v>2.1755870000000002</v>
      </c>
      <c r="Z568">
        <v>2.1739989999999998</v>
      </c>
      <c r="AA568">
        <v>2.1745990000000002</v>
      </c>
      <c r="AB568">
        <v>2.1764109999999999</v>
      </c>
      <c r="AC568">
        <v>2.17781</v>
      </c>
      <c r="AD568">
        <v>2.1775340000000001</v>
      </c>
      <c r="AE568">
        <v>2.1776710000000001</v>
      </c>
      <c r="AF568">
        <v>2.1756869999999999</v>
      </c>
      <c r="AG568">
        <v>2.1750759999999998</v>
      </c>
      <c r="AH568">
        <v>2.1734450000000001</v>
      </c>
      <c r="AI568">
        <v>2.1757569999999999</v>
      </c>
      <c r="AJ568">
        <v>2.1781489999999999</v>
      </c>
      <c r="AK568">
        <v>2.180796</v>
      </c>
      <c r="AL568">
        <v>2.1836340000000001</v>
      </c>
      <c r="AM568">
        <v>2.1915640000000001</v>
      </c>
      <c r="AN568">
        <v>2.205238</v>
      </c>
      <c r="AO568" s="1">
        <v>-6.0000000000000001E-3</v>
      </c>
    </row>
    <row r="569" spans="1:41" hidden="1" x14ac:dyDescent="0.2">
      <c r="A569" t="s">
        <v>623</v>
      </c>
      <c r="B569" t="s">
        <v>67</v>
      </c>
      <c r="C569" t="s">
        <v>2648</v>
      </c>
      <c r="D569" t="s">
        <v>2672</v>
      </c>
      <c r="E569" t="s">
        <v>2663</v>
      </c>
      <c r="I569" t="s">
        <v>10</v>
      </c>
    </row>
    <row r="570" spans="1:41" hidden="1" x14ac:dyDescent="0.2">
      <c r="A570" t="s">
        <v>623</v>
      </c>
      <c r="B570" t="s">
        <v>11</v>
      </c>
      <c r="C570" t="s">
        <v>2648</v>
      </c>
      <c r="D570" t="s">
        <v>2672</v>
      </c>
      <c r="E570" t="s">
        <v>2663</v>
      </c>
      <c r="F570" t="s">
        <v>2651</v>
      </c>
      <c r="H570" t="s">
        <v>452</v>
      </c>
      <c r="I570" t="s">
        <v>10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t="s">
        <v>69</v>
      </c>
    </row>
    <row r="571" spans="1:41" hidden="1" x14ac:dyDescent="0.2">
      <c r="A571" t="s">
        <v>623</v>
      </c>
      <c r="B571" t="s">
        <v>13</v>
      </c>
      <c r="C571" t="s">
        <v>2648</v>
      </c>
      <c r="D571" t="s">
        <v>2672</v>
      </c>
      <c r="E571" t="s">
        <v>2663</v>
      </c>
      <c r="F571" t="s">
        <v>2652</v>
      </c>
      <c r="H571" t="s">
        <v>453</v>
      </c>
      <c r="I571" t="s">
        <v>10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t="s">
        <v>69</v>
      </c>
    </row>
    <row r="572" spans="1:41" hidden="1" x14ac:dyDescent="0.2">
      <c r="A572" t="s">
        <v>623</v>
      </c>
      <c r="B572" t="s">
        <v>15</v>
      </c>
      <c r="C572" t="s">
        <v>2648</v>
      </c>
      <c r="D572" t="s">
        <v>2672</v>
      </c>
      <c r="E572" t="s">
        <v>2663</v>
      </c>
      <c r="F572" t="s">
        <v>2653</v>
      </c>
      <c r="H572" t="s">
        <v>454</v>
      </c>
      <c r="I572" t="s">
        <v>10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t="s">
        <v>69</v>
      </c>
    </row>
    <row r="573" spans="1:41" hidden="1" x14ac:dyDescent="0.2">
      <c r="A573" t="s">
        <v>623</v>
      </c>
      <c r="B573" t="s">
        <v>25</v>
      </c>
      <c r="C573" t="s">
        <v>2648</v>
      </c>
      <c r="D573" t="s">
        <v>2672</v>
      </c>
      <c r="E573" t="s">
        <v>2656</v>
      </c>
      <c r="I573" t="s">
        <v>10</v>
      </c>
    </row>
    <row r="574" spans="1:41" hidden="1" x14ac:dyDescent="0.2">
      <c r="A574" t="s">
        <v>623</v>
      </c>
      <c r="B574" t="s">
        <v>11</v>
      </c>
      <c r="C574" t="s">
        <v>2648</v>
      </c>
      <c r="D574" t="s">
        <v>2672</v>
      </c>
      <c r="E574" t="s">
        <v>2656</v>
      </c>
      <c r="F574" t="s">
        <v>2651</v>
      </c>
      <c r="H574" t="s">
        <v>455</v>
      </c>
      <c r="I574" t="s">
        <v>10</v>
      </c>
      <c r="K574">
        <v>39.092579000000001</v>
      </c>
      <c r="L574">
        <v>39.585101999999999</v>
      </c>
      <c r="M574">
        <v>39.857982999999997</v>
      </c>
      <c r="N574">
        <v>39.072861000000003</v>
      </c>
      <c r="O574">
        <v>39.334560000000003</v>
      </c>
      <c r="P574">
        <v>39.672927999999999</v>
      </c>
      <c r="Q574">
        <v>40.188347</v>
      </c>
      <c r="R574">
        <v>40.332492999999999</v>
      </c>
      <c r="S574">
        <v>40.228091999999997</v>
      </c>
      <c r="T574">
        <v>39.847907999999997</v>
      </c>
      <c r="U574">
        <v>40.209327999999999</v>
      </c>
      <c r="V574">
        <v>40.077503</v>
      </c>
      <c r="W574">
        <v>41.045718999999998</v>
      </c>
      <c r="X574">
        <v>41.606814999999997</v>
      </c>
      <c r="Y574">
        <v>41.055058000000002</v>
      </c>
      <c r="Z574">
        <v>41.064979999999998</v>
      </c>
      <c r="AA574">
        <v>41.109478000000003</v>
      </c>
      <c r="AB574">
        <v>40.629092999999997</v>
      </c>
      <c r="AC574">
        <v>41.436577</v>
      </c>
      <c r="AD574">
        <v>41.651474</v>
      </c>
      <c r="AE574">
        <v>41.335804000000003</v>
      </c>
      <c r="AF574">
        <v>41.985256</v>
      </c>
      <c r="AG574">
        <v>42.456066</v>
      </c>
      <c r="AH574">
        <v>41.583590999999998</v>
      </c>
      <c r="AI574">
        <v>42.121380000000002</v>
      </c>
      <c r="AJ574">
        <v>42.134273999999998</v>
      </c>
      <c r="AK574">
        <v>41.260525000000001</v>
      </c>
      <c r="AL574">
        <v>41.845596</v>
      </c>
      <c r="AM574">
        <v>41.831394000000003</v>
      </c>
      <c r="AN574">
        <v>40.836300000000001</v>
      </c>
      <c r="AO574" s="1">
        <v>2E-3</v>
      </c>
    </row>
    <row r="575" spans="1:41" hidden="1" x14ac:dyDescent="0.2">
      <c r="A575" t="s">
        <v>623</v>
      </c>
      <c r="B575" t="s">
        <v>13</v>
      </c>
      <c r="C575" t="s">
        <v>2648</v>
      </c>
      <c r="D575" t="s">
        <v>2672</v>
      </c>
      <c r="E575" t="s">
        <v>2656</v>
      </c>
      <c r="F575" t="s">
        <v>2652</v>
      </c>
      <c r="H575" t="s">
        <v>456</v>
      </c>
      <c r="I575" t="s">
        <v>10</v>
      </c>
      <c r="K575">
        <v>39.088473999999998</v>
      </c>
      <c r="L575">
        <v>39.125033999999999</v>
      </c>
      <c r="M575">
        <v>38.982109000000001</v>
      </c>
      <c r="N575">
        <v>38.274963</v>
      </c>
      <c r="O575">
        <v>38.197463999999997</v>
      </c>
      <c r="P575">
        <v>38.946835</v>
      </c>
      <c r="Q575">
        <v>39.174255000000002</v>
      </c>
      <c r="R575">
        <v>39.652785999999999</v>
      </c>
      <c r="S575">
        <v>38.977080999999998</v>
      </c>
      <c r="T575">
        <v>37.987873</v>
      </c>
      <c r="U575">
        <v>38.950854999999997</v>
      </c>
      <c r="V575">
        <v>38.554214000000002</v>
      </c>
      <c r="W575">
        <v>39.381748000000002</v>
      </c>
      <c r="X575">
        <v>39.963718</v>
      </c>
      <c r="Y575">
        <v>39.150500999999998</v>
      </c>
      <c r="Z575">
        <v>39.318359000000001</v>
      </c>
      <c r="AA575">
        <v>39.424022999999998</v>
      </c>
      <c r="AB575">
        <v>38.867176000000001</v>
      </c>
      <c r="AC575">
        <v>39.246375999999998</v>
      </c>
      <c r="AD575">
        <v>40.042651999999997</v>
      </c>
      <c r="AE575">
        <v>39.554667999999999</v>
      </c>
      <c r="AF575">
        <v>40.165962</v>
      </c>
      <c r="AG575">
        <v>40.56982</v>
      </c>
      <c r="AH575">
        <v>39.887928000000002</v>
      </c>
      <c r="AI575">
        <v>39.743274999999997</v>
      </c>
      <c r="AJ575">
        <v>40.323642999999997</v>
      </c>
      <c r="AK575">
        <v>39.411777000000001</v>
      </c>
      <c r="AL575">
        <v>39.777554000000002</v>
      </c>
      <c r="AM575">
        <v>39.579422000000001</v>
      </c>
      <c r="AN575">
        <v>38.752285000000001</v>
      </c>
      <c r="AO575" s="1">
        <v>0</v>
      </c>
    </row>
    <row r="576" spans="1:41" hidden="1" x14ac:dyDescent="0.2">
      <c r="A576" t="s">
        <v>623</v>
      </c>
      <c r="B576" t="s">
        <v>15</v>
      </c>
      <c r="C576" t="s">
        <v>2648</v>
      </c>
      <c r="D576" t="s">
        <v>2672</v>
      </c>
      <c r="E576" t="s">
        <v>2656</v>
      </c>
      <c r="F576" t="s">
        <v>2653</v>
      </c>
      <c r="H576" t="s">
        <v>457</v>
      </c>
      <c r="I576" t="s">
        <v>10</v>
      </c>
      <c r="K576">
        <v>39.209907999999999</v>
      </c>
      <c r="L576">
        <v>39.303843999999998</v>
      </c>
      <c r="M576">
        <v>41.202590999999998</v>
      </c>
      <c r="N576">
        <v>40.930495999999998</v>
      </c>
      <c r="O576">
        <v>41.640357999999999</v>
      </c>
      <c r="P576">
        <v>43.174343</v>
      </c>
      <c r="Q576">
        <v>42.853470000000002</v>
      </c>
      <c r="R576">
        <v>44.097645</v>
      </c>
      <c r="S576">
        <v>44.480849999999997</v>
      </c>
      <c r="T576">
        <v>45.044879999999999</v>
      </c>
      <c r="U576">
        <v>45.608566000000003</v>
      </c>
      <c r="V576">
        <v>46.037543999999997</v>
      </c>
      <c r="W576">
        <v>47.028968999999996</v>
      </c>
      <c r="X576">
        <v>47.195628999999997</v>
      </c>
      <c r="Y576">
        <v>46.519126999999997</v>
      </c>
      <c r="Z576">
        <v>46.311390000000003</v>
      </c>
      <c r="AA576">
        <v>46.311870999999996</v>
      </c>
      <c r="AB576">
        <v>46.444980999999999</v>
      </c>
      <c r="AC576">
        <v>46.623871000000001</v>
      </c>
      <c r="AD576">
        <v>47.004081999999997</v>
      </c>
      <c r="AE576">
        <v>47.656765</v>
      </c>
      <c r="AF576">
        <v>47.321987</v>
      </c>
      <c r="AG576">
        <v>47.549315999999997</v>
      </c>
      <c r="AH576">
        <v>47.816924999999998</v>
      </c>
      <c r="AI576">
        <v>47.821499000000003</v>
      </c>
      <c r="AJ576">
        <v>47.992404999999998</v>
      </c>
      <c r="AK576">
        <v>47.958511000000001</v>
      </c>
      <c r="AL576">
        <v>47.787697000000001</v>
      </c>
      <c r="AM576">
        <v>47.800690000000003</v>
      </c>
      <c r="AN576">
        <v>47.47448</v>
      </c>
      <c r="AO576" s="1">
        <v>7.0000000000000001E-3</v>
      </c>
    </row>
    <row r="577" spans="1:41" hidden="1" x14ac:dyDescent="0.2">
      <c r="A577" t="s">
        <v>623</v>
      </c>
      <c r="B577" t="s">
        <v>157</v>
      </c>
    </row>
    <row r="578" spans="1:41" hidden="1" x14ac:dyDescent="0.2">
      <c r="A578" t="s">
        <v>623</v>
      </c>
      <c r="B578" t="s">
        <v>158</v>
      </c>
    </row>
    <row r="579" spans="1:41" hidden="1" x14ac:dyDescent="0.2">
      <c r="A579" t="s">
        <v>623</v>
      </c>
      <c r="B579" t="s">
        <v>8</v>
      </c>
      <c r="C579" t="s">
        <v>181</v>
      </c>
      <c r="D579" t="s">
        <v>2674</v>
      </c>
      <c r="I579" t="s">
        <v>159</v>
      </c>
    </row>
    <row r="580" spans="1:41" hidden="1" x14ac:dyDescent="0.2">
      <c r="A580" t="s">
        <v>623</v>
      </c>
      <c r="B580" t="s">
        <v>11</v>
      </c>
      <c r="C580" t="s">
        <v>181</v>
      </c>
      <c r="D580" t="s">
        <v>2674</v>
      </c>
      <c r="E580" t="s">
        <v>2651</v>
      </c>
      <c r="H580" t="s">
        <v>458</v>
      </c>
      <c r="I580" t="s">
        <v>159</v>
      </c>
      <c r="K580">
        <v>38.044837999999999</v>
      </c>
      <c r="L580">
        <v>38.712166000000003</v>
      </c>
      <c r="M580">
        <v>38.502730999999997</v>
      </c>
      <c r="N580">
        <v>37.971107000000003</v>
      </c>
      <c r="O580">
        <v>37.916885000000001</v>
      </c>
      <c r="P580">
        <v>37.949157999999997</v>
      </c>
      <c r="Q580">
        <v>38.152309000000002</v>
      </c>
      <c r="R580">
        <v>38.304305999999997</v>
      </c>
      <c r="S580">
        <v>38.395077000000001</v>
      </c>
      <c r="T580">
        <v>38.359240999999997</v>
      </c>
      <c r="U580">
        <v>38.651679999999999</v>
      </c>
      <c r="V580">
        <v>38.671317999999999</v>
      </c>
      <c r="W580">
        <v>39.273257999999998</v>
      </c>
      <c r="X580">
        <v>39.636870999999999</v>
      </c>
      <c r="Y580">
        <v>39.290278999999998</v>
      </c>
      <c r="Z580">
        <v>39.425285000000002</v>
      </c>
      <c r="AA580">
        <v>39.650837000000003</v>
      </c>
      <c r="AB580">
        <v>39.517432999999997</v>
      </c>
      <c r="AC580">
        <v>40.067833</v>
      </c>
      <c r="AD580">
        <v>40.258724000000001</v>
      </c>
      <c r="AE580">
        <v>40.128661999999998</v>
      </c>
      <c r="AF580">
        <v>40.597076000000001</v>
      </c>
      <c r="AG580">
        <v>40.885921000000003</v>
      </c>
      <c r="AH580">
        <v>40.548457999999997</v>
      </c>
      <c r="AI580">
        <v>41.056914999999996</v>
      </c>
      <c r="AJ580">
        <v>41.219329999999999</v>
      </c>
      <c r="AK580">
        <v>40.919235</v>
      </c>
      <c r="AL580">
        <v>41.414012999999997</v>
      </c>
      <c r="AM580">
        <v>41.609772</v>
      </c>
      <c r="AN580">
        <v>41.206203000000002</v>
      </c>
      <c r="AO580" s="1">
        <v>3.0000000000000001E-3</v>
      </c>
    </row>
    <row r="581" spans="1:41" hidden="1" x14ac:dyDescent="0.2">
      <c r="A581" t="s">
        <v>623</v>
      </c>
      <c r="B581" t="s">
        <v>13</v>
      </c>
      <c r="C581" t="s">
        <v>181</v>
      </c>
      <c r="D581" t="s">
        <v>2674</v>
      </c>
      <c r="E581" t="s">
        <v>2652</v>
      </c>
      <c r="H581" t="s">
        <v>459</v>
      </c>
      <c r="I581" t="s">
        <v>159</v>
      </c>
      <c r="K581">
        <v>38.043674000000003</v>
      </c>
      <c r="L581">
        <v>38.232590000000002</v>
      </c>
      <c r="M581">
        <v>37.738303999999999</v>
      </c>
      <c r="N581">
        <v>37.160209999999999</v>
      </c>
      <c r="O581">
        <v>36.894333000000003</v>
      </c>
      <c r="P581">
        <v>37.142657999999997</v>
      </c>
      <c r="Q581">
        <v>37.256996000000001</v>
      </c>
      <c r="R581">
        <v>37.469684999999998</v>
      </c>
      <c r="S581">
        <v>37.341377000000001</v>
      </c>
      <c r="T581">
        <v>36.952385</v>
      </c>
      <c r="U581">
        <v>37.524135999999999</v>
      </c>
      <c r="V581">
        <v>37.311646000000003</v>
      </c>
      <c r="W581">
        <v>37.997481999999998</v>
      </c>
      <c r="X581">
        <v>38.290016000000001</v>
      </c>
      <c r="Y581">
        <v>37.863715999999997</v>
      </c>
      <c r="Z581">
        <v>37.972991999999998</v>
      </c>
      <c r="AA581">
        <v>38.187472999999997</v>
      </c>
      <c r="AB581">
        <v>38.000861999999998</v>
      </c>
      <c r="AC581">
        <v>38.336387999999999</v>
      </c>
      <c r="AD581">
        <v>38.820678999999998</v>
      </c>
      <c r="AE581">
        <v>38.713180999999999</v>
      </c>
      <c r="AF581">
        <v>39.153446000000002</v>
      </c>
      <c r="AG581">
        <v>39.481735</v>
      </c>
      <c r="AH581">
        <v>39.230246999999999</v>
      </c>
      <c r="AI581">
        <v>39.431812000000001</v>
      </c>
      <c r="AJ581">
        <v>39.75423</v>
      </c>
      <c r="AK581">
        <v>39.294479000000003</v>
      </c>
      <c r="AL581">
        <v>39.694836000000002</v>
      </c>
      <c r="AM581">
        <v>39.709381</v>
      </c>
      <c r="AN581">
        <v>39.419243000000002</v>
      </c>
      <c r="AO581" s="1">
        <v>1E-3</v>
      </c>
    </row>
    <row r="582" spans="1:41" hidden="1" x14ac:dyDescent="0.2">
      <c r="A582" t="s">
        <v>623</v>
      </c>
      <c r="B582" t="s">
        <v>15</v>
      </c>
      <c r="C582" t="s">
        <v>181</v>
      </c>
      <c r="D582" t="s">
        <v>2674</v>
      </c>
      <c r="E582" t="s">
        <v>2653</v>
      </c>
      <c r="H582" t="s">
        <v>460</v>
      </c>
      <c r="I582" t="s">
        <v>159</v>
      </c>
      <c r="K582">
        <v>38.097481000000002</v>
      </c>
      <c r="L582">
        <v>39.013260000000002</v>
      </c>
      <c r="M582">
        <v>39.535308999999998</v>
      </c>
      <c r="N582">
        <v>39.471806000000001</v>
      </c>
      <c r="O582">
        <v>39.712929000000003</v>
      </c>
      <c r="P582">
        <v>40.302867999999997</v>
      </c>
      <c r="Q582">
        <v>40.161926000000001</v>
      </c>
      <c r="R582">
        <v>40.91666</v>
      </c>
      <c r="S582">
        <v>41.477097000000001</v>
      </c>
      <c r="T582">
        <v>41.842888000000002</v>
      </c>
      <c r="U582">
        <v>42.270091999999998</v>
      </c>
      <c r="V582">
        <v>42.701103000000003</v>
      </c>
      <c r="W582">
        <v>43.318275</v>
      </c>
      <c r="X582">
        <v>43.607052000000003</v>
      </c>
      <c r="Y582">
        <v>43.455418000000002</v>
      </c>
      <c r="Z582">
        <v>43.575867000000002</v>
      </c>
      <c r="AA582">
        <v>43.836975000000002</v>
      </c>
      <c r="AB582">
        <v>44.068150000000003</v>
      </c>
      <c r="AC582">
        <v>44.323715</v>
      </c>
      <c r="AD582">
        <v>44.603301999999999</v>
      </c>
      <c r="AE582">
        <v>45.000777999999997</v>
      </c>
      <c r="AF582">
        <v>44.948813999999999</v>
      </c>
      <c r="AG582">
        <v>45.179482</v>
      </c>
      <c r="AH582">
        <v>45.464236999999997</v>
      </c>
      <c r="AI582">
        <v>45.688591000000002</v>
      </c>
      <c r="AJ582">
        <v>45.964478</v>
      </c>
      <c r="AK582">
        <v>46.115195999999997</v>
      </c>
      <c r="AL582">
        <v>46.186042999999998</v>
      </c>
      <c r="AM582">
        <v>46.417206</v>
      </c>
      <c r="AN582">
        <v>46.491486000000002</v>
      </c>
      <c r="AO582" s="1">
        <v>7.0000000000000001E-3</v>
      </c>
    </row>
    <row r="583" spans="1:41" hidden="1" x14ac:dyDescent="0.2">
      <c r="A583" t="s">
        <v>623</v>
      </c>
      <c r="B583" t="s">
        <v>29</v>
      </c>
      <c r="C583" t="s">
        <v>181</v>
      </c>
      <c r="D583" t="s">
        <v>2675</v>
      </c>
      <c r="I583" t="s">
        <v>159</v>
      </c>
    </row>
    <row r="584" spans="1:41" hidden="1" x14ac:dyDescent="0.2">
      <c r="A584" t="s">
        <v>623</v>
      </c>
      <c r="B584" t="s">
        <v>11</v>
      </c>
      <c r="C584" t="s">
        <v>181</v>
      </c>
      <c r="D584" t="s">
        <v>2675</v>
      </c>
      <c r="E584" t="s">
        <v>2651</v>
      </c>
      <c r="H584" t="s">
        <v>461</v>
      </c>
      <c r="I584" t="s">
        <v>159</v>
      </c>
      <c r="K584">
        <v>27.357825999999999</v>
      </c>
      <c r="L584">
        <v>29.132591000000001</v>
      </c>
      <c r="M584">
        <v>28.338951000000002</v>
      </c>
      <c r="N584">
        <v>27.491890000000001</v>
      </c>
      <c r="O584">
        <v>27.359988999999999</v>
      </c>
      <c r="P584">
        <v>27.204788000000001</v>
      </c>
      <c r="Q584">
        <v>27.275763999999999</v>
      </c>
      <c r="R584">
        <v>27.213674999999999</v>
      </c>
      <c r="S584">
        <v>27.211390999999999</v>
      </c>
      <c r="T584">
        <v>26.996248000000001</v>
      </c>
      <c r="U584">
        <v>27.202836999999999</v>
      </c>
      <c r="V584">
        <v>26.995560000000001</v>
      </c>
      <c r="W584">
        <v>27.580202</v>
      </c>
      <c r="X584">
        <v>27.702121999999999</v>
      </c>
      <c r="Y584">
        <v>27.437674999999999</v>
      </c>
      <c r="Z584">
        <v>27.357234999999999</v>
      </c>
      <c r="AA584">
        <v>27.462693999999999</v>
      </c>
      <c r="AB584">
        <v>27.301946999999998</v>
      </c>
      <c r="AC584">
        <v>27.715826</v>
      </c>
      <c r="AD584">
        <v>27.821048999999999</v>
      </c>
      <c r="AE584">
        <v>27.697239</v>
      </c>
      <c r="AF584">
        <v>28.025112</v>
      </c>
      <c r="AG584">
        <v>28.399462</v>
      </c>
      <c r="AH584">
        <v>28.070616000000001</v>
      </c>
      <c r="AI584">
        <v>28.447593999999999</v>
      </c>
      <c r="AJ584">
        <v>28.567565999999999</v>
      </c>
      <c r="AK584">
        <v>28.306954999999999</v>
      </c>
      <c r="AL584">
        <v>28.721706000000001</v>
      </c>
      <c r="AM584">
        <v>28.912016000000001</v>
      </c>
      <c r="AN584">
        <v>28.59939</v>
      </c>
      <c r="AO584" s="1">
        <v>2E-3</v>
      </c>
    </row>
    <row r="585" spans="1:41" hidden="1" x14ac:dyDescent="0.2">
      <c r="A585" t="s">
        <v>623</v>
      </c>
      <c r="B585" t="s">
        <v>13</v>
      </c>
      <c r="C585" t="s">
        <v>181</v>
      </c>
      <c r="D585" t="s">
        <v>2675</v>
      </c>
      <c r="E585" t="s">
        <v>2652</v>
      </c>
      <c r="H585" t="s">
        <v>462</v>
      </c>
      <c r="I585" t="s">
        <v>159</v>
      </c>
      <c r="K585">
        <v>27.354897000000001</v>
      </c>
      <c r="L585">
        <v>28.680655999999999</v>
      </c>
      <c r="M585">
        <v>27.603876</v>
      </c>
      <c r="N585">
        <v>26.792681000000002</v>
      </c>
      <c r="O585">
        <v>26.499839999999999</v>
      </c>
      <c r="P585">
        <v>26.586818999999998</v>
      </c>
      <c r="Q585">
        <v>26.530108999999999</v>
      </c>
      <c r="R585">
        <v>26.676437</v>
      </c>
      <c r="S585">
        <v>26.324287000000002</v>
      </c>
      <c r="T585">
        <v>25.830988000000001</v>
      </c>
      <c r="U585">
        <v>26.286701000000001</v>
      </c>
      <c r="V585">
        <v>26.021801</v>
      </c>
      <c r="W585">
        <v>26.540409</v>
      </c>
      <c r="X585">
        <v>26.647625000000001</v>
      </c>
      <c r="Y585">
        <v>26.279957</v>
      </c>
      <c r="Z585">
        <v>26.220839999999999</v>
      </c>
      <c r="AA585">
        <v>26.317757</v>
      </c>
      <c r="AB585">
        <v>26.112164</v>
      </c>
      <c r="AC585">
        <v>26.391784999999999</v>
      </c>
      <c r="AD585">
        <v>26.762827000000001</v>
      </c>
      <c r="AE585">
        <v>26.631011999999998</v>
      </c>
      <c r="AF585">
        <v>26.946739000000001</v>
      </c>
      <c r="AG585">
        <v>27.295853000000001</v>
      </c>
      <c r="AH585">
        <v>27.064689999999999</v>
      </c>
      <c r="AI585">
        <v>27.158770000000001</v>
      </c>
      <c r="AJ585">
        <v>27.424156</v>
      </c>
      <c r="AK585">
        <v>27.045534</v>
      </c>
      <c r="AL585">
        <v>27.352640000000001</v>
      </c>
      <c r="AM585">
        <v>27.401001000000001</v>
      </c>
      <c r="AN585">
        <v>27.148990999999999</v>
      </c>
      <c r="AO585" s="1">
        <v>0</v>
      </c>
    </row>
    <row r="586" spans="1:41" hidden="1" x14ac:dyDescent="0.2">
      <c r="A586" t="s">
        <v>623</v>
      </c>
      <c r="B586" t="s">
        <v>15</v>
      </c>
      <c r="C586" t="s">
        <v>181</v>
      </c>
      <c r="D586" t="s">
        <v>2675</v>
      </c>
      <c r="E586" t="s">
        <v>2653</v>
      </c>
      <c r="H586" t="s">
        <v>463</v>
      </c>
      <c r="I586" t="s">
        <v>159</v>
      </c>
      <c r="K586">
        <v>27.419830000000001</v>
      </c>
      <c r="L586">
        <v>29.368496</v>
      </c>
      <c r="M586">
        <v>29.421457</v>
      </c>
      <c r="N586">
        <v>28.822353</v>
      </c>
      <c r="O586">
        <v>28.829166000000001</v>
      </c>
      <c r="P586">
        <v>29.262402000000002</v>
      </c>
      <c r="Q586">
        <v>28.838587</v>
      </c>
      <c r="R586">
        <v>29.413233000000002</v>
      </c>
      <c r="S586">
        <v>29.731863000000001</v>
      </c>
      <c r="T586">
        <v>29.81934</v>
      </c>
      <c r="U586">
        <v>30.135918</v>
      </c>
      <c r="V586">
        <v>30.255649999999999</v>
      </c>
      <c r="W586">
        <v>30.778396999999998</v>
      </c>
      <c r="X586">
        <v>30.787459999999999</v>
      </c>
      <c r="Y586">
        <v>30.467742999999999</v>
      </c>
      <c r="Z586">
        <v>30.484776</v>
      </c>
      <c r="AA586">
        <v>30.543823</v>
      </c>
      <c r="AB586">
        <v>30.646477000000001</v>
      </c>
      <c r="AC586">
        <v>30.784229</v>
      </c>
      <c r="AD586">
        <v>30.96472</v>
      </c>
      <c r="AE586">
        <v>31.355453000000001</v>
      </c>
      <c r="AF586">
        <v>31.253060999999999</v>
      </c>
      <c r="AG586">
        <v>31.452643999999999</v>
      </c>
      <c r="AH586">
        <v>31.650653999999999</v>
      </c>
      <c r="AI586">
        <v>31.796966999999999</v>
      </c>
      <c r="AJ586">
        <v>31.979658000000001</v>
      </c>
      <c r="AK586">
        <v>32.087524000000002</v>
      </c>
      <c r="AL586">
        <v>32.147182000000001</v>
      </c>
      <c r="AM586">
        <v>32.354579999999999</v>
      </c>
      <c r="AN586">
        <v>32.422637999999999</v>
      </c>
      <c r="AO586" s="1">
        <v>6.0000000000000001E-3</v>
      </c>
    </row>
    <row r="587" spans="1:41" hidden="1" x14ac:dyDescent="0.2">
      <c r="A587" t="s">
        <v>623</v>
      </c>
      <c r="B587" t="s">
        <v>46</v>
      </c>
      <c r="C587" t="s">
        <v>181</v>
      </c>
      <c r="D587" t="s">
        <v>2676</v>
      </c>
      <c r="I587" t="s">
        <v>159</v>
      </c>
    </row>
    <row r="588" spans="1:41" hidden="1" x14ac:dyDescent="0.2">
      <c r="A588" t="s">
        <v>623</v>
      </c>
      <c r="B588" t="s">
        <v>11</v>
      </c>
      <c r="C588" t="s">
        <v>181</v>
      </c>
      <c r="D588" t="s">
        <v>2676</v>
      </c>
      <c r="E588" t="s">
        <v>2651</v>
      </c>
      <c r="H588" t="s">
        <v>464</v>
      </c>
      <c r="I588" t="s">
        <v>159</v>
      </c>
      <c r="K588">
        <v>12.500389999999999</v>
      </c>
      <c r="L588">
        <v>13.424161</v>
      </c>
      <c r="M588">
        <v>13.618715999999999</v>
      </c>
      <c r="N588">
        <v>12.360512999999999</v>
      </c>
      <c r="O588">
        <v>12.214435999999999</v>
      </c>
      <c r="P588">
        <v>12.242328000000001</v>
      </c>
      <c r="Q588">
        <v>12.31561</v>
      </c>
      <c r="R588">
        <v>12.470109000000001</v>
      </c>
      <c r="S588">
        <v>12.506822</v>
      </c>
      <c r="T588">
        <v>12.542149999999999</v>
      </c>
      <c r="U588">
        <v>12.6523</v>
      </c>
      <c r="V588">
        <v>12.775378</v>
      </c>
      <c r="W588">
        <v>12.983269</v>
      </c>
      <c r="X588">
        <v>13.189144000000001</v>
      </c>
      <c r="Y588">
        <v>13.067767999999999</v>
      </c>
      <c r="Z588">
        <v>13.165986</v>
      </c>
      <c r="AA588">
        <v>13.273671</v>
      </c>
      <c r="AB588">
        <v>13.304283</v>
      </c>
      <c r="AC588">
        <v>13.486046999999999</v>
      </c>
      <c r="AD588">
        <v>13.622019999999999</v>
      </c>
      <c r="AE588">
        <v>13.649755000000001</v>
      </c>
      <c r="AF588">
        <v>13.844841000000001</v>
      </c>
      <c r="AG588">
        <v>13.922947000000001</v>
      </c>
      <c r="AH588">
        <v>13.847825</v>
      </c>
      <c r="AI588">
        <v>13.997127000000001</v>
      </c>
      <c r="AJ588">
        <v>14.096767</v>
      </c>
      <c r="AK588">
        <v>13.974157</v>
      </c>
      <c r="AL588">
        <v>14.058586999999999</v>
      </c>
      <c r="AM588">
        <v>14.113792999999999</v>
      </c>
      <c r="AN588">
        <v>14.049518000000001</v>
      </c>
      <c r="AO588" s="1">
        <v>4.0000000000000001E-3</v>
      </c>
    </row>
    <row r="589" spans="1:41" hidden="1" x14ac:dyDescent="0.2">
      <c r="A589" t="s">
        <v>623</v>
      </c>
      <c r="B589" t="s">
        <v>13</v>
      </c>
      <c r="C589" t="s">
        <v>181</v>
      </c>
      <c r="D589" t="s">
        <v>2676</v>
      </c>
      <c r="E589" t="s">
        <v>2652</v>
      </c>
      <c r="H589" t="s">
        <v>465</v>
      </c>
      <c r="I589" t="s">
        <v>159</v>
      </c>
      <c r="K589">
        <v>12.532317000000001</v>
      </c>
      <c r="L589">
        <v>12.915552999999999</v>
      </c>
      <c r="M589">
        <v>12.968673000000001</v>
      </c>
      <c r="N589">
        <v>11.917757999999999</v>
      </c>
      <c r="O589">
        <v>11.812089</v>
      </c>
      <c r="P589">
        <v>11.921873</v>
      </c>
      <c r="Q589">
        <v>11.960985000000001</v>
      </c>
      <c r="R589">
        <v>12.152741000000001</v>
      </c>
      <c r="S589">
        <v>12.154184000000001</v>
      </c>
      <c r="T589">
        <v>12.048126999999999</v>
      </c>
      <c r="U589">
        <v>12.276443</v>
      </c>
      <c r="V589">
        <v>12.262886</v>
      </c>
      <c r="W589">
        <v>12.560551</v>
      </c>
      <c r="X589">
        <v>12.744467999999999</v>
      </c>
      <c r="Y589">
        <v>12.591938000000001</v>
      </c>
      <c r="Z589">
        <v>12.698102</v>
      </c>
      <c r="AA589">
        <v>12.790084</v>
      </c>
      <c r="AB589">
        <v>12.789084000000001</v>
      </c>
      <c r="AC589">
        <v>12.912642999999999</v>
      </c>
      <c r="AD589">
        <v>13.141527999999999</v>
      </c>
      <c r="AE589">
        <v>13.187951999999999</v>
      </c>
      <c r="AF589">
        <v>13.395535000000001</v>
      </c>
      <c r="AG589">
        <v>13.538727</v>
      </c>
      <c r="AH589">
        <v>13.534148</v>
      </c>
      <c r="AI589">
        <v>13.623601000000001</v>
      </c>
      <c r="AJ589">
        <v>13.772681</v>
      </c>
      <c r="AK589">
        <v>13.709991</v>
      </c>
      <c r="AL589">
        <v>13.828783</v>
      </c>
      <c r="AM589">
        <v>13.844523000000001</v>
      </c>
      <c r="AN589">
        <v>13.863329</v>
      </c>
      <c r="AO589" s="1">
        <v>3.0000000000000001E-3</v>
      </c>
    </row>
    <row r="590" spans="1:41" hidden="1" x14ac:dyDescent="0.2">
      <c r="A590" t="s">
        <v>623</v>
      </c>
      <c r="B590" t="s">
        <v>15</v>
      </c>
      <c r="C590" t="s">
        <v>181</v>
      </c>
      <c r="D590" t="s">
        <v>2676</v>
      </c>
      <c r="E590" t="s">
        <v>2653</v>
      </c>
      <c r="H590" t="s">
        <v>466</v>
      </c>
      <c r="I590" t="s">
        <v>159</v>
      </c>
      <c r="K590">
        <v>12.605529000000001</v>
      </c>
      <c r="L590">
        <v>13.349968000000001</v>
      </c>
      <c r="M590">
        <v>13.751154</v>
      </c>
      <c r="N590">
        <v>12.563890000000001</v>
      </c>
      <c r="O590">
        <v>12.560306000000001</v>
      </c>
      <c r="P590">
        <v>12.766586</v>
      </c>
      <c r="Q590">
        <v>12.845333</v>
      </c>
      <c r="R590">
        <v>13.214454999999999</v>
      </c>
      <c r="S590">
        <v>13.590614</v>
      </c>
      <c r="T590">
        <v>13.862109999999999</v>
      </c>
      <c r="U590">
        <v>14.104979</v>
      </c>
      <c r="V590">
        <v>14.447819000000001</v>
      </c>
      <c r="W590">
        <v>14.75426</v>
      </c>
      <c r="X590">
        <v>14.972935</v>
      </c>
      <c r="Y590">
        <v>14.983464</v>
      </c>
      <c r="Z590">
        <v>15.090704000000001</v>
      </c>
      <c r="AA590">
        <v>15.212516000000001</v>
      </c>
      <c r="AB590">
        <v>15.352111000000001</v>
      </c>
      <c r="AC590">
        <v>15.46743</v>
      </c>
      <c r="AD590">
        <v>15.547048999999999</v>
      </c>
      <c r="AE590">
        <v>15.666456</v>
      </c>
      <c r="AF590">
        <v>15.687101</v>
      </c>
      <c r="AG590">
        <v>15.794357</v>
      </c>
      <c r="AH590">
        <v>15.93773</v>
      </c>
      <c r="AI590">
        <v>16.026973999999999</v>
      </c>
      <c r="AJ590">
        <v>16.124262000000002</v>
      </c>
      <c r="AK590">
        <v>16.149937000000001</v>
      </c>
      <c r="AL590">
        <v>16.107845000000001</v>
      </c>
      <c r="AM590">
        <v>16.187411999999998</v>
      </c>
      <c r="AN590">
        <v>16.292036</v>
      </c>
      <c r="AO590" s="1">
        <v>8.9999999999999993E-3</v>
      </c>
    </row>
    <row r="591" spans="1:41" hidden="1" x14ac:dyDescent="0.2">
      <c r="A591" t="s">
        <v>623</v>
      </c>
      <c r="B591" t="s">
        <v>75</v>
      </c>
      <c r="C591" t="s">
        <v>181</v>
      </c>
      <c r="D591" t="s">
        <v>2677</v>
      </c>
      <c r="I591" t="s">
        <v>159</v>
      </c>
    </row>
    <row r="592" spans="1:41" hidden="1" x14ac:dyDescent="0.2">
      <c r="A592" t="s">
        <v>623</v>
      </c>
      <c r="B592" t="s">
        <v>11</v>
      </c>
      <c r="C592" t="s">
        <v>181</v>
      </c>
      <c r="D592" t="s">
        <v>2677</v>
      </c>
      <c r="E592" t="s">
        <v>2651</v>
      </c>
      <c r="H592" t="s">
        <v>467</v>
      </c>
      <c r="I592" t="s">
        <v>159</v>
      </c>
      <c r="K592">
        <v>61.665301999999997</v>
      </c>
      <c r="L592">
        <v>62.212192999999999</v>
      </c>
      <c r="M592">
        <v>58.876938000000003</v>
      </c>
      <c r="N592">
        <v>59.932876999999998</v>
      </c>
      <c r="O592">
        <v>59.708697999999998</v>
      </c>
      <c r="P592">
        <v>60.121730999999997</v>
      </c>
      <c r="Q592">
        <v>60.468471999999998</v>
      </c>
      <c r="R592">
        <v>60.694423999999998</v>
      </c>
      <c r="S592">
        <v>60.707889999999999</v>
      </c>
      <c r="T592">
        <v>61.187710000000003</v>
      </c>
      <c r="U592">
        <v>61.656222999999997</v>
      </c>
      <c r="V592">
        <v>61.765552999999997</v>
      </c>
      <c r="W592">
        <v>61.780887999999997</v>
      </c>
      <c r="X592">
        <v>61.907775999999998</v>
      </c>
      <c r="Y592">
        <v>61.831786999999998</v>
      </c>
      <c r="Z592">
        <v>62.028370000000002</v>
      </c>
      <c r="AA592">
        <v>62.340384999999998</v>
      </c>
      <c r="AB592">
        <v>62.716025999999999</v>
      </c>
      <c r="AC592">
        <v>62.715468999999999</v>
      </c>
      <c r="AD592">
        <v>63.189411</v>
      </c>
      <c r="AE592">
        <v>63.455322000000002</v>
      </c>
      <c r="AF592">
        <v>63.503715999999997</v>
      </c>
      <c r="AG592">
        <v>64.107971000000006</v>
      </c>
      <c r="AH592">
        <v>64.760154999999997</v>
      </c>
      <c r="AI592">
        <v>65.055121999999997</v>
      </c>
      <c r="AJ592">
        <v>65.670906000000002</v>
      </c>
      <c r="AK592">
        <v>65.915710000000004</v>
      </c>
      <c r="AL592">
        <v>65.860641000000001</v>
      </c>
      <c r="AM592">
        <v>66.085609000000005</v>
      </c>
      <c r="AN592">
        <v>66.247733999999994</v>
      </c>
      <c r="AO592" s="1">
        <v>2E-3</v>
      </c>
    </row>
    <row r="593" spans="1:41" hidden="1" x14ac:dyDescent="0.2">
      <c r="A593" t="s">
        <v>623</v>
      </c>
      <c r="B593" t="s">
        <v>13</v>
      </c>
      <c r="C593" t="s">
        <v>181</v>
      </c>
      <c r="D593" t="s">
        <v>2677</v>
      </c>
      <c r="E593" t="s">
        <v>2652</v>
      </c>
      <c r="H593" t="s">
        <v>468</v>
      </c>
      <c r="I593" t="s">
        <v>159</v>
      </c>
      <c r="K593">
        <v>61.662537</v>
      </c>
      <c r="L593">
        <v>62.222881000000001</v>
      </c>
      <c r="M593">
        <v>57.930034999999997</v>
      </c>
      <c r="N593">
        <v>58.048805000000002</v>
      </c>
      <c r="O593">
        <v>57.990867999999999</v>
      </c>
      <c r="P593">
        <v>58.36927</v>
      </c>
      <c r="Q593">
        <v>58.889862000000001</v>
      </c>
      <c r="R593">
        <v>58.902977</v>
      </c>
      <c r="S593">
        <v>58.848858</v>
      </c>
      <c r="T593">
        <v>58.927208</v>
      </c>
      <c r="U593">
        <v>58.946438000000001</v>
      </c>
      <c r="V593">
        <v>58.928604</v>
      </c>
      <c r="W593">
        <v>58.724915000000003</v>
      </c>
      <c r="X593">
        <v>58.311169</v>
      </c>
      <c r="Y593">
        <v>58.083801000000001</v>
      </c>
      <c r="Z593">
        <v>57.911884000000001</v>
      </c>
      <c r="AA593">
        <v>57.770859000000002</v>
      </c>
      <c r="AB593">
        <v>58.059170000000002</v>
      </c>
      <c r="AC593">
        <v>58.128757</v>
      </c>
      <c r="AD593">
        <v>59.103783</v>
      </c>
      <c r="AE593">
        <v>59.500031</v>
      </c>
      <c r="AF593">
        <v>59.643287999999998</v>
      </c>
      <c r="AG593">
        <v>60.401401999999997</v>
      </c>
      <c r="AH593">
        <v>60.866528000000002</v>
      </c>
      <c r="AI593">
        <v>61.166018999999999</v>
      </c>
      <c r="AJ593">
        <v>61.873702999999999</v>
      </c>
      <c r="AK593">
        <v>61.840733</v>
      </c>
      <c r="AL593">
        <v>62.365059000000002</v>
      </c>
      <c r="AM593">
        <v>63.279758000000001</v>
      </c>
      <c r="AN593">
        <v>64.139983999999998</v>
      </c>
      <c r="AO593" s="1">
        <v>1E-3</v>
      </c>
    </row>
    <row r="594" spans="1:41" hidden="1" x14ac:dyDescent="0.2">
      <c r="A594" t="s">
        <v>623</v>
      </c>
      <c r="B594" t="s">
        <v>15</v>
      </c>
      <c r="C594" t="s">
        <v>181</v>
      </c>
      <c r="D594" t="s">
        <v>2677</v>
      </c>
      <c r="E594" t="s">
        <v>2653</v>
      </c>
      <c r="H594" t="s">
        <v>469</v>
      </c>
      <c r="I594" t="s">
        <v>159</v>
      </c>
      <c r="K594">
        <v>61.837237999999999</v>
      </c>
      <c r="L594">
        <v>62.226204000000003</v>
      </c>
      <c r="M594">
        <v>58.058281000000001</v>
      </c>
      <c r="N594">
        <v>60.565978999999999</v>
      </c>
      <c r="O594">
        <v>61.205368</v>
      </c>
      <c r="P594">
        <v>61.645878000000003</v>
      </c>
      <c r="Q594">
        <v>62.186259999999997</v>
      </c>
      <c r="R594">
        <v>62.782893999999999</v>
      </c>
      <c r="S594">
        <v>64.542488000000006</v>
      </c>
      <c r="T594">
        <v>65.129936000000001</v>
      </c>
      <c r="U594">
        <v>65.762917000000002</v>
      </c>
      <c r="V594">
        <v>66.508910999999998</v>
      </c>
      <c r="W594">
        <v>66.964568999999997</v>
      </c>
      <c r="X594">
        <v>67.440978999999999</v>
      </c>
      <c r="Y594">
        <v>67.513351</v>
      </c>
      <c r="Z594">
        <v>67.812775000000002</v>
      </c>
      <c r="AA594">
        <v>68.218170000000001</v>
      </c>
      <c r="AB594">
        <v>68.191612000000006</v>
      </c>
      <c r="AC594">
        <v>68.412834000000004</v>
      </c>
      <c r="AD594">
        <v>67.495261999999997</v>
      </c>
      <c r="AE594">
        <v>67.129990000000006</v>
      </c>
      <c r="AF594">
        <v>67.544692999999995</v>
      </c>
      <c r="AG594">
        <v>68.069664000000003</v>
      </c>
      <c r="AH594">
        <v>68.383064000000005</v>
      </c>
      <c r="AI594">
        <v>69.105934000000005</v>
      </c>
      <c r="AJ594">
        <v>68.916595000000001</v>
      </c>
      <c r="AK594">
        <v>68.898750000000007</v>
      </c>
      <c r="AL594">
        <v>68.438972000000007</v>
      </c>
      <c r="AM594">
        <v>68.722251999999997</v>
      </c>
      <c r="AN594">
        <v>69.216239999999999</v>
      </c>
      <c r="AO594" s="1">
        <v>4.0000000000000001E-3</v>
      </c>
    </row>
    <row r="595" spans="1:41" hidden="1" x14ac:dyDescent="0.2">
      <c r="A595" t="s">
        <v>623</v>
      </c>
      <c r="B595" t="s">
        <v>172</v>
      </c>
      <c r="C595" t="s">
        <v>181</v>
      </c>
      <c r="D595" t="s">
        <v>2678</v>
      </c>
      <c r="I595" t="s">
        <v>159</v>
      </c>
    </row>
    <row r="596" spans="1:41" hidden="1" x14ac:dyDescent="0.2">
      <c r="A596" t="s">
        <v>623</v>
      </c>
      <c r="B596" t="s">
        <v>11</v>
      </c>
      <c r="C596" t="s">
        <v>181</v>
      </c>
      <c r="D596" t="s">
        <v>2678</v>
      </c>
      <c r="E596" t="s">
        <v>2651</v>
      </c>
      <c r="H596" t="s">
        <v>470</v>
      </c>
      <c r="I596" t="s">
        <v>159</v>
      </c>
      <c r="K596">
        <v>139.56835899999999</v>
      </c>
      <c r="L596">
        <v>143.48111</v>
      </c>
      <c r="M596">
        <v>139.33734100000001</v>
      </c>
      <c r="N596">
        <v>137.75637800000001</v>
      </c>
      <c r="O596">
        <v>137.199997</v>
      </c>
      <c r="P596">
        <v>137.51800499999999</v>
      </c>
      <c r="Q596">
        <v>138.21215799999999</v>
      </c>
      <c r="R596">
        <v>138.68251000000001</v>
      </c>
      <c r="S596">
        <v>138.82118199999999</v>
      </c>
      <c r="T596">
        <v>139.08535800000001</v>
      </c>
      <c r="U596">
        <v>140.16304</v>
      </c>
      <c r="V596">
        <v>140.207809</v>
      </c>
      <c r="W596">
        <v>141.617615</v>
      </c>
      <c r="X596">
        <v>142.435913</v>
      </c>
      <c r="Y596">
        <v>141.62750199999999</v>
      </c>
      <c r="Z596">
        <v>141.976868</v>
      </c>
      <c r="AA596">
        <v>142.7276</v>
      </c>
      <c r="AB596">
        <v>142.83969099999999</v>
      </c>
      <c r="AC596">
        <v>143.98516799999999</v>
      </c>
      <c r="AD596">
        <v>144.89120500000001</v>
      </c>
      <c r="AE596">
        <v>144.930969</v>
      </c>
      <c r="AF596">
        <v>145.97074900000001</v>
      </c>
      <c r="AG596">
        <v>147.31629899999999</v>
      </c>
      <c r="AH596">
        <v>147.22705099999999</v>
      </c>
      <c r="AI596">
        <v>148.55676299999999</v>
      </c>
      <c r="AJ596">
        <v>149.554565</v>
      </c>
      <c r="AK596">
        <v>149.11605800000001</v>
      </c>
      <c r="AL596">
        <v>150.054947</v>
      </c>
      <c r="AM596">
        <v>150.721191</v>
      </c>
      <c r="AN596">
        <v>150.102844</v>
      </c>
      <c r="AO596" s="1">
        <v>3.0000000000000001E-3</v>
      </c>
    </row>
    <row r="597" spans="1:41" hidden="1" x14ac:dyDescent="0.2">
      <c r="A597" t="s">
        <v>623</v>
      </c>
      <c r="B597" t="s">
        <v>13</v>
      </c>
      <c r="C597" t="s">
        <v>181</v>
      </c>
      <c r="D597" t="s">
        <v>2678</v>
      </c>
      <c r="E597" t="s">
        <v>2652</v>
      </c>
      <c r="H597" t="s">
        <v>471</v>
      </c>
      <c r="I597" t="s">
        <v>159</v>
      </c>
      <c r="K597">
        <v>139.59343000000001</v>
      </c>
      <c r="L597">
        <v>142.051682</v>
      </c>
      <c r="M597">
        <v>136.240891</v>
      </c>
      <c r="N597">
        <v>133.91944899999999</v>
      </c>
      <c r="O597">
        <v>133.19712799999999</v>
      </c>
      <c r="P597">
        <v>134.02063000000001</v>
      </c>
      <c r="Q597">
        <v>134.63795500000001</v>
      </c>
      <c r="R597">
        <v>135.201843</v>
      </c>
      <c r="S597">
        <v>134.668701</v>
      </c>
      <c r="T597">
        <v>133.75869800000001</v>
      </c>
      <c r="U597">
        <v>135.03372200000001</v>
      </c>
      <c r="V597">
        <v>134.524933</v>
      </c>
      <c r="W597">
        <v>135.82334900000001</v>
      </c>
      <c r="X597">
        <v>135.99327099999999</v>
      </c>
      <c r="Y597">
        <v>134.819412</v>
      </c>
      <c r="Z597">
        <v>134.80381800000001</v>
      </c>
      <c r="AA597">
        <v>135.06617700000001</v>
      </c>
      <c r="AB597">
        <v>134.96127300000001</v>
      </c>
      <c r="AC597">
        <v>135.769577</v>
      </c>
      <c r="AD597">
        <v>137.828812</v>
      </c>
      <c r="AE597">
        <v>138.03216599999999</v>
      </c>
      <c r="AF597">
        <v>139.13900799999999</v>
      </c>
      <c r="AG597">
        <v>140.71771200000001</v>
      </c>
      <c r="AH597">
        <v>140.695618</v>
      </c>
      <c r="AI597">
        <v>141.38020299999999</v>
      </c>
      <c r="AJ597">
        <v>142.82476800000001</v>
      </c>
      <c r="AK597">
        <v>141.89073200000001</v>
      </c>
      <c r="AL597">
        <v>143.24131800000001</v>
      </c>
      <c r="AM597">
        <v>144.23466500000001</v>
      </c>
      <c r="AN597">
        <v>144.57154800000001</v>
      </c>
      <c r="AO597" s="1">
        <v>1E-3</v>
      </c>
    </row>
    <row r="598" spans="1:41" hidden="1" x14ac:dyDescent="0.2">
      <c r="A598" t="s">
        <v>623</v>
      </c>
      <c r="B598" t="s">
        <v>15</v>
      </c>
      <c r="C598" t="s">
        <v>181</v>
      </c>
      <c r="D598" t="s">
        <v>2678</v>
      </c>
      <c r="E598" t="s">
        <v>2653</v>
      </c>
      <c r="H598" t="s">
        <v>472</v>
      </c>
      <c r="I598" t="s">
        <v>159</v>
      </c>
      <c r="K598">
        <v>139.960083</v>
      </c>
      <c r="L598">
        <v>143.957932</v>
      </c>
      <c r="M598">
        <v>140.76620500000001</v>
      </c>
      <c r="N598">
        <v>141.424026</v>
      </c>
      <c r="O598">
        <v>142.30777</v>
      </c>
      <c r="P598">
        <v>143.97773699999999</v>
      </c>
      <c r="Q598">
        <v>144.032104</v>
      </c>
      <c r="R598">
        <v>146.32723999999999</v>
      </c>
      <c r="S598">
        <v>149.342072</v>
      </c>
      <c r="T598">
        <v>150.65426600000001</v>
      </c>
      <c r="U598">
        <v>152.27389500000001</v>
      </c>
      <c r="V598">
        <v>153.91348300000001</v>
      </c>
      <c r="W598">
        <v>155.81549100000001</v>
      </c>
      <c r="X598">
        <v>156.808426</v>
      </c>
      <c r="Y598">
        <v>156.419983</v>
      </c>
      <c r="Z598">
        <v>156.964111</v>
      </c>
      <c r="AA598">
        <v>157.81149300000001</v>
      </c>
      <c r="AB598">
        <v>158.25836200000001</v>
      </c>
      <c r="AC598">
        <v>158.98820499999999</v>
      </c>
      <c r="AD598">
        <v>158.61033599999999</v>
      </c>
      <c r="AE598">
        <v>159.15267900000001</v>
      </c>
      <c r="AF598">
        <v>159.43367000000001</v>
      </c>
      <c r="AG598">
        <v>160.49615499999999</v>
      </c>
      <c r="AH598">
        <v>161.43568400000001</v>
      </c>
      <c r="AI598">
        <v>162.618469</v>
      </c>
      <c r="AJ598">
        <v>162.98498499999999</v>
      </c>
      <c r="AK598">
        <v>163.25140400000001</v>
      </c>
      <c r="AL598">
        <v>162.88003499999999</v>
      </c>
      <c r="AM598">
        <v>163.68145799999999</v>
      </c>
      <c r="AN598">
        <v>164.422394</v>
      </c>
      <c r="AO598" s="1">
        <v>6.0000000000000001E-3</v>
      </c>
    </row>
    <row r="599" spans="1:41" hidden="1" x14ac:dyDescent="0.2">
      <c r="A599" t="s">
        <v>623</v>
      </c>
      <c r="B599" t="s">
        <v>176</v>
      </c>
      <c r="C599" t="s">
        <v>181</v>
      </c>
      <c r="D599" t="s">
        <v>2679</v>
      </c>
      <c r="I599" t="s">
        <v>159</v>
      </c>
    </row>
    <row r="600" spans="1:41" hidden="1" x14ac:dyDescent="0.2">
      <c r="A600" t="s">
        <v>623</v>
      </c>
      <c r="B600" t="s">
        <v>11</v>
      </c>
      <c r="C600" t="s">
        <v>181</v>
      </c>
      <c r="D600" t="s">
        <v>2679</v>
      </c>
      <c r="E600" t="s">
        <v>2651</v>
      </c>
      <c r="H600" t="s">
        <v>473</v>
      </c>
      <c r="I600" t="s">
        <v>159</v>
      </c>
      <c r="K600">
        <v>4.2798999999999997E-2</v>
      </c>
      <c r="L600">
        <v>4.3996E-2</v>
      </c>
      <c r="M600">
        <v>4.2712E-2</v>
      </c>
      <c r="N600">
        <v>4.2098999999999998E-2</v>
      </c>
      <c r="O600">
        <v>4.1121999999999999E-2</v>
      </c>
      <c r="P600">
        <v>4.0411000000000002E-2</v>
      </c>
      <c r="Q600">
        <v>3.9518999999999999E-2</v>
      </c>
      <c r="R600">
        <v>3.8517999999999997E-2</v>
      </c>
      <c r="S600">
        <v>3.7565000000000001E-2</v>
      </c>
      <c r="T600">
        <v>3.6983000000000002E-2</v>
      </c>
      <c r="U600">
        <v>3.5913E-2</v>
      </c>
      <c r="V600">
        <v>3.5062999999999997E-2</v>
      </c>
      <c r="W600">
        <v>3.4275E-2</v>
      </c>
      <c r="X600">
        <v>3.3363999999999998E-2</v>
      </c>
      <c r="Y600">
        <v>3.1951E-2</v>
      </c>
      <c r="Z600">
        <v>3.2497999999999999E-2</v>
      </c>
      <c r="AA600">
        <v>3.2184999999999998E-2</v>
      </c>
      <c r="AB600">
        <v>3.2087999999999998E-2</v>
      </c>
      <c r="AC600">
        <v>3.1975999999999997E-2</v>
      </c>
      <c r="AD600">
        <v>3.2168000000000002E-2</v>
      </c>
      <c r="AE600">
        <v>3.2384999999999997E-2</v>
      </c>
      <c r="AF600">
        <v>3.2849999999999997E-2</v>
      </c>
      <c r="AG600">
        <v>3.3306000000000002E-2</v>
      </c>
      <c r="AH600">
        <v>3.3814999999999998E-2</v>
      </c>
      <c r="AI600">
        <v>3.4272999999999998E-2</v>
      </c>
      <c r="AJ600">
        <v>3.4893E-2</v>
      </c>
      <c r="AK600">
        <v>3.5472999999999998E-2</v>
      </c>
      <c r="AL600">
        <v>3.5942000000000002E-2</v>
      </c>
      <c r="AM600">
        <v>3.6552000000000001E-2</v>
      </c>
      <c r="AN600">
        <v>3.7179999999999998E-2</v>
      </c>
      <c r="AO600" s="1">
        <v>-5.0000000000000001E-3</v>
      </c>
    </row>
    <row r="601" spans="1:41" hidden="1" x14ac:dyDescent="0.2">
      <c r="A601" t="s">
        <v>623</v>
      </c>
      <c r="B601" t="s">
        <v>13</v>
      </c>
      <c r="C601" t="s">
        <v>181</v>
      </c>
      <c r="D601" t="s">
        <v>2679</v>
      </c>
      <c r="E601" t="s">
        <v>2652</v>
      </c>
      <c r="H601" t="s">
        <v>474</v>
      </c>
      <c r="I601" t="s">
        <v>159</v>
      </c>
      <c r="K601">
        <v>3.5483000000000001E-2</v>
      </c>
      <c r="L601">
        <v>3.8167E-2</v>
      </c>
      <c r="M601">
        <v>4.2408000000000001E-2</v>
      </c>
      <c r="N601">
        <v>4.1450000000000001E-2</v>
      </c>
      <c r="O601">
        <v>4.0311E-2</v>
      </c>
      <c r="P601">
        <v>3.8886999999999998E-2</v>
      </c>
      <c r="Q601">
        <v>3.8122999999999997E-2</v>
      </c>
      <c r="R601">
        <v>3.7877000000000001E-2</v>
      </c>
      <c r="S601">
        <v>3.6551E-2</v>
      </c>
      <c r="T601">
        <v>3.5528999999999998E-2</v>
      </c>
      <c r="U601">
        <v>3.4305000000000002E-2</v>
      </c>
      <c r="V601">
        <v>3.3528000000000002E-2</v>
      </c>
      <c r="W601">
        <v>3.3274999999999999E-2</v>
      </c>
      <c r="X601">
        <v>3.1808999999999997E-2</v>
      </c>
      <c r="Y601">
        <v>3.1192999999999999E-2</v>
      </c>
      <c r="Z601">
        <v>3.141E-2</v>
      </c>
      <c r="AA601">
        <v>3.1336999999999997E-2</v>
      </c>
      <c r="AB601">
        <v>3.0283000000000001E-2</v>
      </c>
      <c r="AC601">
        <v>3.0626E-2</v>
      </c>
      <c r="AD601">
        <v>3.0254E-2</v>
      </c>
      <c r="AE601">
        <v>3.0813E-2</v>
      </c>
      <c r="AF601">
        <v>3.1119999999999998E-2</v>
      </c>
      <c r="AG601">
        <v>3.1481000000000002E-2</v>
      </c>
      <c r="AH601">
        <v>3.1904000000000002E-2</v>
      </c>
      <c r="AI601">
        <v>3.2682000000000003E-2</v>
      </c>
      <c r="AJ601">
        <v>3.4495999999999999E-2</v>
      </c>
      <c r="AK601">
        <v>3.4599999999999999E-2</v>
      </c>
      <c r="AL601">
        <v>3.5236999999999997E-2</v>
      </c>
      <c r="AM601">
        <v>3.6284999999999998E-2</v>
      </c>
      <c r="AN601">
        <v>3.7243999999999999E-2</v>
      </c>
      <c r="AO601" s="1">
        <v>2E-3</v>
      </c>
    </row>
    <row r="602" spans="1:41" hidden="1" x14ac:dyDescent="0.2">
      <c r="A602" t="s">
        <v>623</v>
      </c>
      <c r="B602" t="s">
        <v>15</v>
      </c>
      <c r="C602" t="s">
        <v>181</v>
      </c>
      <c r="D602" t="s">
        <v>2679</v>
      </c>
      <c r="E602" t="s">
        <v>2653</v>
      </c>
      <c r="H602" t="s">
        <v>475</v>
      </c>
      <c r="I602" t="s">
        <v>159</v>
      </c>
      <c r="K602">
        <v>3.5229999999999997E-2</v>
      </c>
      <c r="L602">
        <v>3.7061999999999998E-2</v>
      </c>
      <c r="M602">
        <v>4.2384999999999999E-2</v>
      </c>
      <c r="N602">
        <v>4.2728000000000002E-2</v>
      </c>
      <c r="O602">
        <v>4.2261E-2</v>
      </c>
      <c r="P602">
        <v>4.1553E-2</v>
      </c>
      <c r="Q602">
        <v>4.0715000000000001E-2</v>
      </c>
      <c r="R602">
        <v>3.9924000000000001E-2</v>
      </c>
      <c r="S602">
        <v>3.9489999999999997E-2</v>
      </c>
      <c r="T602">
        <v>3.8760000000000003E-2</v>
      </c>
      <c r="U602">
        <v>3.7918E-2</v>
      </c>
      <c r="V602">
        <v>3.7238E-2</v>
      </c>
      <c r="W602">
        <v>3.6416999999999998E-2</v>
      </c>
      <c r="X602">
        <v>3.5822E-2</v>
      </c>
      <c r="Y602">
        <v>3.5056999999999998E-2</v>
      </c>
      <c r="Z602">
        <v>3.4562000000000002E-2</v>
      </c>
      <c r="AA602">
        <v>3.4208000000000002E-2</v>
      </c>
      <c r="AB602">
        <v>3.3849999999999998E-2</v>
      </c>
      <c r="AC602">
        <v>3.3792999999999997E-2</v>
      </c>
      <c r="AD602">
        <v>3.3491E-2</v>
      </c>
      <c r="AE602">
        <v>3.3430000000000001E-2</v>
      </c>
      <c r="AF602">
        <v>3.3658E-2</v>
      </c>
      <c r="AG602">
        <v>3.3993000000000002E-2</v>
      </c>
      <c r="AH602">
        <v>3.4556999999999997E-2</v>
      </c>
      <c r="AI602">
        <v>3.5122E-2</v>
      </c>
      <c r="AJ602">
        <v>3.5410999999999998E-2</v>
      </c>
      <c r="AK602">
        <v>3.5833999999999998E-2</v>
      </c>
      <c r="AL602">
        <v>3.6179999999999997E-2</v>
      </c>
      <c r="AM602">
        <v>3.6859000000000003E-2</v>
      </c>
      <c r="AN602">
        <v>3.7596999999999998E-2</v>
      </c>
      <c r="AO602" s="1">
        <v>2E-3</v>
      </c>
    </row>
    <row r="603" spans="1:41" hidden="1" x14ac:dyDescent="0.2">
      <c r="A603" t="s">
        <v>623</v>
      </c>
      <c r="B603" t="s">
        <v>180</v>
      </c>
      <c r="C603" t="s">
        <v>181</v>
      </c>
      <c r="I603" t="s">
        <v>159</v>
      </c>
    </row>
    <row r="604" spans="1:41" hidden="1" x14ac:dyDescent="0.2">
      <c r="A604" t="s">
        <v>623</v>
      </c>
      <c r="B604" t="s">
        <v>11</v>
      </c>
      <c r="C604" t="s">
        <v>181</v>
      </c>
      <c r="D604" t="s">
        <v>2651</v>
      </c>
      <c r="H604" t="s">
        <v>476</v>
      </c>
      <c r="I604" t="s">
        <v>159</v>
      </c>
      <c r="K604">
        <v>139.61116000000001</v>
      </c>
      <c r="L604">
        <v>143.52510100000001</v>
      </c>
      <c r="M604">
        <v>139.38005100000001</v>
      </c>
      <c r="N604">
        <v>137.79847699999999</v>
      </c>
      <c r="O604">
        <v>137.241119</v>
      </c>
      <c r="P604">
        <v>137.55841100000001</v>
      </c>
      <c r="Q604">
        <v>138.251678</v>
      </c>
      <c r="R604">
        <v>138.721024</v>
      </c>
      <c r="S604">
        <v>138.85874899999999</v>
      </c>
      <c r="T604">
        <v>139.122345</v>
      </c>
      <c r="U604">
        <v>140.198959</v>
      </c>
      <c r="V604">
        <v>140.242874</v>
      </c>
      <c r="W604">
        <v>141.65188599999999</v>
      </c>
      <c r="X604">
        <v>142.46928399999999</v>
      </c>
      <c r="Y604">
        <v>141.65945400000001</v>
      </c>
      <c r="Z604">
        <v>142.00936899999999</v>
      </c>
      <c r="AA604">
        <v>142.759781</v>
      </c>
      <c r="AB604">
        <v>142.87178</v>
      </c>
      <c r="AC604">
        <v>144.01715100000001</v>
      </c>
      <c r="AD604">
        <v>144.92337000000001</v>
      </c>
      <c r="AE604">
        <v>144.963348</v>
      </c>
      <c r="AF604">
        <v>146.003601</v>
      </c>
      <c r="AG604">
        <v>147.34960899999999</v>
      </c>
      <c r="AH604">
        <v>147.260864</v>
      </c>
      <c r="AI604">
        <v>148.59103400000001</v>
      </c>
      <c r="AJ604">
        <v>149.589462</v>
      </c>
      <c r="AK604">
        <v>149.151535</v>
      </c>
      <c r="AL604">
        <v>150.09089700000001</v>
      </c>
      <c r="AM604">
        <v>150.75773599999999</v>
      </c>
      <c r="AN604">
        <v>150.14003</v>
      </c>
      <c r="AO604" s="1">
        <v>3.0000000000000001E-3</v>
      </c>
    </row>
    <row r="605" spans="1:41" hidden="1" x14ac:dyDescent="0.2">
      <c r="A605" t="s">
        <v>623</v>
      </c>
      <c r="B605" t="s">
        <v>13</v>
      </c>
      <c r="C605" t="s">
        <v>181</v>
      </c>
      <c r="D605" t="s">
        <v>2652</v>
      </c>
      <c r="H605" t="s">
        <v>477</v>
      </c>
      <c r="I605" t="s">
        <v>159</v>
      </c>
      <c r="K605">
        <v>139.628906</v>
      </c>
      <c r="L605">
        <v>142.089844</v>
      </c>
      <c r="M605">
        <v>136.28329500000001</v>
      </c>
      <c r="N605">
        <v>133.960892</v>
      </c>
      <c r="O605">
        <v>133.23744199999999</v>
      </c>
      <c r="P605">
        <v>134.05952500000001</v>
      </c>
      <c r="Q605">
        <v>134.67607100000001</v>
      </c>
      <c r="R605">
        <v>135.23971599999999</v>
      </c>
      <c r="S605">
        <v>134.70524599999999</v>
      </c>
      <c r="T605">
        <v>133.79422</v>
      </c>
      <c r="U605">
        <v>135.06802400000001</v>
      </c>
      <c r="V605">
        <v>134.55845600000001</v>
      </c>
      <c r="W605">
        <v>135.856628</v>
      </c>
      <c r="X605">
        <v>136.02508499999999</v>
      </c>
      <c r="Y605">
        <v>134.85060100000001</v>
      </c>
      <c r="Z605">
        <v>134.83521999999999</v>
      </c>
      <c r="AA605">
        <v>135.09751900000001</v>
      </c>
      <c r="AB605">
        <v>134.99156199999999</v>
      </c>
      <c r="AC605">
        <v>135.80020099999999</v>
      </c>
      <c r="AD605">
        <v>137.85907</v>
      </c>
      <c r="AE605">
        <v>138.062973</v>
      </c>
      <c r="AF605">
        <v>139.17012</v>
      </c>
      <c r="AG605">
        <v>140.749191</v>
      </c>
      <c r="AH605">
        <v>140.72752399999999</v>
      </c>
      <c r="AI605">
        <v>141.41288800000001</v>
      </c>
      <c r="AJ605">
        <v>142.85926799999999</v>
      </c>
      <c r="AK605">
        <v>141.92533900000001</v>
      </c>
      <c r="AL605">
        <v>143.27654999999999</v>
      </c>
      <c r="AM605">
        <v>144.27095</v>
      </c>
      <c r="AN605">
        <v>144.60879499999999</v>
      </c>
      <c r="AO605" s="1">
        <v>1E-3</v>
      </c>
    </row>
    <row r="606" spans="1:41" hidden="1" x14ac:dyDescent="0.2">
      <c r="A606" t="s">
        <v>623</v>
      </c>
      <c r="B606" t="s">
        <v>15</v>
      </c>
      <c r="C606" t="s">
        <v>181</v>
      </c>
      <c r="D606" t="s">
        <v>2653</v>
      </c>
      <c r="H606" t="s">
        <v>478</v>
      </c>
      <c r="I606" t="s">
        <v>159</v>
      </c>
      <c r="K606">
        <v>139.995316</v>
      </c>
      <c r="L606">
        <v>143.99499499999999</v>
      </c>
      <c r="M606">
        <v>140.808594</v>
      </c>
      <c r="N606">
        <v>141.46675099999999</v>
      </c>
      <c r="O606">
        <v>142.35003699999999</v>
      </c>
      <c r="P606">
        <v>144.01928699999999</v>
      </c>
      <c r="Q606">
        <v>144.07281499999999</v>
      </c>
      <c r="R606">
        <v>146.36715699999999</v>
      </c>
      <c r="S606">
        <v>149.381561</v>
      </c>
      <c r="T606">
        <v>150.69302400000001</v>
      </c>
      <c r="U606">
        <v>152.311813</v>
      </c>
      <c r="V606">
        <v>153.950714</v>
      </c>
      <c r="W606">
        <v>155.851913</v>
      </c>
      <c r="X606">
        <v>156.84425400000001</v>
      </c>
      <c r="Y606">
        <v>156.45503199999999</v>
      </c>
      <c r="Z606">
        <v>156.998672</v>
      </c>
      <c r="AA606">
        <v>157.84570299999999</v>
      </c>
      <c r="AB606">
        <v>158.29220599999999</v>
      </c>
      <c r="AC606">
        <v>159.02200300000001</v>
      </c>
      <c r="AD606">
        <v>158.64382900000001</v>
      </c>
      <c r="AE606">
        <v>159.18611100000001</v>
      </c>
      <c r="AF606">
        <v>159.467331</v>
      </c>
      <c r="AG606">
        <v>160.53015099999999</v>
      </c>
      <c r="AH606">
        <v>161.47024500000001</v>
      </c>
      <c r="AI606">
        <v>162.653595</v>
      </c>
      <c r="AJ606">
        <v>163.02040099999999</v>
      </c>
      <c r="AK606">
        <v>163.28723099999999</v>
      </c>
      <c r="AL606">
        <v>162.916214</v>
      </c>
      <c r="AM606">
        <v>163.718323</v>
      </c>
      <c r="AN606">
        <v>164.459991</v>
      </c>
      <c r="AO606" s="1">
        <v>6.0000000000000001E-3</v>
      </c>
    </row>
    <row r="607" spans="1:41" hidden="1" x14ac:dyDescent="0.2">
      <c r="A607" t="s">
        <v>623</v>
      </c>
      <c r="B607" t="s">
        <v>185</v>
      </c>
    </row>
    <row r="608" spans="1:41" hidden="1" x14ac:dyDescent="0.2">
      <c r="A608" t="s">
        <v>623</v>
      </c>
      <c r="B608" t="s">
        <v>8</v>
      </c>
    </row>
    <row r="609" spans="1:41" hidden="1" x14ac:dyDescent="0.2">
      <c r="A609" t="s">
        <v>623</v>
      </c>
      <c r="B609" t="s">
        <v>9</v>
      </c>
      <c r="C609" t="s">
        <v>2648</v>
      </c>
      <c r="D609" t="s">
        <v>2680</v>
      </c>
      <c r="E609" t="s">
        <v>2649</v>
      </c>
      <c r="F609" t="s">
        <v>2650</v>
      </c>
      <c r="I609" t="s">
        <v>186</v>
      </c>
    </row>
    <row r="610" spans="1:41" hidden="1" x14ac:dyDescent="0.2">
      <c r="A610" t="s">
        <v>623</v>
      </c>
      <c r="B610" t="s">
        <v>11</v>
      </c>
      <c r="C610" t="s">
        <v>2648</v>
      </c>
      <c r="D610" t="s">
        <v>2680</v>
      </c>
      <c r="E610" t="s">
        <v>2649</v>
      </c>
      <c r="F610" t="s">
        <v>2650</v>
      </c>
      <c r="G610" t="s">
        <v>2651</v>
      </c>
      <c r="H610" t="s">
        <v>479</v>
      </c>
      <c r="I610" t="s">
        <v>186</v>
      </c>
      <c r="K610">
        <v>24.800160999999999</v>
      </c>
      <c r="L610">
        <v>27.462973000000002</v>
      </c>
      <c r="M610">
        <v>27.707958000000001</v>
      </c>
      <c r="N610">
        <v>28.391079000000001</v>
      </c>
      <c r="O610">
        <v>28.993462000000001</v>
      </c>
      <c r="P610">
        <v>29.814554000000001</v>
      </c>
      <c r="Q610">
        <v>30.987905999999999</v>
      </c>
      <c r="R610">
        <v>32.477210999999997</v>
      </c>
      <c r="S610">
        <v>33.955570000000002</v>
      </c>
      <c r="T610">
        <v>35.474528999999997</v>
      </c>
      <c r="U610">
        <v>37.009216000000002</v>
      </c>
      <c r="V610">
        <v>38.488384000000003</v>
      </c>
      <c r="W610">
        <v>39.965651999999999</v>
      </c>
      <c r="X610">
        <v>41.355141000000003</v>
      </c>
      <c r="Y610">
        <v>42.655467999999999</v>
      </c>
      <c r="Z610">
        <v>43.973430999999998</v>
      </c>
      <c r="AA610">
        <v>45.363419</v>
      </c>
      <c r="AB610">
        <v>46.791245000000004</v>
      </c>
      <c r="AC610">
        <v>48.142341999999999</v>
      </c>
      <c r="AD610">
        <v>49.757420000000003</v>
      </c>
      <c r="AE610">
        <v>51.351058999999999</v>
      </c>
      <c r="AF610">
        <v>52.778117999999999</v>
      </c>
      <c r="AG610">
        <v>54.370491000000001</v>
      </c>
      <c r="AH610">
        <v>56.088214999999998</v>
      </c>
      <c r="AI610">
        <v>57.635834000000003</v>
      </c>
      <c r="AJ610">
        <v>59.253677000000003</v>
      </c>
      <c r="AK610">
        <v>60.85474</v>
      </c>
      <c r="AL610">
        <v>62.424788999999997</v>
      </c>
      <c r="AM610">
        <v>63.914718999999998</v>
      </c>
      <c r="AN610">
        <v>65.373444000000006</v>
      </c>
      <c r="AO610" s="1">
        <v>3.4000000000000002E-2</v>
      </c>
    </row>
    <row r="611" spans="1:41" hidden="1" x14ac:dyDescent="0.2">
      <c r="A611" t="s">
        <v>623</v>
      </c>
      <c r="B611" t="s">
        <v>13</v>
      </c>
      <c r="C611" t="s">
        <v>2648</v>
      </c>
      <c r="D611" t="s">
        <v>2680</v>
      </c>
      <c r="E611" t="s">
        <v>2649</v>
      </c>
      <c r="F611" t="s">
        <v>2650</v>
      </c>
      <c r="G611" t="s">
        <v>2652</v>
      </c>
      <c r="H611" t="s">
        <v>480</v>
      </c>
      <c r="I611" t="s">
        <v>186</v>
      </c>
      <c r="K611">
        <v>24.800160999999999</v>
      </c>
      <c r="L611">
        <v>27.101669000000001</v>
      </c>
      <c r="M611">
        <v>26.751270000000002</v>
      </c>
      <c r="N611">
        <v>26.590879000000001</v>
      </c>
      <c r="O611">
        <v>26.565398999999999</v>
      </c>
      <c r="P611">
        <v>26.837098999999998</v>
      </c>
      <c r="Q611">
        <v>27.406867999999999</v>
      </c>
      <c r="R611">
        <v>28.305243000000001</v>
      </c>
      <c r="S611">
        <v>29.426940999999999</v>
      </c>
      <c r="T611">
        <v>30.574701000000001</v>
      </c>
      <c r="U611">
        <v>31.731964000000001</v>
      </c>
      <c r="V611">
        <v>33.104911999999999</v>
      </c>
      <c r="W611">
        <v>34.578578999999998</v>
      </c>
      <c r="X611">
        <v>35.861164000000002</v>
      </c>
      <c r="Y611">
        <v>36.969265</v>
      </c>
      <c r="Z611">
        <v>38.063746999999999</v>
      </c>
      <c r="AA611">
        <v>39.280391999999999</v>
      </c>
      <c r="AB611">
        <v>40.610298</v>
      </c>
      <c r="AC611">
        <v>41.815750000000001</v>
      </c>
      <c r="AD611">
        <v>43.292392999999997</v>
      </c>
      <c r="AE611">
        <v>44.616889999999998</v>
      </c>
      <c r="AF611">
        <v>45.851531999999999</v>
      </c>
      <c r="AG611">
        <v>47.052031999999997</v>
      </c>
      <c r="AH611">
        <v>48.198013000000003</v>
      </c>
      <c r="AI611">
        <v>49.307017999999999</v>
      </c>
      <c r="AJ611">
        <v>50.367882000000002</v>
      </c>
      <c r="AK611">
        <v>51.265427000000003</v>
      </c>
      <c r="AL611">
        <v>52.104903999999998</v>
      </c>
      <c r="AM611">
        <v>53.145209999999999</v>
      </c>
      <c r="AN611">
        <v>54.131210000000003</v>
      </c>
      <c r="AO611" s="1">
        <v>2.7E-2</v>
      </c>
    </row>
    <row r="612" spans="1:41" hidden="1" x14ac:dyDescent="0.2">
      <c r="A612" t="s">
        <v>623</v>
      </c>
      <c r="B612" t="s">
        <v>15</v>
      </c>
      <c r="C612" t="s">
        <v>2648</v>
      </c>
      <c r="D612" t="s">
        <v>2680</v>
      </c>
      <c r="E612" t="s">
        <v>2649</v>
      </c>
      <c r="F612" t="s">
        <v>2650</v>
      </c>
      <c r="G612" t="s">
        <v>2653</v>
      </c>
      <c r="H612" t="s">
        <v>481</v>
      </c>
      <c r="I612" t="s">
        <v>186</v>
      </c>
      <c r="K612">
        <v>24.800160999999999</v>
      </c>
      <c r="L612">
        <v>28.040095999999998</v>
      </c>
      <c r="M612">
        <v>29.038668000000001</v>
      </c>
      <c r="N612">
        <v>30.870681999999999</v>
      </c>
      <c r="O612">
        <v>32.708683000000001</v>
      </c>
      <c r="P612">
        <v>34.562278999999997</v>
      </c>
      <c r="Q612">
        <v>36.454090000000001</v>
      </c>
      <c r="R612">
        <v>38.468497999999997</v>
      </c>
      <c r="S612">
        <v>41.058627999999999</v>
      </c>
      <c r="T612">
        <v>43.438567999999997</v>
      </c>
      <c r="U612">
        <v>45.726906</v>
      </c>
      <c r="V612">
        <v>47.914028000000002</v>
      </c>
      <c r="W612">
        <v>49.977145999999998</v>
      </c>
      <c r="X612">
        <v>51.916260000000001</v>
      </c>
      <c r="Y612">
        <v>53.579258000000003</v>
      </c>
      <c r="Z612">
        <v>55.439174999999999</v>
      </c>
      <c r="AA612">
        <v>57.181865999999999</v>
      </c>
      <c r="AB612">
        <v>59.010097999999999</v>
      </c>
      <c r="AC612">
        <v>60.900126999999998</v>
      </c>
      <c r="AD612">
        <v>62.568863</v>
      </c>
      <c r="AE612">
        <v>64.117324999999994</v>
      </c>
      <c r="AF612">
        <v>65.610725000000002</v>
      </c>
      <c r="AG612">
        <v>67.348197999999996</v>
      </c>
      <c r="AH612">
        <v>69.444121999999993</v>
      </c>
      <c r="AI612">
        <v>71.757796999999997</v>
      </c>
      <c r="AJ612">
        <v>74.027869999999993</v>
      </c>
      <c r="AK612">
        <v>76.262810000000002</v>
      </c>
      <c r="AL612">
        <v>78.405945000000003</v>
      </c>
      <c r="AM612">
        <v>80.709952999999999</v>
      </c>
      <c r="AN612">
        <v>82.919967999999997</v>
      </c>
      <c r="AO612" s="1">
        <v>4.2000000000000003E-2</v>
      </c>
    </row>
    <row r="613" spans="1:41" hidden="1" x14ac:dyDescent="0.2">
      <c r="A613" t="s">
        <v>623</v>
      </c>
      <c r="B613" t="s">
        <v>17</v>
      </c>
      <c r="C613" t="s">
        <v>2648</v>
      </c>
      <c r="D613" t="s">
        <v>2680</v>
      </c>
      <c r="E613" t="s">
        <v>2649</v>
      </c>
      <c r="F613" t="s">
        <v>2654</v>
      </c>
      <c r="I613" t="s">
        <v>186</v>
      </c>
    </row>
    <row r="614" spans="1:41" hidden="1" x14ac:dyDescent="0.2">
      <c r="A614" t="s">
        <v>623</v>
      </c>
      <c r="B614" t="s">
        <v>11</v>
      </c>
      <c r="C614" t="s">
        <v>2648</v>
      </c>
      <c r="D614" t="s">
        <v>2680</v>
      </c>
      <c r="E614" t="s">
        <v>2649</v>
      </c>
      <c r="F614" t="s">
        <v>2654</v>
      </c>
      <c r="G614" t="s">
        <v>2651</v>
      </c>
      <c r="H614" t="s">
        <v>482</v>
      </c>
      <c r="I614" t="s">
        <v>186</v>
      </c>
      <c r="K614">
        <v>22.290792</v>
      </c>
      <c r="L614">
        <v>23.210467999999999</v>
      </c>
      <c r="M614">
        <v>23.426190999999999</v>
      </c>
      <c r="N614">
        <v>25.512487</v>
      </c>
      <c r="O614">
        <v>26.802340000000001</v>
      </c>
      <c r="P614">
        <v>28.184193</v>
      </c>
      <c r="Q614">
        <v>29.732101</v>
      </c>
      <c r="R614">
        <v>30.693991</v>
      </c>
      <c r="S614">
        <v>31.591667000000001</v>
      </c>
      <c r="T614">
        <v>32.282615999999997</v>
      </c>
      <c r="U614">
        <v>33.365989999999996</v>
      </c>
      <c r="V614">
        <v>34.234295000000003</v>
      </c>
      <c r="W614">
        <v>35.076759000000003</v>
      </c>
      <c r="X614">
        <v>35.923121999999999</v>
      </c>
      <c r="Y614">
        <v>36.828876000000001</v>
      </c>
      <c r="Z614">
        <v>37.888053999999997</v>
      </c>
      <c r="AA614">
        <v>39.045563000000001</v>
      </c>
      <c r="AB614">
        <v>40.108249999999998</v>
      </c>
      <c r="AC614">
        <v>41.107571</v>
      </c>
      <c r="AD614">
        <v>42.393669000000003</v>
      </c>
      <c r="AE614">
        <v>43.515391999999999</v>
      </c>
      <c r="AF614">
        <v>44.531578000000003</v>
      </c>
      <c r="AG614">
        <v>45.931778000000001</v>
      </c>
      <c r="AH614">
        <v>47.421534999999999</v>
      </c>
      <c r="AI614">
        <v>48.676945000000003</v>
      </c>
      <c r="AJ614">
        <v>50.156264999999998</v>
      </c>
      <c r="AK614">
        <v>51.358730000000001</v>
      </c>
      <c r="AL614">
        <v>52.398026000000002</v>
      </c>
      <c r="AM614">
        <v>53.581634999999999</v>
      </c>
      <c r="AN614">
        <v>54.725517000000004</v>
      </c>
      <c r="AO614" s="1">
        <v>3.1E-2</v>
      </c>
    </row>
    <row r="615" spans="1:41" hidden="1" x14ac:dyDescent="0.2">
      <c r="A615" t="s">
        <v>623</v>
      </c>
      <c r="B615" t="s">
        <v>13</v>
      </c>
      <c r="C615" t="s">
        <v>2648</v>
      </c>
      <c r="D615" t="s">
        <v>2680</v>
      </c>
      <c r="E615" t="s">
        <v>2649</v>
      </c>
      <c r="F615" t="s">
        <v>2654</v>
      </c>
      <c r="G615" t="s">
        <v>2652</v>
      </c>
      <c r="H615" t="s">
        <v>483</v>
      </c>
      <c r="I615" t="s">
        <v>186</v>
      </c>
      <c r="K615">
        <v>22.290792</v>
      </c>
      <c r="L615">
        <v>23.204167999999999</v>
      </c>
      <c r="M615">
        <v>22.944472999999999</v>
      </c>
      <c r="N615">
        <v>24.499093999999999</v>
      </c>
      <c r="O615">
        <v>25.687828</v>
      </c>
      <c r="P615">
        <v>27.075417000000002</v>
      </c>
      <c r="Q615">
        <v>28.705807</v>
      </c>
      <c r="R615">
        <v>29.665738999999999</v>
      </c>
      <c r="S615">
        <v>30.575462000000002</v>
      </c>
      <c r="T615">
        <v>31.316884999999999</v>
      </c>
      <c r="U615">
        <v>32.195549</v>
      </c>
      <c r="V615">
        <v>33.126545</v>
      </c>
      <c r="W615">
        <v>34.029899999999998</v>
      </c>
      <c r="X615">
        <v>34.678913000000001</v>
      </c>
      <c r="Y615">
        <v>35.520789999999998</v>
      </c>
      <c r="Z615">
        <v>36.380051000000002</v>
      </c>
      <c r="AA615">
        <v>37.300334999999997</v>
      </c>
      <c r="AB615">
        <v>38.277602999999999</v>
      </c>
      <c r="AC615">
        <v>39.184334</v>
      </c>
      <c r="AD615">
        <v>40.556193999999998</v>
      </c>
      <c r="AE615">
        <v>41.704287999999998</v>
      </c>
      <c r="AF615">
        <v>42.609324999999998</v>
      </c>
      <c r="AG615">
        <v>44.028449999999999</v>
      </c>
      <c r="AH615">
        <v>45.163035999999998</v>
      </c>
      <c r="AI615">
        <v>46.17942</v>
      </c>
      <c r="AJ615">
        <v>47.555022999999998</v>
      </c>
      <c r="AK615">
        <v>48.251637000000002</v>
      </c>
      <c r="AL615">
        <v>49.27</v>
      </c>
      <c r="AM615">
        <v>50.586548000000001</v>
      </c>
      <c r="AN615">
        <v>51.712184999999998</v>
      </c>
      <c r="AO615" s="1">
        <v>2.9000000000000001E-2</v>
      </c>
    </row>
    <row r="616" spans="1:41" hidden="1" x14ac:dyDescent="0.2">
      <c r="A616" t="s">
        <v>623</v>
      </c>
      <c r="B616" t="s">
        <v>15</v>
      </c>
      <c r="C616" t="s">
        <v>2648</v>
      </c>
      <c r="D616" t="s">
        <v>2680</v>
      </c>
      <c r="E616" t="s">
        <v>2649</v>
      </c>
      <c r="F616" t="s">
        <v>2654</v>
      </c>
      <c r="G616" t="s">
        <v>2653</v>
      </c>
      <c r="H616" t="s">
        <v>484</v>
      </c>
      <c r="I616" t="s">
        <v>186</v>
      </c>
      <c r="K616">
        <v>22.290792</v>
      </c>
      <c r="L616">
        <v>23.223023999999999</v>
      </c>
      <c r="M616">
        <v>23.309388999999999</v>
      </c>
      <c r="N616">
        <v>25.742667999999998</v>
      </c>
      <c r="O616">
        <v>27.452072000000001</v>
      </c>
      <c r="P616">
        <v>29.051601000000002</v>
      </c>
      <c r="Q616">
        <v>30.720904999999998</v>
      </c>
      <c r="R616">
        <v>31.888487000000001</v>
      </c>
      <c r="S616">
        <v>33.617683</v>
      </c>
      <c r="T616">
        <v>34.543449000000003</v>
      </c>
      <c r="U616">
        <v>35.560977999999999</v>
      </c>
      <c r="V616">
        <v>36.523026000000002</v>
      </c>
      <c r="W616">
        <v>37.435650000000003</v>
      </c>
      <c r="X616">
        <v>38.326607000000003</v>
      </c>
      <c r="Y616">
        <v>39.080658</v>
      </c>
      <c r="Z616">
        <v>39.997421000000003</v>
      </c>
      <c r="AA616">
        <v>41.068767999999999</v>
      </c>
      <c r="AB616">
        <v>41.946849999999998</v>
      </c>
      <c r="AC616">
        <v>42.944580000000002</v>
      </c>
      <c r="AD616">
        <v>43.363056</v>
      </c>
      <c r="AE616">
        <v>44.133994999999999</v>
      </c>
      <c r="AF616">
        <v>45.205002</v>
      </c>
      <c r="AG616">
        <v>46.646720999999999</v>
      </c>
      <c r="AH616">
        <v>48.03228</v>
      </c>
      <c r="AI616">
        <v>49.710330999999996</v>
      </c>
      <c r="AJ616">
        <v>51.019618999999999</v>
      </c>
      <c r="AK616">
        <v>52.317538999999996</v>
      </c>
      <c r="AL616">
        <v>53.267367999999998</v>
      </c>
      <c r="AM616">
        <v>54.569042000000003</v>
      </c>
      <c r="AN616">
        <v>56.130034999999999</v>
      </c>
      <c r="AO616" s="1">
        <v>3.2000000000000001E-2</v>
      </c>
    </row>
    <row r="617" spans="1:41" hidden="1" x14ac:dyDescent="0.2">
      <c r="A617" t="s">
        <v>623</v>
      </c>
      <c r="B617" t="s">
        <v>21</v>
      </c>
      <c r="C617" t="s">
        <v>2648</v>
      </c>
      <c r="D617" t="s">
        <v>2680</v>
      </c>
      <c r="E617" t="s">
        <v>2649</v>
      </c>
      <c r="F617" t="s">
        <v>2655</v>
      </c>
      <c r="I617" t="s">
        <v>186</v>
      </c>
    </row>
    <row r="618" spans="1:41" hidden="1" x14ac:dyDescent="0.2">
      <c r="A618" t="s">
        <v>623</v>
      </c>
      <c r="B618" t="s">
        <v>11</v>
      </c>
      <c r="C618" t="s">
        <v>2648</v>
      </c>
      <c r="D618" t="s">
        <v>2680</v>
      </c>
      <c r="E618" t="s">
        <v>2649</v>
      </c>
      <c r="F618" t="s">
        <v>2655</v>
      </c>
      <c r="G618" t="s">
        <v>2651</v>
      </c>
      <c r="H618" t="s">
        <v>485</v>
      </c>
      <c r="I618" t="s">
        <v>186</v>
      </c>
      <c r="K618">
        <v>11.837415</v>
      </c>
      <c r="L618">
        <v>12.36666</v>
      </c>
      <c r="M618">
        <v>11.979234999999999</v>
      </c>
      <c r="N618">
        <v>11.660054000000001</v>
      </c>
      <c r="O618">
        <v>11.557714000000001</v>
      </c>
      <c r="P618">
        <v>11.555986000000001</v>
      </c>
      <c r="Q618">
        <v>11.670259</v>
      </c>
      <c r="R618">
        <v>11.971549</v>
      </c>
      <c r="S618">
        <v>12.376884</v>
      </c>
      <c r="T618">
        <v>12.743297999999999</v>
      </c>
      <c r="U618">
        <v>13.078338</v>
      </c>
      <c r="V618">
        <v>13.320677999999999</v>
      </c>
      <c r="W618">
        <v>13.786011</v>
      </c>
      <c r="X618">
        <v>14.11045</v>
      </c>
      <c r="Y618">
        <v>14.223091</v>
      </c>
      <c r="Z618">
        <v>14.461562000000001</v>
      </c>
      <c r="AA618">
        <v>14.851290000000001</v>
      </c>
      <c r="AB618">
        <v>15.165872</v>
      </c>
      <c r="AC618">
        <v>15.529503999999999</v>
      </c>
      <c r="AD618">
        <v>15.829788000000001</v>
      </c>
      <c r="AE618">
        <v>16.063604000000002</v>
      </c>
      <c r="AF618">
        <v>16.362186000000001</v>
      </c>
      <c r="AG618">
        <v>16.671759000000002</v>
      </c>
      <c r="AH618">
        <v>16.961217999999999</v>
      </c>
      <c r="AI618">
        <v>17.370011999999999</v>
      </c>
      <c r="AJ618">
        <v>17.731338999999998</v>
      </c>
      <c r="AK618">
        <v>18.125533999999998</v>
      </c>
      <c r="AL618">
        <v>18.482144999999999</v>
      </c>
      <c r="AM618">
        <v>19.005704999999999</v>
      </c>
      <c r="AN618">
        <v>19.358886999999999</v>
      </c>
      <c r="AO618" s="1">
        <v>1.7000000000000001E-2</v>
      </c>
    </row>
    <row r="619" spans="1:41" hidden="1" x14ac:dyDescent="0.2">
      <c r="A619" t="s">
        <v>623</v>
      </c>
      <c r="B619" t="s">
        <v>13</v>
      </c>
      <c r="C619" t="s">
        <v>2648</v>
      </c>
      <c r="D619" t="s">
        <v>2680</v>
      </c>
      <c r="E619" t="s">
        <v>2649</v>
      </c>
      <c r="F619" t="s">
        <v>2655</v>
      </c>
      <c r="G619" t="s">
        <v>2652</v>
      </c>
      <c r="H619" t="s">
        <v>486</v>
      </c>
      <c r="I619" t="s">
        <v>186</v>
      </c>
      <c r="K619">
        <v>11.837415</v>
      </c>
      <c r="L619">
        <v>12.090310000000001</v>
      </c>
      <c r="M619">
        <v>11.54321</v>
      </c>
      <c r="N619">
        <v>11.180389999999999</v>
      </c>
      <c r="O619">
        <v>10.987451</v>
      </c>
      <c r="P619">
        <v>10.980900999999999</v>
      </c>
      <c r="Q619">
        <v>11.144928999999999</v>
      </c>
      <c r="R619">
        <v>11.403559</v>
      </c>
      <c r="S619">
        <v>11.840232</v>
      </c>
      <c r="T619">
        <v>12.161421000000001</v>
      </c>
      <c r="U619">
        <v>12.539035</v>
      </c>
      <c r="V619">
        <v>12.78088</v>
      </c>
      <c r="W619">
        <v>13.462569</v>
      </c>
      <c r="X619">
        <v>13.766004000000001</v>
      </c>
      <c r="Y619">
        <v>13.989481</v>
      </c>
      <c r="Z619">
        <v>14.15254</v>
      </c>
      <c r="AA619">
        <v>14.563583</v>
      </c>
      <c r="AB619">
        <v>14.867352</v>
      </c>
      <c r="AC619">
        <v>15.257709999999999</v>
      </c>
      <c r="AD619">
        <v>15.506694</v>
      </c>
      <c r="AE619">
        <v>15.937609</v>
      </c>
      <c r="AF619">
        <v>16.238150000000001</v>
      </c>
      <c r="AG619">
        <v>16.584848000000001</v>
      </c>
      <c r="AH619">
        <v>16.886772000000001</v>
      </c>
      <c r="AI619">
        <v>17.370221999999998</v>
      </c>
      <c r="AJ619">
        <v>17.318895000000001</v>
      </c>
      <c r="AK619">
        <v>17.367645</v>
      </c>
      <c r="AL619">
        <v>17.555395000000001</v>
      </c>
      <c r="AM619">
        <v>17.688901999999999</v>
      </c>
      <c r="AN619">
        <v>17.867121000000001</v>
      </c>
      <c r="AO619" s="1">
        <v>1.4E-2</v>
      </c>
    </row>
    <row r="620" spans="1:41" hidden="1" x14ac:dyDescent="0.2">
      <c r="A620" t="s">
        <v>623</v>
      </c>
      <c r="B620" t="s">
        <v>15</v>
      </c>
      <c r="C620" t="s">
        <v>2648</v>
      </c>
      <c r="D620" t="s">
        <v>2680</v>
      </c>
      <c r="E620" t="s">
        <v>2649</v>
      </c>
      <c r="F620" t="s">
        <v>2655</v>
      </c>
      <c r="G620" t="s">
        <v>2653</v>
      </c>
      <c r="H620" t="s">
        <v>487</v>
      </c>
      <c r="I620" t="s">
        <v>186</v>
      </c>
      <c r="K620">
        <v>11.837415</v>
      </c>
      <c r="L620">
        <v>12.866021999999999</v>
      </c>
      <c r="M620">
        <v>12.706593</v>
      </c>
      <c r="N620">
        <v>12.609688</v>
      </c>
      <c r="O620">
        <v>12.619991000000001</v>
      </c>
      <c r="P620">
        <v>12.727022</v>
      </c>
      <c r="Q620">
        <v>12.891961</v>
      </c>
      <c r="R620">
        <v>13.376481999999999</v>
      </c>
      <c r="S620">
        <v>14.034043</v>
      </c>
      <c r="T620">
        <v>14.353205000000001</v>
      </c>
      <c r="U620">
        <v>14.779101000000001</v>
      </c>
      <c r="V620">
        <v>15.183843</v>
      </c>
      <c r="W620">
        <v>15.599636</v>
      </c>
      <c r="X620">
        <v>15.977952999999999</v>
      </c>
      <c r="Y620">
        <v>16.264472999999999</v>
      </c>
      <c r="Z620">
        <v>16.637794</v>
      </c>
      <c r="AA620">
        <v>17.040655000000001</v>
      </c>
      <c r="AB620">
        <v>17.435181</v>
      </c>
      <c r="AC620">
        <v>17.862015</v>
      </c>
      <c r="AD620">
        <v>18.320820000000001</v>
      </c>
      <c r="AE620">
        <v>18.781753999999999</v>
      </c>
      <c r="AF620">
        <v>19.156846999999999</v>
      </c>
      <c r="AG620">
        <v>19.519435999999999</v>
      </c>
      <c r="AH620">
        <v>19.962664</v>
      </c>
      <c r="AI620">
        <v>20.482700000000001</v>
      </c>
      <c r="AJ620">
        <v>21.041616000000001</v>
      </c>
      <c r="AK620">
        <v>21.559763</v>
      </c>
      <c r="AL620">
        <v>22.111626000000001</v>
      </c>
      <c r="AM620">
        <v>22.770593999999999</v>
      </c>
      <c r="AN620">
        <v>23.456075999999999</v>
      </c>
      <c r="AO620" s="1">
        <v>2.4E-2</v>
      </c>
    </row>
    <row r="621" spans="1:41" hidden="1" x14ac:dyDescent="0.2">
      <c r="A621" t="s">
        <v>623</v>
      </c>
      <c r="B621" t="s">
        <v>25</v>
      </c>
      <c r="C621" t="s">
        <v>2648</v>
      </c>
      <c r="D621" t="s">
        <v>2680</v>
      </c>
      <c r="E621" t="s">
        <v>2649</v>
      </c>
      <c r="F621" t="s">
        <v>2656</v>
      </c>
      <c r="I621" t="s">
        <v>186</v>
      </c>
    </row>
    <row r="622" spans="1:41" hidden="1" x14ac:dyDescent="0.2">
      <c r="A622" t="s">
        <v>623</v>
      </c>
      <c r="B622" t="s">
        <v>11</v>
      </c>
      <c r="C622" t="s">
        <v>2648</v>
      </c>
      <c r="D622" t="s">
        <v>2680</v>
      </c>
      <c r="E622" t="s">
        <v>2649</v>
      </c>
      <c r="F622" t="s">
        <v>2656</v>
      </c>
      <c r="G622" t="s">
        <v>2651</v>
      </c>
      <c r="H622" t="s">
        <v>488</v>
      </c>
      <c r="I622" t="s">
        <v>186</v>
      </c>
      <c r="K622">
        <v>45.574612000000002</v>
      </c>
      <c r="L622">
        <v>46.832199000000003</v>
      </c>
      <c r="M622">
        <v>49.182631999999998</v>
      </c>
      <c r="N622">
        <v>49.795647000000002</v>
      </c>
      <c r="O622">
        <v>51.444851</v>
      </c>
      <c r="P622">
        <v>53.241703000000001</v>
      </c>
      <c r="Q622">
        <v>55.377612999999997</v>
      </c>
      <c r="R622">
        <v>57.197623999999998</v>
      </c>
      <c r="S622">
        <v>58.592830999999997</v>
      </c>
      <c r="T622">
        <v>59.696106</v>
      </c>
      <c r="U622">
        <v>61.676215999999997</v>
      </c>
      <c r="V622">
        <v>63.145561000000001</v>
      </c>
      <c r="W622">
        <v>65.955817999999994</v>
      </c>
      <c r="X622">
        <v>68.552245999999997</v>
      </c>
      <c r="Y622">
        <v>69.346252000000007</v>
      </c>
      <c r="Z622">
        <v>71.151854999999998</v>
      </c>
      <c r="AA622">
        <v>72.922393999999997</v>
      </c>
      <c r="AB622">
        <v>73.792877000000004</v>
      </c>
      <c r="AC622">
        <v>76.872833</v>
      </c>
      <c r="AD622">
        <v>79.078941</v>
      </c>
      <c r="AE622">
        <v>80.388617999999994</v>
      </c>
      <c r="AF622">
        <v>83.633797000000001</v>
      </c>
      <c r="AG622">
        <v>86.392105000000001</v>
      </c>
      <c r="AH622">
        <v>86.837081999999995</v>
      </c>
      <c r="AI622">
        <v>90.045860000000005</v>
      </c>
      <c r="AJ622">
        <v>92.231971999999999</v>
      </c>
      <c r="AK622">
        <v>92.598656000000005</v>
      </c>
      <c r="AL622">
        <v>96.008574999999993</v>
      </c>
      <c r="AM622">
        <v>98.165931999999998</v>
      </c>
      <c r="AN622">
        <v>98.178719000000001</v>
      </c>
      <c r="AO622" s="1">
        <v>2.7E-2</v>
      </c>
    </row>
    <row r="623" spans="1:41" hidden="1" x14ac:dyDescent="0.2">
      <c r="A623" t="s">
        <v>623</v>
      </c>
      <c r="B623" t="s">
        <v>13</v>
      </c>
      <c r="C623" t="s">
        <v>2648</v>
      </c>
      <c r="D623" t="s">
        <v>2680</v>
      </c>
      <c r="E623" t="s">
        <v>2649</v>
      </c>
      <c r="F623" t="s">
        <v>2656</v>
      </c>
      <c r="G623" t="s">
        <v>2652</v>
      </c>
      <c r="H623" t="s">
        <v>489</v>
      </c>
      <c r="I623" t="s">
        <v>186</v>
      </c>
      <c r="K623">
        <v>45.57217</v>
      </c>
      <c r="L623">
        <v>46.373576999999997</v>
      </c>
      <c r="M623">
        <v>48.300251000000003</v>
      </c>
      <c r="N623">
        <v>48.926074999999997</v>
      </c>
      <c r="O623">
        <v>50.166237000000002</v>
      </c>
      <c r="P623">
        <v>52.497585000000001</v>
      </c>
      <c r="Q623">
        <v>54.373534999999997</v>
      </c>
      <c r="R623">
        <v>56.626682000000002</v>
      </c>
      <c r="S623">
        <v>57.57085</v>
      </c>
      <c r="T623">
        <v>57.954684999999998</v>
      </c>
      <c r="U623">
        <v>60.979903999999998</v>
      </c>
      <c r="V623">
        <v>62.151542999999997</v>
      </c>
      <c r="W623">
        <v>65.114333999999999</v>
      </c>
      <c r="X623">
        <v>67.951424000000003</v>
      </c>
      <c r="Y623">
        <v>68.557525999999996</v>
      </c>
      <c r="Z623">
        <v>70.724518000000003</v>
      </c>
      <c r="AA623">
        <v>72.759377000000001</v>
      </c>
      <c r="AB623">
        <v>73.615234000000001</v>
      </c>
      <c r="AC623">
        <v>76.011786999999998</v>
      </c>
      <c r="AD623">
        <v>79.391082999999995</v>
      </c>
      <c r="AE623">
        <v>80.460517999999993</v>
      </c>
      <c r="AF623">
        <v>83.677689000000001</v>
      </c>
      <c r="AG623">
        <v>86.400870999999995</v>
      </c>
      <c r="AH623">
        <v>87.060210999999995</v>
      </c>
      <c r="AI623">
        <v>88.784606999999994</v>
      </c>
      <c r="AJ623">
        <v>92.053985999999995</v>
      </c>
      <c r="AK623">
        <v>92.117042999999995</v>
      </c>
      <c r="AL623">
        <v>94.927986000000004</v>
      </c>
      <c r="AM623">
        <v>96.297241</v>
      </c>
      <c r="AN623">
        <v>96.134406999999996</v>
      </c>
      <c r="AO623" s="1">
        <v>2.5999999999999999E-2</v>
      </c>
    </row>
    <row r="624" spans="1:41" hidden="1" x14ac:dyDescent="0.2">
      <c r="A624" t="s">
        <v>623</v>
      </c>
      <c r="B624" t="s">
        <v>15</v>
      </c>
      <c r="C624" t="s">
        <v>2648</v>
      </c>
      <c r="D624" t="s">
        <v>2680</v>
      </c>
      <c r="E624" t="s">
        <v>2649</v>
      </c>
      <c r="F624" t="s">
        <v>2656</v>
      </c>
      <c r="G624" t="s">
        <v>2653</v>
      </c>
      <c r="H624" t="s">
        <v>490</v>
      </c>
      <c r="I624" t="s">
        <v>186</v>
      </c>
      <c r="K624">
        <v>45.684856000000003</v>
      </c>
      <c r="L624">
        <v>46.447257999999998</v>
      </c>
      <c r="M624">
        <v>50.241421000000003</v>
      </c>
      <c r="N624">
        <v>51.637259999999998</v>
      </c>
      <c r="O624">
        <v>53.955589000000003</v>
      </c>
      <c r="P624">
        <v>57.112651999999997</v>
      </c>
      <c r="Q624">
        <v>58.287888000000002</v>
      </c>
      <c r="R624">
        <v>61.220717999999998</v>
      </c>
      <c r="S624">
        <v>63.043205</v>
      </c>
      <c r="T624">
        <v>65.230926999999994</v>
      </c>
      <c r="U624">
        <v>67.210655000000003</v>
      </c>
      <c r="V624">
        <v>69.159203000000005</v>
      </c>
      <c r="W624">
        <v>71.715012000000002</v>
      </c>
      <c r="X624">
        <v>73.454734999999999</v>
      </c>
      <c r="Y624">
        <v>74.017784000000006</v>
      </c>
      <c r="Z624">
        <v>75.109900999999994</v>
      </c>
      <c r="AA624">
        <v>76.666306000000006</v>
      </c>
      <c r="AB624">
        <v>78.436485000000005</v>
      </c>
      <c r="AC624">
        <v>80.339934999999997</v>
      </c>
      <c r="AD624">
        <v>82.622589000000005</v>
      </c>
      <c r="AE624">
        <v>85.436211</v>
      </c>
      <c r="AF624">
        <v>86.872574</v>
      </c>
      <c r="AG624">
        <v>89.272559999999999</v>
      </c>
      <c r="AH624">
        <v>91.870154999999997</v>
      </c>
      <c r="AI624">
        <v>94.130095999999995</v>
      </c>
      <c r="AJ624">
        <v>96.736037999999994</v>
      </c>
      <c r="AK624">
        <v>99.053482000000002</v>
      </c>
      <c r="AL624">
        <v>101.100433</v>
      </c>
      <c r="AM624">
        <v>103.54254899999999</v>
      </c>
      <c r="AN624">
        <v>105.33886</v>
      </c>
      <c r="AO624" s="1">
        <v>2.9000000000000001E-2</v>
      </c>
    </row>
    <row r="625" spans="1:41" hidden="1" x14ac:dyDescent="0.2">
      <c r="A625" t="s">
        <v>623</v>
      </c>
      <c r="B625" t="s">
        <v>29</v>
      </c>
    </row>
    <row r="626" spans="1:41" hidden="1" x14ac:dyDescent="0.2">
      <c r="A626" t="s">
        <v>623</v>
      </c>
      <c r="B626" t="s">
        <v>9</v>
      </c>
      <c r="C626" t="s">
        <v>2648</v>
      </c>
      <c r="D626" t="s">
        <v>2680</v>
      </c>
      <c r="E626" t="s">
        <v>2657</v>
      </c>
      <c r="F626" t="s">
        <v>2650</v>
      </c>
      <c r="I626" t="s">
        <v>186</v>
      </c>
    </row>
    <row r="627" spans="1:41" hidden="1" x14ac:dyDescent="0.2">
      <c r="A627" t="s">
        <v>623</v>
      </c>
      <c r="B627" t="s">
        <v>11</v>
      </c>
      <c r="C627" t="s">
        <v>2648</v>
      </c>
      <c r="D627" t="s">
        <v>2680</v>
      </c>
      <c r="E627" t="s">
        <v>2657</v>
      </c>
      <c r="F627" t="s">
        <v>2650</v>
      </c>
      <c r="G627" t="s">
        <v>2651</v>
      </c>
      <c r="H627" t="s">
        <v>491</v>
      </c>
      <c r="I627" t="s">
        <v>186</v>
      </c>
      <c r="K627">
        <v>20.180820000000001</v>
      </c>
      <c r="L627">
        <v>21.791376</v>
      </c>
      <c r="M627">
        <v>20.427408</v>
      </c>
      <c r="N627">
        <v>20.793721999999999</v>
      </c>
      <c r="O627">
        <v>21.129009</v>
      </c>
      <c r="P627">
        <v>21.794252</v>
      </c>
      <c r="Q627">
        <v>22.822741000000001</v>
      </c>
      <c r="R627">
        <v>24.082380000000001</v>
      </c>
      <c r="S627">
        <v>25.149865999999999</v>
      </c>
      <c r="T627">
        <v>26.241375000000001</v>
      </c>
      <c r="U627">
        <v>27.309694</v>
      </c>
      <c r="V627">
        <v>28.305053999999998</v>
      </c>
      <c r="W627">
        <v>29.310146</v>
      </c>
      <c r="X627">
        <v>30.204702000000001</v>
      </c>
      <c r="Y627">
        <v>31.038989999999998</v>
      </c>
      <c r="Z627">
        <v>31.946928</v>
      </c>
      <c r="AA627">
        <v>32.945152</v>
      </c>
      <c r="AB627">
        <v>33.955604999999998</v>
      </c>
      <c r="AC627">
        <v>34.853233000000003</v>
      </c>
      <c r="AD627">
        <v>36.095016000000001</v>
      </c>
      <c r="AE627">
        <v>37.204987000000003</v>
      </c>
      <c r="AF627">
        <v>38.095444000000001</v>
      </c>
      <c r="AG627">
        <v>39.266945</v>
      </c>
      <c r="AH627">
        <v>40.540557999999997</v>
      </c>
      <c r="AI627">
        <v>41.536597999999998</v>
      </c>
      <c r="AJ627">
        <v>42.678528</v>
      </c>
      <c r="AK627">
        <v>43.788254000000002</v>
      </c>
      <c r="AL627">
        <v>44.862513999999997</v>
      </c>
      <c r="AM627">
        <v>45.854649000000002</v>
      </c>
      <c r="AN627">
        <v>46.855021999999998</v>
      </c>
      <c r="AO627" s="1">
        <v>2.9000000000000001E-2</v>
      </c>
    </row>
    <row r="628" spans="1:41" hidden="1" x14ac:dyDescent="0.2">
      <c r="A628" t="s">
        <v>623</v>
      </c>
      <c r="B628" t="s">
        <v>13</v>
      </c>
      <c r="C628" t="s">
        <v>2648</v>
      </c>
      <c r="D628" t="s">
        <v>2680</v>
      </c>
      <c r="E628" t="s">
        <v>2657</v>
      </c>
      <c r="F628" t="s">
        <v>2650</v>
      </c>
      <c r="G628" t="s">
        <v>2652</v>
      </c>
      <c r="H628" t="s">
        <v>492</v>
      </c>
      <c r="I628" t="s">
        <v>186</v>
      </c>
      <c r="K628">
        <v>20.180820000000001</v>
      </c>
      <c r="L628">
        <v>21.305589999999999</v>
      </c>
      <c r="M628">
        <v>19.405011999999999</v>
      </c>
      <c r="N628">
        <v>19.044143999999999</v>
      </c>
      <c r="O628">
        <v>19.046514999999999</v>
      </c>
      <c r="P628">
        <v>19.399334</v>
      </c>
      <c r="Q628">
        <v>19.997066</v>
      </c>
      <c r="R628">
        <v>20.856901000000001</v>
      </c>
      <c r="S628">
        <v>21.824346999999999</v>
      </c>
      <c r="T628">
        <v>22.690453999999999</v>
      </c>
      <c r="U628">
        <v>23.512467999999998</v>
      </c>
      <c r="V628">
        <v>24.607552999999999</v>
      </c>
      <c r="W628">
        <v>25.724777</v>
      </c>
      <c r="X628">
        <v>26.525794999999999</v>
      </c>
      <c r="Y628">
        <v>27.193977</v>
      </c>
      <c r="Z628">
        <v>27.947201</v>
      </c>
      <c r="AA628">
        <v>28.868798999999999</v>
      </c>
      <c r="AB628">
        <v>29.901287</v>
      </c>
      <c r="AC628">
        <v>30.706985</v>
      </c>
      <c r="AD628">
        <v>31.872374000000001</v>
      </c>
      <c r="AE628">
        <v>32.755347999999998</v>
      </c>
      <c r="AF628">
        <v>33.570056999999998</v>
      </c>
      <c r="AG628">
        <v>34.402042000000002</v>
      </c>
      <c r="AH628">
        <v>35.190578000000002</v>
      </c>
      <c r="AI628">
        <v>35.970917</v>
      </c>
      <c r="AJ628">
        <v>36.697853000000002</v>
      </c>
      <c r="AK628">
        <v>37.281222999999997</v>
      </c>
      <c r="AL628">
        <v>37.862639999999999</v>
      </c>
      <c r="AM628">
        <v>38.737552999999998</v>
      </c>
      <c r="AN628">
        <v>39.469971000000001</v>
      </c>
      <c r="AO628" s="1">
        <v>2.3E-2</v>
      </c>
    </row>
    <row r="629" spans="1:41" hidden="1" x14ac:dyDescent="0.2">
      <c r="A629" t="s">
        <v>623</v>
      </c>
      <c r="B629" t="s">
        <v>15</v>
      </c>
      <c r="C629" t="s">
        <v>2648</v>
      </c>
      <c r="D629" t="s">
        <v>2680</v>
      </c>
      <c r="E629" t="s">
        <v>2657</v>
      </c>
      <c r="F629" t="s">
        <v>2650</v>
      </c>
      <c r="G629" t="s">
        <v>2653</v>
      </c>
      <c r="H629" t="s">
        <v>493</v>
      </c>
      <c r="I629" t="s">
        <v>186</v>
      </c>
      <c r="K629">
        <v>20.180820000000001</v>
      </c>
      <c r="L629">
        <v>22.574869</v>
      </c>
      <c r="M629">
        <v>21.839815000000002</v>
      </c>
      <c r="N629">
        <v>23.232026999999999</v>
      </c>
      <c r="O629">
        <v>24.467188</v>
      </c>
      <c r="P629">
        <v>25.717255000000002</v>
      </c>
      <c r="Q629">
        <v>27.018695999999998</v>
      </c>
      <c r="R629">
        <v>28.470976</v>
      </c>
      <c r="S629">
        <v>30.593527000000002</v>
      </c>
      <c r="T629">
        <v>32.163017000000004</v>
      </c>
      <c r="U629">
        <v>33.639724999999999</v>
      </c>
      <c r="V629">
        <v>35.043156000000003</v>
      </c>
      <c r="W629">
        <v>36.321925999999998</v>
      </c>
      <c r="X629">
        <v>37.502074999999998</v>
      </c>
      <c r="Y629">
        <v>38.414028000000002</v>
      </c>
      <c r="Z629">
        <v>39.700091999999998</v>
      </c>
      <c r="AA629">
        <v>40.777493</v>
      </c>
      <c r="AB629">
        <v>42.004779999999997</v>
      </c>
      <c r="AC629">
        <v>43.282767999999997</v>
      </c>
      <c r="AD629">
        <v>44.258944999999997</v>
      </c>
      <c r="AE629">
        <v>45.193103999999998</v>
      </c>
      <c r="AF629">
        <v>46.142372000000002</v>
      </c>
      <c r="AG629">
        <v>47.429915999999999</v>
      </c>
      <c r="AH629">
        <v>49.048076999999999</v>
      </c>
      <c r="AI629">
        <v>50.756435000000003</v>
      </c>
      <c r="AJ629">
        <v>52.271754999999999</v>
      </c>
      <c r="AK629">
        <v>53.743298000000003</v>
      </c>
      <c r="AL629">
        <v>55.123176999999998</v>
      </c>
      <c r="AM629">
        <v>56.747669000000002</v>
      </c>
      <c r="AN629">
        <v>58.200145999999997</v>
      </c>
      <c r="AO629" s="1">
        <v>3.6999999999999998E-2</v>
      </c>
    </row>
    <row r="630" spans="1:41" hidden="1" x14ac:dyDescent="0.2">
      <c r="A630" t="s">
        <v>623</v>
      </c>
      <c r="B630" t="s">
        <v>17</v>
      </c>
      <c r="C630" t="s">
        <v>2648</v>
      </c>
      <c r="D630" t="s">
        <v>2680</v>
      </c>
      <c r="E630" t="s">
        <v>2657</v>
      </c>
      <c r="F630" t="s">
        <v>2654</v>
      </c>
      <c r="I630" t="s">
        <v>186</v>
      </c>
    </row>
    <row r="631" spans="1:41" hidden="1" x14ac:dyDescent="0.2">
      <c r="A631" t="s">
        <v>623</v>
      </c>
      <c r="B631" t="s">
        <v>11</v>
      </c>
      <c r="C631" t="s">
        <v>2648</v>
      </c>
      <c r="D631" t="s">
        <v>2680</v>
      </c>
      <c r="E631" t="s">
        <v>2657</v>
      </c>
      <c r="F631" t="s">
        <v>2654</v>
      </c>
      <c r="G631" t="s">
        <v>2651</v>
      </c>
      <c r="H631" t="s">
        <v>494</v>
      </c>
      <c r="I631" t="s">
        <v>186</v>
      </c>
      <c r="K631">
        <v>22.063123999999998</v>
      </c>
      <c r="L631">
        <v>22.913715</v>
      </c>
      <c r="M631">
        <v>21.842489</v>
      </c>
      <c r="N631">
        <v>22.755911000000001</v>
      </c>
      <c r="O631">
        <v>22.728956</v>
      </c>
      <c r="P631">
        <v>22.754197999999999</v>
      </c>
      <c r="Q631">
        <v>22.888594000000001</v>
      </c>
      <c r="R631">
        <v>23.696898000000001</v>
      </c>
      <c r="S631">
        <v>24.426024999999999</v>
      </c>
      <c r="T631">
        <v>24.963806000000002</v>
      </c>
      <c r="U631">
        <v>25.875912</v>
      </c>
      <c r="V631">
        <v>26.616844</v>
      </c>
      <c r="W631">
        <v>27.292933999999999</v>
      </c>
      <c r="X631">
        <v>27.991463</v>
      </c>
      <c r="Y631">
        <v>28.737328000000002</v>
      </c>
      <c r="Z631">
        <v>29.615500999999998</v>
      </c>
      <c r="AA631">
        <v>30.590374000000001</v>
      </c>
      <c r="AB631">
        <v>31.465492000000001</v>
      </c>
      <c r="AC631">
        <v>32.270614999999999</v>
      </c>
      <c r="AD631">
        <v>33.360408999999997</v>
      </c>
      <c r="AE631">
        <v>34.276691</v>
      </c>
      <c r="AF631">
        <v>35.082557999999999</v>
      </c>
      <c r="AG631">
        <v>36.266342000000002</v>
      </c>
      <c r="AH631">
        <v>37.539386999999998</v>
      </c>
      <c r="AI631">
        <v>38.567486000000002</v>
      </c>
      <c r="AJ631">
        <v>39.823746</v>
      </c>
      <c r="AK631">
        <v>40.782542999999997</v>
      </c>
      <c r="AL631">
        <v>41.576180000000001</v>
      </c>
      <c r="AM631">
        <v>42.512833000000001</v>
      </c>
      <c r="AN631">
        <v>43.385581999999999</v>
      </c>
      <c r="AO631" s="1">
        <v>2.4E-2</v>
      </c>
    </row>
    <row r="632" spans="1:41" hidden="1" x14ac:dyDescent="0.2">
      <c r="A632" t="s">
        <v>623</v>
      </c>
      <c r="B632" t="s">
        <v>13</v>
      </c>
      <c r="C632" t="s">
        <v>2648</v>
      </c>
      <c r="D632" t="s">
        <v>2680</v>
      </c>
      <c r="E632" t="s">
        <v>2657</v>
      </c>
      <c r="F632" t="s">
        <v>2654</v>
      </c>
      <c r="G632" t="s">
        <v>2652</v>
      </c>
      <c r="H632" t="s">
        <v>495</v>
      </c>
      <c r="I632" t="s">
        <v>186</v>
      </c>
      <c r="K632">
        <v>22.063123999999998</v>
      </c>
      <c r="L632">
        <v>22.907495000000001</v>
      </c>
      <c r="M632">
        <v>21.382314999999998</v>
      </c>
      <c r="N632">
        <v>21.74091</v>
      </c>
      <c r="O632">
        <v>21.628031</v>
      </c>
      <c r="P632">
        <v>21.652802000000001</v>
      </c>
      <c r="Q632">
        <v>21.843399000000002</v>
      </c>
      <c r="R632">
        <v>22.631996000000001</v>
      </c>
      <c r="S632">
        <v>23.35125</v>
      </c>
      <c r="T632">
        <v>23.914943999999998</v>
      </c>
      <c r="U632">
        <v>24.60915</v>
      </c>
      <c r="V632">
        <v>25.354063</v>
      </c>
      <c r="W632">
        <v>26.041381999999999</v>
      </c>
      <c r="X632">
        <v>26.498795000000001</v>
      </c>
      <c r="Y632">
        <v>27.142212000000001</v>
      </c>
      <c r="Z632">
        <v>27.784355000000001</v>
      </c>
      <c r="AA632">
        <v>28.488264000000001</v>
      </c>
      <c r="AB632">
        <v>29.288039999999999</v>
      </c>
      <c r="AC632">
        <v>29.973023999999999</v>
      </c>
      <c r="AD632">
        <v>31.154181999999999</v>
      </c>
      <c r="AE632">
        <v>32.087685</v>
      </c>
      <c r="AF632">
        <v>32.772872999999997</v>
      </c>
      <c r="AG632">
        <v>33.971969999999999</v>
      </c>
      <c r="AH632">
        <v>34.899039999999999</v>
      </c>
      <c r="AI632">
        <v>35.700462000000002</v>
      </c>
      <c r="AJ632">
        <v>36.856743000000002</v>
      </c>
      <c r="AK632">
        <v>37.340598999999997</v>
      </c>
      <c r="AL632">
        <v>38.156756999999999</v>
      </c>
      <c r="AM632">
        <v>39.276626999999998</v>
      </c>
      <c r="AN632">
        <v>40.205317999999998</v>
      </c>
      <c r="AO632" s="1">
        <v>2.1000000000000001E-2</v>
      </c>
    </row>
    <row r="633" spans="1:41" hidden="1" x14ac:dyDescent="0.2">
      <c r="A633" t="s">
        <v>623</v>
      </c>
      <c r="B633" t="s">
        <v>15</v>
      </c>
      <c r="C633" t="s">
        <v>2648</v>
      </c>
      <c r="D633" t="s">
        <v>2680</v>
      </c>
      <c r="E633" t="s">
        <v>2657</v>
      </c>
      <c r="F633" t="s">
        <v>2654</v>
      </c>
      <c r="G633" t="s">
        <v>2653</v>
      </c>
      <c r="H633" t="s">
        <v>496</v>
      </c>
      <c r="I633" t="s">
        <v>186</v>
      </c>
      <c r="K633">
        <v>22.063123999999998</v>
      </c>
      <c r="L633">
        <v>22.926109</v>
      </c>
      <c r="M633">
        <v>21.728007999999999</v>
      </c>
      <c r="N633">
        <v>22.976057000000001</v>
      </c>
      <c r="O633">
        <v>23.367228999999998</v>
      </c>
      <c r="P633">
        <v>23.60989</v>
      </c>
      <c r="Q633">
        <v>23.870128999999999</v>
      </c>
      <c r="R633">
        <v>24.914847999999999</v>
      </c>
      <c r="S633">
        <v>26.520551999999999</v>
      </c>
      <c r="T633">
        <v>27.321306</v>
      </c>
      <c r="U633">
        <v>28.246058999999999</v>
      </c>
      <c r="V633">
        <v>29.108699999999999</v>
      </c>
      <c r="W633">
        <v>29.900593000000001</v>
      </c>
      <c r="X633">
        <v>30.675259</v>
      </c>
      <c r="Y633">
        <v>31.301877999999999</v>
      </c>
      <c r="Z633">
        <v>32.082756000000003</v>
      </c>
      <c r="AA633">
        <v>33.014153</v>
      </c>
      <c r="AB633">
        <v>33.743675000000003</v>
      </c>
      <c r="AC633">
        <v>34.572707999999999</v>
      </c>
      <c r="AD633">
        <v>34.817307</v>
      </c>
      <c r="AE633">
        <v>35.410266999999997</v>
      </c>
      <c r="AF633">
        <v>36.286338999999998</v>
      </c>
      <c r="AG633">
        <v>37.529411000000003</v>
      </c>
      <c r="AH633">
        <v>38.718330000000002</v>
      </c>
      <c r="AI633">
        <v>40.188865999999997</v>
      </c>
      <c r="AJ633">
        <v>41.278686999999998</v>
      </c>
      <c r="AK633">
        <v>42.333976999999997</v>
      </c>
      <c r="AL633">
        <v>43.027676</v>
      </c>
      <c r="AM633">
        <v>44.090721000000002</v>
      </c>
      <c r="AN633">
        <v>45.382404000000001</v>
      </c>
      <c r="AO633" s="1">
        <v>2.5000000000000001E-2</v>
      </c>
    </row>
    <row r="634" spans="1:41" hidden="1" x14ac:dyDescent="0.2">
      <c r="A634" t="s">
        <v>623</v>
      </c>
      <c r="B634" t="s">
        <v>36</v>
      </c>
      <c r="C634" t="s">
        <v>2648</v>
      </c>
      <c r="D634" t="s">
        <v>2680</v>
      </c>
      <c r="E634" t="s">
        <v>2657</v>
      </c>
      <c r="F634" t="s">
        <v>2658</v>
      </c>
      <c r="I634" t="s">
        <v>186</v>
      </c>
    </row>
    <row r="635" spans="1:41" hidden="1" x14ac:dyDescent="0.2">
      <c r="A635" t="s">
        <v>623</v>
      </c>
      <c r="B635" t="s">
        <v>11</v>
      </c>
      <c r="C635" t="s">
        <v>2648</v>
      </c>
      <c r="D635" t="s">
        <v>2680</v>
      </c>
      <c r="E635" t="s">
        <v>2657</v>
      </c>
      <c r="F635" t="s">
        <v>2658</v>
      </c>
      <c r="G635" t="s">
        <v>2651</v>
      </c>
      <c r="H635" t="s">
        <v>497</v>
      </c>
      <c r="I635" t="s">
        <v>186</v>
      </c>
      <c r="K635">
        <v>6.3333170000000001</v>
      </c>
      <c r="L635">
        <v>7.5036579999999997</v>
      </c>
      <c r="M635">
        <v>7.7280239999999996</v>
      </c>
      <c r="N635">
        <v>9.3047199999999997</v>
      </c>
      <c r="O635">
        <v>10.084339999999999</v>
      </c>
      <c r="P635">
        <v>10.951824</v>
      </c>
      <c r="Q635">
        <v>12.068614</v>
      </c>
      <c r="R635">
        <v>12.613199</v>
      </c>
      <c r="S635">
        <v>13.038287</v>
      </c>
      <c r="T635">
        <v>13.532976</v>
      </c>
      <c r="U635">
        <v>14.072786000000001</v>
      </c>
      <c r="V635">
        <v>14.567003</v>
      </c>
      <c r="W635">
        <v>15.048118000000001</v>
      </c>
      <c r="X635">
        <v>15.400175000000001</v>
      </c>
      <c r="Y635">
        <v>15.767936000000001</v>
      </c>
      <c r="Z635">
        <v>16.051697000000001</v>
      </c>
      <c r="AA635">
        <v>16.387664999999998</v>
      </c>
      <c r="AB635">
        <v>17.037081000000001</v>
      </c>
      <c r="AC635">
        <v>17.149789999999999</v>
      </c>
      <c r="AD635">
        <v>18.342483999999999</v>
      </c>
      <c r="AE635">
        <v>19.028568</v>
      </c>
      <c r="AF635">
        <v>19.688580000000002</v>
      </c>
      <c r="AG635">
        <v>20.749683000000001</v>
      </c>
      <c r="AH635">
        <v>21.690667999999999</v>
      </c>
      <c r="AI635">
        <v>22.346720000000001</v>
      </c>
      <c r="AJ635">
        <v>23.107738000000001</v>
      </c>
      <c r="AK635">
        <v>23.858622</v>
      </c>
      <c r="AL635">
        <v>24.213695999999999</v>
      </c>
      <c r="AM635">
        <v>24.888860999999999</v>
      </c>
      <c r="AN635">
        <v>25.280334</v>
      </c>
      <c r="AO635" s="1">
        <v>4.9000000000000002E-2</v>
      </c>
    </row>
    <row r="636" spans="1:41" hidden="1" x14ac:dyDescent="0.2">
      <c r="A636" t="s">
        <v>623</v>
      </c>
      <c r="B636" t="s">
        <v>13</v>
      </c>
      <c r="C636" t="s">
        <v>2648</v>
      </c>
      <c r="D636" t="s">
        <v>2680</v>
      </c>
      <c r="E636" t="s">
        <v>2657</v>
      </c>
      <c r="F636" t="s">
        <v>2658</v>
      </c>
      <c r="G636" t="s">
        <v>2652</v>
      </c>
      <c r="H636" t="s">
        <v>498</v>
      </c>
      <c r="I636" t="s">
        <v>186</v>
      </c>
      <c r="K636">
        <v>6.3333170000000001</v>
      </c>
      <c r="L636">
        <v>7.5016220000000002</v>
      </c>
      <c r="M636">
        <v>7.4119979999999996</v>
      </c>
      <c r="N636">
        <v>8.5269569999999995</v>
      </c>
      <c r="O636">
        <v>9.2362369999999991</v>
      </c>
      <c r="P636">
        <v>10.119059</v>
      </c>
      <c r="Q636">
        <v>11.207226</v>
      </c>
      <c r="R636">
        <v>11.712028999999999</v>
      </c>
      <c r="S636">
        <v>12.167115000000001</v>
      </c>
      <c r="T636">
        <v>12.564219</v>
      </c>
      <c r="U636">
        <v>12.99159</v>
      </c>
      <c r="V636">
        <v>13.493855</v>
      </c>
      <c r="W636">
        <v>13.908255</v>
      </c>
      <c r="X636">
        <v>14.189692000000001</v>
      </c>
      <c r="Y636">
        <v>14.58994</v>
      </c>
      <c r="Z636">
        <v>14.976770999999999</v>
      </c>
      <c r="AA636">
        <v>15.423233</v>
      </c>
      <c r="AB636">
        <v>15.989362</v>
      </c>
      <c r="AC636">
        <v>16.337188999999999</v>
      </c>
      <c r="AD636">
        <v>17.239384000000001</v>
      </c>
      <c r="AE636">
        <v>17.838592999999999</v>
      </c>
      <c r="AF636">
        <v>18.244892</v>
      </c>
      <c r="AG636">
        <v>19.025423</v>
      </c>
      <c r="AH636">
        <v>19.614431</v>
      </c>
      <c r="AI636">
        <v>20.229689</v>
      </c>
      <c r="AJ636">
        <v>20.896336000000002</v>
      </c>
      <c r="AK636">
        <v>21.197868</v>
      </c>
      <c r="AL636">
        <v>21.759575000000002</v>
      </c>
      <c r="AM636">
        <v>22.408010000000001</v>
      </c>
      <c r="AN636">
        <v>22.988921999999999</v>
      </c>
      <c r="AO636" s="1">
        <v>4.4999999999999998E-2</v>
      </c>
    </row>
    <row r="637" spans="1:41" hidden="1" x14ac:dyDescent="0.2">
      <c r="A637" t="s">
        <v>623</v>
      </c>
      <c r="B637" t="s">
        <v>15</v>
      </c>
      <c r="C637" t="s">
        <v>2648</v>
      </c>
      <c r="D637" t="s">
        <v>2680</v>
      </c>
      <c r="E637" t="s">
        <v>2657</v>
      </c>
      <c r="F637" t="s">
        <v>2658</v>
      </c>
      <c r="G637" t="s">
        <v>2653</v>
      </c>
      <c r="H637" t="s">
        <v>499</v>
      </c>
      <c r="I637" t="s">
        <v>186</v>
      </c>
      <c r="K637">
        <v>6.3333170000000001</v>
      </c>
      <c r="L637">
        <v>7.5077170000000004</v>
      </c>
      <c r="M637">
        <v>7.5681580000000004</v>
      </c>
      <c r="N637">
        <v>9.4963540000000002</v>
      </c>
      <c r="O637">
        <v>10.653594</v>
      </c>
      <c r="P637">
        <v>11.730661</v>
      </c>
      <c r="Q637">
        <v>12.945664000000001</v>
      </c>
      <c r="R637">
        <v>13.646613</v>
      </c>
      <c r="S637">
        <v>14.845167999999999</v>
      </c>
      <c r="T637">
        <v>15.233439000000001</v>
      </c>
      <c r="U637">
        <v>15.766704000000001</v>
      </c>
      <c r="V637">
        <v>16.238409000000001</v>
      </c>
      <c r="W637">
        <v>16.762547000000001</v>
      </c>
      <c r="X637">
        <v>17.240836999999999</v>
      </c>
      <c r="Y637">
        <v>17.510155000000001</v>
      </c>
      <c r="Z637">
        <v>17.874244999999998</v>
      </c>
      <c r="AA637">
        <v>18.661397999999998</v>
      </c>
      <c r="AB637">
        <v>19.282291000000001</v>
      </c>
      <c r="AC637">
        <v>19.739111000000001</v>
      </c>
      <c r="AD637">
        <v>20.217912999999999</v>
      </c>
      <c r="AE637">
        <v>20.851185000000001</v>
      </c>
      <c r="AF637">
        <v>21.473784999999999</v>
      </c>
      <c r="AG637">
        <v>22.373584999999999</v>
      </c>
      <c r="AH637">
        <v>22.77702</v>
      </c>
      <c r="AI637">
        <v>23.498270000000002</v>
      </c>
      <c r="AJ637">
        <v>24.267499999999998</v>
      </c>
      <c r="AK637">
        <v>24.856242999999999</v>
      </c>
      <c r="AL637">
        <v>25.580345000000001</v>
      </c>
      <c r="AM637">
        <v>26.338574999999999</v>
      </c>
      <c r="AN637">
        <v>26.924353</v>
      </c>
      <c r="AO637" s="1">
        <v>5.0999999999999997E-2</v>
      </c>
    </row>
    <row r="638" spans="1:41" hidden="1" x14ac:dyDescent="0.2">
      <c r="A638" t="s">
        <v>623</v>
      </c>
      <c r="B638" t="s">
        <v>21</v>
      </c>
      <c r="C638" t="s">
        <v>2648</v>
      </c>
      <c r="D638" t="s">
        <v>2680</v>
      </c>
      <c r="E638" t="s">
        <v>2657</v>
      </c>
      <c r="F638" t="s">
        <v>2655</v>
      </c>
      <c r="I638" t="s">
        <v>186</v>
      </c>
    </row>
    <row r="639" spans="1:41" hidden="1" x14ac:dyDescent="0.2">
      <c r="A639" t="s">
        <v>623</v>
      </c>
      <c r="B639" t="s">
        <v>11</v>
      </c>
      <c r="C639" t="s">
        <v>2648</v>
      </c>
      <c r="D639" t="s">
        <v>2680</v>
      </c>
      <c r="E639" t="s">
        <v>2657</v>
      </c>
      <c r="F639" t="s">
        <v>2655</v>
      </c>
      <c r="G639" t="s">
        <v>2651</v>
      </c>
      <c r="H639" t="s">
        <v>500</v>
      </c>
      <c r="I639" t="s">
        <v>186</v>
      </c>
      <c r="K639">
        <v>7.9935080000000003</v>
      </c>
      <c r="L639">
        <v>8.6213090000000001</v>
      </c>
      <c r="M639">
        <v>8.3794489999999993</v>
      </c>
      <c r="N639">
        <v>8.0567449999999994</v>
      </c>
      <c r="O639">
        <v>7.9425230000000004</v>
      </c>
      <c r="P639">
        <v>7.9295749999999998</v>
      </c>
      <c r="Q639">
        <v>7.9711429999999996</v>
      </c>
      <c r="R639">
        <v>8.1630950000000002</v>
      </c>
      <c r="S639">
        <v>8.4635440000000006</v>
      </c>
      <c r="T639">
        <v>8.729374</v>
      </c>
      <c r="U639">
        <v>8.957865</v>
      </c>
      <c r="V639">
        <v>9.0930330000000001</v>
      </c>
      <c r="W639">
        <v>9.4506390000000007</v>
      </c>
      <c r="X639">
        <v>9.6650519999999993</v>
      </c>
      <c r="Y639">
        <v>9.6627379999999992</v>
      </c>
      <c r="Z639">
        <v>9.7823270000000004</v>
      </c>
      <c r="AA639">
        <v>10.054309999999999</v>
      </c>
      <c r="AB639">
        <v>10.249843</v>
      </c>
      <c r="AC639">
        <v>10.4925</v>
      </c>
      <c r="AD639">
        <v>10.666857</v>
      </c>
      <c r="AE639">
        <v>10.768727</v>
      </c>
      <c r="AF639">
        <v>10.929378</v>
      </c>
      <c r="AG639">
        <v>11.097979</v>
      </c>
      <c r="AH639">
        <v>11.246446000000001</v>
      </c>
      <c r="AI639">
        <v>11.513316</v>
      </c>
      <c r="AJ639">
        <v>11.730797000000001</v>
      </c>
      <c r="AK639">
        <v>11.979621</v>
      </c>
      <c r="AL639">
        <v>12.184101</v>
      </c>
      <c r="AM639">
        <v>12.557332000000001</v>
      </c>
      <c r="AN639">
        <v>12.755376</v>
      </c>
      <c r="AO639" s="1">
        <v>1.6E-2</v>
      </c>
    </row>
    <row r="640" spans="1:41" hidden="1" x14ac:dyDescent="0.2">
      <c r="A640" t="s">
        <v>623</v>
      </c>
      <c r="B640" t="s">
        <v>13</v>
      </c>
      <c r="C640" t="s">
        <v>2648</v>
      </c>
      <c r="D640" t="s">
        <v>2680</v>
      </c>
      <c r="E640" t="s">
        <v>2657</v>
      </c>
      <c r="F640" t="s">
        <v>2655</v>
      </c>
      <c r="G640" t="s">
        <v>2652</v>
      </c>
      <c r="H640" t="s">
        <v>501</v>
      </c>
      <c r="I640" t="s">
        <v>186</v>
      </c>
      <c r="K640">
        <v>7.9935080000000003</v>
      </c>
      <c r="L640">
        <v>8.3461390000000009</v>
      </c>
      <c r="M640">
        <v>7.9455369999999998</v>
      </c>
      <c r="N640">
        <v>7.5734729999999999</v>
      </c>
      <c r="O640">
        <v>7.3603399999999999</v>
      </c>
      <c r="P640">
        <v>7.3319840000000003</v>
      </c>
      <c r="Q640">
        <v>7.4151610000000003</v>
      </c>
      <c r="R640">
        <v>7.5506729999999997</v>
      </c>
      <c r="S640">
        <v>7.8668699999999996</v>
      </c>
      <c r="T640">
        <v>8.0680580000000006</v>
      </c>
      <c r="U640">
        <v>8.3167960000000001</v>
      </c>
      <c r="V640">
        <v>8.4269130000000008</v>
      </c>
      <c r="W640">
        <v>8.9826910000000009</v>
      </c>
      <c r="X640">
        <v>9.1556429999999995</v>
      </c>
      <c r="Y640">
        <v>9.2452419999999993</v>
      </c>
      <c r="Z640">
        <v>9.2676259999999999</v>
      </c>
      <c r="AA640">
        <v>9.5393410000000003</v>
      </c>
      <c r="AB640">
        <v>9.7075119999999995</v>
      </c>
      <c r="AC640">
        <v>9.9645200000000003</v>
      </c>
      <c r="AD640">
        <v>10.069642999999999</v>
      </c>
      <c r="AE640">
        <v>10.360968</v>
      </c>
      <c r="AF640">
        <v>10.517384</v>
      </c>
      <c r="AG640">
        <v>10.721425</v>
      </c>
      <c r="AH640">
        <v>10.881197999999999</v>
      </c>
      <c r="AI640">
        <v>11.228980999999999</v>
      </c>
      <c r="AJ640">
        <v>11.024240000000001</v>
      </c>
      <c r="AK640">
        <v>10.920429</v>
      </c>
      <c r="AL640">
        <v>10.956080999999999</v>
      </c>
      <c r="AM640">
        <v>10.943089000000001</v>
      </c>
      <c r="AN640">
        <v>10.981712999999999</v>
      </c>
      <c r="AO640" s="1">
        <v>1.0999999999999999E-2</v>
      </c>
    </row>
    <row r="641" spans="1:41" hidden="1" x14ac:dyDescent="0.2">
      <c r="A641" t="s">
        <v>623</v>
      </c>
      <c r="B641" t="s">
        <v>15</v>
      </c>
      <c r="C641" t="s">
        <v>2648</v>
      </c>
      <c r="D641" t="s">
        <v>2680</v>
      </c>
      <c r="E641" t="s">
        <v>2657</v>
      </c>
      <c r="F641" t="s">
        <v>2655</v>
      </c>
      <c r="G641" t="s">
        <v>2653</v>
      </c>
      <c r="H641" t="s">
        <v>502</v>
      </c>
      <c r="I641" t="s">
        <v>186</v>
      </c>
      <c r="K641">
        <v>7.9935080000000003</v>
      </c>
      <c r="L641">
        <v>9.1182870000000005</v>
      </c>
      <c r="M641">
        <v>9.1020459999999996</v>
      </c>
      <c r="N641">
        <v>9.0135349999999992</v>
      </c>
      <c r="O641">
        <v>9.0216460000000005</v>
      </c>
      <c r="P641">
        <v>9.1308799999999994</v>
      </c>
      <c r="Q641">
        <v>9.2373829999999995</v>
      </c>
      <c r="R641">
        <v>9.6305239999999994</v>
      </c>
      <c r="S641">
        <v>10.206341999999999</v>
      </c>
      <c r="T641">
        <v>10.449128999999999</v>
      </c>
      <c r="U641">
        <v>10.797288</v>
      </c>
      <c r="V641">
        <v>11.129042999999999</v>
      </c>
      <c r="W641">
        <v>11.470751</v>
      </c>
      <c r="X641">
        <v>11.774036000000001</v>
      </c>
      <c r="Y641">
        <v>11.981985</v>
      </c>
      <c r="Z641">
        <v>12.271957</v>
      </c>
      <c r="AA641">
        <v>12.587097999999999</v>
      </c>
      <c r="AB641">
        <v>12.889058</v>
      </c>
      <c r="AC641">
        <v>13.219419</v>
      </c>
      <c r="AD641">
        <v>13.577140999999999</v>
      </c>
      <c r="AE641">
        <v>13.930569999999999</v>
      </c>
      <c r="AF641">
        <v>14.193448</v>
      </c>
      <c r="AG641">
        <v>14.437783</v>
      </c>
      <c r="AH641">
        <v>14.758701</v>
      </c>
      <c r="AI641">
        <v>15.154420999999999</v>
      </c>
      <c r="AJ641">
        <v>15.585196</v>
      </c>
      <c r="AK641">
        <v>15.970857000000001</v>
      </c>
      <c r="AL641">
        <v>16.385176000000001</v>
      </c>
      <c r="AM641">
        <v>16.903130000000001</v>
      </c>
      <c r="AN641">
        <v>17.443974000000001</v>
      </c>
      <c r="AO641" s="1">
        <v>2.7E-2</v>
      </c>
    </row>
    <row r="642" spans="1:41" hidden="1" x14ac:dyDescent="0.2">
      <c r="A642" t="s">
        <v>623</v>
      </c>
      <c r="B642" t="s">
        <v>25</v>
      </c>
      <c r="C642" t="s">
        <v>2648</v>
      </c>
      <c r="D642" t="s">
        <v>2680</v>
      </c>
      <c r="E642" t="s">
        <v>2657</v>
      </c>
      <c r="F642" t="s">
        <v>2656</v>
      </c>
      <c r="I642" t="s">
        <v>186</v>
      </c>
    </row>
    <row r="643" spans="1:41" hidden="1" x14ac:dyDescent="0.2">
      <c r="A643" t="s">
        <v>623</v>
      </c>
      <c r="B643" t="s">
        <v>11</v>
      </c>
      <c r="C643" t="s">
        <v>2648</v>
      </c>
      <c r="D643" t="s">
        <v>2680</v>
      </c>
      <c r="E643" t="s">
        <v>2657</v>
      </c>
      <c r="F643" t="s">
        <v>2656</v>
      </c>
      <c r="G643" t="s">
        <v>2651</v>
      </c>
      <c r="H643" t="s">
        <v>503</v>
      </c>
      <c r="I643" t="s">
        <v>186</v>
      </c>
      <c r="K643">
        <v>39.50338</v>
      </c>
      <c r="L643">
        <v>41.550533000000001</v>
      </c>
      <c r="M643">
        <v>41.995728</v>
      </c>
      <c r="N643">
        <v>42.090637000000001</v>
      </c>
      <c r="O643">
        <v>43.609112000000003</v>
      </c>
      <c r="P643">
        <v>45.180259999999997</v>
      </c>
      <c r="Q643">
        <v>46.993614000000001</v>
      </c>
      <c r="R643">
        <v>48.151108000000001</v>
      </c>
      <c r="S643">
        <v>49.349110000000003</v>
      </c>
      <c r="T643">
        <v>49.930320999999999</v>
      </c>
      <c r="U643">
        <v>51.722907999999997</v>
      </c>
      <c r="V643">
        <v>52.322502</v>
      </c>
      <c r="W643">
        <v>55.210814999999997</v>
      </c>
      <c r="X643">
        <v>56.974873000000002</v>
      </c>
      <c r="Y643">
        <v>57.571457000000002</v>
      </c>
      <c r="Z643">
        <v>58.536887999999998</v>
      </c>
      <c r="AA643">
        <v>59.897548999999998</v>
      </c>
      <c r="AB643">
        <v>60.453643999999997</v>
      </c>
      <c r="AC643">
        <v>63.132004000000002</v>
      </c>
      <c r="AD643">
        <v>64.943993000000006</v>
      </c>
      <c r="AE643">
        <v>65.898407000000006</v>
      </c>
      <c r="AF643">
        <v>68.503540000000001</v>
      </c>
      <c r="AG643">
        <v>71.476607999999999</v>
      </c>
      <c r="AH643">
        <v>71.406654000000003</v>
      </c>
      <c r="AI643">
        <v>74.005843999999996</v>
      </c>
      <c r="AJ643">
        <v>75.742537999999996</v>
      </c>
      <c r="AK643">
        <v>75.627960000000002</v>
      </c>
      <c r="AL643">
        <v>78.541702000000001</v>
      </c>
      <c r="AM643">
        <v>80.347358999999997</v>
      </c>
      <c r="AN643">
        <v>80.027717999999993</v>
      </c>
      <c r="AO643" s="1">
        <v>2.5000000000000001E-2</v>
      </c>
    </row>
    <row r="644" spans="1:41" hidden="1" x14ac:dyDescent="0.2">
      <c r="A644" t="s">
        <v>623</v>
      </c>
      <c r="B644" t="s">
        <v>13</v>
      </c>
      <c r="C644" t="s">
        <v>2648</v>
      </c>
      <c r="D644" t="s">
        <v>2680</v>
      </c>
      <c r="E644" t="s">
        <v>2657</v>
      </c>
      <c r="F644" t="s">
        <v>2656</v>
      </c>
      <c r="G644" t="s">
        <v>2652</v>
      </c>
      <c r="H644" t="s">
        <v>504</v>
      </c>
      <c r="I644" t="s">
        <v>186</v>
      </c>
      <c r="K644">
        <v>39.497233999999999</v>
      </c>
      <c r="L644">
        <v>41.009151000000003</v>
      </c>
      <c r="M644">
        <v>40.967982999999997</v>
      </c>
      <c r="N644">
        <v>41.160904000000002</v>
      </c>
      <c r="O644">
        <v>42.347228999999999</v>
      </c>
      <c r="P644">
        <v>44.450755999999998</v>
      </c>
      <c r="Q644">
        <v>45.954673999999997</v>
      </c>
      <c r="R644">
        <v>47.893608</v>
      </c>
      <c r="S644">
        <v>48.185642000000001</v>
      </c>
      <c r="T644">
        <v>48.185870999999999</v>
      </c>
      <c r="U644">
        <v>50.962418</v>
      </c>
      <c r="V644">
        <v>51.730915000000003</v>
      </c>
      <c r="W644">
        <v>54.345291000000003</v>
      </c>
      <c r="X644">
        <v>56.340508</v>
      </c>
      <c r="Y644">
        <v>56.630839999999999</v>
      </c>
      <c r="Z644">
        <v>58.083866</v>
      </c>
      <c r="AA644">
        <v>59.728057999999997</v>
      </c>
      <c r="AB644">
        <v>60.209225000000004</v>
      </c>
      <c r="AC644">
        <v>62.333992000000002</v>
      </c>
      <c r="AD644">
        <v>65.270813000000004</v>
      </c>
      <c r="AE644">
        <v>65.910347000000002</v>
      </c>
      <c r="AF644">
        <v>68.551102</v>
      </c>
      <c r="AG644">
        <v>71.281441000000001</v>
      </c>
      <c r="AH644">
        <v>71.538955999999999</v>
      </c>
      <c r="AI644">
        <v>72.632935000000003</v>
      </c>
      <c r="AJ644">
        <v>75.421616</v>
      </c>
      <c r="AK644">
        <v>75.025795000000002</v>
      </c>
      <c r="AL644">
        <v>77.203322999999997</v>
      </c>
      <c r="AM644">
        <v>78.214264</v>
      </c>
      <c r="AN644">
        <v>77.674071999999995</v>
      </c>
      <c r="AO644" s="1">
        <v>2.4E-2</v>
      </c>
    </row>
    <row r="645" spans="1:41" hidden="1" x14ac:dyDescent="0.2">
      <c r="A645" t="s">
        <v>623</v>
      </c>
      <c r="B645" t="s">
        <v>15</v>
      </c>
      <c r="C645" t="s">
        <v>2648</v>
      </c>
      <c r="D645" t="s">
        <v>2680</v>
      </c>
      <c r="E645" t="s">
        <v>2657</v>
      </c>
      <c r="F645" t="s">
        <v>2656</v>
      </c>
      <c r="G645" t="s">
        <v>2653</v>
      </c>
      <c r="H645" t="s">
        <v>505</v>
      </c>
      <c r="I645" t="s">
        <v>186</v>
      </c>
      <c r="K645">
        <v>39.630913</v>
      </c>
      <c r="L645">
        <v>41.334499000000001</v>
      </c>
      <c r="M645">
        <v>43.567264999999999</v>
      </c>
      <c r="N645">
        <v>44.067489999999999</v>
      </c>
      <c r="O645">
        <v>46.002090000000003</v>
      </c>
      <c r="P645">
        <v>49.203991000000002</v>
      </c>
      <c r="Q645">
        <v>49.681438</v>
      </c>
      <c r="R645">
        <v>52.354197999999997</v>
      </c>
      <c r="S645">
        <v>53.980434000000002</v>
      </c>
      <c r="T645">
        <v>55.581130999999999</v>
      </c>
      <c r="U645">
        <v>57.559437000000003</v>
      </c>
      <c r="V645">
        <v>58.793194</v>
      </c>
      <c r="W645">
        <v>61.326816999999998</v>
      </c>
      <c r="X645">
        <v>62.229610000000001</v>
      </c>
      <c r="Y645">
        <v>62.103870000000001</v>
      </c>
      <c r="Z645">
        <v>62.975470999999999</v>
      </c>
      <c r="AA645">
        <v>64.003158999999997</v>
      </c>
      <c r="AB645">
        <v>65.349602000000004</v>
      </c>
      <c r="AC645">
        <v>66.876343000000006</v>
      </c>
      <c r="AD645">
        <v>68.858147000000002</v>
      </c>
      <c r="AE645">
        <v>71.652480999999995</v>
      </c>
      <c r="AF645">
        <v>72.564209000000005</v>
      </c>
      <c r="AG645">
        <v>74.639258999999996</v>
      </c>
      <c r="AH645">
        <v>76.616173000000003</v>
      </c>
      <c r="AI645">
        <v>78.247055000000003</v>
      </c>
      <c r="AJ645">
        <v>80.339134000000001</v>
      </c>
      <c r="AK645">
        <v>82.105643999999998</v>
      </c>
      <c r="AL645">
        <v>83.682693</v>
      </c>
      <c r="AM645">
        <v>85.714896999999993</v>
      </c>
      <c r="AN645">
        <v>87.132378000000003</v>
      </c>
      <c r="AO645" s="1">
        <v>2.8000000000000001E-2</v>
      </c>
    </row>
    <row r="646" spans="1:41" hidden="1" x14ac:dyDescent="0.2">
      <c r="A646" t="s">
        <v>623</v>
      </c>
      <c r="B646" t="s">
        <v>46</v>
      </c>
    </row>
    <row r="647" spans="1:41" hidden="1" x14ac:dyDescent="0.2">
      <c r="A647" t="s">
        <v>623</v>
      </c>
      <c r="B647" t="s">
        <v>9</v>
      </c>
      <c r="C647" t="s">
        <v>2648</v>
      </c>
      <c r="D647" t="s">
        <v>2680</v>
      </c>
      <c r="E647" t="s">
        <v>2659</v>
      </c>
      <c r="F647" t="s">
        <v>2650</v>
      </c>
      <c r="I647" t="s">
        <v>186</v>
      </c>
    </row>
    <row r="648" spans="1:41" hidden="1" x14ac:dyDescent="0.2">
      <c r="A648" t="s">
        <v>623</v>
      </c>
      <c r="B648" t="s">
        <v>11</v>
      </c>
      <c r="C648" t="s">
        <v>2648</v>
      </c>
      <c r="D648" t="s">
        <v>2680</v>
      </c>
      <c r="E648" t="s">
        <v>2659</v>
      </c>
      <c r="F648" t="s">
        <v>2650</v>
      </c>
      <c r="G648" t="s">
        <v>2651</v>
      </c>
      <c r="H648" t="s">
        <v>506</v>
      </c>
      <c r="I648" t="s">
        <v>186</v>
      </c>
      <c r="K648">
        <v>13.641980999999999</v>
      </c>
      <c r="L648">
        <v>14.823278999999999</v>
      </c>
      <c r="M648">
        <v>13.228116</v>
      </c>
      <c r="N648">
        <v>13.50958</v>
      </c>
      <c r="O648">
        <v>13.700346</v>
      </c>
      <c r="P648">
        <v>14.203958999999999</v>
      </c>
      <c r="Q648">
        <v>15.032783</v>
      </c>
      <c r="R648">
        <v>16.078341000000002</v>
      </c>
      <c r="S648">
        <v>16.922007000000001</v>
      </c>
      <c r="T648">
        <v>17.805546</v>
      </c>
      <c r="U648">
        <v>18.664694000000001</v>
      </c>
      <c r="V648">
        <v>19.456358000000002</v>
      </c>
      <c r="W648">
        <v>20.259916</v>
      </c>
      <c r="X648">
        <v>20.942270000000001</v>
      </c>
      <c r="Y648">
        <v>21.565059999999999</v>
      </c>
      <c r="Z648">
        <v>22.266251</v>
      </c>
      <c r="AA648">
        <v>23.055674</v>
      </c>
      <c r="AB648">
        <v>23.847632999999998</v>
      </c>
      <c r="AC648">
        <v>24.515267999999999</v>
      </c>
      <c r="AD648">
        <v>25.546053000000001</v>
      </c>
      <c r="AE648">
        <v>26.414724</v>
      </c>
      <c r="AF648">
        <v>27.043839999999999</v>
      </c>
      <c r="AG648">
        <v>27.982063</v>
      </c>
      <c r="AH648">
        <v>29.014348999999999</v>
      </c>
      <c r="AI648">
        <v>29.733128000000001</v>
      </c>
      <c r="AJ648">
        <v>30.615953000000001</v>
      </c>
      <c r="AK648">
        <v>31.452760999999999</v>
      </c>
      <c r="AL648">
        <v>32.243564999999997</v>
      </c>
      <c r="AM648">
        <v>32.938231999999999</v>
      </c>
      <c r="AN648">
        <v>33.640236000000002</v>
      </c>
      <c r="AO648" s="1">
        <v>3.2000000000000001E-2</v>
      </c>
    </row>
    <row r="649" spans="1:41" hidden="1" x14ac:dyDescent="0.2">
      <c r="A649" t="s">
        <v>623</v>
      </c>
      <c r="B649" t="s">
        <v>13</v>
      </c>
      <c r="C649" t="s">
        <v>2648</v>
      </c>
      <c r="D649" t="s">
        <v>2680</v>
      </c>
      <c r="E649" t="s">
        <v>2659</v>
      </c>
      <c r="F649" t="s">
        <v>2650</v>
      </c>
      <c r="G649" t="s">
        <v>2652</v>
      </c>
      <c r="H649" t="s">
        <v>507</v>
      </c>
      <c r="I649" t="s">
        <v>186</v>
      </c>
      <c r="K649">
        <v>13.641980999999999</v>
      </c>
      <c r="L649">
        <v>14.326269</v>
      </c>
      <c r="M649">
        <v>12.259755999999999</v>
      </c>
      <c r="N649">
        <v>11.873374</v>
      </c>
      <c r="O649">
        <v>11.786516000000001</v>
      </c>
      <c r="P649">
        <v>11.999395</v>
      </c>
      <c r="Q649">
        <v>12.402298</v>
      </c>
      <c r="R649">
        <v>13.033493999999999</v>
      </c>
      <c r="S649">
        <v>13.751612</v>
      </c>
      <c r="T649">
        <v>14.367091</v>
      </c>
      <c r="U649">
        <v>14.937016</v>
      </c>
      <c r="V649">
        <v>15.777037999999999</v>
      </c>
      <c r="W649">
        <v>16.627728999999999</v>
      </c>
      <c r="X649">
        <v>17.162856999999999</v>
      </c>
      <c r="Y649">
        <v>17.583527</v>
      </c>
      <c r="Z649">
        <v>18.096729</v>
      </c>
      <c r="AA649">
        <v>18.767645000000002</v>
      </c>
      <c r="AB649">
        <v>19.545641</v>
      </c>
      <c r="AC649">
        <v>20.092358000000001</v>
      </c>
      <c r="AD649">
        <v>20.995646000000001</v>
      </c>
      <c r="AE649">
        <v>21.605782000000001</v>
      </c>
      <c r="AF649">
        <v>22.156442999999999</v>
      </c>
      <c r="AG649">
        <v>22.732094</v>
      </c>
      <c r="AH649">
        <v>23.264033999999999</v>
      </c>
      <c r="AI649">
        <v>23.792824</v>
      </c>
      <c r="AJ649">
        <v>24.26219</v>
      </c>
      <c r="AK649">
        <v>24.601168000000001</v>
      </c>
      <c r="AL649">
        <v>24.947931000000001</v>
      </c>
      <c r="AM649">
        <v>25.593572999999999</v>
      </c>
      <c r="AN649">
        <v>26.090914000000001</v>
      </c>
      <c r="AO649" s="1">
        <v>2.3E-2</v>
      </c>
    </row>
    <row r="650" spans="1:41" hidden="1" x14ac:dyDescent="0.2">
      <c r="A650" t="s">
        <v>623</v>
      </c>
      <c r="B650" t="s">
        <v>15</v>
      </c>
      <c r="C650" t="s">
        <v>2648</v>
      </c>
      <c r="D650" t="s">
        <v>2680</v>
      </c>
      <c r="E650" t="s">
        <v>2659</v>
      </c>
      <c r="F650" t="s">
        <v>2650</v>
      </c>
      <c r="G650" t="s">
        <v>2653</v>
      </c>
      <c r="H650" t="s">
        <v>508</v>
      </c>
      <c r="I650" t="s">
        <v>186</v>
      </c>
      <c r="K650">
        <v>13.641980999999999</v>
      </c>
      <c r="L650">
        <v>15.635956</v>
      </c>
      <c r="M650">
        <v>14.600004</v>
      </c>
      <c r="N650">
        <v>15.900316</v>
      </c>
      <c r="O650">
        <v>16.963642</v>
      </c>
      <c r="P650">
        <v>18.052396999999999</v>
      </c>
      <c r="Q650">
        <v>19.186996000000001</v>
      </c>
      <c r="R650">
        <v>20.500914000000002</v>
      </c>
      <c r="S650">
        <v>22.575558000000001</v>
      </c>
      <c r="T650">
        <v>24.032789000000001</v>
      </c>
      <c r="U650">
        <v>25.430204</v>
      </c>
      <c r="V650">
        <v>26.775642000000001</v>
      </c>
      <c r="W650">
        <v>27.986173999999998</v>
      </c>
      <c r="X650">
        <v>29.087060999999999</v>
      </c>
      <c r="Y650">
        <v>29.872789000000001</v>
      </c>
      <c r="Z650">
        <v>31.105186</v>
      </c>
      <c r="AA650">
        <v>32.055584000000003</v>
      </c>
      <c r="AB650">
        <v>33.180202000000001</v>
      </c>
      <c r="AC650">
        <v>34.346854999999998</v>
      </c>
      <c r="AD650">
        <v>35.128613000000001</v>
      </c>
      <c r="AE650">
        <v>35.862278000000003</v>
      </c>
      <c r="AF650">
        <v>36.605136999999999</v>
      </c>
      <c r="AG650">
        <v>37.74194</v>
      </c>
      <c r="AH650">
        <v>39.243907999999998</v>
      </c>
      <c r="AI650">
        <v>40.822249999999997</v>
      </c>
      <c r="AJ650">
        <v>42.139805000000003</v>
      </c>
      <c r="AK650">
        <v>43.398457000000001</v>
      </c>
      <c r="AL650">
        <v>44.531883000000001</v>
      </c>
      <c r="AM650">
        <v>45.956249</v>
      </c>
      <c r="AN650">
        <v>47.139645000000002</v>
      </c>
      <c r="AO650" s="1">
        <v>4.3999999999999997E-2</v>
      </c>
    </row>
    <row r="651" spans="1:41" hidden="1" x14ac:dyDescent="0.2">
      <c r="A651" t="s">
        <v>623</v>
      </c>
      <c r="B651" t="s">
        <v>17</v>
      </c>
      <c r="C651" t="s">
        <v>2648</v>
      </c>
      <c r="D651" t="s">
        <v>2680</v>
      </c>
      <c r="E651" t="s">
        <v>2659</v>
      </c>
      <c r="F651" t="s">
        <v>2654</v>
      </c>
      <c r="I651" t="s">
        <v>186</v>
      </c>
    </row>
    <row r="652" spans="1:41" hidden="1" x14ac:dyDescent="0.2">
      <c r="A652" t="s">
        <v>623</v>
      </c>
      <c r="B652" t="s">
        <v>11</v>
      </c>
      <c r="C652" t="s">
        <v>2648</v>
      </c>
      <c r="D652" t="s">
        <v>2680</v>
      </c>
      <c r="E652" t="s">
        <v>2659</v>
      </c>
      <c r="F652" t="s">
        <v>2654</v>
      </c>
      <c r="G652" t="s">
        <v>2651</v>
      </c>
      <c r="H652" t="s">
        <v>509</v>
      </c>
      <c r="I652" t="s">
        <v>186</v>
      </c>
      <c r="K652">
        <v>22.104519</v>
      </c>
      <c r="L652">
        <v>23.019697000000001</v>
      </c>
      <c r="M652">
        <v>21.994526</v>
      </c>
      <c r="N652">
        <v>22.898705</v>
      </c>
      <c r="O652">
        <v>22.892502</v>
      </c>
      <c r="P652">
        <v>22.928822</v>
      </c>
      <c r="Q652">
        <v>23.072579999999999</v>
      </c>
      <c r="R652">
        <v>23.879435999999998</v>
      </c>
      <c r="S652">
        <v>24.612197999999999</v>
      </c>
      <c r="T652">
        <v>25.150227000000001</v>
      </c>
      <c r="U652">
        <v>26.067242</v>
      </c>
      <c r="V652">
        <v>26.79928</v>
      </c>
      <c r="W652">
        <v>27.478638</v>
      </c>
      <c r="X652">
        <v>28.172522000000001</v>
      </c>
      <c r="Y652">
        <v>28.916861999999998</v>
      </c>
      <c r="Z652">
        <v>29.799854</v>
      </c>
      <c r="AA652">
        <v>30.778555000000001</v>
      </c>
      <c r="AB652">
        <v>31.656901999999999</v>
      </c>
      <c r="AC652">
        <v>32.467266000000002</v>
      </c>
      <c r="AD652">
        <v>33.560257</v>
      </c>
      <c r="AE652">
        <v>34.480525999999998</v>
      </c>
      <c r="AF652">
        <v>35.290748999999998</v>
      </c>
      <c r="AG652">
        <v>36.479061000000002</v>
      </c>
      <c r="AH652">
        <v>37.756138</v>
      </c>
      <c r="AI652">
        <v>38.789951000000002</v>
      </c>
      <c r="AJ652">
        <v>40.048389</v>
      </c>
      <c r="AK652">
        <v>41.014870000000002</v>
      </c>
      <c r="AL652">
        <v>41.814822999999997</v>
      </c>
      <c r="AM652">
        <v>42.755608000000002</v>
      </c>
      <c r="AN652">
        <v>43.639156</v>
      </c>
      <c r="AO652" s="1">
        <v>2.4E-2</v>
      </c>
    </row>
    <row r="653" spans="1:41" hidden="1" x14ac:dyDescent="0.2">
      <c r="A653" t="s">
        <v>623</v>
      </c>
      <c r="B653" t="s">
        <v>13</v>
      </c>
      <c r="C653" t="s">
        <v>2648</v>
      </c>
      <c r="D653" t="s">
        <v>2680</v>
      </c>
      <c r="E653" t="s">
        <v>2659</v>
      </c>
      <c r="F653" t="s">
        <v>2654</v>
      </c>
      <c r="G653" t="s">
        <v>2652</v>
      </c>
      <c r="H653" t="s">
        <v>510</v>
      </c>
      <c r="I653" t="s">
        <v>186</v>
      </c>
      <c r="K653">
        <v>22.104519</v>
      </c>
      <c r="L653">
        <v>23.013449000000001</v>
      </c>
      <c r="M653">
        <v>21.527653000000001</v>
      </c>
      <c r="N653">
        <v>21.885750000000002</v>
      </c>
      <c r="O653">
        <v>21.788036000000002</v>
      </c>
      <c r="P653">
        <v>21.826291999999999</v>
      </c>
      <c r="Q653">
        <v>22.030859</v>
      </c>
      <c r="R653">
        <v>22.818007999999999</v>
      </c>
      <c r="S653">
        <v>23.540621000000002</v>
      </c>
      <c r="T653">
        <v>24.102952999999999</v>
      </c>
      <c r="U653">
        <v>24.795694000000001</v>
      </c>
      <c r="V653">
        <v>25.539804</v>
      </c>
      <c r="W653">
        <v>26.235899</v>
      </c>
      <c r="X653">
        <v>26.692183</v>
      </c>
      <c r="Y653">
        <v>27.337509000000001</v>
      </c>
      <c r="Z653">
        <v>27.987358</v>
      </c>
      <c r="AA653">
        <v>28.697604999999999</v>
      </c>
      <c r="AB653">
        <v>29.491472000000002</v>
      </c>
      <c r="AC653">
        <v>30.185690000000001</v>
      </c>
      <c r="AD653">
        <v>31.362573999999999</v>
      </c>
      <c r="AE653">
        <v>32.300018000000001</v>
      </c>
      <c r="AF653">
        <v>32.990391000000002</v>
      </c>
      <c r="AG653">
        <v>34.194316999999998</v>
      </c>
      <c r="AH653">
        <v>35.122829000000003</v>
      </c>
      <c r="AI653">
        <v>35.929183999999999</v>
      </c>
      <c r="AJ653">
        <v>37.089539000000002</v>
      </c>
      <c r="AK653">
        <v>37.578861000000003</v>
      </c>
      <c r="AL653">
        <v>38.396923000000001</v>
      </c>
      <c r="AM653">
        <v>39.517966999999999</v>
      </c>
      <c r="AN653">
        <v>40.449677000000001</v>
      </c>
      <c r="AO653" s="1">
        <v>2.1000000000000001E-2</v>
      </c>
    </row>
    <row r="654" spans="1:41" hidden="1" x14ac:dyDescent="0.2">
      <c r="A654" t="s">
        <v>623</v>
      </c>
      <c r="B654" t="s">
        <v>15</v>
      </c>
      <c r="C654" t="s">
        <v>2648</v>
      </c>
      <c r="D654" t="s">
        <v>2680</v>
      </c>
      <c r="E654" t="s">
        <v>2659</v>
      </c>
      <c r="F654" t="s">
        <v>2654</v>
      </c>
      <c r="G654" t="s">
        <v>2653</v>
      </c>
      <c r="H654" t="s">
        <v>511</v>
      </c>
      <c r="I654" t="s">
        <v>186</v>
      </c>
      <c r="K654">
        <v>22.104519</v>
      </c>
      <c r="L654">
        <v>23.032147999999999</v>
      </c>
      <c r="M654">
        <v>21.877382000000001</v>
      </c>
      <c r="N654">
        <v>23.119678</v>
      </c>
      <c r="O654">
        <v>23.529475999999999</v>
      </c>
      <c r="P654">
        <v>23.785391000000001</v>
      </c>
      <c r="Q654">
        <v>24.057371</v>
      </c>
      <c r="R654">
        <v>25.097237</v>
      </c>
      <c r="S654">
        <v>26.701017</v>
      </c>
      <c r="T654">
        <v>27.503004000000001</v>
      </c>
      <c r="U654">
        <v>28.421323999999998</v>
      </c>
      <c r="V654">
        <v>29.281535999999999</v>
      </c>
      <c r="W654">
        <v>30.077722999999999</v>
      </c>
      <c r="X654">
        <v>30.852229999999999</v>
      </c>
      <c r="Y654">
        <v>31.482517000000001</v>
      </c>
      <c r="Z654">
        <v>32.266711999999998</v>
      </c>
      <c r="AA654">
        <v>33.200744999999998</v>
      </c>
      <c r="AB654">
        <v>33.932285</v>
      </c>
      <c r="AC654">
        <v>34.767226999999998</v>
      </c>
      <c r="AD654">
        <v>35.014702</v>
      </c>
      <c r="AE654">
        <v>35.611164000000002</v>
      </c>
      <c r="AF654">
        <v>36.494247000000001</v>
      </c>
      <c r="AG654">
        <v>37.742972999999999</v>
      </c>
      <c r="AH654">
        <v>38.932907</v>
      </c>
      <c r="AI654">
        <v>40.404674999999997</v>
      </c>
      <c r="AJ654">
        <v>41.498263999999999</v>
      </c>
      <c r="AK654">
        <v>42.562359000000001</v>
      </c>
      <c r="AL654">
        <v>43.266559999999998</v>
      </c>
      <c r="AM654">
        <v>44.330807</v>
      </c>
      <c r="AN654">
        <v>45.631149000000001</v>
      </c>
      <c r="AO654" s="1">
        <v>2.5000000000000001E-2</v>
      </c>
    </row>
    <row r="655" spans="1:41" hidden="1" x14ac:dyDescent="0.2">
      <c r="A655" t="s">
        <v>623</v>
      </c>
      <c r="B655" t="s">
        <v>36</v>
      </c>
      <c r="C655" t="s">
        <v>2648</v>
      </c>
      <c r="D655" t="s">
        <v>2680</v>
      </c>
      <c r="E655" t="s">
        <v>2659</v>
      </c>
      <c r="F655" t="s">
        <v>2660</v>
      </c>
      <c r="I655" t="s">
        <v>186</v>
      </c>
    </row>
    <row r="656" spans="1:41" hidden="1" x14ac:dyDescent="0.2">
      <c r="A656" t="s">
        <v>623</v>
      </c>
      <c r="B656" t="s">
        <v>11</v>
      </c>
      <c r="C656" t="s">
        <v>2648</v>
      </c>
      <c r="D656" t="s">
        <v>2680</v>
      </c>
      <c r="E656" t="s">
        <v>2659</v>
      </c>
      <c r="F656" t="s">
        <v>2660</v>
      </c>
      <c r="G656" t="s">
        <v>2651</v>
      </c>
      <c r="H656" t="s">
        <v>512</v>
      </c>
      <c r="I656" t="s">
        <v>186</v>
      </c>
      <c r="K656">
        <v>6.2505280000000001</v>
      </c>
      <c r="L656">
        <v>7.4824609999999998</v>
      </c>
      <c r="M656">
        <v>7.7107650000000003</v>
      </c>
      <c r="N656">
        <v>9.2914829999999995</v>
      </c>
      <c r="O656">
        <v>10.075305999999999</v>
      </c>
      <c r="P656">
        <v>10.947196999999999</v>
      </c>
      <c r="Q656">
        <v>12.068614</v>
      </c>
      <c r="R656">
        <v>12.613199</v>
      </c>
      <c r="S656">
        <v>13.038287</v>
      </c>
      <c r="T656">
        <v>13.532976</v>
      </c>
      <c r="U656">
        <v>14.072786000000001</v>
      </c>
      <c r="V656">
        <v>14.567003</v>
      </c>
      <c r="W656">
        <v>15.048118000000001</v>
      </c>
      <c r="X656">
        <v>15.400175000000001</v>
      </c>
      <c r="Y656">
        <v>15.767936000000001</v>
      </c>
      <c r="Z656">
        <v>16.051697000000001</v>
      </c>
      <c r="AA656">
        <v>16.387664999999998</v>
      </c>
      <c r="AB656">
        <v>17.037081000000001</v>
      </c>
      <c r="AC656">
        <v>17.149789999999999</v>
      </c>
      <c r="AD656">
        <v>18.342483999999999</v>
      </c>
      <c r="AE656">
        <v>19.028568</v>
      </c>
      <c r="AF656">
        <v>19.688580000000002</v>
      </c>
      <c r="AG656">
        <v>20.749683000000001</v>
      </c>
      <c r="AH656">
        <v>21.690667999999999</v>
      </c>
      <c r="AI656">
        <v>22.346720000000001</v>
      </c>
      <c r="AJ656">
        <v>23.107738000000001</v>
      </c>
      <c r="AK656">
        <v>23.858622</v>
      </c>
      <c r="AL656">
        <v>24.213695999999999</v>
      </c>
      <c r="AM656">
        <v>24.888860999999999</v>
      </c>
      <c r="AN656">
        <v>25.280334</v>
      </c>
      <c r="AO656" s="1">
        <v>4.9000000000000002E-2</v>
      </c>
    </row>
    <row r="657" spans="1:41" hidden="1" x14ac:dyDescent="0.2">
      <c r="A657" t="s">
        <v>623</v>
      </c>
      <c r="B657" t="s">
        <v>13</v>
      </c>
      <c r="C657" t="s">
        <v>2648</v>
      </c>
      <c r="D657" t="s">
        <v>2680</v>
      </c>
      <c r="E657" t="s">
        <v>2659</v>
      </c>
      <c r="F657" t="s">
        <v>2660</v>
      </c>
      <c r="G657" t="s">
        <v>2652</v>
      </c>
      <c r="H657" t="s">
        <v>513</v>
      </c>
      <c r="I657" t="s">
        <v>186</v>
      </c>
      <c r="K657">
        <v>6.2505280000000001</v>
      </c>
      <c r="L657">
        <v>7.4804310000000003</v>
      </c>
      <c r="M657">
        <v>7.3947539999999998</v>
      </c>
      <c r="N657">
        <v>8.5137370000000008</v>
      </c>
      <c r="O657">
        <v>9.2272110000000005</v>
      </c>
      <c r="P657">
        <v>10.11443</v>
      </c>
      <c r="Q657">
        <v>11.207226</v>
      </c>
      <c r="R657">
        <v>11.712028999999999</v>
      </c>
      <c r="S657">
        <v>12.167115000000001</v>
      </c>
      <c r="T657">
        <v>12.564219</v>
      </c>
      <c r="U657">
        <v>12.99159</v>
      </c>
      <c r="V657">
        <v>13.493855</v>
      </c>
      <c r="W657">
        <v>13.908255</v>
      </c>
      <c r="X657">
        <v>14.189692000000001</v>
      </c>
      <c r="Y657">
        <v>14.58994</v>
      </c>
      <c r="Z657">
        <v>14.976770999999999</v>
      </c>
      <c r="AA657">
        <v>15.423233</v>
      </c>
      <c r="AB657">
        <v>15.989362</v>
      </c>
      <c r="AC657">
        <v>16.337188999999999</v>
      </c>
      <c r="AD657">
        <v>17.239384000000001</v>
      </c>
      <c r="AE657">
        <v>17.838592999999999</v>
      </c>
      <c r="AF657">
        <v>18.244892</v>
      </c>
      <c r="AG657">
        <v>19.025423</v>
      </c>
      <c r="AH657">
        <v>19.614431</v>
      </c>
      <c r="AI657">
        <v>20.229689</v>
      </c>
      <c r="AJ657">
        <v>20.896336000000002</v>
      </c>
      <c r="AK657">
        <v>21.197868</v>
      </c>
      <c r="AL657">
        <v>21.759575000000002</v>
      </c>
      <c r="AM657">
        <v>22.408010000000001</v>
      </c>
      <c r="AN657">
        <v>22.988921999999999</v>
      </c>
      <c r="AO657" s="1">
        <v>4.5999999999999999E-2</v>
      </c>
    </row>
    <row r="658" spans="1:41" hidden="1" x14ac:dyDescent="0.2">
      <c r="A658" t="s">
        <v>623</v>
      </c>
      <c r="B658" t="s">
        <v>15</v>
      </c>
      <c r="C658" t="s">
        <v>2648</v>
      </c>
      <c r="D658" t="s">
        <v>2680</v>
      </c>
      <c r="E658" t="s">
        <v>2659</v>
      </c>
      <c r="F658" t="s">
        <v>2660</v>
      </c>
      <c r="G658" t="s">
        <v>2653</v>
      </c>
      <c r="H658" t="s">
        <v>514</v>
      </c>
      <c r="I658" t="s">
        <v>186</v>
      </c>
      <c r="K658">
        <v>6.2505280000000001</v>
      </c>
      <c r="L658">
        <v>7.4865089999999999</v>
      </c>
      <c r="M658">
        <v>7.5508829999999998</v>
      </c>
      <c r="N658">
        <v>9.4831029999999998</v>
      </c>
      <c r="O658">
        <v>10.644545000000001</v>
      </c>
      <c r="P658">
        <v>11.726031000000001</v>
      </c>
      <c r="Q658">
        <v>12.945664000000001</v>
      </c>
      <c r="R658">
        <v>13.646613</v>
      </c>
      <c r="S658">
        <v>14.845167999999999</v>
      </c>
      <c r="T658">
        <v>15.233439000000001</v>
      </c>
      <c r="U658">
        <v>15.766704000000001</v>
      </c>
      <c r="V658">
        <v>16.238409000000001</v>
      </c>
      <c r="W658">
        <v>16.762547000000001</v>
      </c>
      <c r="X658">
        <v>17.240836999999999</v>
      </c>
      <c r="Y658">
        <v>17.510155000000001</v>
      </c>
      <c r="Z658">
        <v>17.874244999999998</v>
      </c>
      <c r="AA658">
        <v>18.661397999999998</v>
      </c>
      <c r="AB658">
        <v>19.282291000000001</v>
      </c>
      <c r="AC658">
        <v>19.739111000000001</v>
      </c>
      <c r="AD658">
        <v>20.217912999999999</v>
      </c>
      <c r="AE658">
        <v>20.851185000000001</v>
      </c>
      <c r="AF658">
        <v>21.473784999999999</v>
      </c>
      <c r="AG658">
        <v>22.373584999999999</v>
      </c>
      <c r="AH658">
        <v>22.77702</v>
      </c>
      <c r="AI658">
        <v>23.498270000000002</v>
      </c>
      <c r="AJ658">
        <v>24.267499999999998</v>
      </c>
      <c r="AK658">
        <v>24.856242999999999</v>
      </c>
      <c r="AL658">
        <v>25.580345000000001</v>
      </c>
      <c r="AM658">
        <v>26.338574999999999</v>
      </c>
      <c r="AN658">
        <v>26.924353</v>
      </c>
      <c r="AO658" s="1">
        <v>5.1999999999999998E-2</v>
      </c>
    </row>
    <row r="659" spans="1:41" hidden="1" x14ac:dyDescent="0.2">
      <c r="A659" t="s">
        <v>623</v>
      </c>
      <c r="B659" t="s">
        <v>21</v>
      </c>
      <c r="C659" t="s">
        <v>2648</v>
      </c>
      <c r="D659" t="s">
        <v>2680</v>
      </c>
      <c r="E659" t="s">
        <v>2659</v>
      </c>
      <c r="F659" t="s">
        <v>2655</v>
      </c>
      <c r="I659" t="s">
        <v>186</v>
      </c>
    </row>
    <row r="660" spans="1:41" hidden="1" x14ac:dyDescent="0.2">
      <c r="A660" t="s">
        <v>623</v>
      </c>
      <c r="B660" t="s">
        <v>11</v>
      </c>
      <c r="C660" t="s">
        <v>2648</v>
      </c>
      <c r="D660" t="s">
        <v>2680</v>
      </c>
      <c r="E660" t="s">
        <v>2659</v>
      </c>
      <c r="F660" t="s">
        <v>2655</v>
      </c>
      <c r="G660" t="s">
        <v>2651</v>
      </c>
      <c r="H660" t="s">
        <v>515</v>
      </c>
      <c r="I660" t="s">
        <v>186</v>
      </c>
      <c r="K660">
        <v>5.742502</v>
      </c>
      <c r="L660">
        <v>5.9108980000000004</v>
      </c>
      <c r="M660">
        <v>5.6968259999999997</v>
      </c>
      <c r="N660">
        <v>5.4472829999999997</v>
      </c>
      <c r="O660">
        <v>5.3548299999999998</v>
      </c>
      <c r="P660">
        <v>5.3794909999999998</v>
      </c>
      <c r="Q660">
        <v>5.4864949999999997</v>
      </c>
      <c r="R660">
        <v>5.6590189999999998</v>
      </c>
      <c r="S660">
        <v>5.8928890000000003</v>
      </c>
      <c r="T660">
        <v>6.1126560000000003</v>
      </c>
      <c r="U660">
        <v>6.2813720000000002</v>
      </c>
      <c r="V660">
        <v>6.4313140000000004</v>
      </c>
      <c r="W660">
        <v>6.7108040000000004</v>
      </c>
      <c r="X660">
        <v>6.8733740000000001</v>
      </c>
      <c r="Y660">
        <v>6.9332419999999999</v>
      </c>
      <c r="Z660">
        <v>7.0431540000000004</v>
      </c>
      <c r="AA660">
        <v>7.2102789999999999</v>
      </c>
      <c r="AB660">
        <v>7.365227</v>
      </c>
      <c r="AC660">
        <v>7.5265000000000004</v>
      </c>
      <c r="AD660">
        <v>7.6894080000000002</v>
      </c>
      <c r="AE660">
        <v>7.7926890000000002</v>
      </c>
      <c r="AF660">
        <v>7.9367970000000003</v>
      </c>
      <c r="AG660">
        <v>8.0634700000000006</v>
      </c>
      <c r="AH660">
        <v>8.1646090000000004</v>
      </c>
      <c r="AI660">
        <v>8.3271599999999992</v>
      </c>
      <c r="AJ660">
        <v>8.4878020000000003</v>
      </c>
      <c r="AK660">
        <v>8.6376620000000006</v>
      </c>
      <c r="AL660">
        <v>8.8089919999999999</v>
      </c>
      <c r="AM660">
        <v>9.0321639999999999</v>
      </c>
      <c r="AN660">
        <v>9.1995079999999998</v>
      </c>
      <c r="AO660" s="1">
        <v>1.6E-2</v>
      </c>
    </row>
    <row r="661" spans="1:41" hidden="1" x14ac:dyDescent="0.2">
      <c r="A661" t="s">
        <v>623</v>
      </c>
      <c r="B661" t="s">
        <v>13</v>
      </c>
      <c r="C661" t="s">
        <v>2648</v>
      </c>
      <c r="D661" t="s">
        <v>2680</v>
      </c>
      <c r="E661" t="s">
        <v>2659</v>
      </c>
      <c r="F661" t="s">
        <v>2655</v>
      </c>
      <c r="G661" t="s">
        <v>2652</v>
      </c>
      <c r="H661" t="s">
        <v>516</v>
      </c>
      <c r="I661" t="s">
        <v>186</v>
      </c>
      <c r="K661">
        <v>5.8001180000000003</v>
      </c>
      <c r="L661">
        <v>5.612012</v>
      </c>
      <c r="M661">
        <v>5.2248789999999996</v>
      </c>
      <c r="N661">
        <v>4.9211479999999996</v>
      </c>
      <c r="O661">
        <v>4.7664629999999999</v>
      </c>
      <c r="P661">
        <v>4.7492029999999996</v>
      </c>
      <c r="Q661">
        <v>4.8401430000000003</v>
      </c>
      <c r="R661">
        <v>4.9899490000000002</v>
      </c>
      <c r="S661">
        <v>5.1983649999999999</v>
      </c>
      <c r="T661">
        <v>5.3749070000000003</v>
      </c>
      <c r="U661">
        <v>5.5640390000000002</v>
      </c>
      <c r="V661">
        <v>5.7233020000000003</v>
      </c>
      <c r="W661">
        <v>6.065366</v>
      </c>
      <c r="X661">
        <v>6.2039960000000001</v>
      </c>
      <c r="Y661">
        <v>6.2698590000000003</v>
      </c>
      <c r="Z661">
        <v>6.3338570000000001</v>
      </c>
      <c r="AA661">
        <v>6.5014459999999996</v>
      </c>
      <c r="AB661">
        <v>6.6023199999999997</v>
      </c>
      <c r="AC661">
        <v>6.750407</v>
      </c>
      <c r="AD661">
        <v>6.8470040000000001</v>
      </c>
      <c r="AE661">
        <v>7.0053970000000003</v>
      </c>
      <c r="AF661">
        <v>7.0822469999999997</v>
      </c>
      <c r="AG661">
        <v>7.1989049999999999</v>
      </c>
      <c r="AH661">
        <v>7.3279810000000003</v>
      </c>
      <c r="AI661">
        <v>7.5266390000000003</v>
      </c>
      <c r="AJ661">
        <v>7.4835659999999997</v>
      </c>
      <c r="AK661">
        <v>7.4918079999999998</v>
      </c>
      <c r="AL661">
        <v>7.5368060000000003</v>
      </c>
      <c r="AM661">
        <v>7.5904109999999996</v>
      </c>
      <c r="AN661">
        <v>7.6558010000000003</v>
      </c>
      <c r="AO661" s="1">
        <v>0.01</v>
      </c>
    </row>
    <row r="662" spans="1:41" hidden="1" x14ac:dyDescent="0.2">
      <c r="A662" t="s">
        <v>623</v>
      </c>
      <c r="B662" t="s">
        <v>15</v>
      </c>
      <c r="C662" t="s">
        <v>2648</v>
      </c>
      <c r="D662" t="s">
        <v>2680</v>
      </c>
      <c r="E662" t="s">
        <v>2659</v>
      </c>
      <c r="F662" t="s">
        <v>2655</v>
      </c>
      <c r="G662" t="s">
        <v>2653</v>
      </c>
      <c r="H662" t="s">
        <v>517</v>
      </c>
      <c r="I662" t="s">
        <v>186</v>
      </c>
      <c r="K662">
        <v>5.7248659999999996</v>
      </c>
      <c r="L662">
        <v>6.3455859999999999</v>
      </c>
      <c r="M662">
        <v>6.4990620000000003</v>
      </c>
      <c r="N662">
        <v>6.4762329999999997</v>
      </c>
      <c r="O662">
        <v>6.5672920000000001</v>
      </c>
      <c r="P662">
        <v>6.765358</v>
      </c>
      <c r="Q662">
        <v>6.9819789999999999</v>
      </c>
      <c r="R662">
        <v>7.3808670000000003</v>
      </c>
      <c r="S662">
        <v>7.8405110000000002</v>
      </c>
      <c r="T662">
        <v>8.1263290000000001</v>
      </c>
      <c r="U662">
        <v>8.4396509999999996</v>
      </c>
      <c r="V662">
        <v>8.7440519999999999</v>
      </c>
      <c r="W662">
        <v>9.0310769999999998</v>
      </c>
      <c r="X662">
        <v>9.3061869999999995</v>
      </c>
      <c r="Y662">
        <v>9.5053520000000002</v>
      </c>
      <c r="Z662">
        <v>9.779617</v>
      </c>
      <c r="AA662">
        <v>10.056164000000001</v>
      </c>
      <c r="AB662">
        <v>10.318834000000001</v>
      </c>
      <c r="AC662">
        <v>10.607139</v>
      </c>
      <c r="AD662">
        <v>10.943987</v>
      </c>
      <c r="AE662">
        <v>11.246211000000001</v>
      </c>
      <c r="AF662">
        <v>11.464458</v>
      </c>
      <c r="AG662">
        <v>11.660425</v>
      </c>
      <c r="AH662">
        <v>11.995692</v>
      </c>
      <c r="AI662">
        <v>12.338739</v>
      </c>
      <c r="AJ662">
        <v>12.713939999999999</v>
      </c>
      <c r="AK662">
        <v>13.050815</v>
      </c>
      <c r="AL662">
        <v>13.431584000000001</v>
      </c>
      <c r="AM662">
        <v>13.878145999999999</v>
      </c>
      <c r="AN662">
        <v>14.367070999999999</v>
      </c>
      <c r="AO662" s="1">
        <v>3.2000000000000001E-2</v>
      </c>
    </row>
    <row r="663" spans="1:41" hidden="1" x14ac:dyDescent="0.2">
      <c r="A663" t="s">
        <v>623</v>
      </c>
      <c r="B663" t="s">
        <v>59</v>
      </c>
      <c r="C663" t="s">
        <v>2648</v>
      </c>
      <c r="D663" t="s">
        <v>2680</v>
      </c>
      <c r="E663" t="s">
        <v>2659</v>
      </c>
      <c r="F663" t="s">
        <v>2661</v>
      </c>
      <c r="I663" t="s">
        <v>186</v>
      </c>
    </row>
    <row r="664" spans="1:41" hidden="1" x14ac:dyDescent="0.2">
      <c r="A664" t="s">
        <v>623</v>
      </c>
      <c r="B664" t="s">
        <v>11</v>
      </c>
      <c r="C664" t="s">
        <v>2648</v>
      </c>
      <c r="D664" t="s">
        <v>2680</v>
      </c>
      <c r="E664" t="s">
        <v>2659</v>
      </c>
      <c r="F664" t="s">
        <v>2661</v>
      </c>
      <c r="G664" t="s">
        <v>2651</v>
      </c>
      <c r="H664" t="s">
        <v>518</v>
      </c>
      <c r="I664" t="s">
        <v>186</v>
      </c>
      <c r="K664">
        <v>3.2626819999999999</v>
      </c>
      <c r="L664">
        <v>2.9525969999999999</v>
      </c>
      <c r="M664">
        <v>2.858025</v>
      </c>
      <c r="N664">
        <v>2.7268599999999998</v>
      </c>
      <c r="O664">
        <v>2.6815319999999998</v>
      </c>
      <c r="P664">
        <v>2.6824349999999999</v>
      </c>
      <c r="Q664">
        <v>2.7234470000000002</v>
      </c>
      <c r="R664">
        <v>2.7954780000000001</v>
      </c>
      <c r="S664">
        <v>2.8749699999999998</v>
      </c>
      <c r="T664">
        <v>2.9837359999999999</v>
      </c>
      <c r="U664">
        <v>3.0777549999999998</v>
      </c>
      <c r="V664">
        <v>3.1987480000000001</v>
      </c>
      <c r="W664">
        <v>3.3074400000000002</v>
      </c>
      <c r="X664">
        <v>3.420614</v>
      </c>
      <c r="Y664">
        <v>3.5423049999999998</v>
      </c>
      <c r="Z664">
        <v>3.6686960000000002</v>
      </c>
      <c r="AA664">
        <v>3.807423</v>
      </c>
      <c r="AB664">
        <v>3.9362080000000002</v>
      </c>
      <c r="AC664">
        <v>4.0681289999999999</v>
      </c>
      <c r="AD664">
        <v>4.2125899999999996</v>
      </c>
      <c r="AE664">
        <v>4.3520950000000003</v>
      </c>
      <c r="AF664">
        <v>4.4979430000000002</v>
      </c>
      <c r="AG664">
        <v>4.6472449999999998</v>
      </c>
      <c r="AH664">
        <v>4.8037979999999996</v>
      </c>
      <c r="AI664">
        <v>4.9694269999999996</v>
      </c>
      <c r="AJ664">
        <v>5.1417970000000004</v>
      </c>
      <c r="AK664">
        <v>5.3098359999999998</v>
      </c>
      <c r="AL664">
        <v>5.4779200000000001</v>
      </c>
      <c r="AM664">
        <v>5.6516830000000002</v>
      </c>
      <c r="AN664">
        <v>5.8412629999999996</v>
      </c>
      <c r="AO664" s="1">
        <v>0.02</v>
      </c>
    </row>
    <row r="665" spans="1:41" hidden="1" x14ac:dyDescent="0.2">
      <c r="A665" t="s">
        <v>623</v>
      </c>
      <c r="B665" t="s">
        <v>13</v>
      </c>
      <c r="C665" t="s">
        <v>2648</v>
      </c>
      <c r="D665" t="s">
        <v>2680</v>
      </c>
      <c r="E665" t="s">
        <v>2659</v>
      </c>
      <c r="F665" t="s">
        <v>2661</v>
      </c>
      <c r="G665" t="s">
        <v>2652</v>
      </c>
      <c r="H665" t="s">
        <v>519</v>
      </c>
      <c r="I665" t="s">
        <v>186</v>
      </c>
      <c r="K665">
        <v>3.2628469999999998</v>
      </c>
      <c r="L665">
        <v>2.9413119999999999</v>
      </c>
      <c r="M665">
        <v>2.849682</v>
      </c>
      <c r="N665">
        <v>2.7180819999999999</v>
      </c>
      <c r="O665">
        <v>2.6735180000000001</v>
      </c>
      <c r="P665">
        <v>2.6745549999999998</v>
      </c>
      <c r="Q665">
        <v>2.7188349999999999</v>
      </c>
      <c r="R665">
        <v>2.7971840000000001</v>
      </c>
      <c r="S665">
        <v>2.8846949999999998</v>
      </c>
      <c r="T665">
        <v>3.0037479999999999</v>
      </c>
      <c r="U665">
        <v>3.1098629999999998</v>
      </c>
      <c r="V665">
        <v>3.2451819999999998</v>
      </c>
      <c r="W665">
        <v>3.3666170000000002</v>
      </c>
      <c r="X665">
        <v>3.4925310000000001</v>
      </c>
      <c r="Y665">
        <v>3.6277810000000001</v>
      </c>
      <c r="Z665">
        <v>3.7647910000000002</v>
      </c>
      <c r="AA665">
        <v>3.9151379999999998</v>
      </c>
      <c r="AB665">
        <v>4.0530470000000003</v>
      </c>
      <c r="AC665">
        <v>4.1908950000000003</v>
      </c>
      <c r="AD665">
        <v>4.3438330000000001</v>
      </c>
      <c r="AE665">
        <v>4.4876810000000003</v>
      </c>
      <c r="AF665">
        <v>4.6361520000000001</v>
      </c>
      <c r="AG665">
        <v>4.7864829999999996</v>
      </c>
      <c r="AH665">
        <v>4.9433400000000001</v>
      </c>
      <c r="AI665">
        <v>5.1028310000000001</v>
      </c>
      <c r="AJ665">
        <v>5.2744609999999996</v>
      </c>
      <c r="AK665">
        <v>5.4361230000000003</v>
      </c>
      <c r="AL665">
        <v>5.6001469999999998</v>
      </c>
      <c r="AM665">
        <v>5.7566490000000003</v>
      </c>
      <c r="AN665">
        <v>5.9115469999999997</v>
      </c>
      <c r="AO665" s="1">
        <v>2.1000000000000001E-2</v>
      </c>
    </row>
    <row r="666" spans="1:41" hidden="1" x14ac:dyDescent="0.2">
      <c r="A666" t="s">
        <v>623</v>
      </c>
      <c r="B666" t="s">
        <v>15</v>
      </c>
      <c r="C666" t="s">
        <v>2648</v>
      </c>
      <c r="D666" t="s">
        <v>2680</v>
      </c>
      <c r="E666" t="s">
        <v>2659</v>
      </c>
      <c r="F666" t="s">
        <v>2661</v>
      </c>
      <c r="G666" t="s">
        <v>2653</v>
      </c>
      <c r="H666" t="s">
        <v>520</v>
      </c>
      <c r="I666" t="s">
        <v>186</v>
      </c>
      <c r="K666">
        <v>3.2629299999999999</v>
      </c>
      <c r="L666">
        <v>2.9407429999999999</v>
      </c>
      <c r="M666">
        <v>2.8287100000000001</v>
      </c>
      <c r="N666">
        <v>2.706426</v>
      </c>
      <c r="O666">
        <v>2.6817669999999998</v>
      </c>
      <c r="P666">
        <v>2.684132</v>
      </c>
      <c r="Q666">
        <v>2.7207780000000001</v>
      </c>
      <c r="R666">
        <v>2.785069</v>
      </c>
      <c r="S666">
        <v>2.8577539999999999</v>
      </c>
      <c r="T666">
        <v>2.9544350000000001</v>
      </c>
      <c r="U666">
        <v>3.033283</v>
      </c>
      <c r="V666">
        <v>3.1368019999999999</v>
      </c>
      <c r="W666">
        <v>3.225765</v>
      </c>
      <c r="X666">
        <v>3.317704</v>
      </c>
      <c r="Y666">
        <v>3.418704</v>
      </c>
      <c r="Z666">
        <v>3.52529</v>
      </c>
      <c r="AA666">
        <v>3.6474570000000002</v>
      </c>
      <c r="AB666">
        <v>3.760494</v>
      </c>
      <c r="AC666">
        <v>3.8782390000000002</v>
      </c>
      <c r="AD666">
        <v>4.0084410000000004</v>
      </c>
      <c r="AE666">
        <v>4.1351810000000002</v>
      </c>
      <c r="AF666">
        <v>4.2696810000000003</v>
      </c>
      <c r="AG666">
        <v>4.4086020000000001</v>
      </c>
      <c r="AH666">
        <v>4.5597209999999997</v>
      </c>
      <c r="AI666">
        <v>4.7197380000000004</v>
      </c>
      <c r="AJ666">
        <v>4.8877949999999997</v>
      </c>
      <c r="AK666">
        <v>5.0659229999999997</v>
      </c>
      <c r="AL666">
        <v>5.2408720000000004</v>
      </c>
      <c r="AM666">
        <v>5.4212680000000004</v>
      </c>
      <c r="AN666">
        <v>5.6140540000000003</v>
      </c>
      <c r="AO666" s="1">
        <v>1.9E-2</v>
      </c>
    </row>
    <row r="667" spans="1:41" hidden="1" x14ac:dyDescent="0.2">
      <c r="A667" t="s">
        <v>623</v>
      </c>
      <c r="B667" t="s">
        <v>63</v>
      </c>
      <c r="C667" t="s">
        <v>2648</v>
      </c>
      <c r="D667" t="s">
        <v>2680</v>
      </c>
      <c r="E667" t="s">
        <v>2659</v>
      </c>
      <c r="F667" t="s">
        <v>2662</v>
      </c>
      <c r="I667" t="s">
        <v>186</v>
      </c>
    </row>
    <row r="668" spans="1:41" hidden="1" x14ac:dyDescent="0.2">
      <c r="A668" t="s">
        <v>623</v>
      </c>
      <c r="B668" t="s">
        <v>11</v>
      </c>
      <c r="C668" t="s">
        <v>2648</v>
      </c>
      <c r="D668" t="s">
        <v>2680</v>
      </c>
      <c r="E668" t="s">
        <v>2659</v>
      </c>
      <c r="F668" t="s">
        <v>2662</v>
      </c>
      <c r="G668" t="s">
        <v>2651</v>
      </c>
      <c r="H668" t="s">
        <v>521</v>
      </c>
      <c r="I668" t="s">
        <v>186</v>
      </c>
      <c r="K668">
        <v>3.4065810000000001</v>
      </c>
      <c r="L668">
        <v>3.4692789999999998</v>
      </c>
      <c r="M668">
        <v>3.400827</v>
      </c>
      <c r="N668">
        <v>3.4253480000000001</v>
      </c>
      <c r="O668">
        <v>3.5126110000000001</v>
      </c>
      <c r="P668">
        <v>3.4921099999999998</v>
      </c>
      <c r="Q668">
        <v>3.468483</v>
      </c>
      <c r="R668">
        <v>3.57226</v>
      </c>
      <c r="S668">
        <v>3.7191100000000001</v>
      </c>
      <c r="T668">
        <v>3.8330600000000001</v>
      </c>
      <c r="U668">
        <v>3.9547219999999998</v>
      </c>
      <c r="V668">
        <v>4.0750010000000003</v>
      </c>
      <c r="W668">
        <v>4.199052</v>
      </c>
      <c r="X668">
        <v>4.3187360000000004</v>
      </c>
      <c r="Y668">
        <v>4.353281</v>
      </c>
      <c r="Z668">
        <v>4.4481599999999997</v>
      </c>
      <c r="AA668">
        <v>4.5444599999999999</v>
      </c>
      <c r="AB668">
        <v>4.6611200000000004</v>
      </c>
      <c r="AC668">
        <v>4.8007020000000002</v>
      </c>
      <c r="AD668">
        <v>4.9220969999999999</v>
      </c>
      <c r="AE668">
        <v>5.0616479999999999</v>
      </c>
      <c r="AF668">
        <v>5.1969219999999998</v>
      </c>
      <c r="AG668">
        <v>5.3294119999999996</v>
      </c>
      <c r="AH668">
        <v>5.4706770000000002</v>
      </c>
      <c r="AI668">
        <v>5.6138519999999996</v>
      </c>
      <c r="AJ668">
        <v>5.7568260000000002</v>
      </c>
      <c r="AK668">
        <v>5.8976850000000001</v>
      </c>
      <c r="AL668">
        <v>6.0383529999999999</v>
      </c>
      <c r="AM668">
        <v>6.1842819999999996</v>
      </c>
      <c r="AN668">
        <v>6.3313269999999999</v>
      </c>
      <c r="AO668" s="1">
        <v>2.1999999999999999E-2</v>
      </c>
    </row>
    <row r="669" spans="1:41" hidden="1" x14ac:dyDescent="0.2">
      <c r="A669" t="s">
        <v>623</v>
      </c>
      <c r="B669" t="s">
        <v>13</v>
      </c>
      <c r="C669" t="s">
        <v>2648</v>
      </c>
      <c r="D669" t="s">
        <v>2680</v>
      </c>
      <c r="E669" t="s">
        <v>2659</v>
      </c>
      <c r="F669" t="s">
        <v>2662</v>
      </c>
      <c r="G669" t="s">
        <v>2652</v>
      </c>
      <c r="H669" t="s">
        <v>522</v>
      </c>
      <c r="I669" t="s">
        <v>186</v>
      </c>
      <c r="K669">
        <v>3.5113279999999998</v>
      </c>
      <c r="L669">
        <v>3.2967780000000002</v>
      </c>
      <c r="M669">
        <v>3.3512149999999998</v>
      </c>
      <c r="N669">
        <v>3.4091930000000001</v>
      </c>
      <c r="O669">
        <v>3.4829270000000001</v>
      </c>
      <c r="P669">
        <v>3.3287599999999999</v>
      </c>
      <c r="Q669">
        <v>3.4058809999999999</v>
      </c>
      <c r="R669">
        <v>3.5506609999999998</v>
      </c>
      <c r="S669">
        <v>3.6671909999999999</v>
      </c>
      <c r="T669">
        <v>3.7941500000000001</v>
      </c>
      <c r="U669">
        <v>3.9271919999999998</v>
      </c>
      <c r="V669">
        <v>4.0533950000000001</v>
      </c>
      <c r="W669">
        <v>4.1741190000000001</v>
      </c>
      <c r="X669">
        <v>4.2842380000000002</v>
      </c>
      <c r="Y669">
        <v>4.3858030000000001</v>
      </c>
      <c r="Z669">
        <v>4.4883769999999998</v>
      </c>
      <c r="AA669">
        <v>4.5909259999999996</v>
      </c>
      <c r="AB669">
        <v>4.6936400000000003</v>
      </c>
      <c r="AC669">
        <v>4.8329319999999996</v>
      </c>
      <c r="AD669">
        <v>4.9716399999999998</v>
      </c>
      <c r="AE669">
        <v>5.1095829999999998</v>
      </c>
      <c r="AF669">
        <v>5.2433699999999996</v>
      </c>
      <c r="AG669">
        <v>5.3780799999999997</v>
      </c>
      <c r="AH669">
        <v>5.5031499999999998</v>
      </c>
      <c r="AI669">
        <v>5.6236480000000002</v>
      </c>
      <c r="AJ669">
        <v>5.7487490000000001</v>
      </c>
      <c r="AK669">
        <v>5.8627010000000004</v>
      </c>
      <c r="AL669">
        <v>5.9779330000000002</v>
      </c>
      <c r="AM669">
        <v>6.0969829999999998</v>
      </c>
      <c r="AN669">
        <v>6.2100350000000004</v>
      </c>
      <c r="AO669" s="1">
        <v>0.02</v>
      </c>
    </row>
    <row r="670" spans="1:41" hidden="1" x14ac:dyDescent="0.2">
      <c r="A670" t="s">
        <v>623</v>
      </c>
      <c r="B670" t="s">
        <v>15</v>
      </c>
      <c r="C670" t="s">
        <v>2648</v>
      </c>
      <c r="D670" t="s">
        <v>2680</v>
      </c>
      <c r="E670" t="s">
        <v>2659</v>
      </c>
      <c r="F670" t="s">
        <v>2662</v>
      </c>
      <c r="G670" t="s">
        <v>2653</v>
      </c>
      <c r="H670" t="s">
        <v>523</v>
      </c>
      <c r="I670" t="s">
        <v>186</v>
      </c>
      <c r="K670">
        <v>3.5113669999999999</v>
      </c>
      <c r="L670">
        <v>3.3743780000000001</v>
      </c>
      <c r="M670">
        <v>3.4560810000000002</v>
      </c>
      <c r="N670">
        <v>3.5742950000000002</v>
      </c>
      <c r="O670">
        <v>3.5475050000000001</v>
      </c>
      <c r="P670">
        <v>3.657985</v>
      </c>
      <c r="Q670">
        <v>3.7587169999999999</v>
      </c>
      <c r="R670">
        <v>3.861049</v>
      </c>
      <c r="S670">
        <v>3.9302790000000001</v>
      </c>
      <c r="T670">
        <v>4.0164169999999997</v>
      </c>
      <c r="U670">
        <v>3.9306130000000001</v>
      </c>
      <c r="V670">
        <v>4.0398069999999997</v>
      </c>
      <c r="W670">
        <v>4.1549339999999999</v>
      </c>
      <c r="X670">
        <v>4.2726329999999999</v>
      </c>
      <c r="Y670">
        <v>4.3741880000000002</v>
      </c>
      <c r="Z670">
        <v>4.4877050000000001</v>
      </c>
      <c r="AA670">
        <v>4.5986089999999997</v>
      </c>
      <c r="AB670">
        <v>4.6980050000000002</v>
      </c>
      <c r="AC670">
        <v>4.8032919999999999</v>
      </c>
      <c r="AD670">
        <v>4.9074910000000003</v>
      </c>
      <c r="AE670">
        <v>5.0176970000000001</v>
      </c>
      <c r="AF670">
        <v>5.130484</v>
      </c>
      <c r="AG670">
        <v>5.2727599999999999</v>
      </c>
      <c r="AH670">
        <v>5.4083490000000003</v>
      </c>
      <c r="AI670">
        <v>5.5784849999999997</v>
      </c>
      <c r="AJ670">
        <v>5.7342180000000003</v>
      </c>
      <c r="AK670">
        <v>5.8882060000000003</v>
      </c>
      <c r="AL670">
        <v>6.0386439999999997</v>
      </c>
      <c r="AM670">
        <v>6.1967639999999999</v>
      </c>
      <c r="AN670">
        <v>6.3631190000000002</v>
      </c>
      <c r="AO670" s="1">
        <v>2.1000000000000001E-2</v>
      </c>
    </row>
    <row r="671" spans="1:41" hidden="1" x14ac:dyDescent="0.2">
      <c r="A671" t="s">
        <v>623</v>
      </c>
      <c r="B671" t="s">
        <v>67</v>
      </c>
      <c r="C671" t="s">
        <v>2648</v>
      </c>
      <c r="D671" t="s">
        <v>2680</v>
      </c>
      <c r="E671" t="s">
        <v>2659</v>
      </c>
      <c r="F671" t="s">
        <v>2663</v>
      </c>
      <c r="I671" t="s">
        <v>186</v>
      </c>
    </row>
    <row r="672" spans="1:41" hidden="1" x14ac:dyDescent="0.2">
      <c r="A672" t="s">
        <v>623</v>
      </c>
      <c r="B672" t="s">
        <v>11</v>
      </c>
      <c r="C672" t="s">
        <v>2648</v>
      </c>
      <c r="D672" t="s">
        <v>2680</v>
      </c>
      <c r="E672" t="s">
        <v>2659</v>
      </c>
      <c r="F672" t="s">
        <v>2663</v>
      </c>
      <c r="G672" t="s">
        <v>2651</v>
      </c>
      <c r="H672" t="s">
        <v>524</v>
      </c>
      <c r="I672" t="s">
        <v>186</v>
      </c>
      <c r="K672">
        <v>0</v>
      </c>
      <c r="L672">
        <v>0</v>
      </c>
      <c r="M672">
        <v>0</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v>0</v>
      </c>
      <c r="AJ672">
        <v>0</v>
      </c>
      <c r="AK672">
        <v>0</v>
      </c>
      <c r="AL672">
        <v>0</v>
      </c>
      <c r="AM672">
        <v>0</v>
      </c>
      <c r="AN672">
        <v>0</v>
      </c>
      <c r="AO672" t="s">
        <v>69</v>
      </c>
    </row>
    <row r="673" spans="1:41" hidden="1" x14ac:dyDescent="0.2">
      <c r="A673" t="s">
        <v>623</v>
      </c>
      <c r="B673" t="s">
        <v>13</v>
      </c>
      <c r="C673" t="s">
        <v>2648</v>
      </c>
      <c r="D673" t="s">
        <v>2680</v>
      </c>
      <c r="E673" t="s">
        <v>2659</v>
      </c>
      <c r="F673" t="s">
        <v>2663</v>
      </c>
      <c r="G673" t="s">
        <v>2652</v>
      </c>
      <c r="H673" t="s">
        <v>525</v>
      </c>
      <c r="I673" t="s">
        <v>186</v>
      </c>
      <c r="K673">
        <v>0</v>
      </c>
      <c r="L673">
        <v>0</v>
      </c>
      <c r="M673">
        <v>0</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0</v>
      </c>
      <c r="AI673">
        <v>0</v>
      </c>
      <c r="AJ673">
        <v>0</v>
      </c>
      <c r="AK673">
        <v>0</v>
      </c>
      <c r="AL673">
        <v>0</v>
      </c>
      <c r="AM673">
        <v>0</v>
      </c>
      <c r="AN673">
        <v>0</v>
      </c>
      <c r="AO673" t="s">
        <v>69</v>
      </c>
    </row>
    <row r="674" spans="1:41" hidden="1" x14ac:dyDescent="0.2">
      <c r="A674" t="s">
        <v>623</v>
      </c>
      <c r="B674" t="s">
        <v>15</v>
      </c>
      <c r="C674" t="s">
        <v>2648</v>
      </c>
      <c r="D674" t="s">
        <v>2680</v>
      </c>
      <c r="E674" t="s">
        <v>2659</v>
      </c>
      <c r="F674" t="s">
        <v>2663</v>
      </c>
      <c r="G674" t="s">
        <v>2653</v>
      </c>
      <c r="H674" t="s">
        <v>526</v>
      </c>
      <c r="I674" t="s">
        <v>186</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v>0</v>
      </c>
      <c r="AJ674">
        <v>0</v>
      </c>
      <c r="AK674">
        <v>0</v>
      </c>
      <c r="AL674">
        <v>0</v>
      </c>
      <c r="AM674">
        <v>0</v>
      </c>
      <c r="AN674">
        <v>0</v>
      </c>
      <c r="AO674" t="s">
        <v>69</v>
      </c>
    </row>
    <row r="675" spans="1:41" hidden="1" x14ac:dyDescent="0.2">
      <c r="A675" t="s">
        <v>623</v>
      </c>
      <c r="B675" t="s">
        <v>25</v>
      </c>
      <c r="C675" t="s">
        <v>2648</v>
      </c>
      <c r="D675" t="s">
        <v>2680</v>
      </c>
      <c r="E675" t="s">
        <v>2659</v>
      </c>
      <c r="F675" t="s">
        <v>2656</v>
      </c>
      <c r="I675" t="s">
        <v>186</v>
      </c>
    </row>
    <row r="676" spans="1:41" hidden="1" x14ac:dyDescent="0.2">
      <c r="A676" t="s">
        <v>623</v>
      </c>
      <c r="B676" t="s">
        <v>11</v>
      </c>
      <c r="C676" t="s">
        <v>2648</v>
      </c>
      <c r="D676" t="s">
        <v>2680</v>
      </c>
      <c r="E676" t="s">
        <v>2659</v>
      </c>
      <c r="F676" t="s">
        <v>2656</v>
      </c>
      <c r="G676" t="s">
        <v>2651</v>
      </c>
      <c r="H676" t="s">
        <v>527</v>
      </c>
      <c r="I676" t="s">
        <v>186</v>
      </c>
      <c r="K676">
        <v>25.995152000000001</v>
      </c>
      <c r="L676">
        <v>27.040474</v>
      </c>
      <c r="M676">
        <v>26.933685000000001</v>
      </c>
      <c r="N676">
        <v>26.243238000000002</v>
      </c>
      <c r="O676">
        <v>26.482002000000001</v>
      </c>
      <c r="P676">
        <v>27.080138999999999</v>
      </c>
      <c r="Q676">
        <v>27.938828999999998</v>
      </c>
      <c r="R676">
        <v>28.769493000000001</v>
      </c>
      <c r="S676">
        <v>28.920508999999999</v>
      </c>
      <c r="T676">
        <v>29.057843999999999</v>
      </c>
      <c r="U676">
        <v>29.662369000000002</v>
      </c>
      <c r="V676">
        <v>30.363500999999999</v>
      </c>
      <c r="W676">
        <v>31.346941000000001</v>
      </c>
      <c r="X676">
        <v>32.669361000000002</v>
      </c>
      <c r="Y676">
        <v>32.413769000000002</v>
      </c>
      <c r="Z676">
        <v>33.271312999999999</v>
      </c>
      <c r="AA676">
        <v>33.878624000000002</v>
      </c>
      <c r="AB676">
        <v>34.058661999999998</v>
      </c>
      <c r="AC676">
        <v>35.530720000000002</v>
      </c>
      <c r="AD676">
        <v>36.396107000000001</v>
      </c>
      <c r="AE676">
        <v>36.727775999999999</v>
      </c>
      <c r="AF676">
        <v>38.069423999999998</v>
      </c>
      <c r="AG676">
        <v>38.766216</v>
      </c>
      <c r="AH676">
        <v>38.541718000000003</v>
      </c>
      <c r="AI676">
        <v>39.837471000000001</v>
      </c>
      <c r="AJ676">
        <v>40.596564999999998</v>
      </c>
      <c r="AK676">
        <v>40.405608999999998</v>
      </c>
      <c r="AL676">
        <v>41.837704000000002</v>
      </c>
      <c r="AM676">
        <v>42.688419000000003</v>
      </c>
      <c r="AN676">
        <v>42.443030999999998</v>
      </c>
      <c r="AO676" s="1">
        <v>1.7000000000000001E-2</v>
      </c>
    </row>
    <row r="677" spans="1:41" hidden="1" x14ac:dyDescent="0.2">
      <c r="A677" t="s">
        <v>623</v>
      </c>
      <c r="B677" t="s">
        <v>13</v>
      </c>
      <c r="C677" t="s">
        <v>2648</v>
      </c>
      <c r="D677" t="s">
        <v>2680</v>
      </c>
      <c r="E677" t="s">
        <v>2659</v>
      </c>
      <c r="F677" t="s">
        <v>2656</v>
      </c>
      <c r="G677" t="s">
        <v>2652</v>
      </c>
      <c r="H677" t="s">
        <v>528</v>
      </c>
      <c r="I677" t="s">
        <v>186</v>
      </c>
      <c r="K677">
        <v>25.989664000000001</v>
      </c>
      <c r="L677">
        <v>26.547899000000001</v>
      </c>
      <c r="M677">
        <v>26.002856999999999</v>
      </c>
      <c r="N677">
        <v>25.498671000000002</v>
      </c>
      <c r="O677">
        <v>25.480191999999999</v>
      </c>
      <c r="P677">
        <v>26.425995</v>
      </c>
      <c r="Q677">
        <v>27.09675</v>
      </c>
      <c r="R677">
        <v>28.030398999999999</v>
      </c>
      <c r="S677">
        <v>28.094248</v>
      </c>
      <c r="T677">
        <v>27.697035</v>
      </c>
      <c r="U677">
        <v>29.051394999999999</v>
      </c>
      <c r="V677">
        <v>29.297892000000001</v>
      </c>
      <c r="W677">
        <v>30.638936999999999</v>
      </c>
      <c r="X677">
        <v>32.157294999999998</v>
      </c>
      <c r="Y677">
        <v>31.728570999999999</v>
      </c>
      <c r="Z677">
        <v>32.752524999999999</v>
      </c>
      <c r="AA677">
        <v>33.499096000000002</v>
      </c>
      <c r="AB677">
        <v>33.593513000000002</v>
      </c>
      <c r="AC677">
        <v>34.613052000000003</v>
      </c>
      <c r="AD677">
        <v>36.128914000000002</v>
      </c>
      <c r="AE677">
        <v>36.251911</v>
      </c>
      <c r="AF677">
        <v>37.563774000000002</v>
      </c>
      <c r="AG677">
        <v>38.205185</v>
      </c>
      <c r="AH677">
        <v>38.033520000000003</v>
      </c>
      <c r="AI677">
        <v>38.529460999999998</v>
      </c>
      <c r="AJ677">
        <v>39.740665</v>
      </c>
      <c r="AK677">
        <v>39.245578999999999</v>
      </c>
      <c r="AL677">
        <v>40.215758999999998</v>
      </c>
      <c r="AM677">
        <v>40.552776000000001</v>
      </c>
      <c r="AN677">
        <v>40.303936</v>
      </c>
      <c r="AO677" s="1">
        <v>1.4999999999999999E-2</v>
      </c>
    </row>
    <row r="678" spans="1:41" hidden="1" x14ac:dyDescent="0.2">
      <c r="A678" t="s">
        <v>623</v>
      </c>
      <c r="B678" t="s">
        <v>15</v>
      </c>
      <c r="C678" t="s">
        <v>2648</v>
      </c>
      <c r="D678" t="s">
        <v>2680</v>
      </c>
      <c r="E678" t="s">
        <v>2659</v>
      </c>
      <c r="F678" t="s">
        <v>2656</v>
      </c>
      <c r="G678" t="s">
        <v>2653</v>
      </c>
      <c r="H678" t="s">
        <v>529</v>
      </c>
      <c r="I678" t="s">
        <v>186</v>
      </c>
      <c r="K678">
        <v>26.103574999999999</v>
      </c>
      <c r="L678">
        <v>26.802122000000001</v>
      </c>
      <c r="M678">
        <v>28.287593999999999</v>
      </c>
      <c r="N678">
        <v>28.028206000000001</v>
      </c>
      <c r="O678">
        <v>28.736626000000001</v>
      </c>
      <c r="P678">
        <v>30.063493999999999</v>
      </c>
      <c r="Q678">
        <v>30.54467</v>
      </c>
      <c r="R678">
        <v>32.054493000000001</v>
      </c>
      <c r="S678">
        <v>32.791592000000001</v>
      </c>
      <c r="T678">
        <v>33.759372999999997</v>
      </c>
      <c r="U678">
        <v>34.306331999999998</v>
      </c>
      <c r="V678">
        <v>35.320647999999998</v>
      </c>
      <c r="W678">
        <v>36.345725999999999</v>
      </c>
      <c r="X678">
        <v>37.105685999999999</v>
      </c>
      <c r="Y678">
        <v>36.926200999999999</v>
      </c>
      <c r="Z678">
        <v>37.101837000000003</v>
      </c>
      <c r="AA678">
        <v>37.641247</v>
      </c>
      <c r="AB678">
        <v>38.397292999999998</v>
      </c>
      <c r="AC678">
        <v>39.22654</v>
      </c>
      <c r="AD678">
        <v>40.267882999999998</v>
      </c>
      <c r="AE678">
        <v>41.263390000000001</v>
      </c>
      <c r="AF678">
        <v>41.682476000000001</v>
      </c>
      <c r="AG678">
        <v>42.610413000000001</v>
      </c>
      <c r="AH678">
        <v>43.782532000000003</v>
      </c>
      <c r="AI678">
        <v>44.701687</v>
      </c>
      <c r="AJ678">
        <v>45.796855999999998</v>
      </c>
      <c r="AK678">
        <v>46.763744000000003</v>
      </c>
      <c r="AL678">
        <v>47.603382000000003</v>
      </c>
      <c r="AM678">
        <v>48.781429000000003</v>
      </c>
      <c r="AN678">
        <v>49.646832000000003</v>
      </c>
      <c r="AO678" s="1">
        <v>2.1999999999999999E-2</v>
      </c>
    </row>
    <row r="679" spans="1:41" hidden="1" x14ac:dyDescent="0.2">
      <c r="A679" t="s">
        <v>623</v>
      </c>
      <c r="B679" t="s">
        <v>75</v>
      </c>
    </row>
    <row r="680" spans="1:41" hidden="1" x14ac:dyDescent="0.2">
      <c r="A680" t="s">
        <v>623</v>
      </c>
      <c r="B680" t="s">
        <v>9</v>
      </c>
      <c r="C680" t="s">
        <v>2648</v>
      </c>
      <c r="D680" t="s">
        <v>2680</v>
      </c>
      <c r="E680" t="s">
        <v>2664</v>
      </c>
      <c r="F680" t="s">
        <v>2650</v>
      </c>
      <c r="I680" t="s">
        <v>186</v>
      </c>
    </row>
    <row r="681" spans="1:41" hidden="1" x14ac:dyDescent="0.2">
      <c r="A681" t="s">
        <v>623</v>
      </c>
      <c r="B681" t="s">
        <v>11</v>
      </c>
      <c r="C681" t="s">
        <v>2648</v>
      </c>
      <c r="D681" t="s">
        <v>2680</v>
      </c>
      <c r="E681" t="s">
        <v>2664</v>
      </c>
      <c r="F681" t="s">
        <v>2650</v>
      </c>
      <c r="G681" t="s">
        <v>2651</v>
      </c>
      <c r="H681" t="s">
        <v>530</v>
      </c>
      <c r="I681" t="s">
        <v>186</v>
      </c>
      <c r="K681">
        <v>17.334849999999999</v>
      </c>
      <c r="L681">
        <v>18.36824</v>
      </c>
      <c r="M681">
        <v>17.150380999999999</v>
      </c>
      <c r="N681">
        <v>17.542605999999999</v>
      </c>
      <c r="O681">
        <v>17.853189</v>
      </c>
      <c r="P681">
        <v>18.434708000000001</v>
      </c>
      <c r="Q681">
        <v>19.292511000000001</v>
      </c>
      <c r="R681">
        <v>20.322285000000001</v>
      </c>
      <c r="S681">
        <v>21.176893</v>
      </c>
      <c r="T681">
        <v>22.058578000000001</v>
      </c>
      <c r="U681">
        <v>22.919287000000001</v>
      </c>
      <c r="V681">
        <v>23.721810999999999</v>
      </c>
      <c r="W681">
        <v>24.536047</v>
      </c>
      <c r="X681">
        <v>25.260109</v>
      </c>
      <c r="Y681">
        <v>25.941604999999999</v>
      </c>
      <c r="Z681">
        <v>26.688580000000002</v>
      </c>
      <c r="AA681">
        <v>27.507632999999998</v>
      </c>
      <c r="AB681">
        <v>28.332757999999998</v>
      </c>
      <c r="AC681">
        <v>29.065197000000001</v>
      </c>
      <c r="AD681">
        <v>30.087288000000001</v>
      </c>
      <c r="AE681">
        <v>30.986001999999999</v>
      </c>
      <c r="AF681">
        <v>31.710861000000001</v>
      </c>
      <c r="AG681">
        <v>32.679867000000002</v>
      </c>
      <c r="AH681">
        <v>33.721057999999999</v>
      </c>
      <c r="AI681">
        <v>34.529285000000002</v>
      </c>
      <c r="AJ681">
        <v>35.472011999999999</v>
      </c>
      <c r="AK681">
        <v>36.384597999999997</v>
      </c>
      <c r="AL681">
        <v>37.270729000000003</v>
      </c>
      <c r="AM681">
        <v>38.093719</v>
      </c>
      <c r="AN681">
        <v>38.930042</v>
      </c>
      <c r="AO681" s="1">
        <v>2.8000000000000001E-2</v>
      </c>
    </row>
    <row r="682" spans="1:41" hidden="1" x14ac:dyDescent="0.2">
      <c r="A682" t="s">
        <v>623</v>
      </c>
      <c r="B682" t="s">
        <v>13</v>
      </c>
      <c r="C682" t="s">
        <v>2648</v>
      </c>
      <c r="D682" t="s">
        <v>2680</v>
      </c>
      <c r="E682" t="s">
        <v>2664</v>
      </c>
      <c r="F682" t="s">
        <v>2650</v>
      </c>
      <c r="G682" t="s">
        <v>2652</v>
      </c>
      <c r="H682" t="s">
        <v>531</v>
      </c>
      <c r="I682" t="s">
        <v>186</v>
      </c>
      <c r="K682">
        <v>17.335460999999999</v>
      </c>
      <c r="L682">
        <v>17.96583</v>
      </c>
      <c r="M682">
        <v>16.327297000000002</v>
      </c>
      <c r="N682">
        <v>16.141210999999998</v>
      </c>
      <c r="O682">
        <v>16.212229000000001</v>
      </c>
      <c r="P682">
        <v>16.555361000000001</v>
      </c>
      <c r="Q682">
        <v>17.076941000000001</v>
      </c>
      <c r="R682">
        <v>17.806438</v>
      </c>
      <c r="S682">
        <v>18.611944000000001</v>
      </c>
      <c r="T682">
        <v>19.324877000000001</v>
      </c>
      <c r="U682">
        <v>20.004767999999999</v>
      </c>
      <c r="V682">
        <v>20.918467</v>
      </c>
      <c r="W682">
        <v>21.836556999999999</v>
      </c>
      <c r="X682">
        <v>22.487573999999999</v>
      </c>
      <c r="Y682">
        <v>23.045071</v>
      </c>
      <c r="Z682">
        <v>23.683073</v>
      </c>
      <c r="AA682">
        <v>24.458828</v>
      </c>
      <c r="AB682">
        <v>25.31813</v>
      </c>
      <c r="AC682">
        <v>25.980748999999999</v>
      </c>
      <c r="AD682">
        <v>26.954308999999999</v>
      </c>
      <c r="AE682">
        <v>27.677157999999999</v>
      </c>
      <c r="AF682">
        <v>28.355554999999999</v>
      </c>
      <c r="AG682">
        <v>29.054386000000001</v>
      </c>
      <c r="AH682">
        <v>29.71707</v>
      </c>
      <c r="AI682">
        <v>30.375254000000002</v>
      </c>
      <c r="AJ682">
        <v>30.989481000000001</v>
      </c>
      <c r="AK682">
        <v>31.488028</v>
      </c>
      <c r="AL682">
        <v>31.991614999999999</v>
      </c>
      <c r="AM682">
        <v>32.739615999999998</v>
      </c>
      <c r="AN682">
        <v>33.353188000000003</v>
      </c>
      <c r="AO682" s="1">
        <v>2.3E-2</v>
      </c>
    </row>
    <row r="683" spans="1:41" hidden="1" x14ac:dyDescent="0.2">
      <c r="A683" t="s">
        <v>623</v>
      </c>
      <c r="B683" t="s">
        <v>15</v>
      </c>
      <c r="C683" t="s">
        <v>2648</v>
      </c>
      <c r="D683" t="s">
        <v>2680</v>
      </c>
      <c r="E683" t="s">
        <v>2664</v>
      </c>
      <c r="F683" t="s">
        <v>2650</v>
      </c>
      <c r="G683" t="s">
        <v>2653</v>
      </c>
      <c r="H683" t="s">
        <v>532</v>
      </c>
      <c r="I683" t="s">
        <v>186</v>
      </c>
      <c r="K683">
        <v>17.334499000000001</v>
      </c>
      <c r="L683">
        <v>19.017541999999999</v>
      </c>
      <c r="M683">
        <v>18.27816</v>
      </c>
      <c r="N683">
        <v>19.481583000000001</v>
      </c>
      <c r="O683">
        <v>20.477063999999999</v>
      </c>
      <c r="P683">
        <v>21.484182000000001</v>
      </c>
      <c r="Q683">
        <v>22.519276000000001</v>
      </c>
      <c r="R683">
        <v>23.674168000000002</v>
      </c>
      <c r="S683">
        <v>25.365627</v>
      </c>
      <c r="T683">
        <v>26.56288</v>
      </c>
      <c r="U683">
        <v>27.704439000000001</v>
      </c>
      <c r="V683">
        <v>28.791482999999999</v>
      </c>
      <c r="W683">
        <v>29.779444000000002</v>
      </c>
      <c r="X683">
        <v>30.695581000000001</v>
      </c>
      <c r="Y683">
        <v>31.402788000000001</v>
      </c>
      <c r="Z683">
        <v>32.427818000000002</v>
      </c>
      <c r="AA683">
        <v>33.270556999999997</v>
      </c>
      <c r="AB683">
        <v>34.245322999999999</v>
      </c>
      <c r="AC683">
        <v>35.257587000000001</v>
      </c>
      <c r="AD683">
        <v>36.027625999999998</v>
      </c>
      <c r="AE683">
        <v>36.782187999999998</v>
      </c>
      <c r="AF683">
        <v>37.556221000000001</v>
      </c>
      <c r="AG683">
        <v>38.604427000000001</v>
      </c>
      <c r="AH683">
        <v>39.903708999999999</v>
      </c>
      <c r="AI683">
        <v>41.258564</v>
      </c>
      <c r="AJ683">
        <v>42.454937000000001</v>
      </c>
      <c r="AK683">
        <v>43.628779999999999</v>
      </c>
      <c r="AL683">
        <v>44.736457999999999</v>
      </c>
      <c r="AM683">
        <v>46.048149000000002</v>
      </c>
      <c r="AN683">
        <v>47.214855</v>
      </c>
      <c r="AO683" s="1">
        <v>3.5000000000000003E-2</v>
      </c>
    </row>
    <row r="684" spans="1:41" hidden="1" x14ac:dyDescent="0.2">
      <c r="A684" t="s">
        <v>623</v>
      </c>
      <c r="B684" t="s">
        <v>79</v>
      </c>
      <c r="C684" t="s">
        <v>2648</v>
      </c>
      <c r="D684" t="s">
        <v>2680</v>
      </c>
      <c r="E684" t="s">
        <v>2664</v>
      </c>
      <c r="F684" t="s">
        <v>2665</v>
      </c>
      <c r="I684" t="s">
        <v>186</v>
      </c>
    </row>
    <row r="685" spans="1:41" hidden="1" x14ac:dyDescent="0.2">
      <c r="A685" t="s">
        <v>623</v>
      </c>
      <c r="B685" t="s">
        <v>11</v>
      </c>
      <c r="C685" t="s">
        <v>2648</v>
      </c>
      <c r="D685" t="s">
        <v>2680</v>
      </c>
      <c r="E685" t="s">
        <v>2664</v>
      </c>
      <c r="F685" t="s">
        <v>2665</v>
      </c>
      <c r="G685" t="s">
        <v>2651</v>
      </c>
      <c r="H685" t="s">
        <v>533</v>
      </c>
      <c r="I685" t="s">
        <v>186</v>
      </c>
      <c r="K685">
        <v>25.560938</v>
      </c>
      <c r="L685">
        <v>26.178018999999999</v>
      </c>
      <c r="M685">
        <v>29.168606</v>
      </c>
      <c r="N685">
        <v>29.826564999999999</v>
      </c>
      <c r="O685">
        <v>30.328278000000001</v>
      </c>
      <c r="P685">
        <v>31.463564000000002</v>
      </c>
      <c r="Q685">
        <v>32.631453999999998</v>
      </c>
      <c r="R685">
        <v>33.774726999999999</v>
      </c>
      <c r="S685">
        <v>34.899403</v>
      </c>
      <c r="T685">
        <v>36.572800000000001</v>
      </c>
      <c r="U685">
        <v>37.963253000000002</v>
      </c>
      <c r="V685">
        <v>39.274166000000001</v>
      </c>
      <c r="W685">
        <v>40.296379000000002</v>
      </c>
      <c r="X685">
        <v>41.634644000000002</v>
      </c>
      <c r="Y685">
        <v>43.031834000000003</v>
      </c>
      <c r="Z685">
        <v>43.891624</v>
      </c>
      <c r="AA685">
        <v>45.169758000000002</v>
      </c>
      <c r="AB685">
        <v>46.641902999999999</v>
      </c>
      <c r="AC685">
        <v>47.699210999999998</v>
      </c>
      <c r="AD685">
        <v>49.167167999999997</v>
      </c>
      <c r="AE685">
        <v>50.573779999999999</v>
      </c>
      <c r="AF685">
        <v>51.657103999999997</v>
      </c>
      <c r="AG685">
        <v>53.325516</v>
      </c>
      <c r="AH685">
        <v>55.054886000000003</v>
      </c>
      <c r="AI685">
        <v>56.489123999999997</v>
      </c>
      <c r="AJ685">
        <v>58.229671000000003</v>
      </c>
      <c r="AK685">
        <v>59.741295000000001</v>
      </c>
      <c r="AL685">
        <v>60.964359000000002</v>
      </c>
      <c r="AM685">
        <v>62.399901999999997</v>
      </c>
      <c r="AN685">
        <v>63.786808000000001</v>
      </c>
      <c r="AO685" s="1">
        <v>3.2000000000000001E-2</v>
      </c>
    </row>
    <row r="686" spans="1:41" hidden="1" x14ac:dyDescent="0.2">
      <c r="A686" t="s">
        <v>623</v>
      </c>
      <c r="B686" t="s">
        <v>13</v>
      </c>
      <c r="C686" t="s">
        <v>2648</v>
      </c>
      <c r="D686" t="s">
        <v>2680</v>
      </c>
      <c r="E686" t="s">
        <v>2664</v>
      </c>
      <c r="F686" t="s">
        <v>2665</v>
      </c>
      <c r="G686" t="s">
        <v>2652</v>
      </c>
      <c r="H686" t="s">
        <v>534</v>
      </c>
      <c r="I686" t="s">
        <v>186</v>
      </c>
      <c r="K686">
        <v>25.560938</v>
      </c>
      <c r="L686">
        <v>26.170914</v>
      </c>
      <c r="M686">
        <v>28.691254000000001</v>
      </c>
      <c r="N686">
        <v>28.694638999999999</v>
      </c>
      <c r="O686">
        <v>29.118860000000002</v>
      </c>
      <c r="P686">
        <v>30.162506</v>
      </c>
      <c r="Q686">
        <v>31.340430999999999</v>
      </c>
      <c r="R686">
        <v>32.228718000000001</v>
      </c>
      <c r="S686">
        <v>33.341827000000002</v>
      </c>
      <c r="T686">
        <v>34.696812000000001</v>
      </c>
      <c r="U686">
        <v>36.149048000000001</v>
      </c>
      <c r="V686">
        <v>37.412219999999998</v>
      </c>
      <c r="W686">
        <v>38.101985999999997</v>
      </c>
      <c r="X686">
        <v>39.440041000000001</v>
      </c>
      <c r="Y686">
        <v>40.441769000000001</v>
      </c>
      <c r="Z686">
        <v>41.100807000000003</v>
      </c>
      <c r="AA686">
        <v>41.946872999999997</v>
      </c>
      <c r="AB686">
        <v>43.679512000000003</v>
      </c>
      <c r="AC686">
        <v>44.453991000000002</v>
      </c>
      <c r="AD686">
        <v>46.732342000000003</v>
      </c>
      <c r="AE686">
        <v>48.000317000000003</v>
      </c>
      <c r="AF686">
        <v>49.170825999999998</v>
      </c>
      <c r="AG686">
        <v>50.419479000000003</v>
      </c>
      <c r="AH686">
        <v>51.780636000000001</v>
      </c>
      <c r="AI686">
        <v>52.895805000000003</v>
      </c>
      <c r="AJ686">
        <v>54.081130999999999</v>
      </c>
      <c r="AK686">
        <v>54.831099999999999</v>
      </c>
      <c r="AL686">
        <v>56.215426999999998</v>
      </c>
      <c r="AM686">
        <v>57.768622999999998</v>
      </c>
      <c r="AN686">
        <v>59.302162000000003</v>
      </c>
      <c r="AO686" s="1">
        <v>2.9000000000000001E-2</v>
      </c>
    </row>
    <row r="687" spans="1:41" hidden="1" x14ac:dyDescent="0.2">
      <c r="A687" t="s">
        <v>623</v>
      </c>
      <c r="B687" t="s">
        <v>15</v>
      </c>
      <c r="C687" t="s">
        <v>2648</v>
      </c>
      <c r="D687" t="s">
        <v>2680</v>
      </c>
      <c r="E687" t="s">
        <v>2664</v>
      </c>
      <c r="F687" t="s">
        <v>2665</v>
      </c>
      <c r="G687" t="s">
        <v>2653</v>
      </c>
      <c r="H687" t="s">
        <v>535</v>
      </c>
      <c r="I687" t="s">
        <v>186</v>
      </c>
      <c r="K687">
        <v>25.560938</v>
      </c>
      <c r="L687">
        <v>26.192178999999999</v>
      </c>
      <c r="M687">
        <v>28.971278999999999</v>
      </c>
      <c r="N687">
        <v>30.845628999999999</v>
      </c>
      <c r="O687">
        <v>32.061332999999998</v>
      </c>
      <c r="P687">
        <v>33.268977999999997</v>
      </c>
      <c r="Q687">
        <v>34.581767999999997</v>
      </c>
      <c r="R687">
        <v>35.925148</v>
      </c>
      <c r="S687">
        <v>37.978816999999999</v>
      </c>
      <c r="T687">
        <v>39.449131000000001</v>
      </c>
      <c r="U687">
        <v>40.701504</v>
      </c>
      <c r="V687">
        <v>42.087874999999997</v>
      </c>
      <c r="W687">
        <v>43.270423999999998</v>
      </c>
      <c r="X687">
        <v>44.519072999999999</v>
      </c>
      <c r="Y687">
        <v>45.459248000000002</v>
      </c>
      <c r="Z687">
        <v>46.582191000000002</v>
      </c>
      <c r="AA687">
        <v>47.799435000000003</v>
      </c>
      <c r="AB687">
        <v>48.837803000000001</v>
      </c>
      <c r="AC687">
        <v>50.134608999999998</v>
      </c>
      <c r="AD687">
        <v>50.606673999999998</v>
      </c>
      <c r="AE687">
        <v>51.466095000000003</v>
      </c>
      <c r="AF687">
        <v>53.181773999999997</v>
      </c>
      <c r="AG687">
        <v>54.859310000000001</v>
      </c>
      <c r="AH687">
        <v>56.352077000000001</v>
      </c>
      <c r="AI687">
        <v>58.398235</v>
      </c>
      <c r="AJ687">
        <v>59.534301999999997</v>
      </c>
      <c r="AK687">
        <v>60.938029999999998</v>
      </c>
      <c r="AL687">
        <v>61.991959000000001</v>
      </c>
      <c r="AM687">
        <v>63.912227999999999</v>
      </c>
      <c r="AN687">
        <v>65.886054999999999</v>
      </c>
      <c r="AO687" s="1">
        <v>3.3000000000000002E-2</v>
      </c>
    </row>
    <row r="688" spans="1:41" hidden="1" x14ac:dyDescent="0.2">
      <c r="A688" t="s">
        <v>623</v>
      </c>
      <c r="B688" t="s">
        <v>83</v>
      </c>
      <c r="C688" t="s">
        <v>2648</v>
      </c>
      <c r="D688" t="s">
        <v>2680</v>
      </c>
      <c r="E688" t="s">
        <v>2664</v>
      </c>
      <c r="F688" t="s">
        <v>2666</v>
      </c>
      <c r="I688" t="s">
        <v>186</v>
      </c>
    </row>
    <row r="689" spans="1:41" hidden="1" x14ac:dyDescent="0.2">
      <c r="A689" t="s">
        <v>623</v>
      </c>
      <c r="B689" t="s">
        <v>11</v>
      </c>
      <c r="C689" t="s">
        <v>2648</v>
      </c>
      <c r="D689" t="s">
        <v>2680</v>
      </c>
      <c r="E689" t="s">
        <v>2664</v>
      </c>
      <c r="F689" t="s">
        <v>2666</v>
      </c>
      <c r="G689" t="s">
        <v>2651</v>
      </c>
      <c r="H689" t="s">
        <v>536</v>
      </c>
      <c r="I689" t="s">
        <v>186</v>
      </c>
      <c r="K689">
        <v>26.823460000000001</v>
      </c>
      <c r="L689">
        <v>26.389983999999998</v>
      </c>
      <c r="M689">
        <v>24.361094999999999</v>
      </c>
      <c r="N689">
        <v>24.910608</v>
      </c>
      <c r="O689">
        <v>25.329632</v>
      </c>
      <c r="P689">
        <v>26.237970000000001</v>
      </c>
      <c r="Q689">
        <v>27.203623</v>
      </c>
      <c r="R689">
        <v>28.182390000000002</v>
      </c>
      <c r="S689">
        <v>29.085523999999999</v>
      </c>
      <c r="T689">
        <v>30.470886</v>
      </c>
      <c r="U689">
        <v>31.552851</v>
      </c>
      <c r="V689">
        <v>32.593162999999997</v>
      </c>
      <c r="W689">
        <v>33.492007999999998</v>
      </c>
      <c r="X689">
        <v>34.520797999999999</v>
      </c>
      <c r="Y689">
        <v>35.422840000000001</v>
      </c>
      <c r="Z689">
        <v>36.480167000000002</v>
      </c>
      <c r="AA689">
        <v>37.542476999999998</v>
      </c>
      <c r="AB689">
        <v>38.766036999999997</v>
      </c>
      <c r="AC689">
        <v>39.644813999999997</v>
      </c>
      <c r="AD689">
        <v>40.864887000000003</v>
      </c>
      <c r="AE689">
        <v>42.033985000000001</v>
      </c>
      <c r="AF689">
        <v>43.038482999999999</v>
      </c>
      <c r="AG689">
        <v>44.428531999999997</v>
      </c>
      <c r="AH689">
        <v>45.869370000000004</v>
      </c>
      <c r="AI689">
        <v>47.064304</v>
      </c>
      <c r="AJ689">
        <v>48.514465000000001</v>
      </c>
      <c r="AK689">
        <v>49.773876000000001</v>
      </c>
      <c r="AL689">
        <v>50.792884999999998</v>
      </c>
      <c r="AM689">
        <v>51.988917999999998</v>
      </c>
      <c r="AN689">
        <v>53.144427999999998</v>
      </c>
      <c r="AO689" s="1">
        <v>2.4E-2</v>
      </c>
    </row>
    <row r="690" spans="1:41" hidden="1" x14ac:dyDescent="0.2">
      <c r="A690" t="s">
        <v>623</v>
      </c>
      <c r="B690" t="s">
        <v>13</v>
      </c>
      <c r="C690" t="s">
        <v>2648</v>
      </c>
      <c r="D690" t="s">
        <v>2680</v>
      </c>
      <c r="E690" t="s">
        <v>2664</v>
      </c>
      <c r="F690" t="s">
        <v>2666</v>
      </c>
      <c r="G690" t="s">
        <v>2652</v>
      </c>
      <c r="H690" t="s">
        <v>537</v>
      </c>
      <c r="I690" t="s">
        <v>186</v>
      </c>
      <c r="K690">
        <v>26.823460000000001</v>
      </c>
      <c r="L690">
        <v>26.382822000000001</v>
      </c>
      <c r="M690">
        <v>23.956223999999999</v>
      </c>
      <c r="N690">
        <v>23.974031</v>
      </c>
      <c r="O690">
        <v>24.306393</v>
      </c>
      <c r="P690">
        <v>25.039653999999999</v>
      </c>
      <c r="Q690">
        <v>26.010019</v>
      </c>
      <c r="R690">
        <v>26.829892999999998</v>
      </c>
      <c r="S690">
        <v>27.713604</v>
      </c>
      <c r="T690">
        <v>28.804538999999998</v>
      </c>
      <c r="U690">
        <v>29.787355000000002</v>
      </c>
      <c r="V690">
        <v>30.828317999999999</v>
      </c>
      <c r="W690">
        <v>31.661873</v>
      </c>
      <c r="X690">
        <v>32.484169000000001</v>
      </c>
      <c r="Y690">
        <v>33.314075000000003</v>
      </c>
      <c r="Z690">
        <v>34.158847999999999</v>
      </c>
      <c r="AA690">
        <v>34.919333999999999</v>
      </c>
      <c r="AB690">
        <v>35.980868999999998</v>
      </c>
      <c r="AC690">
        <v>36.884739000000003</v>
      </c>
      <c r="AD690">
        <v>38.404204999999997</v>
      </c>
      <c r="AE690">
        <v>39.499583999999999</v>
      </c>
      <c r="AF690">
        <v>40.46302</v>
      </c>
      <c r="AG690">
        <v>41.697688999999997</v>
      </c>
      <c r="AH690">
        <v>42.817196000000003</v>
      </c>
      <c r="AI690">
        <v>43.790698999999996</v>
      </c>
      <c r="AJ690">
        <v>44.988888000000003</v>
      </c>
      <c r="AK690">
        <v>45.606662999999998</v>
      </c>
      <c r="AL690">
        <v>46.672427999999996</v>
      </c>
      <c r="AM690">
        <v>48.050102000000003</v>
      </c>
      <c r="AN690">
        <v>49.326027000000003</v>
      </c>
      <c r="AO690" s="1">
        <v>2.1000000000000001E-2</v>
      </c>
    </row>
    <row r="691" spans="1:41" hidden="1" x14ac:dyDescent="0.2">
      <c r="A691" t="s">
        <v>623</v>
      </c>
      <c r="B691" t="s">
        <v>15</v>
      </c>
      <c r="C691" t="s">
        <v>2648</v>
      </c>
      <c r="D691" t="s">
        <v>2680</v>
      </c>
      <c r="E691" t="s">
        <v>2664</v>
      </c>
      <c r="F691" t="s">
        <v>2666</v>
      </c>
      <c r="G691" t="s">
        <v>2653</v>
      </c>
      <c r="H691" t="s">
        <v>538</v>
      </c>
      <c r="I691" t="s">
        <v>186</v>
      </c>
      <c r="K691">
        <v>26.823460000000001</v>
      </c>
      <c r="L691">
        <v>26.404259</v>
      </c>
      <c r="M691">
        <v>24.189935999999999</v>
      </c>
      <c r="N691">
        <v>25.747153999999998</v>
      </c>
      <c r="O691">
        <v>26.765975999999998</v>
      </c>
      <c r="P691">
        <v>27.778433</v>
      </c>
      <c r="Q691">
        <v>28.870127</v>
      </c>
      <c r="R691">
        <v>29.999941</v>
      </c>
      <c r="S691">
        <v>31.705606</v>
      </c>
      <c r="T691">
        <v>32.933143999999999</v>
      </c>
      <c r="U691">
        <v>33.978672000000003</v>
      </c>
      <c r="V691">
        <v>35.136414000000002</v>
      </c>
      <c r="W691">
        <v>36.118136999999997</v>
      </c>
      <c r="X691">
        <v>37.120742999999997</v>
      </c>
      <c r="Y691">
        <v>37.904815999999997</v>
      </c>
      <c r="Z691">
        <v>38.840823999999998</v>
      </c>
      <c r="AA691">
        <v>39.861609999999999</v>
      </c>
      <c r="AB691">
        <v>40.727550999999998</v>
      </c>
      <c r="AC691">
        <v>41.808529</v>
      </c>
      <c r="AD691">
        <v>42.196010999999999</v>
      </c>
      <c r="AE691">
        <v>42.913376</v>
      </c>
      <c r="AF691">
        <v>44.323253999999999</v>
      </c>
      <c r="AG691">
        <v>45.714908999999999</v>
      </c>
      <c r="AH691">
        <v>46.994174999999998</v>
      </c>
      <c r="AI691">
        <v>48.699748999999997</v>
      </c>
      <c r="AJ691">
        <v>49.655003000000001</v>
      </c>
      <c r="AK691">
        <v>50.825699</v>
      </c>
      <c r="AL691">
        <v>51.69735</v>
      </c>
      <c r="AM691">
        <v>53.298870000000001</v>
      </c>
      <c r="AN691">
        <v>54.944893</v>
      </c>
      <c r="AO691" s="1">
        <v>2.5000000000000001E-2</v>
      </c>
    </row>
    <row r="692" spans="1:41" hidden="1" x14ac:dyDescent="0.2">
      <c r="A692" t="s">
        <v>623</v>
      </c>
      <c r="B692" t="s">
        <v>87</v>
      </c>
      <c r="C692" t="s">
        <v>2648</v>
      </c>
      <c r="D692" t="s">
        <v>2680</v>
      </c>
      <c r="E692" t="s">
        <v>2664</v>
      </c>
      <c r="F692" t="s">
        <v>2667</v>
      </c>
      <c r="I692" t="s">
        <v>186</v>
      </c>
    </row>
    <row r="693" spans="1:41" hidden="1" x14ac:dyDescent="0.2">
      <c r="A693" t="s">
        <v>623</v>
      </c>
      <c r="B693" t="s">
        <v>11</v>
      </c>
      <c r="C693" t="s">
        <v>2648</v>
      </c>
      <c r="D693" t="s">
        <v>2680</v>
      </c>
      <c r="E693" t="s">
        <v>2664</v>
      </c>
      <c r="F693" t="s">
        <v>2667</v>
      </c>
      <c r="G693" t="s">
        <v>2651</v>
      </c>
      <c r="H693" t="s">
        <v>539</v>
      </c>
      <c r="I693" t="s">
        <v>186</v>
      </c>
      <c r="K693">
        <v>14.632860000000001</v>
      </c>
      <c r="L693">
        <v>15.791596999999999</v>
      </c>
      <c r="M693">
        <v>15.042956999999999</v>
      </c>
      <c r="N693">
        <v>16.761510999999999</v>
      </c>
      <c r="O693">
        <v>17.312436999999999</v>
      </c>
      <c r="P693">
        <v>18.024597</v>
      </c>
      <c r="Q693">
        <v>18.874941</v>
      </c>
      <c r="R693">
        <v>19.692060000000001</v>
      </c>
      <c r="S693">
        <v>20.364107000000001</v>
      </c>
      <c r="T693">
        <v>20.759874</v>
      </c>
      <c r="U693">
        <v>21.781603</v>
      </c>
      <c r="V693">
        <v>22.502882</v>
      </c>
      <c r="W693">
        <v>23.133199999999999</v>
      </c>
      <c r="X693">
        <v>23.886158000000002</v>
      </c>
      <c r="Y693">
        <v>24.568118999999999</v>
      </c>
      <c r="Z693">
        <v>25.384011999999998</v>
      </c>
      <c r="AA693">
        <v>26.307918999999998</v>
      </c>
      <c r="AB693">
        <v>27.155325000000001</v>
      </c>
      <c r="AC693">
        <v>27.894396</v>
      </c>
      <c r="AD693">
        <v>28.846975</v>
      </c>
      <c r="AE693">
        <v>29.709602</v>
      </c>
      <c r="AF693">
        <v>30.436540999999998</v>
      </c>
      <c r="AG693">
        <v>31.589655</v>
      </c>
      <c r="AH693">
        <v>32.829940999999998</v>
      </c>
      <c r="AI693">
        <v>33.758110000000002</v>
      </c>
      <c r="AJ693">
        <v>34.883513999999998</v>
      </c>
      <c r="AK693">
        <v>35.821472</v>
      </c>
      <c r="AL693">
        <v>36.592312</v>
      </c>
      <c r="AM693">
        <v>37.523716</v>
      </c>
      <c r="AN693">
        <v>38.235928000000001</v>
      </c>
      <c r="AO693" s="1">
        <v>3.4000000000000002E-2</v>
      </c>
    </row>
    <row r="694" spans="1:41" hidden="1" x14ac:dyDescent="0.2">
      <c r="A694" t="s">
        <v>623</v>
      </c>
      <c r="B694" t="s">
        <v>13</v>
      </c>
      <c r="C694" t="s">
        <v>2648</v>
      </c>
      <c r="D694" t="s">
        <v>2680</v>
      </c>
      <c r="E694" t="s">
        <v>2664</v>
      </c>
      <c r="F694" t="s">
        <v>2667</v>
      </c>
      <c r="G694" t="s">
        <v>2652</v>
      </c>
      <c r="H694" t="s">
        <v>540</v>
      </c>
      <c r="I694" t="s">
        <v>186</v>
      </c>
      <c r="K694">
        <v>14.632860000000001</v>
      </c>
      <c r="L694">
        <v>15.787312</v>
      </c>
      <c r="M694">
        <v>14.56508</v>
      </c>
      <c r="N694">
        <v>15.684221000000001</v>
      </c>
      <c r="O694">
        <v>16.155861000000002</v>
      </c>
      <c r="P694">
        <v>16.894155999999999</v>
      </c>
      <c r="Q694">
        <v>17.804570999999999</v>
      </c>
      <c r="R694">
        <v>18.580632999999999</v>
      </c>
      <c r="S694">
        <v>19.270336</v>
      </c>
      <c r="T694">
        <v>19.739826000000001</v>
      </c>
      <c r="U694">
        <v>20.439589999999999</v>
      </c>
      <c r="V694">
        <v>21.166779999999999</v>
      </c>
      <c r="W694">
        <v>21.705158000000001</v>
      </c>
      <c r="X694">
        <v>22.074406</v>
      </c>
      <c r="Y694">
        <v>22.675335</v>
      </c>
      <c r="Z694">
        <v>23.205666999999998</v>
      </c>
      <c r="AA694">
        <v>23.837033999999999</v>
      </c>
      <c r="AB694">
        <v>24.662019999999998</v>
      </c>
      <c r="AC694">
        <v>25.240442000000002</v>
      </c>
      <c r="AD694">
        <v>26.392796000000001</v>
      </c>
      <c r="AE694">
        <v>27.242547999999999</v>
      </c>
      <c r="AF694">
        <v>27.851949999999999</v>
      </c>
      <c r="AG694">
        <v>29.023968</v>
      </c>
      <c r="AH694">
        <v>29.899516999999999</v>
      </c>
      <c r="AI694">
        <v>30.657195999999999</v>
      </c>
      <c r="AJ694">
        <v>31.707470000000001</v>
      </c>
      <c r="AK694">
        <v>32.146805000000001</v>
      </c>
      <c r="AL694">
        <v>32.911163000000002</v>
      </c>
      <c r="AM694">
        <v>34.019008999999997</v>
      </c>
      <c r="AN694">
        <v>34.906559000000001</v>
      </c>
      <c r="AO694" s="1">
        <v>0.03</v>
      </c>
    </row>
    <row r="695" spans="1:41" hidden="1" x14ac:dyDescent="0.2">
      <c r="A695" t="s">
        <v>623</v>
      </c>
      <c r="B695" t="s">
        <v>15</v>
      </c>
      <c r="C695" t="s">
        <v>2648</v>
      </c>
      <c r="D695" t="s">
        <v>2680</v>
      </c>
      <c r="E695" t="s">
        <v>2664</v>
      </c>
      <c r="F695" t="s">
        <v>2667</v>
      </c>
      <c r="G695" t="s">
        <v>2653</v>
      </c>
      <c r="H695" t="s">
        <v>541</v>
      </c>
      <c r="I695" t="s">
        <v>186</v>
      </c>
      <c r="K695">
        <v>14.632860000000001</v>
      </c>
      <c r="L695">
        <v>15.800139</v>
      </c>
      <c r="M695">
        <v>14.905968</v>
      </c>
      <c r="N695">
        <v>16.870820999999999</v>
      </c>
      <c r="O695">
        <v>17.883209000000001</v>
      </c>
      <c r="P695">
        <v>18.774797</v>
      </c>
      <c r="Q695">
        <v>19.748142000000001</v>
      </c>
      <c r="R695">
        <v>20.856939000000001</v>
      </c>
      <c r="S695">
        <v>22.489782000000002</v>
      </c>
      <c r="T695">
        <v>23.249804000000001</v>
      </c>
      <c r="U695">
        <v>24.24015</v>
      </c>
      <c r="V695">
        <v>25.100704</v>
      </c>
      <c r="W695">
        <v>25.897034000000001</v>
      </c>
      <c r="X695">
        <v>26.674524000000002</v>
      </c>
      <c r="Y695">
        <v>27.275986</v>
      </c>
      <c r="Z695">
        <v>28.049723</v>
      </c>
      <c r="AA695">
        <v>28.914909000000002</v>
      </c>
      <c r="AB695">
        <v>29.561747</v>
      </c>
      <c r="AC695">
        <v>30.406614000000001</v>
      </c>
      <c r="AD695">
        <v>30.633205</v>
      </c>
      <c r="AE695">
        <v>31.185780000000001</v>
      </c>
      <c r="AF695">
        <v>32.017837999999998</v>
      </c>
      <c r="AG695">
        <v>33.199534999999997</v>
      </c>
      <c r="AH695">
        <v>34.286082999999998</v>
      </c>
      <c r="AI695">
        <v>35.686539000000003</v>
      </c>
      <c r="AJ695">
        <v>36.635933000000001</v>
      </c>
      <c r="AK695">
        <v>37.674422999999997</v>
      </c>
      <c r="AL695">
        <v>38.342987000000001</v>
      </c>
      <c r="AM695">
        <v>39.285355000000003</v>
      </c>
      <c r="AN695">
        <v>40.521008000000002</v>
      </c>
      <c r="AO695" s="1">
        <v>3.5999999999999997E-2</v>
      </c>
    </row>
    <row r="696" spans="1:41" hidden="1" x14ac:dyDescent="0.2">
      <c r="A696" t="s">
        <v>623</v>
      </c>
      <c r="B696" t="s">
        <v>91</v>
      </c>
      <c r="C696" t="s">
        <v>2648</v>
      </c>
      <c r="D696" t="s">
        <v>2680</v>
      </c>
      <c r="E696" t="s">
        <v>2664</v>
      </c>
      <c r="F696" t="s">
        <v>2668</v>
      </c>
      <c r="I696" t="s">
        <v>186</v>
      </c>
    </row>
    <row r="697" spans="1:41" hidden="1" x14ac:dyDescent="0.2">
      <c r="A697" t="s">
        <v>623</v>
      </c>
      <c r="B697" t="s">
        <v>11</v>
      </c>
      <c r="C697" t="s">
        <v>2648</v>
      </c>
      <c r="D697" t="s">
        <v>2680</v>
      </c>
      <c r="E697" t="s">
        <v>2664</v>
      </c>
      <c r="F697" t="s">
        <v>2668</v>
      </c>
      <c r="G697" t="s">
        <v>2651</v>
      </c>
      <c r="H697" t="s">
        <v>542</v>
      </c>
      <c r="I697" t="s">
        <v>186</v>
      </c>
      <c r="K697">
        <v>24.898627999999999</v>
      </c>
      <c r="L697">
        <v>24.779029999999999</v>
      </c>
      <c r="M697">
        <v>24.580172999999998</v>
      </c>
      <c r="N697">
        <v>26.232043999999998</v>
      </c>
      <c r="O697">
        <v>27.091598999999999</v>
      </c>
      <c r="P697">
        <v>28.009236999999999</v>
      </c>
      <c r="Q697">
        <v>29.067903999999999</v>
      </c>
      <c r="R697">
        <v>30.008027999999999</v>
      </c>
      <c r="S697">
        <v>30.898745000000002</v>
      </c>
      <c r="T697">
        <v>31.572528999999999</v>
      </c>
      <c r="U697">
        <v>32.630909000000003</v>
      </c>
      <c r="V697">
        <v>33.487026</v>
      </c>
      <c r="W697">
        <v>34.304817</v>
      </c>
      <c r="X697">
        <v>35.143039999999999</v>
      </c>
      <c r="Y697">
        <v>36.030785000000002</v>
      </c>
      <c r="Z697">
        <v>37.099243000000001</v>
      </c>
      <c r="AA697">
        <v>38.198574000000001</v>
      </c>
      <c r="AB697">
        <v>39.232246000000004</v>
      </c>
      <c r="AC697">
        <v>40.232441000000001</v>
      </c>
      <c r="AD697">
        <v>41.501060000000003</v>
      </c>
      <c r="AE697">
        <v>42.606155000000001</v>
      </c>
      <c r="AF697">
        <v>43.592475999999998</v>
      </c>
      <c r="AG697">
        <v>44.965747999999998</v>
      </c>
      <c r="AH697">
        <v>46.448124</v>
      </c>
      <c r="AI697">
        <v>47.663902</v>
      </c>
      <c r="AJ697">
        <v>49.118369999999999</v>
      </c>
      <c r="AK697">
        <v>50.309784000000001</v>
      </c>
      <c r="AL697">
        <v>51.312595000000002</v>
      </c>
      <c r="AM697">
        <v>52.469634999999997</v>
      </c>
      <c r="AN697">
        <v>53.607985999999997</v>
      </c>
      <c r="AO697" s="1">
        <v>2.7E-2</v>
      </c>
    </row>
    <row r="698" spans="1:41" hidden="1" x14ac:dyDescent="0.2">
      <c r="A698" t="s">
        <v>623</v>
      </c>
      <c r="B698" t="s">
        <v>13</v>
      </c>
      <c r="C698" t="s">
        <v>2648</v>
      </c>
      <c r="D698" t="s">
        <v>2680</v>
      </c>
      <c r="E698" t="s">
        <v>2664</v>
      </c>
      <c r="F698" t="s">
        <v>2668</v>
      </c>
      <c r="G698" t="s">
        <v>2652</v>
      </c>
      <c r="H698" t="s">
        <v>543</v>
      </c>
      <c r="I698" t="s">
        <v>186</v>
      </c>
      <c r="K698">
        <v>24.898627999999999</v>
      </c>
      <c r="L698">
        <v>24.772304999999999</v>
      </c>
      <c r="M698">
        <v>24.244637999999998</v>
      </c>
      <c r="N698">
        <v>25.378014</v>
      </c>
      <c r="O698">
        <v>26.176946999999998</v>
      </c>
      <c r="P698">
        <v>27.076813000000001</v>
      </c>
      <c r="Q698">
        <v>28.221945000000002</v>
      </c>
      <c r="R698">
        <v>29.150590999999999</v>
      </c>
      <c r="S698">
        <v>30.084879000000001</v>
      </c>
      <c r="T698">
        <v>30.861162</v>
      </c>
      <c r="U698">
        <v>31.793037000000002</v>
      </c>
      <c r="V698">
        <v>32.701653</v>
      </c>
      <c r="W698">
        <v>33.535781999999998</v>
      </c>
      <c r="X698">
        <v>34.142829999999996</v>
      </c>
      <c r="Y698">
        <v>34.992519000000001</v>
      </c>
      <c r="Z698">
        <v>35.875216999999999</v>
      </c>
      <c r="AA698">
        <v>36.813763000000002</v>
      </c>
      <c r="AB698">
        <v>37.770836000000003</v>
      </c>
      <c r="AC698">
        <v>38.648719999999997</v>
      </c>
      <c r="AD698">
        <v>39.988247000000001</v>
      </c>
      <c r="AE698">
        <v>41.143943999999998</v>
      </c>
      <c r="AF698">
        <v>42.065060000000003</v>
      </c>
      <c r="AG698">
        <v>43.440029000000003</v>
      </c>
      <c r="AH698">
        <v>44.460223999999997</v>
      </c>
      <c r="AI698">
        <v>45.509307999999997</v>
      </c>
      <c r="AJ698">
        <v>46.853405000000002</v>
      </c>
      <c r="AK698">
        <v>47.576732999999997</v>
      </c>
      <c r="AL698">
        <v>48.601413999999998</v>
      </c>
      <c r="AM698">
        <v>49.933371999999999</v>
      </c>
      <c r="AN698">
        <v>51.034187000000003</v>
      </c>
      <c r="AO698" s="1">
        <v>2.5000000000000001E-2</v>
      </c>
    </row>
    <row r="699" spans="1:41" hidden="1" x14ac:dyDescent="0.2">
      <c r="A699" t="s">
        <v>623</v>
      </c>
      <c r="B699" t="s">
        <v>15</v>
      </c>
      <c r="C699" t="s">
        <v>2648</v>
      </c>
      <c r="D699" t="s">
        <v>2680</v>
      </c>
      <c r="E699" t="s">
        <v>2664</v>
      </c>
      <c r="F699" t="s">
        <v>2668</v>
      </c>
      <c r="G699" t="s">
        <v>2653</v>
      </c>
      <c r="H699" t="s">
        <v>544</v>
      </c>
      <c r="I699" t="s">
        <v>186</v>
      </c>
      <c r="K699">
        <v>24.898627999999999</v>
      </c>
      <c r="L699">
        <v>24.792432999999999</v>
      </c>
      <c r="M699">
        <v>24.543752999999999</v>
      </c>
      <c r="N699">
        <v>26.572754</v>
      </c>
      <c r="O699">
        <v>27.874123000000001</v>
      </c>
      <c r="P699">
        <v>29.026814000000002</v>
      </c>
      <c r="Q699">
        <v>30.203644000000001</v>
      </c>
      <c r="R699">
        <v>31.235431999999999</v>
      </c>
      <c r="S699">
        <v>33.049334999999999</v>
      </c>
      <c r="T699">
        <v>33.999527</v>
      </c>
      <c r="U699">
        <v>35.012127</v>
      </c>
      <c r="V699">
        <v>35.979542000000002</v>
      </c>
      <c r="W699">
        <v>36.831715000000003</v>
      </c>
      <c r="X699">
        <v>37.655799999999999</v>
      </c>
      <c r="Y699">
        <v>38.336875999999997</v>
      </c>
      <c r="Z699">
        <v>39.326061000000003</v>
      </c>
      <c r="AA699">
        <v>40.309745999999997</v>
      </c>
      <c r="AB699">
        <v>41.121139999999997</v>
      </c>
      <c r="AC699">
        <v>42.171985999999997</v>
      </c>
      <c r="AD699">
        <v>42.656773000000001</v>
      </c>
      <c r="AE699">
        <v>43.436413000000002</v>
      </c>
      <c r="AF699">
        <v>44.476607999999999</v>
      </c>
      <c r="AG699">
        <v>45.915664999999997</v>
      </c>
      <c r="AH699">
        <v>47.194229</v>
      </c>
      <c r="AI699">
        <v>48.766472</v>
      </c>
      <c r="AJ699">
        <v>50.141216</v>
      </c>
      <c r="AK699">
        <v>51.356594000000001</v>
      </c>
      <c r="AL699">
        <v>52.42944</v>
      </c>
      <c r="AM699">
        <v>53.715668000000001</v>
      </c>
      <c r="AN699">
        <v>55.239818999999997</v>
      </c>
      <c r="AO699" s="1">
        <v>2.8000000000000001E-2</v>
      </c>
    </row>
    <row r="700" spans="1:41" hidden="1" x14ac:dyDescent="0.2">
      <c r="A700" t="s">
        <v>623</v>
      </c>
      <c r="B700" t="s">
        <v>36</v>
      </c>
      <c r="C700" t="s">
        <v>2648</v>
      </c>
      <c r="D700" t="s">
        <v>2680</v>
      </c>
      <c r="E700" t="s">
        <v>2664</v>
      </c>
      <c r="F700" t="s">
        <v>2660</v>
      </c>
      <c r="I700" t="s">
        <v>186</v>
      </c>
    </row>
    <row r="701" spans="1:41" hidden="1" x14ac:dyDescent="0.2">
      <c r="A701" t="s">
        <v>623</v>
      </c>
      <c r="B701" t="s">
        <v>11</v>
      </c>
      <c r="C701" t="s">
        <v>2648</v>
      </c>
      <c r="D701" t="s">
        <v>2680</v>
      </c>
      <c r="E701" t="s">
        <v>2664</v>
      </c>
      <c r="F701" t="s">
        <v>2660</v>
      </c>
      <c r="G701" t="s">
        <v>2651</v>
      </c>
      <c r="H701" t="s">
        <v>545</v>
      </c>
      <c r="I701" t="s">
        <v>186</v>
      </c>
      <c r="K701">
        <v>6.3906720000000004</v>
      </c>
      <c r="L701">
        <v>5.9740840000000004</v>
      </c>
      <c r="M701">
        <v>9.1649480000000008</v>
      </c>
      <c r="N701">
        <v>10.329062</v>
      </c>
      <c r="O701">
        <v>10.706559</v>
      </c>
      <c r="P701">
        <v>11.139658000000001</v>
      </c>
      <c r="Q701">
        <v>11.785072</v>
      </c>
      <c r="R701">
        <v>12.301392</v>
      </c>
      <c r="S701">
        <v>12.711195999999999</v>
      </c>
      <c r="T701">
        <v>13.180542000000001</v>
      </c>
      <c r="U701">
        <v>13.709044</v>
      </c>
      <c r="V701">
        <v>14.180550999999999</v>
      </c>
      <c r="W701">
        <v>14.64188</v>
      </c>
      <c r="X701">
        <v>14.982043000000001</v>
      </c>
      <c r="Y701">
        <v>15.336368999999999</v>
      </c>
      <c r="Z701">
        <v>15.613694000000001</v>
      </c>
      <c r="AA701">
        <v>15.940920999999999</v>
      </c>
      <c r="AB701">
        <v>16.555847</v>
      </c>
      <c r="AC701">
        <v>16.673031000000002</v>
      </c>
      <c r="AD701">
        <v>17.777916000000001</v>
      </c>
      <c r="AE701">
        <v>18.418223999999999</v>
      </c>
      <c r="AF701">
        <v>19.033304000000001</v>
      </c>
      <c r="AG701">
        <v>20.008804000000001</v>
      </c>
      <c r="AH701">
        <v>20.874566999999999</v>
      </c>
      <c r="AI701">
        <v>21.489045999999998</v>
      </c>
      <c r="AJ701">
        <v>22.193570999999999</v>
      </c>
      <c r="AK701">
        <v>22.896061</v>
      </c>
      <c r="AL701">
        <v>23.240133</v>
      </c>
      <c r="AM701">
        <v>23.879456999999999</v>
      </c>
      <c r="AN701">
        <v>24.259772999999999</v>
      </c>
      <c r="AO701" s="1">
        <v>4.7E-2</v>
      </c>
    </row>
    <row r="702" spans="1:41" hidden="1" x14ac:dyDescent="0.2">
      <c r="A702" t="s">
        <v>623</v>
      </c>
      <c r="B702" t="s">
        <v>13</v>
      </c>
      <c r="C702" t="s">
        <v>2648</v>
      </c>
      <c r="D702" t="s">
        <v>2680</v>
      </c>
      <c r="E702" t="s">
        <v>2664</v>
      </c>
      <c r="F702" t="s">
        <v>2660</v>
      </c>
      <c r="G702" t="s">
        <v>2652</v>
      </c>
      <c r="H702" t="s">
        <v>546</v>
      </c>
      <c r="I702" t="s">
        <v>186</v>
      </c>
      <c r="K702">
        <v>6.3907590000000001</v>
      </c>
      <c r="L702">
        <v>5.9718070000000001</v>
      </c>
      <c r="M702">
        <v>8.836354</v>
      </c>
      <c r="N702">
        <v>9.5628960000000003</v>
      </c>
      <c r="O702">
        <v>9.9007310000000004</v>
      </c>
      <c r="P702">
        <v>10.353401</v>
      </c>
      <c r="Q702">
        <v>10.979482000000001</v>
      </c>
      <c r="R702">
        <v>11.461195</v>
      </c>
      <c r="S702">
        <v>11.902191999999999</v>
      </c>
      <c r="T702">
        <v>12.28729</v>
      </c>
      <c r="U702">
        <v>12.712422</v>
      </c>
      <c r="V702">
        <v>13.195169</v>
      </c>
      <c r="W702">
        <v>13.596249</v>
      </c>
      <c r="X702">
        <v>13.872131</v>
      </c>
      <c r="Y702">
        <v>14.258578999999999</v>
      </c>
      <c r="Z702">
        <v>14.630815999999999</v>
      </c>
      <c r="AA702">
        <v>15.059443</v>
      </c>
      <c r="AB702">
        <v>15.594690999999999</v>
      </c>
      <c r="AC702">
        <v>15.934661</v>
      </c>
      <c r="AD702">
        <v>16.7743</v>
      </c>
      <c r="AE702">
        <v>17.340247999999999</v>
      </c>
      <c r="AF702">
        <v>17.732792</v>
      </c>
      <c r="AG702">
        <v>18.448685000000001</v>
      </c>
      <c r="AH702">
        <v>18.997913</v>
      </c>
      <c r="AI702">
        <v>19.581356</v>
      </c>
      <c r="AJ702">
        <v>20.189596000000002</v>
      </c>
      <c r="AK702">
        <v>20.491240000000001</v>
      </c>
      <c r="AL702">
        <v>21.022767999999999</v>
      </c>
      <c r="AM702">
        <v>21.619479999999999</v>
      </c>
      <c r="AN702">
        <v>22.165102000000001</v>
      </c>
      <c r="AO702" s="1">
        <v>4.3999999999999997E-2</v>
      </c>
    </row>
    <row r="703" spans="1:41" hidden="1" x14ac:dyDescent="0.2">
      <c r="A703" t="s">
        <v>623</v>
      </c>
      <c r="B703" t="s">
        <v>15</v>
      </c>
      <c r="C703" t="s">
        <v>2648</v>
      </c>
      <c r="D703" t="s">
        <v>2680</v>
      </c>
      <c r="E703" t="s">
        <v>2664</v>
      </c>
      <c r="F703" t="s">
        <v>2660</v>
      </c>
      <c r="G703" t="s">
        <v>2653</v>
      </c>
      <c r="H703" t="s">
        <v>547</v>
      </c>
      <c r="I703" t="s">
        <v>186</v>
      </c>
      <c r="K703">
        <v>6.390701</v>
      </c>
      <c r="L703">
        <v>5.9817790000000004</v>
      </c>
      <c r="M703">
        <v>9.1729500000000002</v>
      </c>
      <c r="N703">
        <v>10.629868999999999</v>
      </c>
      <c r="O703">
        <v>11.321299</v>
      </c>
      <c r="P703">
        <v>11.906888</v>
      </c>
      <c r="Q703">
        <v>12.600832</v>
      </c>
      <c r="R703">
        <v>13.264758</v>
      </c>
      <c r="S703">
        <v>14.400240999999999</v>
      </c>
      <c r="T703">
        <v>14.771699999999999</v>
      </c>
      <c r="U703">
        <v>15.281383999999999</v>
      </c>
      <c r="V703">
        <v>15.733817</v>
      </c>
      <c r="W703">
        <v>16.246414000000001</v>
      </c>
      <c r="X703">
        <v>16.702770000000001</v>
      </c>
      <c r="Y703">
        <v>16.965482999999999</v>
      </c>
      <c r="Z703">
        <v>17.311432</v>
      </c>
      <c r="AA703">
        <v>18.055889000000001</v>
      </c>
      <c r="AB703">
        <v>18.641735000000001</v>
      </c>
      <c r="AC703">
        <v>19.077576000000001</v>
      </c>
      <c r="AD703">
        <v>19.53463</v>
      </c>
      <c r="AE703">
        <v>20.132221000000001</v>
      </c>
      <c r="AF703">
        <v>20.719341</v>
      </c>
      <c r="AG703">
        <v>21.561768000000001</v>
      </c>
      <c r="AH703">
        <v>21.953406999999999</v>
      </c>
      <c r="AI703">
        <v>22.64012</v>
      </c>
      <c r="AJ703">
        <v>23.368010999999999</v>
      </c>
      <c r="AK703">
        <v>23.933043999999999</v>
      </c>
      <c r="AL703">
        <v>24.619743</v>
      </c>
      <c r="AM703">
        <v>25.341176999999998</v>
      </c>
      <c r="AN703">
        <v>25.906454</v>
      </c>
      <c r="AO703" s="1">
        <v>4.9000000000000002E-2</v>
      </c>
    </row>
    <row r="704" spans="1:41" hidden="1" x14ac:dyDescent="0.2">
      <c r="A704" t="s">
        <v>623</v>
      </c>
      <c r="B704" t="s">
        <v>21</v>
      </c>
      <c r="C704" t="s">
        <v>2648</v>
      </c>
      <c r="D704" t="s">
        <v>2680</v>
      </c>
      <c r="E704" t="s">
        <v>2664</v>
      </c>
      <c r="F704" t="s">
        <v>2655</v>
      </c>
      <c r="I704" t="s">
        <v>186</v>
      </c>
    </row>
    <row r="705" spans="1:41" hidden="1" x14ac:dyDescent="0.2">
      <c r="A705" t="s">
        <v>623</v>
      </c>
      <c r="B705" t="s">
        <v>11</v>
      </c>
      <c r="C705" t="s">
        <v>2648</v>
      </c>
      <c r="D705" t="s">
        <v>2680</v>
      </c>
      <c r="E705" t="s">
        <v>2664</v>
      </c>
      <c r="F705" t="s">
        <v>2655</v>
      </c>
      <c r="G705" t="s">
        <v>2651</v>
      </c>
      <c r="H705" t="s">
        <v>548</v>
      </c>
      <c r="I705" t="s">
        <v>186</v>
      </c>
      <c r="K705">
        <v>16.585083000000001</v>
      </c>
      <c r="L705">
        <v>17.208141000000001</v>
      </c>
      <c r="M705">
        <v>16.807606</v>
      </c>
      <c r="N705">
        <v>16.566008</v>
      </c>
      <c r="O705">
        <v>16.483477000000001</v>
      </c>
      <c r="P705">
        <v>16.447261999999998</v>
      </c>
      <c r="Q705">
        <v>16.479710000000001</v>
      </c>
      <c r="R705">
        <v>16.589608999999999</v>
      </c>
      <c r="S705">
        <v>16.753482999999999</v>
      </c>
      <c r="T705">
        <v>16.908131000000001</v>
      </c>
      <c r="U705">
        <v>17.075344000000001</v>
      </c>
      <c r="V705">
        <v>17.166907999999999</v>
      </c>
      <c r="W705">
        <v>17.449096999999998</v>
      </c>
      <c r="X705">
        <v>17.626144</v>
      </c>
      <c r="Y705">
        <v>17.670926999999999</v>
      </c>
      <c r="Z705">
        <v>17.812342000000001</v>
      </c>
      <c r="AA705">
        <v>18.035467000000001</v>
      </c>
      <c r="AB705">
        <v>18.243542000000001</v>
      </c>
      <c r="AC705">
        <v>18.484016</v>
      </c>
      <c r="AD705">
        <v>18.715834000000001</v>
      </c>
      <c r="AE705">
        <v>18.908114999999999</v>
      </c>
      <c r="AF705">
        <v>19.158911</v>
      </c>
      <c r="AG705">
        <v>19.403065000000002</v>
      </c>
      <c r="AH705">
        <v>19.634193</v>
      </c>
      <c r="AI705">
        <v>19.960311999999998</v>
      </c>
      <c r="AJ705">
        <v>20.283156999999999</v>
      </c>
      <c r="AK705">
        <v>20.620003000000001</v>
      </c>
      <c r="AL705">
        <v>20.983978</v>
      </c>
      <c r="AM705">
        <v>21.427927</v>
      </c>
      <c r="AN705">
        <v>21.800207</v>
      </c>
      <c r="AO705" s="1">
        <v>8.9999999999999993E-3</v>
      </c>
    </row>
    <row r="706" spans="1:41" hidden="1" x14ac:dyDescent="0.2">
      <c r="A706" t="s">
        <v>623</v>
      </c>
      <c r="B706" t="s">
        <v>13</v>
      </c>
      <c r="C706" t="s">
        <v>2648</v>
      </c>
      <c r="D706" t="s">
        <v>2680</v>
      </c>
      <c r="E706" t="s">
        <v>2664</v>
      </c>
      <c r="F706" t="s">
        <v>2655</v>
      </c>
      <c r="G706" t="s">
        <v>2652</v>
      </c>
      <c r="H706" t="s">
        <v>549</v>
      </c>
      <c r="I706" t="s">
        <v>186</v>
      </c>
      <c r="K706">
        <v>16.622506999999999</v>
      </c>
      <c r="L706">
        <v>16.884840000000001</v>
      </c>
      <c r="M706">
        <v>16.321494999999999</v>
      </c>
      <c r="N706">
        <v>16.009447000000002</v>
      </c>
      <c r="O706">
        <v>15.910887000000001</v>
      </c>
      <c r="P706">
        <v>15.839157</v>
      </c>
      <c r="Q706">
        <v>15.87956</v>
      </c>
      <c r="R706">
        <v>15.946341</v>
      </c>
      <c r="S706">
        <v>16.105111999999998</v>
      </c>
      <c r="T706">
        <v>16.232690999999999</v>
      </c>
      <c r="U706">
        <v>16.456814000000001</v>
      </c>
      <c r="V706">
        <v>16.579079</v>
      </c>
      <c r="W706">
        <v>16.977143999999999</v>
      </c>
      <c r="X706">
        <v>17.132836999999999</v>
      </c>
      <c r="Y706">
        <v>17.210234</v>
      </c>
      <c r="Z706">
        <v>17.291422000000001</v>
      </c>
      <c r="AA706">
        <v>17.515345</v>
      </c>
      <c r="AB706">
        <v>17.663836</v>
      </c>
      <c r="AC706">
        <v>17.879619999999999</v>
      </c>
      <c r="AD706">
        <v>18.040548000000001</v>
      </c>
      <c r="AE706">
        <v>18.295729000000001</v>
      </c>
      <c r="AF706">
        <v>18.462021</v>
      </c>
      <c r="AG706">
        <v>18.683138</v>
      </c>
      <c r="AH706">
        <v>18.909376000000002</v>
      </c>
      <c r="AI706">
        <v>19.245771000000001</v>
      </c>
      <c r="AJ706">
        <v>19.278186999999999</v>
      </c>
      <c r="AK706">
        <v>19.376017000000001</v>
      </c>
      <c r="AL706">
        <v>19.545221000000002</v>
      </c>
      <c r="AM706">
        <v>19.716763</v>
      </c>
      <c r="AN706">
        <v>19.895439</v>
      </c>
      <c r="AO706" s="1">
        <v>6.0000000000000001E-3</v>
      </c>
    </row>
    <row r="707" spans="1:41" hidden="1" x14ac:dyDescent="0.2">
      <c r="A707" t="s">
        <v>623</v>
      </c>
      <c r="B707" t="s">
        <v>15</v>
      </c>
      <c r="C707" t="s">
        <v>2648</v>
      </c>
      <c r="D707" t="s">
        <v>2680</v>
      </c>
      <c r="E707" t="s">
        <v>2664</v>
      </c>
      <c r="F707" t="s">
        <v>2655</v>
      </c>
      <c r="G707" t="s">
        <v>2653</v>
      </c>
      <c r="H707" t="s">
        <v>550</v>
      </c>
      <c r="I707" t="s">
        <v>186</v>
      </c>
      <c r="K707">
        <v>16.575144000000002</v>
      </c>
      <c r="L707">
        <v>17.727383</v>
      </c>
      <c r="M707">
        <v>17.713920999999999</v>
      </c>
      <c r="N707">
        <v>17.744924999999999</v>
      </c>
      <c r="O707">
        <v>17.841913000000002</v>
      </c>
      <c r="P707">
        <v>17.985904999999999</v>
      </c>
      <c r="Q707">
        <v>18.130946999999999</v>
      </c>
      <c r="R707">
        <v>18.443187999999999</v>
      </c>
      <c r="S707">
        <v>18.808519</v>
      </c>
      <c r="T707">
        <v>18.968406999999999</v>
      </c>
      <c r="U707">
        <v>19.203320000000001</v>
      </c>
      <c r="V707">
        <v>19.443928</v>
      </c>
      <c r="W707">
        <v>19.716125000000002</v>
      </c>
      <c r="X707">
        <v>19.957312000000002</v>
      </c>
      <c r="Y707">
        <v>20.129249999999999</v>
      </c>
      <c r="Z707">
        <v>20.410312999999999</v>
      </c>
      <c r="AA707">
        <v>20.706823</v>
      </c>
      <c r="AB707">
        <v>21.009737000000001</v>
      </c>
      <c r="AC707">
        <v>21.361775999999999</v>
      </c>
      <c r="AD707">
        <v>21.782076</v>
      </c>
      <c r="AE707">
        <v>22.179834</v>
      </c>
      <c r="AF707">
        <v>22.494083</v>
      </c>
      <c r="AG707">
        <v>22.79804</v>
      </c>
      <c r="AH707">
        <v>23.250254000000002</v>
      </c>
      <c r="AI707">
        <v>23.752068999999999</v>
      </c>
      <c r="AJ707">
        <v>24.294922</v>
      </c>
      <c r="AK707">
        <v>24.806837000000002</v>
      </c>
      <c r="AL707">
        <v>25.371447</v>
      </c>
      <c r="AM707">
        <v>26.025825999999999</v>
      </c>
      <c r="AN707">
        <v>26.726127999999999</v>
      </c>
      <c r="AO707" s="1">
        <v>1.7000000000000001E-2</v>
      </c>
    </row>
    <row r="708" spans="1:41" hidden="1" x14ac:dyDescent="0.2">
      <c r="A708" t="s">
        <v>623</v>
      </c>
      <c r="B708" t="s">
        <v>25</v>
      </c>
      <c r="C708" t="s">
        <v>2648</v>
      </c>
      <c r="D708" t="s">
        <v>2680</v>
      </c>
      <c r="E708" t="s">
        <v>2664</v>
      </c>
      <c r="F708" t="s">
        <v>2656</v>
      </c>
      <c r="I708" t="s">
        <v>186</v>
      </c>
    </row>
    <row r="709" spans="1:41" hidden="1" x14ac:dyDescent="0.2">
      <c r="A709" t="s">
        <v>623</v>
      </c>
      <c r="B709" t="s">
        <v>11</v>
      </c>
      <c r="C709" t="s">
        <v>2648</v>
      </c>
      <c r="D709" t="s">
        <v>2680</v>
      </c>
      <c r="E709" t="s">
        <v>2664</v>
      </c>
      <c r="F709" t="s">
        <v>2656</v>
      </c>
      <c r="G709" t="s">
        <v>2651</v>
      </c>
      <c r="H709" t="s">
        <v>551</v>
      </c>
      <c r="I709" t="s">
        <v>186</v>
      </c>
      <c r="K709">
        <v>30.665157000000001</v>
      </c>
      <c r="L709">
        <v>32.206595999999998</v>
      </c>
      <c r="M709">
        <v>31.618310999999999</v>
      </c>
      <c r="N709">
        <v>31.948498000000001</v>
      </c>
      <c r="O709">
        <v>33.576298000000001</v>
      </c>
      <c r="P709">
        <v>35.487704999999998</v>
      </c>
      <c r="Q709">
        <v>37.436543</v>
      </c>
      <c r="R709">
        <v>39.191352999999999</v>
      </c>
      <c r="S709">
        <v>40.493209999999998</v>
      </c>
      <c r="T709">
        <v>41.037956000000001</v>
      </c>
      <c r="U709">
        <v>42.472133999999997</v>
      </c>
      <c r="V709">
        <v>43.819214000000002</v>
      </c>
      <c r="W709">
        <v>45.844856</v>
      </c>
      <c r="X709">
        <v>47.334041999999997</v>
      </c>
      <c r="Y709">
        <v>47.949474000000002</v>
      </c>
      <c r="Z709">
        <v>48.959698000000003</v>
      </c>
      <c r="AA709">
        <v>50.109844000000002</v>
      </c>
      <c r="AB709">
        <v>51.254581000000002</v>
      </c>
      <c r="AC709">
        <v>52.843657999999998</v>
      </c>
      <c r="AD709">
        <v>54.266742999999998</v>
      </c>
      <c r="AE709">
        <v>55.474578999999999</v>
      </c>
      <c r="AF709">
        <v>56.963932</v>
      </c>
      <c r="AG709">
        <v>58.285561000000001</v>
      </c>
      <c r="AH709">
        <v>59.084980000000002</v>
      </c>
      <c r="AI709">
        <v>60.414279999999998</v>
      </c>
      <c r="AJ709">
        <v>61.615543000000002</v>
      </c>
      <c r="AK709">
        <v>62.352336999999999</v>
      </c>
      <c r="AL709">
        <v>63.706032</v>
      </c>
      <c r="AM709">
        <v>64.932091</v>
      </c>
      <c r="AN709">
        <v>65.726142999999993</v>
      </c>
      <c r="AO709" s="1">
        <v>2.7E-2</v>
      </c>
    </row>
    <row r="710" spans="1:41" hidden="1" x14ac:dyDescent="0.2">
      <c r="A710" t="s">
        <v>623</v>
      </c>
      <c r="B710" t="s">
        <v>13</v>
      </c>
      <c r="C710" t="s">
        <v>2648</v>
      </c>
      <c r="D710" t="s">
        <v>2680</v>
      </c>
      <c r="E710" t="s">
        <v>2664</v>
      </c>
      <c r="F710" t="s">
        <v>2656</v>
      </c>
      <c r="G710" t="s">
        <v>2652</v>
      </c>
      <c r="H710" t="s">
        <v>552</v>
      </c>
      <c r="I710" t="s">
        <v>186</v>
      </c>
      <c r="K710">
        <v>30.660881</v>
      </c>
      <c r="L710">
        <v>31.691030999999999</v>
      </c>
      <c r="M710">
        <v>30.598479999999999</v>
      </c>
      <c r="N710">
        <v>30.813354</v>
      </c>
      <c r="O710">
        <v>32.229008</v>
      </c>
      <c r="P710">
        <v>34.258358000000001</v>
      </c>
      <c r="Q710">
        <v>36.009304</v>
      </c>
      <c r="R710">
        <v>37.876595000000002</v>
      </c>
      <c r="S710">
        <v>38.931564000000002</v>
      </c>
      <c r="T710">
        <v>39.324924000000003</v>
      </c>
      <c r="U710">
        <v>41.247737999999998</v>
      </c>
      <c r="V710">
        <v>42.631252000000003</v>
      </c>
      <c r="W710">
        <v>44.923771000000002</v>
      </c>
      <c r="X710">
        <v>46.677097000000003</v>
      </c>
      <c r="Y710">
        <v>47.237369999999999</v>
      </c>
      <c r="Z710">
        <v>48.305999999999997</v>
      </c>
      <c r="AA710">
        <v>49.663345</v>
      </c>
      <c r="AB710">
        <v>50.703541000000001</v>
      </c>
      <c r="AC710">
        <v>52.172905</v>
      </c>
      <c r="AD710">
        <v>53.764336</v>
      </c>
      <c r="AE710">
        <v>54.968929000000003</v>
      </c>
      <c r="AF710">
        <v>56.302891000000002</v>
      </c>
      <c r="AG710">
        <v>57.752006999999999</v>
      </c>
      <c r="AH710">
        <v>58.593456000000003</v>
      </c>
      <c r="AI710">
        <v>59.592953000000001</v>
      </c>
      <c r="AJ710">
        <v>60.757396999999997</v>
      </c>
      <c r="AK710">
        <v>61.201233000000002</v>
      </c>
      <c r="AL710">
        <v>61.945084000000001</v>
      </c>
      <c r="AM710">
        <v>62.620669999999997</v>
      </c>
      <c r="AN710">
        <v>63.151043000000001</v>
      </c>
      <c r="AO710" s="1">
        <v>2.5000000000000001E-2</v>
      </c>
    </row>
    <row r="711" spans="1:41" hidden="1" x14ac:dyDescent="0.2">
      <c r="A711" t="s">
        <v>623</v>
      </c>
      <c r="B711" t="s">
        <v>15</v>
      </c>
      <c r="C711" t="s">
        <v>2648</v>
      </c>
      <c r="D711" t="s">
        <v>2680</v>
      </c>
      <c r="E711" t="s">
        <v>2664</v>
      </c>
      <c r="F711" t="s">
        <v>2656</v>
      </c>
      <c r="G711" t="s">
        <v>2653</v>
      </c>
      <c r="H711" t="s">
        <v>553</v>
      </c>
      <c r="I711" t="s">
        <v>186</v>
      </c>
      <c r="K711">
        <v>30.760641</v>
      </c>
      <c r="L711">
        <v>31.939845999999999</v>
      </c>
      <c r="M711">
        <v>33.110737</v>
      </c>
      <c r="N711">
        <v>33.941386999999999</v>
      </c>
      <c r="O711">
        <v>36.060260999999997</v>
      </c>
      <c r="P711">
        <v>38.582439000000001</v>
      </c>
      <c r="Q711">
        <v>40.234881999999999</v>
      </c>
      <c r="R711">
        <v>42.652293999999998</v>
      </c>
      <c r="S711">
        <v>44.569206000000001</v>
      </c>
      <c r="T711">
        <v>45.772804000000001</v>
      </c>
      <c r="U711">
        <v>47.225845</v>
      </c>
      <c r="V711">
        <v>48.859665</v>
      </c>
      <c r="W711">
        <v>50.685738000000001</v>
      </c>
      <c r="X711">
        <v>52.241314000000003</v>
      </c>
      <c r="Y711">
        <v>52.642384</v>
      </c>
      <c r="Z711">
        <v>53.233390999999997</v>
      </c>
      <c r="AA711">
        <v>54.636302999999998</v>
      </c>
      <c r="AB711">
        <v>56.27026</v>
      </c>
      <c r="AC711">
        <v>57.809395000000002</v>
      </c>
      <c r="AD711">
        <v>59.533138000000001</v>
      </c>
      <c r="AE711">
        <v>61.567528000000003</v>
      </c>
      <c r="AF711">
        <v>62.725757999999999</v>
      </c>
      <c r="AG711">
        <v>63.959301000000004</v>
      </c>
      <c r="AH711">
        <v>66.331244999999996</v>
      </c>
      <c r="AI711">
        <v>67.679382000000004</v>
      </c>
      <c r="AJ711">
        <v>69.276809999999998</v>
      </c>
      <c r="AK711">
        <v>70.496323000000004</v>
      </c>
      <c r="AL711">
        <v>71.864304000000004</v>
      </c>
      <c r="AM711">
        <v>73.316092999999995</v>
      </c>
      <c r="AN711">
        <v>74.937683000000007</v>
      </c>
      <c r="AO711" s="1">
        <v>3.1E-2</v>
      </c>
    </row>
    <row r="712" spans="1:41" hidden="1" x14ac:dyDescent="0.2">
      <c r="A712" t="s">
        <v>623</v>
      </c>
      <c r="B712" t="s">
        <v>104</v>
      </c>
    </row>
    <row r="713" spans="1:41" hidden="1" x14ac:dyDescent="0.2">
      <c r="A713" t="s">
        <v>623</v>
      </c>
      <c r="B713" t="s">
        <v>17</v>
      </c>
      <c r="C713" t="s">
        <v>2648</v>
      </c>
      <c r="D713" t="s">
        <v>2680</v>
      </c>
      <c r="E713" t="s">
        <v>2669</v>
      </c>
      <c r="F713" t="s">
        <v>2654</v>
      </c>
      <c r="I713" t="s">
        <v>186</v>
      </c>
    </row>
    <row r="714" spans="1:41" hidden="1" x14ac:dyDescent="0.2">
      <c r="A714" t="s">
        <v>623</v>
      </c>
      <c r="B714" t="s">
        <v>11</v>
      </c>
      <c r="C714" t="s">
        <v>2648</v>
      </c>
      <c r="D714" t="s">
        <v>2680</v>
      </c>
      <c r="E714" t="s">
        <v>2669</v>
      </c>
      <c r="F714" t="s">
        <v>2654</v>
      </c>
      <c r="G714" t="s">
        <v>2651</v>
      </c>
      <c r="H714" t="s">
        <v>554</v>
      </c>
      <c r="I714" t="s">
        <v>186</v>
      </c>
      <c r="K714">
        <v>23.263556000000001</v>
      </c>
      <c r="L714">
        <v>24.482277</v>
      </c>
      <c r="M714">
        <v>23.379601000000001</v>
      </c>
      <c r="N714">
        <v>24.621786</v>
      </c>
      <c r="O714">
        <v>24.754095</v>
      </c>
      <c r="P714">
        <v>25.012464999999999</v>
      </c>
      <c r="Q714">
        <v>25.406386999999999</v>
      </c>
      <c r="R714">
        <v>26.315207999999998</v>
      </c>
      <c r="S714">
        <v>27.113036999999998</v>
      </c>
      <c r="T714">
        <v>27.738453</v>
      </c>
      <c r="U714">
        <v>28.710812000000001</v>
      </c>
      <c r="V714">
        <v>29.595282000000001</v>
      </c>
      <c r="W714">
        <v>30.342022</v>
      </c>
      <c r="X714">
        <v>31.162538999999999</v>
      </c>
      <c r="Y714">
        <v>32.012538999999997</v>
      </c>
      <c r="Z714">
        <v>32.957839999999997</v>
      </c>
      <c r="AA714">
        <v>34.008277999999997</v>
      </c>
      <c r="AB714">
        <v>34.965468999999999</v>
      </c>
      <c r="AC714">
        <v>35.841824000000003</v>
      </c>
      <c r="AD714">
        <v>37.020397000000003</v>
      </c>
      <c r="AE714">
        <v>38.023032999999998</v>
      </c>
      <c r="AF714">
        <v>38.916049999999998</v>
      </c>
      <c r="AG714">
        <v>40.189239999999998</v>
      </c>
      <c r="AH714">
        <v>41.556933999999998</v>
      </c>
      <c r="AI714">
        <v>42.671402</v>
      </c>
      <c r="AJ714">
        <v>44.039287999999999</v>
      </c>
      <c r="AK714">
        <v>45.078377000000003</v>
      </c>
      <c r="AL714">
        <v>45.963965999999999</v>
      </c>
      <c r="AM714">
        <v>47.009490999999997</v>
      </c>
      <c r="AN714">
        <v>47.953055999999997</v>
      </c>
      <c r="AO714" s="1">
        <v>2.5000000000000001E-2</v>
      </c>
    </row>
    <row r="715" spans="1:41" hidden="1" x14ac:dyDescent="0.2">
      <c r="A715" t="s">
        <v>623</v>
      </c>
      <c r="B715" t="s">
        <v>13</v>
      </c>
      <c r="C715" t="s">
        <v>2648</v>
      </c>
      <c r="D715" t="s">
        <v>2680</v>
      </c>
      <c r="E715" t="s">
        <v>2669</v>
      </c>
      <c r="F715" t="s">
        <v>2654</v>
      </c>
      <c r="G715" t="s">
        <v>2652</v>
      </c>
      <c r="H715" t="s">
        <v>555</v>
      </c>
      <c r="I715" t="s">
        <v>186</v>
      </c>
      <c r="K715">
        <v>23.263556000000001</v>
      </c>
      <c r="L715">
        <v>24.475632000000001</v>
      </c>
      <c r="M715">
        <v>22.958373999999999</v>
      </c>
      <c r="N715">
        <v>23.590609000000001</v>
      </c>
      <c r="O715">
        <v>23.671800999999999</v>
      </c>
      <c r="P715">
        <v>23.918296999999999</v>
      </c>
      <c r="Q715">
        <v>24.346889000000001</v>
      </c>
      <c r="R715">
        <v>25.246174</v>
      </c>
      <c r="S715">
        <v>26.049368000000001</v>
      </c>
      <c r="T715">
        <v>26.726423</v>
      </c>
      <c r="U715">
        <v>27.538371999999999</v>
      </c>
      <c r="V715">
        <v>28.397417000000001</v>
      </c>
      <c r="W715">
        <v>29.141264</v>
      </c>
      <c r="X715">
        <v>29.717735000000001</v>
      </c>
      <c r="Y715">
        <v>30.461307999999999</v>
      </c>
      <c r="Z715">
        <v>31.168049</v>
      </c>
      <c r="AA715">
        <v>31.947893000000001</v>
      </c>
      <c r="AB715">
        <v>32.896751000000002</v>
      </c>
      <c r="AC715">
        <v>33.637791</v>
      </c>
      <c r="AD715">
        <v>34.963878999999999</v>
      </c>
      <c r="AE715">
        <v>35.990681000000002</v>
      </c>
      <c r="AF715">
        <v>36.762638000000003</v>
      </c>
      <c r="AG715">
        <v>38.049849999999999</v>
      </c>
      <c r="AH715">
        <v>39.085880000000003</v>
      </c>
      <c r="AI715">
        <v>39.973529999999997</v>
      </c>
      <c r="AJ715">
        <v>41.223888000000002</v>
      </c>
      <c r="AK715">
        <v>41.788643</v>
      </c>
      <c r="AL715">
        <v>42.706093000000003</v>
      </c>
      <c r="AM715">
        <v>43.929878000000002</v>
      </c>
      <c r="AN715">
        <v>44.947037000000002</v>
      </c>
      <c r="AO715" s="1">
        <v>2.3E-2</v>
      </c>
    </row>
    <row r="716" spans="1:41" hidden="1" x14ac:dyDescent="0.2">
      <c r="A716" t="s">
        <v>623</v>
      </c>
      <c r="B716" t="s">
        <v>15</v>
      </c>
      <c r="C716" t="s">
        <v>2648</v>
      </c>
      <c r="D716" t="s">
        <v>2680</v>
      </c>
      <c r="E716" t="s">
        <v>2669</v>
      </c>
      <c r="F716" t="s">
        <v>2654</v>
      </c>
      <c r="G716" t="s">
        <v>2653</v>
      </c>
      <c r="H716" t="s">
        <v>556</v>
      </c>
      <c r="I716" t="s">
        <v>186</v>
      </c>
      <c r="K716">
        <v>23.263556000000001</v>
      </c>
      <c r="L716">
        <v>24.495519999999999</v>
      </c>
      <c r="M716">
        <v>23.283676</v>
      </c>
      <c r="N716">
        <v>24.839869</v>
      </c>
      <c r="O716">
        <v>25.404881</v>
      </c>
      <c r="P716">
        <v>25.864262</v>
      </c>
      <c r="Q716">
        <v>26.361022999999999</v>
      </c>
      <c r="R716">
        <v>27.514157999999998</v>
      </c>
      <c r="S716">
        <v>29.206854</v>
      </c>
      <c r="T716">
        <v>30.069224999999999</v>
      </c>
      <c r="U716">
        <v>31.099443000000001</v>
      </c>
      <c r="V716">
        <v>32.038986000000001</v>
      </c>
      <c r="W716">
        <v>32.867019999999997</v>
      </c>
      <c r="X716">
        <v>33.707489000000002</v>
      </c>
      <c r="Y716">
        <v>34.379055000000001</v>
      </c>
      <c r="Z716">
        <v>35.211803000000003</v>
      </c>
      <c r="AA716">
        <v>36.204459999999997</v>
      </c>
      <c r="AB716">
        <v>37.004058999999998</v>
      </c>
      <c r="AC716">
        <v>37.883811999999999</v>
      </c>
      <c r="AD716">
        <v>38.202815999999999</v>
      </c>
      <c r="AE716">
        <v>38.870823000000001</v>
      </c>
      <c r="AF716">
        <v>39.804794000000001</v>
      </c>
      <c r="AG716">
        <v>41.118594999999999</v>
      </c>
      <c r="AH716">
        <v>42.411788999999999</v>
      </c>
      <c r="AI716">
        <v>43.989333999999999</v>
      </c>
      <c r="AJ716">
        <v>45.175666999999997</v>
      </c>
      <c r="AK716">
        <v>46.301234999999998</v>
      </c>
      <c r="AL716">
        <v>47.059685000000002</v>
      </c>
      <c r="AM716">
        <v>48.249172000000002</v>
      </c>
      <c r="AN716">
        <v>49.626224999999998</v>
      </c>
      <c r="AO716" s="1">
        <v>2.5999999999999999E-2</v>
      </c>
    </row>
    <row r="717" spans="1:41" hidden="1" x14ac:dyDescent="0.2">
      <c r="A717" t="s">
        <v>623</v>
      </c>
      <c r="B717" t="s">
        <v>36</v>
      </c>
      <c r="C717" t="s">
        <v>2648</v>
      </c>
      <c r="D717" t="s">
        <v>2680</v>
      </c>
      <c r="E717" t="s">
        <v>2669</v>
      </c>
      <c r="F717" t="s">
        <v>2660</v>
      </c>
      <c r="I717" t="s">
        <v>186</v>
      </c>
    </row>
    <row r="718" spans="1:41" hidden="1" x14ac:dyDescent="0.2">
      <c r="A718" t="s">
        <v>623</v>
      </c>
      <c r="B718" t="s">
        <v>11</v>
      </c>
      <c r="C718" t="s">
        <v>2648</v>
      </c>
      <c r="D718" t="s">
        <v>2680</v>
      </c>
      <c r="E718" t="s">
        <v>2669</v>
      </c>
      <c r="F718" t="s">
        <v>2660</v>
      </c>
      <c r="G718" t="s">
        <v>2651</v>
      </c>
      <c r="H718" t="s">
        <v>557</v>
      </c>
      <c r="I718" t="s">
        <v>186</v>
      </c>
      <c r="K718">
        <v>12.169904000000001</v>
      </c>
      <c r="L718">
        <v>12.548491</v>
      </c>
      <c r="M718">
        <v>12.107461000000001</v>
      </c>
      <c r="N718">
        <v>13.011139999999999</v>
      </c>
      <c r="O718">
        <v>13.08827</v>
      </c>
      <c r="P718">
        <v>13.219537000000001</v>
      </c>
      <c r="Q718">
        <v>13.563397999999999</v>
      </c>
      <c r="R718">
        <v>14.145557999999999</v>
      </c>
      <c r="S718">
        <v>14.607939999999999</v>
      </c>
      <c r="T718">
        <v>15.139188000000001</v>
      </c>
      <c r="U718">
        <v>15.716044999999999</v>
      </c>
      <c r="V718">
        <v>16.246770999999999</v>
      </c>
      <c r="W718">
        <v>16.765063999999999</v>
      </c>
      <c r="X718">
        <v>17.155460000000001</v>
      </c>
      <c r="Y718">
        <v>17.562090000000001</v>
      </c>
      <c r="Z718">
        <v>17.885490000000001</v>
      </c>
      <c r="AA718">
        <v>18.262060000000002</v>
      </c>
      <c r="AB718">
        <v>18.953232</v>
      </c>
      <c r="AC718">
        <v>19.108326000000002</v>
      </c>
      <c r="AD718">
        <v>20.345451000000001</v>
      </c>
      <c r="AE718">
        <v>21.076962000000002</v>
      </c>
      <c r="AF718">
        <v>21.78368</v>
      </c>
      <c r="AG718">
        <v>22.892800999999999</v>
      </c>
      <c r="AH718">
        <v>23.882721</v>
      </c>
      <c r="AI718">
        <v>24.588567999999999</v>
      </c>
      <c r="AJ718">
        <v>25.40082</v>
      </c>
      <c r="AK718">
        <v>26.203945000000001</v>
      </c>
      <c r="AL718">
        <v>26.612601999999999</v>
      </c>
      <c r="AM718">
        <v>27.342784999999999</v>
      </c>
      <c r="AN718">
        <v>27.790443</v>
      </c>
      <c r="AO718" s="1">
        <v>2.9000000000000001E-2</v>
      </c>
    </row>
    <row r="719" spans="1:41" hidden="1" x14ac:dyDescent="0.2">
      <c r="A719" t="s">
        <v>623</v>
      </c>
      <c r="B719" t="s">
        <v>13</v>
      </c>
      <c r="C719" t="s">
        <v>2648</v>
      </c>
      <c r="D719" t="s">
        <v>2680</v>
      </c>
      <c r="E719" t="s">
        <v>2669</v>
      </c>
      <c r="F719" t="s">
        <v>2660</v>
      </c>
      <c r="G719" t="s">
        <v>2652</v>
      </c>
      <c r="H719" t="s">
        <v>558</v>
      </c>
      <c r="I719" t="s">
        <v>186</v>
      </c>
      <c r="K719">
        <v>12.169904000000001</v>
      </c>
      <c r="L719">
        <v>12.545085</v>
      </c>
      <c r="M719">
        <v>11.787674000000001</v>
      </c>
      <c r="N719">
        <v>12.228453999999999</v>
      </c>
      <c r="O719">
        <v>12.237135</v>
      </c>
      <c r="P719">
        <v>12.386971000000001</v>
      </c>
      <c r="Q719">
        <v>12.704877</v>
      </c>
      <c r="R719">
        <v>13.251429</v>
      </c>
      <c r="S719">
        <v>13.749366999999999</v>
      </c>
      <c r="T719">
        <v>14.189527999999999</v>
      </c>
      <c r="U719">
        <v>14.661496</v>
      </c>
      <c r="V719">
        <v>15.208539999999999</v>
      </c>
      <c r="W719">
        <v>15.668168</v>
      </c>
      <c r="X719">
        <v>15.995585999999999</v>
      </c>
      <c r="Y719">
        <v>16.441700000000001</v>
      </c>
      <c r="Z719">
        <v>16.874393000000001</v>
      </c>
      <c r="AA719">
        <v>17.367923999999999</v>
      </c>
      <c r="AB719">
        <v>17.980324</v>
      </c>
      <c r="AC719">
        <v>18.374338000000002</v>
      </c>
      <c r="AD719">
        <v>19.325213999999999</v>
      </c>
      <c r="AE719">
        <v>19.972602999999999</v>
      </c>
      <c r="AF719">
        <v>20.427492000000001</v>
      </c>
      <c r="AG719">
        <v>21.2563</v>
      </c>
      <c r="AH719">
        <v>21.893612000000001</v>
      </c>
      <c r="AI719">
        <v>22.556604</v>
      </c>
      <c r="AJ719">
        <v>23.272093000000002</v>
      </c>
      <c r="AK719">
        <v>23.620509999999999</v>
      </c>
      <c r="AL719">
        <v>24.228532999999999</v>
      </c>
      <c r="AM719">
        <v>24.922550000000001</v>
      </c>
      <c r="AN719">
        <v>25.547305999999999</v>
      </c>
      <c r="AO719" s="1">
        <v>2.5999999999999999E-2</v>
      </c>
    </row>
    <row r="720" spans="1:41" hidden="1" x14ac:dyDescent="0.2">
      <c r="A720" t="s">
        <v>623</v>
      </c>
      <c r="B720" t="s">
        <v>15</v>
      </c>
      <c r="C720" t="s">
        <v>2648</v>
      </c>
      <c r="D720" t="s">
        <v>2680</v>
      </c>
      <c r="E720" t="s">
        <v>2669</v>
      </c>
      <c r="F720" t="s">
        <v>2660</v>
      </c>
      <c r="G720" t="s">
        <v>2653</v>
      </c>
      <c r="H720" t="s">
        <v>559</v>
      </c>
      <c r="I720" t="s">
        <v>186</v>
      </c>
      <c r="K720">
        <v>12.169904000000001</v>
      </c>
      <c r="L720">
        <v>12.555279000000001</v>
      </c>
      <c r="M720">
        <v>11.951533</v>
      </c>
      <c r="N720">
        <v>13.20682</v>
      </c>
      <c r="O720">
        <v>13.662037</v>
      </c>
      <c r="P720">
        <v>13.999402999999999</v>
      </c>
      <c r="Q720">
        <v>14.437602</v>
      </c>
      <c r="R720">
        <v>15.170798</v>
      </c>
      <c r="S720">
        <v>16.400186999999999</v>
      </c>
      <c r="T720">
        <v>16.816818000000001</v>
      </c>
      <c r="U720">
        <v>17.377167</v>
      </c>
      <c r="V720">
        <v>17.874296000000001</v>
      </c>
      <c r="W720">
        <v>18.424042</v>
      </c>
      <c r="X720">
        <v>18.928926000000001</v>
      </c>
      <c r="Y720">
        <v>19.225891000000001</v>
      </c>
      <c r="Z720">
        <v>19.619579000000002</v>
      </c>
      <c r="AA720">
        <v>20.438478</v>
      </c>
      <c r="AB720">
        <v>21.093181999999999</v>
      </c>
      <c r="AC720">
        <v>21.585636000000001</v>
      </c>
      <c r="AD720">
        <v>22.102179</v>
      </c>
      <c r="AE720">
        <v>22.775023999999998</v>
      </c>
      <c r="AF720">
        <v>23.43899</v>
      </c>
      <c r="AG720">
        <v>24.382002</v>
      </c>
      <c r="AH720">
        <v>24.830732000000001</v>
      </c>
      <c r="AI720">
        <v>25.598963000000001</v>
      </c>
      <c r="AJ720">
        <v>26.417238000000001</v>
      </c>
      <c r="AK720">
        <v>27.056936</v>
      </c>
      <c r="AL720">
        <v>27.833969</v>
      </c>
      <c r="AM720">
        <v>28.647065999999999</v>
      </c>
      <c r="AN720">
        <v>29.289621</v>
      </c>
      <c r="AO720" s="1">
        <v>3.1E-2</v>
      </c>
    </row>
    <row r="721" spans="1:41" hidden="1" x14ac:dyDescent="0.2">
      <c r="A721" t="s">
        <v>623</v>
      </c>
      <c r="B721" t="s">
        <v>21</v>
      </c>
      <c r="C721" t="s">
        <v>2648</v>
      </c>
      <c r="D721" t="s">
        <v>2680</v>
      </c>
      <c r="E721" t="s">
        <v>2669</v>
      </c>
      <c r="F721" t="s">
        <v>2655</v>
      </c>
      <c r="I721" t="s">
        <v>186</v>
      </c>
    </row>
    <row r="722" spans="1:41" hidden="1" x14ac:dyDescent="0.2">
      <c r="A722" t="s">
        <v>623</v>
      </c>
      <c r="B722" t="s">
        <v>11</v>
      </c>
      <c r="C722" t="s">
        <v>2648</v>
      </c>
      <c r="D722" t="s">
        <v>2680</v>
      </c>
      <c r="E722" t="s">
        <v>2669</v>
      </c>
      <c r="F722" t="s">
        <v>2655</v>
      </c>
      <c r="G722" t="s">
        <v>2651</v>
      </c>
      <c r="H722" t="s">
        <v>560</v>
      </c>
      <c r="I722" t="s">
        <v>186</v>
      </c>
      <c r="K722">
        <v>4.5253990000000002</v>
      </c>
      <c r="L722">
        <v>3.8765619999999998</v>
      </c>
      <c r="M722">
        <v>3.6957270000000002</v>
      </c>
      <c r="N722">
        <v>3.4529809999999999</v>
      </c>
      <c r="O722">
        <v>3.3146140000000002</v>
      </c>
      <c r="P722">
        <v>3.3009029999999999</v>
      </c>
      <c r="Q722">
        <v>3.3785029999999998</v>
      </c>
      <c r="R722">
        <v>3.5066470000000001</v>
      </c>
      <c r="S722">
        <v>3.644701</v>
      </c>
      <c r="T722">
        <v>3.838047</v>
      </c>
      <c r="U722">
        <v>3.9265620000000001</v>
      </c>
      <c r="V722">
        <v>4.0326969999999998</v>
      </c>
      <c r="W722">
        <v>4.2599330000000002</v>
      </c>
      <c r="X722">
        <v>4.3729649999999998</v>
      </c>
      <c r="Y722">
        <v>4.3424180000000003</v>
      </c>
      <c r="Z722">
        <v>4.3959630000000001</v>
      </c>
      <c r="AA722">
        <v>4.5099410000000004</v>
      </c>
      <c r="AB722">
        <v>4.6036789999999996</v>
      </c>
      <c r="AC722">
        <v>4.6962630000000001</v>
      </c>
      <c r="AD722">
        <v>4.8243580000000001</v>
      </c>
      <c r="AE722">
        <v>4.8623589999999997</v>
      </c>
      <c r="AF722">
        <v>4.950558</v>
      </c>
      <c r="AG722">
        <v>5.0156910000000003</v>
      </c>
      <c r="AH722">
        <v>5.0605830000000003</v>
      </c>
      <c r="AI722">
        <v>5.1584839999999996</v>
      </c>
      <c r="AJ722">
        <v>5.2548009999999996</v>
      </c>
      <c r="AK722">
        <v>5.3402310000000002</v>
      </c>
      <c r="AL722">
        <v>5.4693370000000003</v>
      </c>
      <c r="AM722">
        <v>5.5965069999999999</v>
      </c>
      <c r="AN722">
        <v>5.6895720000000001</v>
      </c>
      <c r="AO722" s="1">
        <v>8.0000000000000002E-3</v>
      </c>
    </row>
    <row r="723" spans="1:41" hidden="1" x14ac:dyDescent="0.2">
      <c r="A723" t="s">
        <v>623</v>
      </c>
      <c r="B723" t="s">
        <v>13</v>
      </c>
      <c r="C723" t="s">
        <v>2648</v>
      </c>
      <c r="D723" t="s">
        <v>2680</v>
      </c>
      <c r="E723" t="s">
        <v>2669</v>
      </c>
      <c r="F723" t="s">
        <v>2655</v>
      </c>
      <c r="G723" t="s">
        <v>2652</v>
      </c>
      <c r="H723" t="s">
        <v>561</v>
      </c>
      <c r="I723" t="s">
        <v>186</v>
      </c>
      <c r="K723">
        <v>4.6019560000000004</v>
      </c>
      <c r="L723">
        <v>3.602055</v>
      </c>
      <c r="M723">
        <v>3.2559119999999999</v>
      </c>
      <c r="N723">
        <v>2.9579529999999998</v>
      </c>
      <c r="O723">
        <v>2.7789640000000002</v>
      </c>
      <c r="P723">
        <v>2.731166</v>
      </c>
      <c r="Q723">
        <v>2.8004790000000002</v>
      </c>
      <c r="R723">
        <v>2.9016540000000002</v>
      </c>
      <c r="S723">
        <v>3.0128270000000001</v>
      </c>
      <c r="T723">
        <v>3.1148419999999999</v>
      </c>
      <c r="U723">
        <v>3.2158069999999999</v>
      </c>
      <c r="V723">
        <v>3.3190840000000001</v>
      </c>
      <c r="W723">
        <v>3.676034</v>
      </c>
      <c r="X723">
        <v>3.7356750000000001</v>
      </c>
      <c r="Y723">
        <v>3.7022550000000001</v>
      </c>
      <c r="Z723">
        <v>3.707252</v>
      </c>
      <c r="AA723">
        <v>3.794378</v>
      </c>
      <c r="AB723">
        <v>3.832722</v>
      </c>
      <c r="AC723">
        <v>3.9414690000000001</v>
      </c>
      <c r="AD723">
        <v>3.9978479999999998</v>
      </c>
      <c r="AE723">
        <v>4.0836059999999996</v>
      </c>
      <c r="AF723">
        <v>4.0993500000000003</v>
      </c>
      <c r="AG723">
        <v>4.1575709999999999</v>
      </c>
      <c r="AH723">
        <v>4.2447739999999996</v>
      </c>
      <c r="AI723">
        <v>4.3748449999999997</v>
      </c>
      <c r="AJ723">
        <v>4.2609849999999998</v>
      </c>
      <c r="AK723">
        <v>4.2068000000000003</v>
      </c>
      <c r="AL723">
        <v>4.2060789999999999</v>
      </c>
      <c r="AM723">
        <v>4.1807720000000002</v>
      </c>
      <c r="AN723">
        <v>4.1968889999999996</v>
      </c>
      <c r="AO723" s="1">
        <v>-3.0000000000000001E-3</v>
      </c>
    </row>
    <row r="724" spans="1:41" hidden="1" x14ac:dyDescent="0.2">
      <c r="A724" t="s">
        <v>623</v>
      </c>
      <c r="B724" t="s">
        <v>15</v>
      </c>
      <c r="C724" t="s">
        <v>2648</v>
      </c>
      <c r="D724" t="s">
        <v>2680</v>
      </c>
      <c r="E724" t="s">
        <v>2669</v>
      </c>
      <c r="F724" t="s">
        <v>2655</v>
      </c>
      <c r="G724" t="s">
        <v>2653</v>
      </c>
      <c r="H724" t="s">
        <v>562</v>
      </c>
      <c r="I724" t="s">
        <v>186</v>
      </c>
      <c r="K724">
        <v>4.5022799999999998</v>
      </c>
      <c r="L724">
        <v>4.2526830000000002</v>
      </c>
      <c r="M724">
        <v>4.4429420000000004</v>
      </c>
      <c r="N724">
        <v>4.3983619999999997</v>
      </c>
      <c r="O724">
        <v>4.4712399999999999</v>
      </c>
      <c r="P724">
        <v>4.6446719999999999</v>
      </c>
      <c r="Q724">
        <v>4.8226060000000004</v>
      </c>
      <c r="R724">
        <v>5.1858849999999999</v>
      </c>
      <c r="S724">
        <v>5.5995280000000003</v>
      </c>
      <c r="T724">
        <v>5.7834300000000001</v>
      </c>
      <c r="U724">
        <v>6.0036610000000001</v>
      </c>
      <c r="V724">
        <v>6.2452680000000003</v>
      </c>
      <c r="W724">
        <v>6.4634219999999996</v>
      </c>
      <c r="X724">
        <v>6.6952550000000004</v>
      </c>
      <c r="Y724">
        <v>6.7469789999999996</v>
      </c>
      <c r="Z724">
        <v>7.0127790000000001</v>
      </c>
      <c r="AA724">
        <v>7.263261</v>
      </c>
      <c r="AB724">
        <v>7.4900060000000002</v>
      </c>
      <c r="AC724">
        <v>7.7595210000000003</v>
      </c>
      <c r="AD724">
        <v>8.0836950000000005</v>
      </c>
      <c r="AE724">
        <v>8.3296790000000005</v>
      </c>
      <c r="AF724">
        <v>8.4978400000000001</v>
      </c>
      <c r="AG724">
        <v>8.6488420000000001</v>
      </c>
      <c r="AH724">
        <v>8.9356159999999996</v>
      </c>
      <c r="AI724">
        <v>9.2100059999999999</v>
      </c>
      <c r="AJ724">
        <v>9.5175380000000001</v>
      </c>
      <c r="AK724">
        <v>9.7946030000000004</v>
      </c>
      <c r="AL724">
        <v>10.145783</v>
      </c>
      <c r="AM724">
        <v>10.539910000000001</v>
      </c>
      <c r="AN724">
        <v>10.993354999999999</v>
      </c>
      <c r="AO724" s="1">
        <v>3.1E-2</v>
      </c>
    </row>
    <row r="725" spans="1:41" hidden="1" x14ac:dyDescent="0.2">
      <c r="A725" t="s">
        <v>623</v>
      </c>
      <c r="B725" t="s">
        <v>114</v>
      </c>
      <c r="C725" t="s">
        <v>2648</v>
      </c>
      <c r="D725" t="s">
        <v>2680</v>
      </c>
      <c r="E725" t="s">
        <v>2669</v>
      </c>
      <c r="F725" t="s">
        <v>2670</v>
      </c>
      <c r="I725" t="s">
        <v>186</v>
      </c>
    </row>
    <row r="726" spans="1:41" hidden="1" x14ac:dyDescent="0.2">
      <c r="A726" t="s">
        <v>623</v>
      </c>
      <c r="B726" t="s">
        <v>11</v>
      </c>
      <c r="C726" t="s">
        <v>2648</v>
      </c>
      <c r="D726" t="s">
        <v>2680</v>
      </c>
      <c r="E726" t="s">
        <v>2669</v>
      </c>
      <c r="F726" t="s">
        <v>2670</v>
      </c>
      <c r="G726" t="s">
        <v>2651</v>
      </c>
      <c r="H726" t="s">
        <v>563</v>
      </c>
      <c r="I726" t="s">
        <v>186</v>
      </c>
      <c r="K726">
        <v>2.3865949999999998</v>
      </c>
      <c r="L726">
        <v>2.3212329999999999</v>
      </c>
      <c r="M726">
        <v>2.1923620000000001</v>
      </c>
      <c r="N726">
        <v>2.1995279999999999</v>
      </c>
      <c r="O726">
        <v>2.2151830000000001</v>
      </c>
      <c r="P726">
        <v>2.2775970000000001</v>
      </c>
      <c r="Q726">
        <v>2.3460100000000002</v>
      </c>
      <c r="R726">
        <v>2.4101530000000002</v>
      </c>
      <c r="S726">
        <v>2.4465520000000001</v>
      </c>
      <c r="T726">
        <v>2.5092189999999999</v>
      </c>
      <c r="U726">
        <v>2.5570240000000002</v>
      </c>
      <c r="V726">
        <v>2.6028630000000001</v>
      </c>
      <c r="W726">
        <v>2.6548669999999999</v>
      </c>
      <c r="X726">
        <v>2.6855850000000001</v>
      </c>
      <c r="Y726">
        <v>2.6477460000000002</v>
      </c>
      <c r="Z726">
        <v>2.694048</v>
      </c>
      <c r="AA726">
        <v>2.746953</v>
      </c>
      <c r="AB726">
        <v>2.8302459999999998</v>
      </c>
      <c r="AC726">
        <v>2.9084780000000001</v>
      </c>
      <c r="AD726">
        <v>3.0198779999999998</v>
      </c>
      <c r="AE726">
        <v>3.0482209999999998</v>
      </c>
      <c r="AF726">
        <v>3.0380859999999998</v>
      </c>
      <c r="AG726">
        <v>2.8942559999999999</v>
      </c>
      <c r="AH726">
        <v>2.921386</v>
      </c>
      <c r="AI726">
        <v>2.9517829999999998</v>
      </c>
      <c r="AJ726">
        <v>3.0139300000000002</v>
      </c>
      <c r="AK726">
        <v>3.0767090000000001</v>
      </c>
      <c r="AL726">
        <v>3.070112</v>
      </c>
      <c r="AM726">
        <v>3.2111710000000002</v>
      </c>
      <c r="AN726">
        <v>3.2902269999999998</v>
      </c>
      <c r="AO726" s="1">
        <v>1.0999999999999999E-2</v>
      </c>
    </row>
    <row r="727" spans="1:41" hidden="1" x14ac:dyDescent="0.2">
      <c r="A727" t="s">
        <v>623</v>
      </c>
      <c r="B727" t="s">
        <v>13</v>
      </c>
      <c r="C727" t="s">
        <v>2648</v>
      </c>
      <c r="D727" t="s">
        <v>2680</v>
      </c>
      <c r="E727" t="s">
        <v>2669</v>
      </c>
      <c r="F727" t="s">
        <v>2670</v>
      </c>
      <c r="G727" t="s">
        <v>2652</v>
      </c>
      <c r="H727" t="s">
        <v>564</v>
      </c>
      <c r="I727" t="s">
        <v>186</v>
      </c>
      <c r="K727">
        <v>2.6039439999999998</v>
      </c>
      <c r="L727">
        <v>2.080692</v>
      </c>
      <c r="M727">
        <v>2.1309130000000001</v>
      </c>
      <c r="N727">
        <v>2.194833</v>
      </c>
      <c r="O727">
        <v>2.2010130000000001</v>
      </c>
      <c r="P727">
        <v>2.2518609999999999</v>
      </c>
      <c r="Q727">
        <v>2.296827</v>
      </c>
      <c r="R727">
        <v>2.2881990000000001</v>
      </c>
      <c r="S727">
        <v>2.355953</v>
      </c>
      <c r="T727">
        <v>2.3732419999999999</v>
      </c>
      <c r="U727">
        <v>2.4246029999999998</v>
      </c>
      <c r="V727">
        <v>2.4731040000000002</v>
      </c>
      <c r="W727">
        <v>2.5323380000000002</v>
      </c>
      <c r="X727">
        <v>2.5959789999999998</v>
      </c>
      <c r="Y727">
        <v>2.46705</v>
      </c>
      <c r="Z727">
        <v>2.4577100000000001</v>
      </c>
      <c r="AA727">
        <v>2.499187</v>
      </c>
      <c r="AB727">
        <v>2.5537610000000002</v>
      </c>
      <c r="AC727">
        <v>2.6029429999999998</v>
      </c>
      <c r="AD727">
        <v>2.635545</v>
      </c>
      <c r="AE727">
        <v>2.5794169999999998</v>
      </c>
      <c r="AF727">
        <v>2.6166070000000001</v>
      </c>
      <c r="AG727">
        <v>2.5660970000000001</v>
      </c>
      <c r="AH727">
        <v>2.6545049999999999</v>
      </c>
      <c r="AI727">
        <v>2.7379259999999999</v>
      </c>
      <c r="AJ727">
        <v>2.7953039999999998</v>
      </c>
      <c r="AK727">
        <v>2.877389</v>
      </c>
      <c r="AL727">
        <v>2.92842</v>
      </c>
      <c r="AM727">
        <v>2.9952000000000001</v>
      </c>
      <c r="AN727">
        <v>3.06901</v>
      </c>
      <c r="AO727" s="1">
        <v>6.0000000000000001E-3</v>
      </c>
    </row>
    <row r="728" spans="1:41" hidden="1" x14ac:dyDescent="0.2">
      <c r="A728" t="s">
        <v>623</v>
      </c>
      <c r="B728" t="s">
        <v>15</v>
      </c>
      <c r="C728" t="s">
        <v>2648</v>
      </c>
      <c r="D728" t="s">
        <v>2680</v>
      </c>
      <c r="E728" t="s">
        <v>2669</v>
      </c>
      <c r="F728" t="s">
        <v>2670</v>
      </c>
      <c r="G728" t="s">
        <v>2653</v>
      </c>
      <c r="H728" t="s">
        <v>565</v>
      </c>
      <c r="I728" t="s">
        <v>186</v>
      </c>
      <c r="K728">
        <v>2.6050450000000001</v>
      </c>
      <c r="L728">
        <v>2.1867700000000001</v>
      </c>
      <c r="M728">
        <v>2.2680920000000002</v>
      </c>
      <c r="N728">
        <v>2.4003369999999999</v>
      </c>
      <c r="O728">
        <v>2.248583</v>
      </c>
      <c r="P728">
        <v>2.3316819999999998</v>
      </c>
      <c r="Q728">
        <v>2.4043899999999998</v>
      </c>
      <c r="R728">
        <v>2.472404</v>
      </c>
      <c r="S728">
        <v>2.5338400000000001</v>
      </c>
      <c r="T728">
        <v>2.5883859999999999</v>
      </c>
      <c r="U728">
        <v>2.6370710000000002</v>
      </c>
      <c r="V728">
        <v>2.67889</v>
      </c>
      <c r="W728">
        <v>2.7184400000000002</v>
      </c>
      <c r="X728">
        <v>2.7579989999999999</v>
      </c>
      <c r="Y728">
        <v>2.8079070000000002</v>
      </c>
      <c r="Z728">
        <v>2.8522910000000001</v>
      </c>
      <c r="AA728">
        <v>2.9041960000000002</v>
      </c>
      <c r="AB728">
        <v>2.961875</v>
      </c>
      <c r="AC728">
        <v>3.0220799999999999</v>
      </c>
      <c r="AD728">
        <v>3.0831930000000001</v>
      </c>
      <c r="AE728">
        <v>3.1485069999999999</v>
      </c>
      <c r="AF728">
        <v>3.2126459999999999</v>
      </c>
      <c r="AG728">
        <v>3.2815379999999998</v>
      </c>
      <c r="AH728">
        <v>3.3536160000000002</v>
      </c>
      <c r="AI728">
        <v>3.4326289999999999</v>
      </c>
      <c r="AJ728">
        <v>3.5163760000000002</v>
      </c>
      <c r="AK728">
        <v>3.6041470000000002</v>
      </c>
      <c r="AL728">
        <v>3.6961520000000001</v>
      </c>
      <c r="AM728">
        <v>3.8007249999999999</v>
      </c>
      <c r="AN728">
        <v>3.920048</v>
      </c>
      <c r="AO728" s="1">
        <v>1.4E-2</v>
      </c>
    </row>
    <row r="729" spans="1:41" hidden="1" x14ac:dyDescent="0.2">
      <c r="A729" t="s">
        <v>623</v>
      </c>
      <c r="B729" t="s">
        <v>118</v>
      </c>
      <c r="C729" t="s">
        <v>2648</v>
      </c>
      <c r="D729" t="s">
        <v>2680</v>
      </c>
      <c r="E729" t="s">
        <v>2669</v>
      </c>
      <c r="F729" t="s">
        <v>2671</v>
      </c>
      <c r="I729" t="s">
        <v>186</v>
      </c>
    </row>
    <row r="730" spans="1:41" hidden="1" x14ac:dyDescent="0.2">
      <c r="A730" t="s">
        <v>623</v>
      </c>
      <c r="B730" t="s">
        <v>11</v>
      </c>
      <c r="C730" t="s">
        <v>2648</v>
      </c>
      <c r="D730" t="s">
        <v>2680</v>
      </c>
      <c r="E730" t="s">
        <v>2669</v>
      </c>
      <c r="F730" t="s">
        <v>2671</v>
      </c>
      <c r="G730" t="s">
        <v>2651</v>
      </c>
      <c r="H730" t="s">
        <v>566</v>
      </c>
      <c r="I730" t="s">
        <v>186</v>
      </c>
      <c r="K730">
        <v>0.71666399999999997</v>
      </c>
      <c r="L730">
        <v>0.73504000000000003</v>
      </c>
      <c r="M730">
        <v>0.75029400000000002</v>
      </c>
      <c r="N730">
        <v>0.76839900000000005</v>
      </c>
      <c r="O730">
        <v>0.788937</v>
      </c>
      <c r="P730">
        <v>0.80945999999999996</v>
      </c>
      <c r="Q730">
        <v>0.83239399999999997</v>
      </c>
      <c r="R730">
        <v>0.85455099999999995</v>
      </c>
      <c r="S730">
        <v>0.87787400000000004</v>
      </c>
      <c r="T730">
        <v>0.90090700000000001</v>
      </c>
      <c r="U730">
        <v>0.92300800000000005</v>
      </c>
      <c r="V730">
        <v>0.946218</v>
      </c>
      <c r="W730">
        <v>0.96992599999999995</v>
      </c>
      <c r="X730">
        <v>0.99299499999999996</v>
      </c>
      <c r="Y730">
        <v>1.0178720000000001</v>
      </c>
      <c r="Z730">
        <v>1.043312</v>
      </c>
      <c r="AA730">
        <v>1.06792</v>
      </c>
      <c r="AB730">
        <v>1.094794</v>
      </c>
      <c r="AC730">
        <v>1.1221639999999999</v>
      </c>
      <c r="AD730">
        <v>1.150844</v>
      </c>
      <c r="AE730">
        <v>1.1802429999999999</v>
      </c>
      <c r="AF730">
        <v>1.2105250000000001</v>
      </c>
      <c r="AG730">
        <v>1.2417180000000001</v>
      </c>
      <c r="AH730">
        <v>1.273598</v>
      </c>
      <c r="AI730">
        <v>1.306138</v>
      </c>
      <c r="AJ730">
        <v>1.3396779999999999</v>
      </c>
      <c r="AK730">
        <v>1.373974</v>
      </c>
      <c r="AL730">
        <v>1.4092260000000001</v>
      </c>
      <c r="AM730">
        <v>1.4454959999999999</v>
      </c>
      <c r="AN730">
        <v>1.482631</v>
      </c>
      <c r="AO730" s="1">
        <v>2.5000000000000001E-2</v>
      </c>
    </row>
    <row r="731" spans="1:41" hidden="1" x14ac:dyDescent="0.2">
      <c r="A731" t="s">
        <v>623</v>
      </c>
      <c r="B731" t="s">
        <v>13</v>
      </c>
      <c r="C731" t="s">
        <v>2648</v>
      </c>
      <c r="D731" t="s">
        <v>2680</v>
      </c>
      <c r="E731" t="s">
        <v>2669</v>
      </c>
      <c r="F731" t="s">
        <v>2671</v>
      </c>
      <c r="G731" t="s">
        <v>2652</v>
      </c>
      <c r="H731" t="s">
        <v>567</v>
      </c>
      <c r="I731" t="s">
        <v>186</v>
      </c>
      <c r="K731">
        <v>0.71666399999999997</v>
      </c>
      <c r="L731">
        <v>0.73484000000000005</v>
      </c>
      <c r="M731">
        <v>0.74964900000000001</v>
      </c>
      <c r="N731">
        <v>0.76737900000000003</v>
      </c>
      <c r="O731">
        <v>0.78814099999999998</v>
      </c>
      <c r="P731">
        <v>0.80953200000000003</v>
      </c>
      <c r="Q731">
        <v>0.83399000000000001</v>
      </c>
      <c r="R731">
        <v>0.85847700000000005</v>
      </c>
      <c r="S731">
        <v>0.88492099999999996</v>
      </c>
      <c r="T731">
        <v>0.91161899999999996</v>
      </c>
      <c r="U731">
        <v>0.93797600000000003</v>
      </c>
      <c r="V731">
        <v>0.96588700000000005</v>
      </c>
      <c r="W731">
        <v>0.99419800000000003</v>
      </c>
      <c r="X731">
        <v>1.0216259999999999</v>
      </c>
      <c r="Y731">
        <v>1.050554</v>
      </c>
      <c r="Z731">
        <v>1.079626</v>
      </c>
      <c r="AA731">
        <v>1.107971</v>
      </c>
      <c r="AB731">
        <v>1.137537</v>
      </c>
      <c r="AC731">
        <v>1.167205</v>
      </c>
      <c r="AD731">
        <v>1.198455</v>
      </c>
      <c r="AE731">
        <v>1.229571</v>
      </c>
      <c r="AF731">
        <v>1.261082</v>
      </c>
      <c r="AG731">
        <v>1.292565</v>
      </c>
      <c r="AH731">
        <v>1.324219</v>
      </c>
      <c r="AI731">
        <v>1.3556999999999999</v>
      </c>
      <c r="AJ731">
        <v>1.38798</v>
      </c>
      <c r="AK731">
        <v>1.41927</v>
      </c>
      <c r="AL731">
        <v>1.450377</v>
      </c>
      <c r="AM731">
        <v>1.4812000000000001</v>
      </c>
      <c r="AN731">
        <v>1.511145</v>
      </c>
      <c r="AO731" s="1">
        <v>2.5999999999999999E-2</v>
      </c>
    </row>
    <row r="732" spans="1:41" hidden="1" x14ac:dyDescent="0.2">
      <c r="A732" t="s">
        <v>623</v>
      </c>
      <c r="B732" t="s">
        <v>15</v>
      </c>
      <c r="C732" t="s">
        <v>2648</v>
      </c>
      <c r="D732" t="s">
        <v>2680</v>
      </c>
      <c r="E732" t="s">
        <v>2669</v>
      </c>
      <c r="F732" t="s">
        <v>2671</v>
      </c>
      <c r="G732" t="s">
        <v>2653</v>
      </c>
      <c r="H732" t="s">
        <v>568</v>
      </c>
      <c r="I732" t="s">
        <v>186</v>
      </c>
      <c r="K732">
        <v>0.71666399999999997</v>
      </c>
      <c r="L732">
        <v>0.73543700000000001</v>
      </c>
      <c r="M732">
        <v>0.750969</v>
      </c>
      <c r="N732">
        <v>0.76923799999999998</v>
      </c>
      <c r="O732">
        <v>0.79012199999999999</v>
      </c>
      <c r="P732">
        <v>0.80982799999999999</v>
      </c>
      <c r="Q732">
        <v>0.83080900000000002</v>
      </c>
      <c r="R732">
        <v>0.849993</v>
      </c>
      <c r="S732">
        <v>0.86969099999999999</v>
      </c>
      <c r="T732">
        <v>0.88810100000000003</v>
      </c>
      <c r="U732">
        <v>0.90458700000000003</v>
      </c>
      <c r="V732">
        <v>0.92150100000000001</v>
      </c>
      <c r="W732">
        <v>0.93859999999999999</v>
      </c>
      <c r="X732">
        <v>0.95498099999999997</v>
      </c>
      <c r="Y732">
        <v>0.973383</v>
      </c>
      <c r="Z732">
        <v>0.99298500000000001</v>
      </c>
      <c r="AA732">
        <v>1.0124759999999999</v>
      </c>
      <c r="AB732">
        <v>1.034653</v>
      </c>
      <c r="AC732">
        <v>1.057984</v>
      </c>
      <c r="AD732">
        <v>1.0826420000000001</v>
      </c>
      <c r="AE732">
        <v>1.1084750000000001</v>
      </c>
      <c r="AF732">
        <v>1.135473</v>
      </c>
      <c r="AG732">
        <v>1.163672</v>
      </c>
      <c r="AH732">
        <v>1.1932210000000001</v>
      </c>
      <c r="AI732">
        <v>1.2238979999999999</v>
      </c>
      <c r="AJ732">
        <v>1.2559340000000001</v>
      </c>
      <c r="AK732">
        <v>1.2892440000000001</v>
      </c>
      <c r="AL732">
        <v>1.3238799999999999</v>
      </c>
      <c r="AM732">
        <v>1.3598269999999999</v>
      </c>
      <c r="AN732">
        <v>1.397079</v>
      </c>
      <c r="AO732" s="1">
        <v>2.3E-2</v>
      </c>
    </row>
    <row r="733" spans="1:41" hidden="1" x14ac:dyDescent="0.2">
      <c r="A733" t="s">
        <v>623</v>
      </c>
      <c r="B733" t="s">
        <v>122</v>
      </c>
    </row>
    <row r="734" spans="1:41" hidden="1" x14ac:dyDescent="0.2">
      <c r="A734" t="s">
        <v>623</v>
      </c>
      <c r="B734" t="s">
        <v>9</v>
      </c>
      <c r="C734" t="s">
        <v>2648</v>
      </c>
      <c r="D734" t="s">
        <v>2680</v>
      </c>
      <c r="E734" t="s">
        <v>2672</v>
      </c>
      <c r="F734" t="s">
        <v>2650</v>
      </c>
      <c r="I734" t="s">
        <v>186</v>
      </c>
    </row>
    <row r="735" spans="1:41" hidden="1" x14ac:dyDescent="0.2">
      <c r="A735" t="s">
        <v>623</v>
      </c>
      <c r="B735" t="s">
        <v>11</v>
      </c>
      <c r="C735" t="s">
        <v>2648</v>
      </c>
      <c r="D735" t="s">
        <v>2680</v>
      </c>
      <c r="E735" t="s">
        <v>2672</v>
      </c>
      <c r="F735" t="s">
        <v>2650</v>
      </c>
      <c r="G735" t="s">
        <v>2651</v>
      </c>
      <c r="H735" t="s">
        <v>569</v>
      </c>
      <c r="I735" t="s">
        <v>186</v>
      </c>
      <c r="K735">
        <v>21.807663000000002</v>
      </c>
      <c r="L735">
        <v>25.871407000000001</v>
      </c>
      <c r="M735">
        <v>25.614052000000001</v>
      </c>
      <c r="N735">
        <v>25.817278000000002</v>
      </c>
      <c r="O735">
        <v>26.324406</v>
      </c>
      <c r="P735">
        <v>27.082191000000002</v>
      </c>
      <c r="Q735">
        <v>28.177813</v>
      </c>
      <c r="R735">
        <v>29.563253</v>
      </c>
      <c r="S735">
        <v>30.874438999999999</v>
      </c>
      <c r="T735">
        <v>32.219982000000002</v>
      </c>
      <c r="U735">
        <v>33.566395</v>
      </c>
      <c r="V735">
        <v>34.849777000000003</v>
      </c>
      <c r="W735">
        <v>36.132725000000001</v>
      </c>
      <c r="X735">
        <v>37.319068999999999</v>
      </c>
      <c r="Y735">
        <v>38.426414000000001</v>
      </c>
      <c r="Z735">
        <v>39.570385000000002</v>
      </c>
      <c r="AA735">
        <v>40.790439999999997</v>
      </c>
      <c r="AB735">
        <v>42.038207999999997</v>
      </c>
      <c r="AC735">
        <v>43.196232000000002</v>
      </c>
      <c r="AD735">
        <v>44.645392999999999</v>
      </c>
      <c r="AE735">
        <v>46.033290999999998</v>
      </c>
      <c r="AF735">
        <v>47.235222</v>
      </c>
      <c r="AG735">
        <v>48.64114</v>
      </c>
      <c r="AH735">
        <v>50.161968000000002</v>
      </c>
      <c r="AI735">
        <v>51.472819999999999</v>
      </c>
      <c r="AJ735">
        <v>52.879978000000001</v>
      </c>
      <c r="AK735">
        <v>54.264747999999997</v>
      </c>
      <c r="AL735">
        <v>55.616073999999998</v>
      </c>
      <c r="AM735">
        <v>56.885356999999999</v>
      </c>
      <c r="AN735">
        <v>58.136524000000001</v>
      </c>
      <c r="AO735" s="1">
        <v>3.4000000000000002E-2</v>
      </c>
    </row>
    <row r="736" spans="1:41" hidden="1" x14ac:dyDescent="0.2">
      <c r="A736" t="s">
        <v>623</v>
      </c>
      <c r="B736" t="s">
        <v>13</v>
      </c>
      <c r="C736" t="s">
        <v>2648</v>
      </c>
      <c r="D736" t="s">
        <v>2680</v>
      </c>
      <c r="E736" t="s">
        <v>2672</v>
      </c>
      <c r="F736" t="s">
        <v>2650</v>
      </c>
      <c r="G736" t="s">
        <v>2652</v>
      </c>
      <c r="H736" t="s">
        <v>570</v>
      </c>
      <c r="I736" t="s">
        <v>186</v>
      </c>
      <c r="K736">
        <v>21.806995000000001</v>
      </c>
      <c r="L736">
        <v>25.477028000000001</v>
      </c>
      <c r="M736">
        <v>24.645945000000001</v>
      </c>
      <c r="N736">
        <v>24.049095000000001</v>
      </c>
      <c r="O736">
        <v>24.027232999999999</v>
      </c>
      <c r="P736">
        <v>24.316534000000001</v>
      </c>
      <c r="Q736">
        <v>24.872145</v>
      </c>
      <c r="R736">
        <v>25.736436999999999</v>
      </c>
      <c r="S736">
        <v>26.781946000000001</v>
      </c>
      <c r="T736">
        <v>27.812449999999998</v>
      </c>
      <c r="U736">
        <v>28.834209000000001</v>
      </c>
      <c r="V736">
        <v>30.087326000000001</v>
      </c>
      <c r="W736">
        <v>31.412510000000001</v>
      </c>
      <c r="X736">
        <v>32.505519999999997</v>
      </c>
      <c r="Y736">
        <v>33.438727999999998</v>
      </c>
      <c r="Z736">
        <v>34.391235000000002</v>
      </c>
      <c r="AA736">
        <v>35.478752</v>
      </c>
      <c r="AB736">
        <v>36.676628000000001</v>
      </c>
      <c r="AC736">
        <v>37.715279000000002</v>
      </c>
      <c r="AD736">
        <v>39.053252999999998</v>
      </c>
      <c r="AE736">
        <v>40.194290000000002</v>
      </c>
      <c r="AF736">
        <v>41.252403000000001</v>
      </c>
      <c r="AG736">
        <v>42.292839000000001</v>
      </c>
      <c r="AH736">
        <v>43.281860000000002</v>
      </c>
      <c r="AI736">
        <v>44.243546000000002</v>
      </c>
      <c r="AJ736">
        <v>45.154743000000003</v>
      </c>
      <c r="AK736">
        <v>45.90963</v>
      </c>
      <c r="AL736">
        <v>46.626530000000002</v>
      </c>
      <c r="AM736">
        <v>47.575890000000001</v>
      </c>
      <c r="AN736">
        <v>48.437496000000003</v>
      </c>
      <c r="AO736" s="1">
        <v>2.8000000000000001E-2</v>
      </c>
    </row>
    <row r="737" spans="1:41" hidden="1" x14ac:dyDescent="0.2">
      <c r="A737" t="s">
        <v>623</v>
      </c>
      <c r="B737" t="s">
        <v>15</v>
      </c>
      <c r="C737" t="s">
        <v>2648</v>
      </c>
      <c r="D737" t="s">
        <v>2680</v>
      </c>
      <c r="E737" t="s">
        <v>2672</v>
      </c>
      <c r="F737" t="s">
        <v>2650</v>
      </c>
      <c r="G737" t="s">
        <v>2653</v>
      </c>
      <c r="H737" t="s">
        <v>571</v>
      </c>
      <c r="I737" t="s">
        <v>186</v>
      </c>
      <c r="K737">
        <v>21.807753000000002</v>
      </c>
      <c r="L737">
        <v>26.503691</v>
      </c>
      <c r="M737">
        <v>26.95842</v>
      </c>
      <c r="N737">
        <v>28.264816</v>
      </c>
      <c r="O737">
        <v>29.891525000000001</v>
      </c>
      <c r="P737">
        <v>31.530145999999998</v>
      </c>
      <c r="Q737">
        <v>33.191268999999998</v>
      </c>
      <c r="R737">
        <v>34.986443000000001</v>
      </c>
      <c r="S737">
        <v>37.380679999999998</v>
      </c>
      <c r="T737">
        <v>39.448807000000002</v>
      </c>
      <c r="U737">
        <v>41.420906000000002</v>
      </c>
      <c r="V737">
        <v>43.298256000000002</v>
      </c>
      <c r="W737">
        <v>45.048152999999999</v>
      </c>
      <c r="X737">
        <v>46.680881999999997</v>
      </c>
      <c r="Y737">
        <v>48.039496999999997</v>
      </c>
      <c r="Z737">
        <v>49.657997000000002</v>
      </c>
      <c r="AA737">
        <v>51.125340000000001</v>
      </c>
      <c r="AB737">
        <v>52.700344000000001</v>
      </c>
      <c r="AC737">
        <v>54.332431999999997</v>
      </c>
      <c r="AD737">
        <v>55.714244999999998</v>
      </c>
      <c r="AE737">
        <v>57.005302</v>
      </c>
      <c r="AF737">
        <v>58.266010000000001</v>
      </c>
      <c r="AG737">
        <v>59.802719000000003</v>
      </c>
      <c r="AH737">
        <v>61.684662000000003</v>
      </c>
      <c r="AI737">
        <v>63.734509000000003</v>
      </c>
      <c r="AJ737">
        <v>65.682625000000002</v>
      </c>
      <c r="AK737">
        <v>67.591269999999994</v>
      </c>
      <c r="AL737">
        <v>69.408180000000002</v>
      </c>
      <c r="AM737">
        <v>71.416954000000004</v>
      </c>
      <c r="AN737">
        <v>73.299271000000005</v>
      </c>
      <c r="AO737" s="1">
        <v>4.2999999999999997E-2</v>
      </c>
    </row>
    <row r="738" spans="1:41" hidden="1" x14ac:dyDescent="0.2">
      <c r="A738" t="s">
        <v>623</v>
      </c>
      <c r="B738" t="s">
        <v>79</v>
      </c>
      <c r="C738" t="s">
        <v>2648</v>
      </c>
      <c r="D738" t="s">
        <v>2680</v>
      </c>
      <c r="E738" t="s">
        <v>2672</v>
      </c>
      <c r="F738" t="s">
        <v>2665</v>
      </c>
      <c r="I738" t="s">
        <v>186</v>
      </c>
    </row>
    <row r="739" spans="1:41" hidden="1" x14ac:dyDescent="0.2">
      <c r="A739" t="s">
        <v>623</v>
      </c>
      <c r="B739" t="s">
        <v>11</v>
      </c>
      <c r="C739" t="s">
        <v>2648</v>
      </c>
      <c r="D739" t="s">
        <v>2680</v>
      </c>
      <c r="E739" t="s">
        <v>2672</v>
      </c>
      <c r="F739" t="s">
        <v>2665</v>
      </c>
      <c r="G739" t="s">
        <v>2651</v>
      </c>
      <c r="H739" t="s">
        <v>572</v>
      </c>
      <c r="I739" t="s">
        <v>186</v>
      </c>
      <c r="K739">
        <v>25.560938</v>
      </c>
      <c r="L739">
        <v>26.178018999999999</v>
      </c>
      <c r="M739">
        <v>29.168606</v>
      </c>
      <c r="N739">
        <v>29.826564999999999</v>
      </c>
      <c r="O739">
        <v>30.328278000000001</v>
      </c>
      <c r="P739">
        <v>31.463564000000002</v>
      </c>
      <c r="Q739">
        <v>32.631453999999998</v>
      </c>
      <c r="R739">
        <v>33.774726999999999</v>
      </c>
      <c r="S739">
        <v>34.899403</v>
      </c>
      <c r="T739">
        <v>36.572800000000001</v>
      </c>
      <c r="U739">
        <v>37.963253000000002</v>
      </c>
      <c r="V739">
        <v>39.274166000000001</v>
      </c>
      <c r="W739">
        <v>40.296379000000002</v>
      </c>
      <c r="X739">
        <v>41.634644000000002</v>
      </c>
      <c r="Y739">
        <v>43.031834000000003</v>
      </c>
      <c r="Z739">
        <v>43.891624</v>
      </c>
      <c r="AA739">
        <v>45.169758000000002</v>
      </c>
      <c r="AB739">
        <v>46.641902999999999</v>
      </c>
      <c r="AC739">
        <v>47.699210999999998</v>
      </c>
      <c r="AD739">
        <v>49.167167999999997</v>
      </c>
      <c r="AE739">
        <v>50.573779999999999</v>
      </c>
      <c r="AF739">
        <v>51.657103999999997</v>
      </c>
      <c r="AG739">
        <v>53.325516</v>
      </c>
      <c r="AH739">
        <v>55.054886000000003</v>
      </c>
      <c r="AI739">
        <v>56.489123999999997</v>
      </c>
      <c r="AJ739">
        <v>58.229671000000003</v>
      </c>
      <c r="AK739">
        <v>59.741295000000001</v>
      </c>
      <c r="AL739">
        <v>60.964359000000002</v>
      </c>
      <c r="AM739">
        <v>62.399901999999997</v>
      </c>
      <c r="AN739">
        <v>63.786808000000001</v>
      </c>
      <c r="AO739" s="1">
        <v>3.2000000000000001E-2</v>
      </c>
    </row>
    <row r="740" spans="1:41" hidden="1" x14ac:dyDescent="0.2">
      <c r="A740" t="s">
        <v>623</v>
      </c>
      <c r="B740" t="s">
        <v>13</v>
      </c>
      <c r="C740" t="s">
        <v>2648</v>
      </c>
      <c r="D740" t="s">
        <v>2680</v>
      </c>
      <c r="E740" t="s">
        <v>2672</v>
      </c>
      <c r="F740" t="s">
        <v>2665</v>
      </c>
      <c r="G740" t="s">
        <v>2652</v>
      </c>
      <c r="H740" t="s">
        <v>573</v>
      </c>
      <c r="I740" t="s">
        <v>186</v>
      </c>
      <c r="K740">
        <v>25.560938</v>
      </c>
      <c r="L740">
        <v>26.170914</v>
      </c>
      <c r="M740">
        <v>28.691254000000001</v>
      </c>
      <c r="N740">
        <v>28.694638999999999</v>
      </c>
      <c r="O740">
        <v>29.118860000000002</v>
      </c>
      <c r="P740">
        <v>30.162506</v>
      </c>
      <c r="Q740">
        <v>31.340430999999999</v>
      </c>
      <c r="R740">
        <v>32.228718000000001</v>
      </c>
      <c r="S740">
        <v>33.341827000000002</v>
      </c>
      <c r="T740">
        <v>34.696812000000001</v>
      </c>
      <c r="U740">
        <v>36.149048000000001</v>
      </c>
      <c r="V740">
        <v>37.412219999999998</v>
      </c>
      <c r="W740">
        <v>38.101985999999997</v>
      </c>
      <c r="X740">
        <v>39.440041000000001</v>
      </c>
      <c r="Y740">
        <v>40.441769000000001</v>
      </c>
      <c r="Z740">
        <v>41.100807000000003</v>
      </c>
      <c r="AA740">
        <v>41.946872999999997</v>
      </c>
      <c r="AB740">
        <v>43.679512000000003</v>
      </c>
      <c r="AC740">
        <v>44.453991000000002</v>
      </c>
      <c r="AD740">
        <v>46.732342000000003</v>
      </c>
      <c r="AE740">
        <v>48.000317000000003</v>
      </c>
      <c r="AF740">
        <v>49.170825999999998</v>
      </c>
      <c r="AG740">
        <v>50.419479000000003</v>
      </c>
      <c r="AH740">
        <v>51.780636000000001</v>
      </c>
      <c r="AI740">
        <v>52.895805000000003</v>
      </c>
      <c r="AJ740">
        <v>54.081130999999999</v>
      </c>
      <c r="AK740">
        <v>54.831099999999999</v>
      </c>
      <c r="AL740">
        <v>56.215426999999998</v>
      </c>
      <c r="AM740">
        <v>57.768622999999998</v>
      </c>
      <c r="AN740">
        <v>59.302162000000003</v>
      </c>
      <c r="AO740" s="1">
        <v>2.9000000000000001E-2</v>
      </c>
    </row>
    <row r="741" spans="1:41" hidden="1" x14ac:dyDescent="0.2">
      <c r="A741" t="s">
        <v>623</v>
      </c>
      <c r="B741" t="s">
        <v>15</v>
      </c>
      <c r="C741" t="s">
        <v>2648</v>
      </c>
      <c r="D741" t="s">
        <v>2680</v>
      </c>
      <c r="E741" t="s">
        <v>2672</v>
      </c>
      <c r="F741" t="s">
        <v>2665</v>
      </c>
      <c r="G741" t="s">
        <v>2653</v>
      </c>
      <c r="H741" t="s">
        <v>574</v>
      </c>
      <c r="I741" t="s">
        <v>186</v>
      </c>
      <c r="K741">
        <v>25.560938</v>
      </c>
      <c r="L741">
        <v>26.192178999999999</v>
      </c>
      <c r="M741">
        <v>28.971278999999999</v>
      </c>
      <c r="N741">
        <v>30.845628999999999</v>
      </c>
      <c r="O741">
        <v>32.061332999999998</v>
      </c>
      <c r="P741">
        <v>33.268977999999997</v>
      </c>
      <c r="Q741">
        <v>34.581767999999997</v>
      </c>
      <c r="R741">
        <v>35.925148</v>
      </c>
      <c r="S741">
        <v>37.978816999999999</v>
      </c>
      <c r="T741">
        <v>39.449131000000001</v>
      </c>
      <c r="U741">
        <v>40.701504</v>
      </c>
      <c r="V741">
        <v>42.087874999999997</v>
      </c>
      <c r="W741">
        <v>43.270423999999998</v>
      </c>
      <c r="X741">
        <v>44.519072999999999</v>
      </c>
      <c r="Y741">
        <v>45.459248000000002</v>
      </c>
      <c r="Z741">
        <v>46.582191000000002</v>
      </c>
      <c r="AA741">
        <v>47.799435000000003</v>
      </c>
      <c r="AB741">
        <v>48.837803000000001</v>
      </c>
      <c r="AC741">
        <v>50.134608999999998</v>
      </c>
      <c r="AD741">
        <v>50.606673999999998</v>
      </c>
      <c r="AE741">
        <v>51.466095000000003</v>
      </c>
      <c r="AF741">
        <v>53.181773999999997</v>
      </c>
      <c r="AG741">
        <v>54.859310000000001</v>
      </c>
      <c r="AH741">
        <v>56.352077000000001</v>
      </c>
      <c r="AI741">
        <v>58.398235</v>
      </c>
      <c r="AJ741">
        <v>59.534301999999997</v>
      </c>
      <c r="AK741">
        <v>60.938029999999998</v>
      </c>
      <c r="AL741">
        <v>61.991959000000001</v>
      </c>
      <c r="AM741">
        <v>63.912227999999999</v>
      </c>
      <c r="AN741">
        <v>65.886054999999999</v>
      </c>
      <c r="AO741" s="1">
        <v>3.3000000000000002E-2</v>
      </c>
    </row>
    <row r="742" spans="1:41" hidden="1" x14ac:dyDescent="0.2">
      <c r="A742" t="s">
        <v>623</v>
      </c>
      <c r="B742" t="s">
        <v>83</v>
      </c>
      <c r="C742" t="s">
        <v>2648</v>
      </c>
      <c r="D742" t="s">
        <v>2680</v>
      </c>
      <c r="E742" t="s">
        <v>2672</v>
      </c>
      <c r="F742" t="s">
        <v>2666</v>
      </c>
      <c r="I742" t="s">
        <v>186</v>
      </c>
    </row>
    <row r="743" spans="1:41" hidden="1" x14ac:dyDescent="0.2">
      <c r="A743" t="s">
        <v>623</v>
      </c>
      <c r="B743" t="s">
        <v>11</v>
      </c>
      <c r="C743" t="s">
        <v>2648</v>
      </c>
      <c r="D743" t="s">
        <v>2680</v>
      </c>
      <c r="E743" t="s">
        <v>2672</v>
      </c>
      <c r="F743" t="s">
        <v>2666</v>
      </c>
      <c r="G743" t="s">
        <v>2651</v>
      </c>
      <c r="H743" t="s">
        <v>575</v>
      </c>
      <c r="I743" t="s">
        <v>186</v>
      </c>
      <c r="K743">
        <v>26.826789999999999</v>
      </c>
      <c r="L743">
        <v>26.393305000000002</v>
      </c>
      <c r="M743">
        <v>24.387453000000001</v>
      </c>
      <c r="N743">
        <v>24.944192999999999</v>
      </c>
      <c r="O743">
        <v>25.358927000000001</v>
      </c>
      <c r="P743">
        <v>26.255077</v>
      </c>
      <c r="Q743">
        <v>27.203627000000001</v>
      </c>
      <c r="R743">
        <v>28.182388</v>
      </c>
      <c r="S743">
        <v>29.085523999999999</v>
      </c>
      <c r="T743">
        <v>30.470887999999999</v>
      </c>
      <c r="U743">
        <v>31.552852999999999</v>
      </c>
      <c r="V743">
        <v>32.593162999999997</v>
      </c>
      <c r="W743">
        <v>33.492007999999998</v>
      </c>
      <c r="X743">
        <v>34.520797999999999</v>
      </c>
      <c r="Y743">
        <v>35.422843999999998</v>
      </c>
      <c r="Z743">
        <v>36.480167000000002</v>
      </c>
      <c r="AA743">
        <v>37.542479999999998</v>
      </c>
      <c r="AB743">
        <v>38.766036999999997</v>
      </c>
      <c r="AC743">
        <v>39.644813999999997</v>
      </c>
      <c r="AD743">
        <v>40.864887000000003</v>
      </c>
      <c r="AE743">
        <v>42.033985000000001</v>
      </c>
      <c r="AF743">
        <v>43.038482999999999</v>
      </c>
      <c r="AG743">
        <v>44.428531999999997</v>
      </c>
      <c r="AH743">
        <v>45.869370000000004</v>
      </c>
      <c r="AI743">
        <v>47.064307999999997</v>
      </c>
      <c r="AJ743">
        <v>48.514462000000002</v>
      </c>
      <c r="AK743">
        <v>49.773876000000001</v>
      </c>
      <c r="AL743">
        <v>50.792889000000002</v>
      </c>
      <c r="AM743">
        <v>51.988914000000001</v>
      </c>
      <c r="AN743">
        <v>53.144432000000002</v>
      </c>
      <c r="AO743" s="1">
        <v>2.4E-2</v>
      </c>
    </row>
    <row r="744" spans="1:41" hidden="1" x14ac:dyDescent="0.2">
      <c r="A744" t="s">
        <v>623</v>
      </c>
      <c r="B744" t="s">
        <v>13</v>
      </c>
      <c r="C744" t="s">
        <v>2648</v>
      </c>
      <c r="D744" t="s">
        <v>2680</v>
      </c>
      <c r="E744" t="s">
        <v>2672</v>
      </c>
      <c r="F744" t="s">
        <v>2666</v>
      </c>
      <c r="G744" t="s">
        <v>2652</v>
      </c>
      <c r="H744" t="s">
        <v>576</v>
      </c>
      <c r="I744" t="s">
        <v>186</v>
      </c>
      <c r="K744">
        <v>26.826789999999999</v>
      </c>
      <c r="L744">
        <v>26.386129</v>
      </c>
      <c r="M744">
        <v>23.984331000000001</v>
      </c>
      <c r="N744">
        <v>24.010027000000001</v>
      </c>
      <c r="O744">
        <v>24.337848999999999</v>
      </c>
      <c r="P744">
        <v>25.058050000000001</v>
      </c>
      <c r="Q744">
        <v>26.010019</v>
      </c>
      <c r="R744">
        <v>26.829896999999999</v>
      </c>
      <c r="S744">
        <v>27.713604</v>
      </c>
      <c r="T744">
        <v>28.804538999999998</v>
      </c>
      <c r="U744">
        <v>29.787355000000002</v>
      </c>
      <c r="V744">
        <v>30.828320000000001</v>
      </c>
      <c r="W744">
        <v>31.661871000000001</v>
      </c>
      <c r="X744">
        <v>32.484169000000001</v>
      </c>
      <c r="Y744">
        <v>33.314079</v>
      </c>
      <c r="Z744">
        <v>34.158847999999999</v>
      </c>
      <c r="AA744">
        <v>34.919338000000003</v>
      </c>
      <c r="AB744">
        <v>35.980873000000003</v>
      </c>
      <c r="AC744">
        <v>36.884746999999997</v>
      </c>
      <c r="AD744">
        <v>38.404201999999998</v>
      </c>
      <c r="AE744">
        <v>39.499588000000003</v>
      </c>
      <c r="AF744">
        <v>40.463017000000001</v>
      </c>
      <c r="AG744">
        <v>41.697696999999998</v>
      </c>
      <c r="AH744">
        <v>42.817196000000003</v>
      </c>
      <c r="AI744">
        <v>43.790698999999996</v>
      </c>
      <c r="AJ744">
        <v>44.988888000000003</v>
      </c>
      <c r="AK744">
        <v>45.606667000000002</v>
      </c>
      <c r="AL744">
        <v>46.672427999999996</v>
      </c>
      <c r="AM744">
        <v>48.050102000000003</v>
      </c>
      <c r="AN744">
        <v>49.326022999999999</v>
      </c>
      <c r="AO744" s="1">
        <v>2.1000000000000001E-2</v>
      </c>
    </row>
    <row r="745" spans="1:41" hidden="1" x14ac:dyDescent="0.2">
      <c r="A745" t="s">
        <v>623</v>
      </c>
      <c r="B745" t="s">
        <v>15</v>
      </c>
      <c r="C745" t="s">
        <v>2648</v>
      </c>
      <c r="D745" t="s">
        <v>2680</v>
      </c>
      <c r="E745" t="s">
        <v>2672</v>
      </c>
      <c r="F745" t="s">
        <v>2666</v>
      </c>
      <c r="G745" t="s">
        <v>2653</v>
      </c>
      <c r="H745" t="s">
        <v>577</v>
      </c>
      <c r="I745" t="s">
        <v>186</v>
      </c>
      <c r="K745">
        <v>26.826789999999999</v>
      </c>
      <c r="L745">
        <v>26.40756</v>
      </c>
      <c r="M745">
        <v>24.207478999999999</v>
      </c>
      <c r="N745">
        <v>25.768962999999999</v>
      </c>
      <c r="O745">
        <v>26.784873999999999</v>
      </c>
      <c r="P745">
        <v>27.789444</v>
      </c>
      <c r="Q745">
        <v>28.870128999999999</v>
      </c>
      <c r="R745">
        <v>29.999942999999998</v>
      </c>
      <c r="S745">
        <v>31.705606</v>
      </c>
      <c r="T745">
        <v>32.933143999999999</v>
      </c>
      <c r="U745">
        <v>33.978672000000003</v>
      </c>
      <c r="V745">
        <v>35.136409999999998</v>
      </c>
      <c r="W745">
        <v>36.118136999999997</v>
      </c>
      <c r="X745">
        <v>37.120742999999997</v>
      </c>
      <c r="Y745">
        <v>37.904815999999997</v>
      </c>
      <c r="Z745">
        <v>38.840823999999998</v>
      </c>
      <c r="AA745">
        <v>39.861614000000003</v>
      </c>
      <c r="AB745">
        <v>40.727550999999998</v>
      </c>
      <c r="AC745">
        <v>41.808532999999997</v>
      </c>
      <c r="AD745">
        <v>42.196010999999999</v>
      </c>
      <c r="AE745">
        <v>42.913376</v>
      </c>
      <c r="AF745">
        <v>44.323253999999999</v>
      </c>
      <c r="AG745">
        <v>45.714908999999999</v>
      </c>
      <c r="AH745">
        <v>46.994183</v>
      </c>
      <c r="AI745">
        <v>48.699748999999997</v>
      </c>
      <c r="AJ745">
        <v>49.655003000000001</v>
      </c>
      <c r="AK745">
        <v>50.825699</v>
      </c>
      <c r="AL745">
        <v>51.697353</v>
      </c>
      <c r="AM745">
        <v>53.298865999999997</v>
      </c>
      <c r="AN745">
        <v>54.944893</v>
      </c>
      <c r="AO745" s="1">
        <v>2.5000000000000001E-2</v>
      </c>
    </row>
    <row r="746" spans="1:41" hidden="1" x14ac:dyDescent="0.2">
      <c r="A746" t="s">
        <v>623</v>
      </c>
      <c r="B746" t="s">
        <v>87</v>
      </c>
      <c r="C746" t="s">
        <v>2648</v>
      </c>
      <c r="D746" t="s">
        <v>2680</v>
      </c>
      <c r="E746" t="s">
        <v>2672</v>
      </c>
      <c r="F746" t="s">
        <v>2667</v>
      </c>
      <c r="I746" t="s">
        <v>186</v>
      </c>
    </row>
    <row r="747" spans="1:41" hidden="1" x14ac:dyDescent="0.2">
      <c r="A747" t="s">
        <v>623</v>
      </c>
      <c r="B747" t="s">
        <v>11</v>
      </c>
      <c r="C747" t="s">
        <v>2648</v>
      </c>
      <c r="D747" t="s">
        <v>2680</v>
      </c>
      <c r="E747" t="s">
        <v>2672</v>
      </c>
      <c r="F747" t="s">
        <v>2667</v>
      </c>
      <c r="G747" t="s">
        <v>2651</v>
      </c>
      <c r="H747" t="s">
        <v>578</v>
      </c>
      <c r="I747" t="s">
        <v>186</v>
      </c>
      <c r="K747">
        <v>14.632860000000001</v>
      </c>
      <c r="L747">
        <v>15.791596999999999</v>
      </c>
      <c r="M747">
        <v>15.042956999999999</v>
      </c>
      <c r="N747">
        <v>16.761510999999999</v>
      </c>
      <c r="O747">
        <v>17.312436999999999</v>
      </c>
      <c r="P747">
        <v>18.024597</v>
      </c>
      <c r="Q747">
        <v>18.874941</v>
      </c>
      <c r="R747">
        <v>19.692060000000001</v>
      </c>
      <c r="S747">
        <v>20.364107000000001</v>
      </c>
      <c r="T747">
        <v>20.759874</v>
      </c>
      <c r="U747">
        <v>21.781603</v>
      </c>
      <c r="V747">
        <v>22.502882</v>
      </c>
      <c r="W747">
        <v>23.133199999999999</v>
      </c>
      <c r="X747">
        <v>23.886158000000002</v>
      </c>
      <c r="Y747">
        <v>24.568118999999999</v>
      </c>
      <c r="Z747">
        <v>25.384011999999998</v>
      </c>
      <c r="AA747">
        <v>26.307918999999998</v>
      </c>
      <c r="AB747">
        <v>27.155325000000001</v>
      </c>
      <c r="AC747">
        <v>27.894396</v>
      </c>
      <c r="AD747">
        <v>28.846975</v>
      </c>
      <c r="AE747">
        <v>29.709602</v>
      </c>
      <c r="AF747">
        <v>30.436540999999998</v>
      </c>
      <c r="AG747">
        <v>31.589655</v>
      </c>
      <c r="AH747">
        <v>32.829940999999998</v>
      </c>
      <c r="AI747">
        <v>33.758110000000002</v>
      </c>
      <c r="AJ747">
        <v>34.883513999999998</v>
      </c>
      <c r="AK747">
        <v>35.821472</v>
      </c>
      <c r="AL747">
        <v>36.592312</v>
      </c>
      <c r="AM747">
        <v>37.523716</v>
      </c>
      <c r="AN747">
        <v>38.235928000000001</v>
      </c>
      <c r="AO747" s="1">
        <v>3.4000000000000002E-2</v>
      </c>
    </row>
    <row r="748" spans="1:41" hidden="1" x14ac:dyDescent="0.2">
      <c r="A748" t="s">
        <v>623</v>
      </c>
      <c r="B748" t="s">
        <v>13</v>
      </c>
      <c r="C748" t="s">
        <v>2648</v>
      </c>
      <c r="D748" t="s">
        <v>2680</v>
      </c>
      <c r="E748" t="s">
        <v>2672</v>
      </c>
      <c r="F748" t="s">
        <v>2667</v>
      </c>
      <c r="G748" t="s">
        <v>2652</v>
      </c>
      <c r="H748" t="s">
        <v>579</v>
      </c>
      <c r="I748" t="s">
        <v>186</v>
      </c>
      <c r="K748">
        <v>14.632860000000001</v>
      </c>
      <c r="L748">
        <v>15.787312</v>
      </c>
      <c r="M748">
        <v>14.56508</v>
      </c>
      <c r="N748">
        <v>15.684221000000001</v>
      </c>
      <c r="O748">
        <v>16.155861000000002</v>
      </c>
      <c r="P748">
        <v>16.894155999999999</v>
      </c>
      <c r="Q748">
        <v>17.804570999999999</v>
      </c>
      <c r="R748">
        <v>18.580632999999999</v>
      </c>
      <c r="S748">
        <v>19.270336</v>
      </c>
      <c r="T748">
        <v>19.739826000000001</v>
      </c>
      <c r="U748">
        <v>20.439589999999999</v>
      </c>
      <c r="V748">
        <v>21.166779999999999</v>
      </c>
      <c r="W748">
        <v>21.705158000000001</v>
      </c>
      <c r="X748">
        <v>22.074406</v>
      </c>
      <c r="Y748">
        <v>22.675335</v>
      </c>
      <c r="Z748">
        <v>23.205666999999998</v>
      </c>
      <c r="AA748">
        <v>23.837033999999999</v>
      </c>
      <c r="AB748">
        <v>24.662019999999998</v>
      </c>
      <c r="AC748">
        <v>25.240442000000002</v>
      </c>
      <c r="AD748">
        <v>26.392796000000001</v>
      </c>
      <c r="AE748">
        <v>27.242547999999999</v>
      </c>
      <c r="AF748">
        <v>27.851949999999999</v>
      </c>
      <c r="AG748">
        <v>29.023968</v>
      </c>
      <c r="AH748">
        <v>29.899516999999999</v>
      </c>
      <c r="AI748">
        <v>30.657195999999999</v>
      </c>
      <c r="AJ748">
        <v>31.707470000000001</v>
      </c>
      <c r="AK748">
        <v>32.146805000000001</v>
      </c>
      <c r="AL748">
        <v>32.911163000000002</v>
      </c>
      <c r="AM748">
        <v>34.019008999999997</v>
      </c>
      <c r="AN748">
        <v>34.906559000000001</v>
      </c>
      <c r="AO748" s="1">
        <v>0.03</v>
      </c>
    </row>
    <row r="749" spans="1:41" hidden="1" x14ac:dyDescent="0.2">
      <c r="A749" t="s">
        <v>623</v>
      </c>
      <c r="B749" t="s">
        <v>15</v>
      </c>
      <c r="C749" t="s">
        <v>2648</v>
      </c>
      <c r="D749" t="s">
        <v>2680</v>
      </c>
      <c r="E749" t="s">
        <v>2672</v>
      </c>
      <c r="F749" t="s">
        <v>2667</v>
      </c>
      <c r="G749" t="s">
        <v>2653</v>
      </c>
      <c r="H749" t="s">
        <v>580</v>
      </c>
      <c r="I749" t="s">
        <v>186</v>
      </c>
      <c r="K749">
        <v>14.632860000000001</v>
      </c>
      <c r="L749">
        <v>15.800139</v>
      </c>
      <c r="M749">
        <v>14.905968</v>
      </c>
      <c r="N749">
        <v>16.870820999999999</v>
      </c>
      <c r="O749">
        <v>17.883209000000001</v>
      </c>
      <c r="P749">
        <v>18.774797</v>
      </c>
      <c r="Q749">
        <v>19.748142000000001</v>
      </c>
      <c r="R749">
        <v>20.856939000000001</v>
      </c>
      <c r="S749">
        <v>22.489782000000002</v>
      </c>
      <c r="T749">
        <v>23.249804000000001</v>
      </c>
      <c r="U749">
        <v>24.24015</v>
      </c>
      <c r="V749">
        <v>25.100704</v>
      </c>
      <c r="W749">
        <v>25.897034000000001</v>
      </c>
      <c r="X749">
        <v>26.674524000000002</v>
      </c>
      <c r="Y749">
        <v>27.275986</v>
      </c>
      <c r="Z749">
        <v>28.049723</v>
      </c>
      <c r="AA749">
        <v>28.914909000000002</v>
      </c>
      <c r="AB749">
        <v>29.561747</v>
      </c>
      <c r="AC749">
        <v>30.406614000000001</v>
      </c>
      <c r="AD749">
        <v>30.633205</v>
      </c>
      <c r="AE749">
        <v>31.185780000000001</v>
      </c>
      <c r="AF749">
        <v>32.017837999999998</v>
      </c>
      <c r="AG749">
        <v>33.199534999999997</v>
      </c>
      <c r="AH749">
        <v>34.286082999999998</v>
      </c>
      <c r="AI749">
        <v>35.686539000000003</v>
      </c>
      <c r="AJ749">
        <v>36.635933000000001</v>
      </c>
      <c r="AK749">
        <v>37.674422999999997</v>
      </c>
      <c r="AL749">
        <v>38.342987000000001</v>
      </c>
      <c r="AM749">
        <v>39.285355000000003</v>
      </c>
      <c r="AN749">
        <v>40.521008000000002</v>
      </c>
      <c r="AO749" s="1">
        <v>3.5999999999999997E-2</v>
      </c>
    </row>
    <row r="750" spans="1:41" hidden="1" x14ac:dyDescent="0.2">
      <c r="A750" t="s">
        <v>623</v>
      </c>
      <c r="B750" t="s">
        <v>17</v>
      </c>
      <c r="C750" t="s">
        <v>2648</v>
      </c>
      <c r="D750" t="s">
        <v>2680</v>
      </c>
      <c r="E750" t="s">
        <v>2672</v>
      </c>
      <c r="F750" t="s">
        <v>2654</v>
      </c>
      <c r="I750" t="s">
        <v>186</v>
      </c>
    </row>
    <row r="751" spans="1:41" x14ac:dyDescent="0.2">
      <c r="A751" t="s">
        <v>623</v>
      </c>
      <c r="B751" t="s">
        <v>11</v>
      </c>
      <c r="C751" t="s">
        <v>2648</v>
      </c>
      <c r="D751" t="s">
        <v>2680</v>
      </c>
      <c r="E751" t="s">
        <v>2672</v>
      </c>
      <c r="F751" t="s">
        <v>2654</v>
      </c>
      <c r="G751" t="s">
        <v>2651</v>
      </c>
      <c r="H751" t="s">
        <v>581</v>
      </c>
      <c r="I751" t="s">
        <v>186</v>
      </c>
      <c r="K751" s="4">
        <v>23.857161000000001</v>
      </c>
      <c r="L751" s="4">
        <v>24.121739999999999</v>
      </c>
      <c r="M751" s="4">
        <v>23.893967</v>
      </c>
      <c r="N751" s="4">
        <v>25.521749</v>
      </c>
      <c r="O751">
        <v>26.317326000000001</v>
      </c>
      <c r="P751">
        <v>27.177530000000001</v>
      </c>
      <c r="Q751">
        <v>28.172582999999999</v>
      </c>
      <c r="R751">
        <v>29.092313999999998</v>
      </c>
      <c r="S751">
        <v>29.945865999999999</v>
      </c>
      <c r="T751">
        <v>30.595362000000002</v>
      </c>
      <c r="U751">
        <v>31.642268999999999</v>
      </c>
      <c r="V751">
        <v>32.472538</v>
      </c>
      <c r="W751">
        <v>33.270187</v>
      </c>
      <c r="X751">
        <v>34.074210999999998</v>
      </c>
      <c r="Y751">
        <v>34.936515999999997</v>
      </c>
      <c r="Z751">
        <v>35.949393999999998</v>
      </c>
      <c r="AA751">
        <v>37.061069000000003</v>
      </c>
      <c r="AB751">
        <v>38.077720999999997</v>
      </c>
      <c r="AC751">
        <v>39.029198000000001</v>
      </c>
      <c r="AD751">
        <v>40.269196000000001</v>
      </c>
      <c r="AE751">
        <v>41.340587999999997</v>
      </c>
      <c r="AF751">
        <v>42.307274</v>
      </c>
      <c r="AG751">
        <v>43.656826000000002</v>
      </c>
      <c r="AH751">
        <v>45.097591000000001</v>
      </c>
      <c r="AI751">
        <v>46.300857999999998</v>
      </c>
      <c r="AJ751">
        <v>47.728015999999997</v>
      </c>
      <c r="AK751">
        <v>48.875221000000003</v>
      </c>
      <c r="AL751">
        <v>49.855761999999999</v>
      </c>
      <c r="AM751">
        <v>50.980151999999997</v>
      </c>
      <c r="AN751">
        <v>52.061245</v>
      </c>
      <c r="AO751" s="1">
        <v>2.7E-2</v>
      </c>
    </row>
    <row r="752" spans="1:41" x14ac:dyDescent="0.2">
      <c r="A752" t="s">
        <v>623</v>
      </c>
      <c r="B752" t="s">
        <v>13</v>
      </c>
      <c r="C752" t="s">
        <v>2648</v>
      </c>
      <c r="D752" t="s">
        <v>2680</v>
      </c>
      <c r="E752" t="s">
        <v>2672</v>
      </c>
      <c r="F752" t="s">
        <v>2654</v>
      </c>
      <c r="G752" t="s">
        <v>2652</v>
      </c>
      <c r="H752" t="s">
        <v>582</v>
      </c>
      <c r="I752" t="s">
        <v>186</v>
      </c>
      <c r="K752" s="4">
        <v>23.857147000000001</v>
      </c>
      <c r="L752" s="4">
        <v>24.117667999999998</v>
      </c>
      <c r="M752" s="4">
        <v>23.419930000000001</v>
      </c>
      <c r="N752" s="4">
        <v>24.517063</v>
      </c>
      <c r="O752">
        <v>25.214797999999998</v>
      </c>
      <c r="P752">
        <v>26.081657</v>
      </c>
      <c r="Q752">
        <v>27.154219000000001</v>
      </c>
      <c r="R752">
        <v>28.06822</v>
      </c>
      <c r="S752">
        <v>28.927256</v>
      </c>
      <c r="T752">
        <v>29.619893999999999</v>
      </c>
      <c r="U752">
        <v>30.455959</v>
      </c>
      <c r="V752">
        <v>31.336365000000001</v>
      </c>
      <c r="W752">
        <v>32.18618</v>
      </c>
      <c r="X752">
        <v>32.782555000000002</v>
      </c>
      <c r="Y752">
        <v>33.573219000000002</v>
      </c>
      <c r="Z752">
        <v>34.377612999999997</v>
      </c>
      <c r="AA752">
        <v>35.244945999999999</v>
      </c>
      <c r="AB752">
        <v>36.176586</v>
      </c>
      <c r="AC752">
        <v>37.029865000000001</v>
      </c>
      <c r="AD752">
        <v>38.354992000000003</v>
      </c>
      <c r="AE752">
        <v>39.452095</v>
      </c>
      <c r="AF752">
        <v>40.305728999999999</v>
      </c>
      <c r="AG752">
        <v>41.673462000000001</v>
      </c>
      <c r="AH752">
        <v>42.760432999999999</v>
      </c>
      <c r="AI752">
        <v>43.727871</v>
      </c>
      <c r="AJ752">
        <v>45.053477999999998</v>
      </c>
      <c r="AK752">
        <v>45.704833999999998</v>
      </c>
      <c r="AL752">
        <v>46.677151000000002</v>
      </c>
      <c r="AM752">
        <v>47.947749999999999</v>
      </c>
      <c r="AN752">
        <v>49.028561000000003</v>
      </c>
      <c r="AO752" s="1">
        <v>2.5000000000000001E-2</v>
      </c>
    </row>
    <row r="753" spans="1:41" x14ac:dyDescent="0.2">
      <c r="A753" t="s">
        <v>623</v>
      </c>
      <c r="B753" t="s">
        <v>15</v>
      </c>
      <c r="C753" t="s">
        <v>2648</v>
      </c>
      <c r="D753" t="s">
        <v>2680</v>
      </c>
      <c r="E753" t="s">
        <v>2672</v>
      </c>
      <c r="F753" t="s">
        <v>2654</v>
      </c>
      <c r="G753" t="s">
        <v>2653</v>
      </c>
      <c r="H753" t="s">
        <v>583</v>
      </c>
      <c r="I753" t="s">
        <v>186</v>
      </c>
      <c r="K753" s="4">
        <v>23.857143000000001</v>
      </c>
      <c r="L753" s="4">
        <v>24.136320000000001</v>
      </c>
      <c r="M753" s="4">
        <v>23.770175999999999</v>
      </c>
      <c r="N753" s="4">
        <v>25.740669</v>
      </c>
      <c r="O753">
        <v>26.950607000000002</v>
      </c>
      <c r="P753">
        <v>28.028395</v>
      </c>
      <c r="Q753">
        <v>29.144383999999999</v>
      </c>
      <c r="R753">
        <v>30.272976</v>
      </c>
      <c r="S753">
        <v>31.965807000000002</v>
      </c>
      <c r="T753">
        <v>32.855206000000003</v>
      </c>
      <c r="U753">
        <v>33.855583000000003</v>
      </c>
      <c r="V753">
        <v>34.788550999999998</v>
      </c>
      <c r="W753">
        <v>35.668681999999997</v>
      </c>
      <c r="X753">
        <v>36.525317999999999</v>
      </c>
      <c r="Y753">
        <v>37.248699000000002</v>
      </c>
      <c r="Z753">
        <v>38.131458000000002</v>
      </c>
      <c r="AA753">
        <v>39.169941000000001</v>
      </c>
      <c r="AB753">
        <v>40.013767000000001</v>
      </c>
      <c r="AC753">
        <v>40.971176</v>
      </c>
      <c r="AD753">
        <v>41.344002000000003</v>
      </c>
      <c r="AE753">
        <v>42.071162999999999</v>
      </c>
      <c r="AF753">
        <v>43.097450000000002</v>
      </c>
      <c r="AG753">
        <v>44.493580000000001</v>
      </c>
      <c r="AH753">
        <v>45.830920999999996</v>
      </c>
      <c r="AI753">
        <v>47.457138</v>
      </c>
      <c r="AJ753">
        <v>48.716137000000003</v>
      </c>
      <c r="AK753">
        <v>49.958579999999998</v>
      </c>
      <c r="AL753">
        <v>50.849792000000001</v>
      </c>
      <c r="AM753">
        <v>52.093738999999999</v>
      </c>
      <c r="AN753">
        <v>53.591644000000002</v>
      </c>
      <c r="AO753" s="1">
        <v>2.8000000000000001E-2</v>
      </c>
    </row>
    <row r="754" spans="1:41" hidden="1" x14ac:dyDescent="0.2">
      <c r="A754" t="s">
        <v>623</v>
      </c>
      <c r="B754" t="s">
        <v>36</v>
      </c>
      <c r="C754" t="s">
        <v>2648</v>
      </c>
      <c r="D754" t="s">
        <v>2680</v>
      </c>
      <c r="E754" t="s">
        <v>2672</v>
      </c>
      <c r="F754" t="s">
        <v>2660</v>
      </c>
      <c r="I754" t="s">
        <v>186</v>
      </c>
    </row>
    <row r="755" spans="1:41" hidden="1" x14ac:dyDescent="0.2">
      <c r="A755" t="s">
        <v>623</v>
      </c>
      <c r="B755" t="s">
        <v>11</v>
      </c>
      <c r="C755" t="s">
        <v>2648</v>
      </c>
      <c r="D755" t="s">
        <v>2680</v>
      </c>
      <c r="E755" t="s">
        <v>2672</v>
      </c>
      <c r="F755" t="s">
        <v>2660</v>
      </c>
      <c r="G755" t="s">
        <v>2651</v>
      </c>
      <c r="H755" t="s">
        <v>584</v>
      </c>
      <c r="I755" t="s">
        <v>186</v>
      </c>
      <c r="K755">
        <v>6.5338760000000002</v>
      </c>
      <c r="L755">
        <v>6.2759309999999999</v>
      </c>
      <c r="M755">
        <v>9.0994290000000007</v>
      </c>
      <c r="N755">
        <v>10.25037</v>
      </c>
      <c r="O755">
        <v>10.684566999999999</v>
      </c>
      <c r="P755">
        <v>11.186519000000001</v>
      </c>
      <c r="Q755">
        <v>11.845367</v>
      </c>
      <c r="R755">
        <v>12.369628000000001</v>
      </c>
      <c r="S755">
        <v>12.784782999999999</v>
      </c>
      <c r="T755">
        <v>13.265454999999999</v>
      </c>
      <c r="U755">
        <v>13.793843000000001</v>
      </c>
      <c r="V755">
        <v>14.272437999999999</v>
      </c>
      <c r="W755">
        <v>14.740311</v>
      </c>
      <c r="X755">
        <v>15.084493999999999</v>
      </c>
      <c r="Y755">
        <v>15.443087999999999</v>
      </c>
      <c r="Z755">
        <v>15.723406000000001</v>
      </c>
      <c r="AA755">
        <v>16.054334999999998</v>
      </c>
      <c r="AB755">
        <v>16.679349999999999</v>
      </c>
      <c r="AC755">
        <v>16.797625</v>
      </c>
      <c r="AD755">
        <v>17.927088000000001</v>
      </c>
      <c r="AE755">
        <v>18.581688</v>
      </c>
      <c r="AF755">
        <v>19.211290000000002</v>
      </c>
      <c r="AG755">
        <v>20.219090000000001</v>
      </c>
      <c r="AH755">
        <v>21.120531</v>
      </c>
      <c r="AI755">
        <v>21.746708000000002</v>
      </c>
      <c r="AJ755">
        <v>22.488181999999998</v>
      </c>
      <c r="AK755">
        <v>23.215702</v>
      </c>
      <c r="AL755">
        <v>23.559904</v>
      </c>
      <c r="AM755">
        <v>24.196487000000001</v>
      </c>
      <c r="AN755">
        <v>24.559512999999999</v>
      </c>
      <c r="AO755" s="1">
        <v>4.7E-2</v>
      </c>
    </row>
    <row r="756" spans="1:41" hidden="1" x14ac:dyDescent="0.2">
      <c r="A756" t="s">
        <v>623</v>
      </c>
      <c r="B756" t="s">
        <v>13</v>
      </c>
      <c r="C756" t="s">
        <v>2648</v>
      </c>
      <c r="D756" t="s">
        <v>2680</v>
      </c>
      <c r="E756" t="s">
        <v>2672</v>
      </c>
      <c r="F756" t="s">
        <v>2660</v>
      </c>
      <c r="G756" t="s">
        <v>2652</v>
      </c>
      <c r="H756" t="s">
        <v>585</v>
      </c>
      <c r="I756" t="s">
        <v>186</v>
      </c>
      <c r="K756">
        <v>6.5189550000000001</v>
      </c>
      <c r="L756">
        <v>6.352366</v>
      </c>
      <c r="M756">
        <v>8.8016930000000002</v>
      </c>
      <c r="N756">
        <v>9.5246180000000003</v>
      </c>
      <c r="O756">
        <v>9.9102350000000001</v>
      </c>
      <c r="P756">
        <v>10.380851</v>
      </c>
      <c r="Q756">
        <v>11.034072</v>
      </c>
      <c r="R756">
        <v>11.518874</v>
      </c>
      <c r="S756">
        <v>11.963747</v>
      </c>
      <c r="T756">
        <v>12.357825</v>
      </c>
      <c r="U756">
        <v>12.779920000000001</v>
      </c>
      <c r="V756">
        <v>13.267336999999999</v>
      </c>
      <c r="W756">
        <v>13.674612</v>
      </c>
      <c r="X756">
        <v>13.951795000000001</v>
      </c>
      <c r="Y756">
        <v>14.342715</v>
      </c>
      <c r="Z756">
        <v>14.71927</v>
      </c>
      <c r="AA756">
        <v>15.153817999999999</v>
      </c>
      <c r="AB756">
        <v>15.698286</v>
      </c>
      <c r="AC756">
        <v>16.042069999999999</v>
      </c>
      <c r="AD756">
        <v>16.899569</v>
      </c>
      <c r="AE756">
        <v>17.476023000000001</v>
      </c>
      <c r="AF756">
        <v>17.874061999999999</v>
      </c>
      <c r="AG756">
        <v>18.613630000000001</v>
      </c>
      <c r="AH756">
        <v>19.188776000000001</v>
      </c>
      <c r="AI756">
        <v>19.810122</v>
      </c>
      <c r="AJ756">
        <v>20.450589999999998</v>
      </c>
      <c r="AK756">
        <v>20.724879999999999</v>
      </c>
      <c r="AL756">
        <v>21.276236000000001</v>
      </c>
      <c r="AM756">
        <v>21.898807999999999</v>
      </c>
      <c r="AN756">
        <v>22.414131000000001</v>
      </c>
      <c r="AO756" s="1">
        <v>4.3999999999999997E-2</v>
      </c>
    </row>
    <row r="757" spans="1:41" hidden="1" x14ac:dyDescent="0.2">
      <c r="A757" t="s">
        <v>623</v>
      </c>
      <c r="B757" t="s">
        <v>15</v>
      </c>
      <c r="C757" t="s">
        <v>2648</v>
      </c>
      <c r="D757" t="s">
        <v>2680</v>
      </c>
      <c r="E757" t="s">
        <v>2672</v>
      </c>
      <c r="F757" t="s">
        <v>2660</v>
      </c>
      <c r="G757" t="s">
        <v>2653</v>
      </c>
      <c r="H757" t="s">
        <v>586</v>
      </c>
      <c r="I757" t="s">
        <v>186</v>
      </c>
      <c r="K757">
        <v>6.529541</v>
      </c>
      <c r="L757">
        <v>6.3026099999999996</v>
      </c>
      <c r="M757">
        <v>9.0355819999999998</v>
      </c>
      <c r="N757">
        <v>10.501189</v>
      </c>
      <c r="O757">
        <v>11.269793999999999</v>
      </c>
      <c r="P757">
        <v>11.959593</v>
      </c>
      <c r="Q757">
        <v>12.676826999999999</v>
      </c>
      <c r="R757">
        <v>13.349579</v>
      </c>
      <c r="S757">
        <v>14.501291</v>
      </c>
      <c r="T757">
        <v>14.879977999999999</v>
      </c>
      <c r="U757">
        <v>15.399645</v>
      </c>
      <c r="V757">
        <v>15.859931</v>
      </c>
      <c r="W757">
        <v>16.376963</v>
      </c>
      <c r="X757">
        <v>16.841474999999999</v>
      </c>
      <c r="Y757">
        <v>17.108992000000001</v>
      </c>
      <c r="Z757">
        <v>17.463282</v>
      </c>
      <c r="AA757">
        <v>18.221053999999999</v>
      </c>
      <c r="AB757">
        <v>18.819251999999999</v>
      </c>
      <c r="AC757">
        <v>19.264143000000001</v>
      </c>
      <c r="AD757">
        <v>19.731304000000002</v>
      </c>
      <c r="AE757">
        <v>20.341346999999999</v>
      </c>
      <c r="AF757">
        <v>20.940726999999999</v>
      </c>
      <c r="AG757">
        <v>21.800443999999999</v>
      </c>
      <c r="AH757">
        <v>22.198768999999999</v>
      </c>
      <c r="AI757">
        <v>22.896296</v>
      </c>
      <c r="AJ757">
        <v>23.639306999999999</v>
      </c>
      <c r="AK757">
        <v>24.213881000000001</v>
      </c>
      <c r="AL757">
        <v>24.914211000000002</v>
      </c>
      <c r="AM757">
        <v>25.649291999999999</v>
      </c>
      <c r="AN757">
        <v>26.224450999999998</v>
      </c>
      <c r="AO757" s="1">
        <v>4.9000000000000002E-2</v>
      </c>
    </row>
    <row r="758" spans="1:41" hidden="1" x14ac:dyDescent="0.2">
      <c r="A758" t="s">
        <v>623</v>
      </c>
      <c r="B758" t="s">
        <v>21</v>
      </c>
      <c r="C758" t="s">
        <v>2648</v>
      </c>
      <c r="D758" t="s">
        <v>2680</v>
      </c>
      <c r="E758" t="s">
        <v>2672</v>
      </c>
      <c r="F758" t="s">
        <v>2655</v>
      </c>
      <c r="I758" t="s">
        <v>186</v>
      </c>
    </row>
    <row r="759" spans="1:41" hidden="1" x14ac:dyDescent="0.2">
      <c r="A759" t="s">
        <v>623</v>
      </c>
      <c r="B759" t="s">
        <v>11</v>
      </c>
      <c r="C759" t="s">
        <v>2648</v>
      </c>
      <c r="D759" t="s">
        <v>2680</v>
      </c>
      <c r="E759" t="s">
        <v>2672</v>
      </c>
      <c r="F759" t="s">
        <v>2655</v>
      </c>
      <c r="G759" t="s">
        <v>2651</v>
      </c>
      <c r="H759" t="s">
        <v>587</v>
      </c>
      <c r="I759" t="s">
        <v>186</v>
      </c>
      <c r="K759">
        <v>7.175014</v>
      </c>
      <c r="L759">
        <v>7.251665</v>
      </c>
      <c r="M759">
        <v>6.9806489999999997</v>
      </c>
      <c r="N759">
        <v>6.7185610000000002</v>
      </c>
      <c r="O759">
        <v>6.7150800000000004</v>
      </c>
      <c r="P759">
        <v>6.765523</v>
      </c>
      <c r="Q759">
        <v>6.9134440000000001</v>
      </c>
      <c r="R759">
        <v>7.1303770000000002</v>
      </c>
      <c r="S759">
        <v>7.4674079999999998</v>
      </c>
      <c r="T759">
        <v>7.7010759999999996</v>
      </c>
      <c r="U759">
        <v>7.9998360000000002</v>
      </c>
      <c r="V759">
        <v>8.1434870000000004</v>
      </c>
      <c r="W759">
        <v>8.4800500000000003</v>
      </c>
      <c r="X759">
        <v>8.6538240000000002</v>
      </c>
      <c r="Y759">
        <v>8.827</v>
      </c>
      <c r="Z759">
        <v>9.0035340000000001</v>
      </c>
      <c r="AA759">
        <v>9.2393479999999997</v>
      </c>
      <c r="AB759">
        <v>9.425516</v>
      </c>
      <c r="AC759">
        <v>9.6339690000000004</v>
      </c>
      <c r="AD759">
        <v>9.7780760000000004</v>
      </c>
      <c r="AE759">
        <v>9.7956979999999998</v>
      </c>
      <c r="AF759">
        <v>9.9270160000000001</v>
      </c>
      <c r="AG759">
        <v>10.066188</v>
      </c>
      <c r="AH759">
        <v>10.149024000000001</v>
      </c>
      <c r="AI759">
        <v>10.352266999999999</v>
      </c>
      <c r="AJ759">
        <v>10.566109000000001</v>
      </c>
      <c r="AK759">
        <v>10.754239999999999</v>
      </c>
      <c r="AL759">
        <v>10.901509000000001</v>
      </c>
      <c r="AM759">
        <v>11.193607999999999</v>
      </c>
      <c r="AN759">
        <v>11.393039</v>
      </c>
      <c r="AO759" s="1">
        <v>1.6E-2</v>
      </c>
    </row>
    <row r="760" spans="1:41" hidden="1" x14ac:dyDescent="0.2">
      <c r="A760" t="s">
        <v>623</v>
      </c>
      <c r="B760" t="s">
        <v>13</v>
      </c>
      <c r="C760" t="s">
        <v>2648</v>
      </c>
      <c r="D760" t="s">
        <v>2680</v>
      </c>
      <c r="E760" t="s">
        <v>2672</v>
      </c>
      <c r="F760" t="s">
        <v>2655</v>
      </c>
      <c r="G760" t="s">
        <v>2652</v>
      </c>
      <c r="H760" t="s">
        <v>588</v>
      </c>
      <c r="I760" t="s">
        <v>186</v>
      </c>
      <c r="K760">
        <v>7.2145910000000004</v>
      </c>
      <c r="L760">
        <v>6.9719090000000001</v>
      </c>
      <c r="M760">
        <v>6.4930190000000003</v>
      </c>
      <c r="N760">
        <v>6.18825</v>
      </c>
      <c r="O760">
        <v>6.0459430000000003</v>
      </c>
      <c r="P760">
        <v>6.0815739999999998</v>
      </c>
      <c r="Q760">
        <v>6.2049690000000002</v>
      </c>
      <c r="R760">
        <v>6.371804</v>
      </c>
      <c r="S760">
        <v>6.6874500000000001</v>
      </c>
      <c r="T760">
        <v>6.8923740000000002</v>
      </c>
      <c r="U760">
        <v>7.1751649999999998</v>
      </c>
      <c r="V760">
        <v>7.3511420000000003</v>
      </c>
      <c r="W760">
        <v>7.5715130000000004</v>
      </c>
      <c r="X760">
        <v>7.7802889999999998</v>
      </c>
      <c r="Y760">
        <v>7.9498620000000004</v>
      </c>
      <c r="Z760">
        <v>8.0611920000000001</v>
      </c>
      <c r="AA760">
        <v>8.3110590000000002</v>
      </c>
      <c r="AB760">
        <v>8.4461069999999996</v>
      </c>
      <c r="AC760">
        <v>8.6000920000000001</v>
      </c>
      <c r="AD760">
        <v>8.6779759999999992</v>
      </c>
      <c r="AE760">
        <v>8.8875159999999997</v>
      </c>
      <c r="AF760">
        <v>8.9832579999999993</v>
      </c>
      <c r="AG760">
        <v>9.1035409999999999</v>
      </c>
      <c r="AH760">
        <v>9.1949620000000003</v>
      </c>
      <c r="AI760">
        <v>9.445233</v>
      </c>
      <c r="AJ760">
        <v>9.1757629999999999</v>
      </c>
      <c r="AK760">
        <v>9.116892</v>
      </c>
      <c r="AL760">
        <v>9.0742320000000003</v>
      </c>
      <c r="AM760">
        <v>9.0499749999999999</v>
      </c>
      <c r="AN760">
        <v>9.0664859999999994</v>
      </c>
      <c r="AO760" s="1">
        <v>8.0000000000000002E-3</v>
      </c>
    </row>
    <row r="761" spans="1:41" hidden="1" x14ac:dyDescent="0.2">
      <c r="A761" t="s">
        <v>623</v>
      </c>
      <c r="B761" t="s">
        <v>15</v>
      </c>
      <c r="C761" t="s">
        <v>2648</v>
      </c>
      <c r="D761" t="s">
        <v>2680</v>
      </c>
      <c r="E761" t="s">
        <v>2672</v>
      </c>
      <c r="F761" t="s">
        <v>2655</v>
      </c>
      <c r="G761" t="s">
        <v>2653</v>
      </c>
      <c r="H761" t="s">
        <v>589</v>
      </c>
      <c r="I761" t="s">
        <v>186</v>
      </c>
      <c r="K761">
        <v>7.1619440000000001</v>
      </c>
      <c r="L761">
        <v>7.7188249999999998</v>
      </c>
      <c r="M761">
        <v>7.805542</v>
      </c>
      <c r="N761">
        <v>7.7802470000000001</v>
      </c>
      <c r="O761">
        <v>7.9253539999999996</v>
      </c>
      <c r="P761">
        <v>8.1699090000000005</v>
      </c>
      <c r="Q761">
        <v>8.4600360000000006</v>
      </c>
      <c r="R761">
        <v>8.9117200000000008</v>
      </c>
      <c r="S761">
        <v>9.4460770000000007</v>
      </c>
      <c r="T761">
        <v>9.8550450000000005</v>
      </c>
      <c r="U761">
        <v>10.289056</v>
      </c>
      <c r="V761">
        <v>10.652201</v>
      </c>
      <c r="W761">
        <v>10.978678</v>
      </c>
      <c r="X761">
        <v>11.326648</v>
      </c>
      <c r="Y761">
        <v>11.667284</v>
      </c>
      <c r="Z761">
        <v>12.036178</v>
      </c>
      <c r="AA761">
        <v>12.388627</v>
      </c>
      <c r="AB761">
        <v>12.666789</v>
      </c>
      <c r="AC761">
        <v>12.979129</v>
      </c>
      <c r="AD761">
        <v>13.378015</v>
      </c>
      <c r="AE761">
        <v>13.722511000000001</v>
      </c>
      <c r="AF761">
        <v>13.956647</v>
      </c>
      <c r="AG761">
        <v>14.195881999999999</v>
      </c>
      <c r="AH761">
        <v>14.5289</v>
      </c>
      <c r="AI761">
        <v>14.912221000000001</v>
      </c>
      <c r="AJ761">
        <v>15.330764</v>
      </c>
      <c r="AK761">
        <v>15.721937</v>
      </c>
      <c r="AL761">
        <v>16.143469</v>
      </c>
      <c r="AM761">
        <v>16.641902999999999</v>
      </c>
      <c r="AN761">
        <v>17.179262000000001</v>
      </c>
      <c r="AO761" s="1">
        <v>3.1E-2</v>
      </c>
    </row>
    <row r="762" spans="1:41" hidden="1" x14ac:dyDescent="0.2">
      <c r="A762" t="s">
        <v>623</v>
      </c>
      <c r="B762" t="s">
        <v>59</v>
      </c>
      <c r="C762" t="s">
        <v>2648</v>
      </c>
      <c r="D762" t="s">
        <v>2680</v>
      </c>
      <c r="E762" t="s">
        <v>2672</v>
      </c>
      <c r="F762" t="s">
        <v>2661</v>
      </c>
      <c r="I762" t="s">
        <v>186</v>
      </c>
    </row>
    <row r="763" spans="1:41" hidden="1" x14ac:dyDescent="0.2">
      <c r="A763" t="s">
        <v>623</v>
      </c>
      <c r="B763" t="s">
        <v>11</v>
      </c>
      <c r="C763" t="s">
        <v>2648</v>
      </c>
      <c r="D763" t="s">
        <v>2680</v>
      </c>
      <c r="E763" t="s">
        <v>2672</v>
      </c>
      <c r="F763" t="s">
        <v>2661</v>
      </c>
      <c r="G763" t="s">
        <v>2651</v>
      </c>
      <c r="H763" t="s">
        <v>590</v>
      </c>
      <c r="I763" t="s">
        <v>186</v>
      </c>
      <c r="K763">
        <v>3.2626819999999999</v>
      </c>
      <c r="L763">
        <v>2.9525969999999999</v>
      </c>
      <c r="M763">
        <v>2.858025</v>
      </c>
      <c r="N763">
        <v>2.7268599999999998</v>
      </c>
      <c r="O763">
        <v>2.6815319999999998</v>
      </c>
      <c r="P763">
        <v>2.6824349999999999</v>
      </c>
      <c r="Q763">
        <v>2.7234470000000002</v>
      </c>
      <c r="R763">
        <v>2.7954780000000001</v>
      </c>
      <c r="S763">
        <v>2.8749699999999998</v>
      </c>
      <c r="T763">
        <v>2.9837359999999999</v>
      </c>
      <c r="U763">
        <v>3.0777549999999998</v>
      </c>
      <c r="V763">
        <v>3.1987480000000001</v>
      </c>
      <c r="W763">
        <v>3.3074400000000002</v>
      </c>
      <c r="X763">
        <v>3.420614</v>
      </c>
      <c r="Y763">
        <v>3.5423049999999998</v>
      </c>
      <c r="Z763">
        <v>3.6686960000000002</v>
      </c>
      <c r="AA763">
        <v>3.807423</v>
      </c>
      <c r="AB763">
        <v>3.9362080000000002</v>
      </c>
      <c r="AC763">
        <v>4.0681289999999999</v>
      </c>
      <c r="AD763">
        <v>4.2125899999999996</v>
      </c>
      <c r="AE763">
        <v>4.3520950000000003</v>
      </c>
      <c r="AF763">
        <v>4.4979430000000002</v>
      </c>
      <c r="AG763">
        <v>4.6472449999999998</v>
      </c>
      <c r="AH763">
        <v>4.8037979999999996</v>
      </c>
      <c r="AI763">
        <v>4.9694269999999996</v>
      </c>
      <c r="AJ763">
        <v>5.1417970000000004</v>
      </c>
      <c r="AK763">
        <v>5.3098359999999998</v>
      </c>
      <c r="AL763">
        <v>5.4779200000000001</v>
      </c>
      <c r="AM763">
        <v>5.6516830000000002</v>
      </c>
      <c r="AN763">
        <v>5.8412629999999996</v>
      </c>
      <c r="AO763" s="1">
        <v>0.02</v>
      </c>
    </row>
    <row r="764" spans="1:41" hidden="1" x14ac:dyDescent="0.2">
      <c r="A764" t="s">
        <v>623</v>
      </c>
      <c r="B764" t="s">
        <v>13</v>
      </c>
      <c r="C764" t="s">
        <v>2648</v>
      </c>
      <c r="D764" t="s">
        <v>2680</v>
      </c>
      <c r="E764" t="s">
        <v>2672</v>
      </c>
      <c r="F764" t="s">
        <v>2661</v>
      </c>
      <c r="G764" t="s">
        <v>2652</v>
      </c>
      <c r="H764" t="s">
        <v>591</v>
      </c>
      <c r="I764" t="s">
        <v>186</v>
      </c>
      <c r="K764">
        <v>3.2628469999999998</v>
      </c>
      <c r="L764">
        <v>2.9413119999999999</v>
      </c>
      <c r="M764">
        <v>2.849682</v>
      </c>
      <c r="N764">
        <v>2.7180819999999999</v>
      </c>
      <c r="O764">
        <v>2.6735180000000001</v>
      </c>
      <c r="P764">
        <v>2.6745549999999998</v>
      </c>
      <c r="Q764">
        <v>2.7188349999999999</v>
      </c>
      <c r="R764">
        <v>2.7971840000000001</v>
      </c>
      <c r="S764">
        <v>2.8846949999999998</v>
      </c>
      <c r="T764">
        <v>3.0037479999999999</v>
      </c>
      <c r="U764">
        <v>3.1098629999999998</v>
      </c>
      <c r="V764">
        <v>3.2451819999999998</v>
      </c>
      <c r="W764">
        <v>3.3666170000000002</v>
      </c>
      <c r="X764">
        <v>3.4925310000000001</v>
      </c>
      <c r="Y764">
        <v>3.6277810000000001</v>
      </c>
      <c r="Z764">
        <v>3.7647910000000002</v>
      </c>
      <c r="AA764">
        <v>3.9151379999999998</v>
      </c>
      <c r="AB764">
        <v>4.0530470000000003</v>
      </c>
      <c r="AC764">
        <v>4.1908950000000003</v>
      </c>
      <c r="AD764">
        <v>4.3438330000000001</v>
      </c>
      <c r="AE764">
        <v>4.4876810000000003</v>
      </c>
      <c r="AF764">
        <v>4.6361520000000001</v>
      </c>
      <c r="AG764">
        <v>4.7864829999999996</v>
      </c>
      <c r="AH764">
        <v>4.9433400000000001</v>
      </c>
      <c r="AI764">
        <v>5.1028310000000001</v>
      </c>
      <c r="AJ764">
        <v>5.2744609999999996</v>
      </c>
      <c r="AK764">
        <v>5.4361230000000003</v>
      </c>
      <c r="AL764">
        <v>5.6001469999999998</v>
      </c>
      <c r="AM764">
        <v>5.7566490000000003</v>
      </c>
      <c r="AN764">
        <v>5.9115469999999997</v>
      </c>
      <c r="AO764" s="1">
        <v>2.1000000000000001E-2</v>
      </c>
    </row>
    <row r="765" spans="1:41" hidden="1" x14ac:dyDescent="0.2">
      <c r="A765" t="s">
        <v>623</v>
      </c>
      <c r="B765" t="s">
        <v>15</v>
      </c>
      <c r="C765" t="s">
        <v>2648</v>
      </c>
      <c r="D765" t="s">
        <v>2680</v>
      </c>
      <c r="E765" t="s">
        <v>2672</v>
      </c>
      <c r="F765" t="s">
        <v>2661</v>
      </c>
      <c r="G765" t="s">
        <v>2653</v>
      </c>
      <c r="H765" t="s">
        <v>592</v>
      </c>
      <c r="I765" t="s">
        <v>186</v>
      </c>
      <c r="K765">
        <v>3.2629299999999999</v>
      </c>
      <c r="L765">
        <v>2.9407429999999999</v>
      </c>
      <c r="M765">
        <v>2.8287100000000001</v>
      </c>
      <c r="N765">
        <v>2.706426</v>
      </c>
      <c r="O765">
        <v>2.6817669999999998</v>
      </c>
      <c r="P765">
        <v>2.684132</v>
      </c>
      <c r="Q765">
        <v>2.7207780000000001</v>
      </c>
      <c r="R765">
        <v>2.785069</v>
      </c>
      <c r="S765">
        <v>2.8577539999999999</v>
      </c>
      <c r="T765">
        <v>2.9544350000000001</v>
      </c>
      <c r="U765">
        <v>3.033283</v>
      </c>
      <c r="V765">
        <v>3.1368019999999999</v>
      </c>
      <c r="W765">
        <v>3.225765</v>
      </c>
      <c r="X765">
        <v>3.317704</v>
      </c>
      <c r="Y765">
        <v>3.418704</v>
      </c>
      <c r="Z765">
        <v>3.52529</v>
      </c>
      <c r="AA765">
        <v>3.6474570000000002</v>
      </c>
      <c r="AB765">
        <v>3.760494</v>
      </c>
      <c r="AC765">
        <v>3.8782390000000002</v>
      </c>
      <c r="AD765">
        <v>4.0084410000000004</v>
      </c>
      <c r="AE765">
        <v>4.1351810000000002</v>
      </c>
      <c r="AF765">
        <v>4.2696810000000003</v>
      </c>
      <c r="AG765">
        <v>4.4086020000000001</v>
      </c>
      <c r="AH765">
        <v>4.5597209999999997</v>
      </c>
      <c r="AI765">
        <v>4.7197380000000004</v>
      </c>
      <c r="AJ765">
        <v>4.8877949999999997</v>
      </c>
      <c r="AK765">
        <v>5.0659229999999997</v>
      </c>
      <c r="AL765">
        <v>5.2408720000000004</v>
      </c>
      <c r="AM765">
        <v>5.4212680000000004</v>
      </c>
      <c r="AN765">
        <v>5.6140540000000003</v>
      </c>
      <c r="AO765" s="1">
        <v>1.9E-2</v>
      </c>
    </row>
    <row r="766" spans="1:41" hidden="1" x14ac:dyDescent="0.2">
      <c r="A766" t="s">
        <v>623</v>
      </c>
      <c r="B766" t="s">
        <v>147</v>
      </c>
      <c r="C766" t="s">
        <v>2648</v>
      </c>
      <c r="D766" t="s">
        <v>2680</v>
      </c>
      <c r="E766" t="s">
        <v>2672</v>
      </c>
      <c r="F766" t="s">
        <v>2673</v>
      </c>
      <c r="I766" t="s">
        <v>186</v>
      </c>
    </row>
    <row r="767" spans="1:41" hidden="1" x14ac:dyDescent="0.2">
      <c r="A767" t="s">
        <v>623</v>
      </c>
      <c r="B767" t="s">
        <v>11</v>
      </c>
      <c r="C767" t="s">
        <v>2648</v>
      </c>
      <c r="D767" t="s">
        <v>2680</v>
      </c>
      <c r="E767" t="s">
        <v>2672</v>
      </c>
      <c r="F767" t="s">
        <v>2673</v>
      </c>
      <c r="G767" t="s">
        <v>2651</v>
      </c>
      <c r="H767" t="s">
        <v>593</v>
      </c>
      <c r="I767" t="s">
        <v>186</v>
      </c>
      <c r="K767">
        <v>2.425602</v>
      </c>
      <c r="L767">
        <v>2.3724050000000001</v>
      </c>
      <c r="M767">
        <v>2.2436639999999999</v>
      </c>
      <c r="N767">
        <v>2.2554750000000001</v>
      </c>
      <c r="O767">
        <v>2.2752080000000001</v>
      </c>
      <c r="P767">
        <v>2.3474650000000001</v>
      </c>
      <c r="Q767">
        <v>2.411003</v>
      </c>
      <c r="R767">
        <v>2.4736289999999999</v>
      </c>
      <c r="S767">
        <v>2.5353680000000001</v>
      </c>
      <c r="T767">
        <v>2.5856189999999999</v>
      </c>
      <c r="U767">
        <v>2.6384940000000001</v>
      </c>
      <c r="V767">
        <v>2.6894909999999999</v>
      </c>
      <c r="W767">
        <v>2.7428189999999999</v>
      </c>
      <c r="X767">
        <v>2.7819039999999999</v>
      </c>
      <c r="Y767">
        <v>2.7477719999999999</v>
      </c>
      <c r="Z767">
        <v>2.796449</v>
      </c>
      <c r="AA767">
        <v>2.8517169999999998</v>
      </c>
      <c r="AB767">
        <v>2.937351</v>
      </c>
      <c r="AC767">
        <v>3.0177619999999998</v>
      </c>
      <c r="AD767">
        <v>3.1379000000000001</v>
      </c>
      <c r="AE767">
        <v>3.1748120000000002</v>
      </c>
      <c r="AF767">
        <v>3.171907</v>
      </c>
      <c r="AG767">
        <v>3.0475810000000001</v>
      </c>
      <c r="AH767">
        <v>3.0756450000000002</v>
      </c>
      <c r="AI767">
        <v>3.1120220000000001</v>
      </c>
      <c r="AJ767">
        <v>3.1782550000000001</v>
      </c>
      <c r="AK767">
        <v>3.2447029999999999</v>
      </c>
      <c r="AL767">
        <v>3.2458879999999999</v>
      </c>
      <c r="AM767">
        <v>3.3862480000000001</v>
      </c>
      <c r="AN767">
        <v>3.4685000000000001</v>
      </c>
      <c r="AO767" s="1">
        <v>1.2E-2</v>
      </c>
    </row>
    <row r="768" spans="1:41" hidden="1" x14ac:dyDescent="0.2">
      <c r="A768" t="s">
        <v>623</v>
      </c>
      <c r="B768" t="s">
        <v>13</v>
      </c>
      <c r="C768" t="s">
        <v>2648</v>
      </c>
      <c r="D768" t="s">
        <v>2680</v>
      </c>
      <c r="E768" t="s">
        <v>2672</v>
      </c>
      <c r="F768" t="s">
        <v>2673</v>
      </c>
      <c r="G768" t="s">
        <v>2652</v>
      </c>
      <c r="H768" t="s">
        <v>594</v>
      </c>
      <c r="I768" t="s">
        <v>186</v>
      </c>
      <c r="K768">
        <v>2.6382319999999999</v>
      </c>
      <c r="L768">
        <v>2.1344729999999998</v>
      </c>
      <c r="M768">
        <v>2.1856979999999999</v>
      </c>
      <c r="N768">
        <v>2.2632750000000001</v>
      </c>
      <c r="O768">
        <v>2.288033</v>
      </c>
      <c r="P768">
        <v>2.3367529999999999</v>
      </c>
      <c r="Q768">
        <v>2.4031549999999999</v>
      </c>
      <c r="R768">
        <v>2.3928959999999999</v>
      </c>
      <c r="S768">
        <v>2.4577810000000002</v>
      </c>
      <c r="T768">
        <v>2.4806859999999999</v>
      </c>
      <c r="U768">
        <v>2.5353379999999999</v>
      </c>
      <c r="V768">
        <v>2.5883120000000002</v>
      </c>
      <c r="W768">
        <v>2.666191</v>
      </c>
      <c r="X768">
        <v>2.7330329999999998</v>
      </c>
      <c r="Y768">
        <v>2.6241129999999999</v>
      </c>
      <c r="Z768">
        <v>2.6246689999999999</v>
      </c>
      <c r="AA768">
        <v>2.680574</v>
      </c>
      <c r="AB768">
        <v>2.7384659999999998</v>
      </c>
      <c r="AC768">
        <v>2.7943709999999999</v>
      </c>
      <c r="AD768">
        <v>2.8454299999999999</v>
      </c>
      <c r="AE768">
        <v>2.802797</v>
      </c>
      <c r="AF768">
        <v>2.8412730000000002</v>
      </c>
      <c r="AG768">
        <v>2.812792</v>
      </c>
      <c r="AH768">
        <v>2.903127</v>
      </c>
      <c r="AI768">
        <v>2.9881350000000002</v>
      </c>
      <c r="AJ768">
        <v>3.0537339999999999</v>
      </c>
      <c r="AK768">
        <v>3.1410689999999999</v>
      </c>
      <c r="AL768">
        <v>3.2515830000000001</v>
      </c>
      <c r="AM768">
        <v>3.3754089999999999</v>
      </c>
      <c r="AN768">
        <v>3.4689869999999998</v>
      </c>
      <c r="AO768" s="1">
        <v>8.9999999999999993E-3</v>
      </c>
    </row>
    <row r="769" spans="1:41" hidden="1" x14ac:dyDescent="0.2">
      <c r="A769" t="s">
        <v>623</v>
      </c>
      <c r="B769" t="s">
        <v>15</v>
      </c>
      <c r="C769" t="s">
        <v>2648</v>
      </c>
      <c r="D769" t="s">
        <v>2680</v>
      </c>
      <c r="E769" t="s">
        <v>2672</v>
      </c>
      <c r="F769" t="s">
        <v>2673</v>
      </c>
      <c r="G769" t="s">
        <v>2653</v>
      </c>
      <c r="H769" t="s">
        <v>595</v>
      </c>
      <c r="I769" t="s">
        <v>186</v>
      </c>
      <c r="K769">
        <v>2.6391279999999999</v>
      </c>
      <c r="L769">
        <v>2.2392750000000001</v>
      </c>
      <c r="M769">
        <v>2.312125</v>
      </c>
      <c r="N769">
        <v>2.444334</v>
      </c>
      <c r="O769">
        <v>2.298054</v>
      </c>
      <c r="P769">
        <v>2.3804609999999999</v>
      </c>
      <c r="Q769">
        <v>2.453716</v>
      </c>
      <c r="R769">
        <v>2.5223279999999999</v>
      </c>
      <c r="S769">
        <v>2.583151</v>
      </c>
      <c r="T769">
        <v>2.638592</v>
      </c>
      <c r="U769">
        <v>2.6821959999999998</v>
      </c>
      <c r="V769">
        <v>2.7263449999999998</v>
      </c>
      <c r="W769">
        <v>2.7683909999999998</v>
      </c>
      <c r="X769">
        <v>2.8105120000000001</v>
      </c>
      <c r="Y769">
        <v>2.8627039999999999</v>
      </c>
      <c r="Z769">
        <v>2.9099659999999998</v>
      </c>
      <c r="AA769">
        <v>2.9637120000000001</v>
      </c>
      <c r="AB769">
        <v>3.0226139999999999</v>
      </c>
      <c r="AC769">
        <v>3.0840730000000001</v>
      </c>
      <c r="AD769">
        <v>3.1467109999999998</v>
      </c>
      <c r="AE769">
        <v>3.2129979999999998</v>
      </c>
      <c r="AF769">
        <v>3.2790970000000002</v>
      </c>
      <c r="AG769">
        <v>3.3502550000000002</v>
      </c>
      <c r="AH769">
        <v>3.423244</v>
      </c>
      <c r="AI769">
        <v>3.505277</v>
      </c>
      <c r="AJ769">
        <v>3.5910639999999998</v>
      </c>
      <c r="AK769">
        <v>3.6806459999999999</v>
      </c>
      <c r="AL769">
        <v>3.774079</v>
      </c>
      <c r="AM769">
        <v>3.8800020000000002</v>
      </c>
      <c r="AN769">
        <v>4.0002370000000003</v>
      </c>
      <c r="AO769" s="1">
        <v>1.4E-2</v>
      </c>
    </row>
    <row r="770" spans="1:41" hidden="1" x14ac:dyDescent="0.2">
      <c r="A770" t="s">
        <v>623</v>
      </c>
      <c r="B770" t="s">
        <v>67</v>
      </c>
      <c r="C770" t="s">
        <v>2648</v>
      </c>
      <c r="D770" t="s">
        <v>2680</v>
      </c>
      <c r="E770" t="s">
        <v>2672</v>
      </c>
      <c r="F770" t="s">
        <v>2663</v>
      </c>
      <c r="I770" t="s">
        <v>186</v>
      </c>
    </row>
    <row r="771" spans="1:41" hidden="1" x14ac:dyDescent="0.2">
      <c r="A771" t="s">
        <v>623</v>
      </c>
      <c r="B771" t="s">
        <v>11</v>
      </c>
      <c r="C771" t="s">
        <v>2648</v>
      </c>
      <c r="D771" t="s">
        <v>2680</v>
      </c>
      <c r="E771" t="s">
        <v>2672</v>
      </c>
      <c r="F771" t="s">
        <v>2663</v>
      </c>
      <c r="G771" t="s">
        <v>2651</v>
      </c>
      <c r="H771" t="s">
        <v>596</v>
      </c>
      <c r="I771" t="s">
        <v>186</v>
      </c>
      <c r="K771">
        <v>0</v>
      </c>
      <c r="L771">
        <v>0</v>
      </c>
      <c r="M771">
        <v>0</v>
      </c>
      <c r="N771">
        <v>0</v>
      </c>
      <c r="O771">
        <v>0</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v>0</v>
      </c>
      <c r="AJ771">
        <v>0</v>
      </c>
      <c r="AK771">
        <v>0</v>
      </c>
      <c r="AL771">
        <v>0</v>
      </c>
      <c r="AM771">
        <v>0</v>
      </c>
      <c r="AN771">
        <v>0</v>
      </c>
      <c r="AO771" t="s">
        <v>69</v>
      </c>
    </row>
    <row r="772" spans="1:41" hidden="1" x14ac:dyDescent="0.2">
      <c r="A772" t="s">
        <v>623</v>
      </c>
      <c r="B772" t="s">
        <v>13</v>
      </c>
      <c r="C772" t="s">
        <v>2648</v>
      </c>
      <c r="D772" t="s">
        <v>2680</v>
      </c>
      <c r="E772" t="s">
        <v>2672</v>
      </c>
      <c r="F772" t="s">
        <v>2663</v>
      </c>
      <c r="G772" t="s">
        <v>2652</v>
      </c>
      <c r="H772" t="s">
        <v>597</v>
      </c>
      <c r="I772" t="s">
        <v>186</v>
      </c>
      <c r="K772">
        <v>0</v>
      </c>
      <c r="L772">
        <v>0</v>
      </c>
      <c r="M772">
        <v>0</v>
      </c>
      <c r="N772">
        <v>0</v>
      </c>
      <c r="O772">
        <v>0</v>
      </c>
      <c r="P772">
        <v>0</v>
      </c>
      <c r="Q772">
        <v>0</v>
      </c>
      <c r="R772">
        <v>0</v>
      </c>
      <c r="S772">
        <v>0</v>
      </c>
      <c r="T772">
        <v>0</v>
      </c>
      <c r="U772">
        <v>0</v>
      </c>
      <c r="V772">
        <v>0</v>
      </c>
      <c r="W772">
        <v>0</v>
      </c>
      <c r="X772">
        <v>0</v>
      </c>
      <c r="Y772">
        <v>0</v>
      </c>
      <c r="Z772">
        <v>0</v>
      </c>
      <c r="AA772">
        <v>0</v>
      </c>
      <c r="AB772">
        <v>0</v>
      </c>
      <c r="AC772">
        <v>0</v>
      </c>
      <c r="AD772">
        <v>0</v>
      </c>
      <c r="AE772">
        <v>0</v>
      </c>
      <c r="AF772">
        <v>0</v>
      </c>
      <c r="AG772">
        <v>0</v>
      </c>
      <c r="AH772">
        <v>0</v>
      </c>
      <c r="AI772">
        <v>0</v>
      </c>
      <c r="AJ772">
        <v>0</v>
      </c>
      <c r="AK772">
        <v>0</v>
      </c>
      <c r="AL772">
        <v>0</v>
      </c>
      <c r="AM772">
        <v>0</v>
      </c>
      <c r="AN772">
        <v>0</v>
      </c>
      <c r="AO772" t="s">
        <v>69</v>
      </c>
    </row>
    <row r="773" spans="1:41" hidden="1" x14ac:dyDescent="0.2">
      <c r="A773" t="s">
        <v>623</v>
      </c>
      <c r="B773" t="s">
        <v>15</v>
      </c>
      <c r="C773" t="s">
        <v>2648</v>
      </c>
      <c r="D773" t="s">
        <v>2680</v>
      </c>
      <c r="E773" t="s">
        <v>2672</v>
      </c>
      <c r="F773" t="s">
        <v>2663</v>
      </c>
      <c r="G773" t="s">
        <v>2653</v>
      </c>
      <c r="H773" t="s">
        <v>598</v>
      </c>
      <c r="I773" t="s">
        <v>186</v>
      </c>
      <c r="K773">
        <v>0</v>
      </c>
      <c r="L773">
        <v>0</v>
      </c>
      <c r="M773">
        <v>0</v>
      </c>
      <c r="N773">
        <v>0</v>
      </c>
      <c r="O773">
        <v>0</v>
      </c>
      <c r="P773">
        <v>0</v>
      </c>
      <c r="Q773">
        <v>0</v>
      </c>
      <c r="R773">
        <v>0</v>
      </c>
      <c r="S773">
        <v>0</v>
      </c>
      <c r="T773">
        <v>0</v>
      </c>
      <c r="U773">
        <v>0</v>
      </c>
      <c r="V773">
        <v>0</v>
      </c>
      <c r="W773">
        <v>0</v>
      </c>
      <c r="X773">
        <v>0</v>
      </c>
      <c r="Y773">
        <v>0</v>
      </c>
      <c r="Z773">
        <v>0</v>
      </c>
      <c r="AA773">
        <v>0</v>
      </c>
      <c r="AB773">
        <v>0</v>
      </c>
      <c r="AC773">
        <v>0</v>
      </c>
      <c r="AD773">
        <v>0</v>
      </c>
      <c r="AE773">
        <v>0</v>
      </c>
      <c r="AF773">
        <v>0</v>
      </c>
      <c r="AG773">
        <v>0</v>
      </c>
      <c r="AH773">
        <v>0</v>
      </c>
      <c r="AI773">
        <v>0</v>
      </c>
      <c r="AJ773">
        <v>0</v>
      </c>
      <c r="AK773">
        <v>0</v>
      </c>
      <c r="AL773">
        <v>0</v>
      </c>
      <c r="AM773">
        <v>0</v>
      </c>
      <c r="AN773">
        <v>0</v>
      </c>
      <c r="AO773" t="s">
        <v>69</v>
      </c>
    </row>
    <row r="774" spans="1:41" hidden="1" x14ac:dyDescent="0.2">
      <c r="A774" t="s">
        <v>623</v>
      </c>
      <c r="B774" t="s">
        <v>25</v>
      </c>
      <c r="C774" t="s">
        <v>2648</v>
      </c>
      <c r="D774" t="s">
        <v>2680</v>
      </c>
      <c r="E774" t="s">
        <v>2672</v>
      </c>
      <c r="F774" t="s">
        <v>2656</v>
      </c>
      <c r="I774" t="s">
        <v>186</v>
      </c>
    </row>
    <row r="775" spans="1:41" hidden="1" x14ac:dyDescent="0.2">
      <c r="A775" t="s">
        <v>623</v>
      </c>
      <c r="B775" t="s">
        <v>11</v>
      </c>
      <c r="C775" t="s">
        <v>2648</v>
      </c>
      <c r="D775" t="s">
        <v>2680</v>
      </c>
      <c r="E775" t="s">
        <v>2672</v>
      </c>
      <c r="F775" t="s">
        <v>2656</v>
      </c>
      <c r="G775" t="s">
        <v>2651</v>
      </c>
      <c r="H775" t="s">
        <v>599</v>
      </c>
      <c r="I775" t="s">
        <v>186</v>
      </c>
      <c r="K775">
        <v>39.092579000000001</v>
      </c>
      <c r="L775">
        <v>40.540748999999998</v>
      </c>
      <c r="M775">
        <v>41.545867999999999</v>
      </c>
      <c r="N775">
        <v>41.649585999999999</v>
      </c>
      <c r="O775">
        <v>42.924247999999999</v>
      </c>
      <c r="P775">
        <v>44.355353999999998</v>
      </c>
      <c r="Q775">
        <v>46.071078999999997</v>
      </c>
      <c r="R775">
        <v>47.398555999999999</v>
      </c>
      <c r="S775">
        <v>48.426422000000002</v>
      </c>
      <c r="T775">
        <v>49.086021000000002</v>
      </c>
      <c r="U775">
        <v>50.673667999999999</v>
      </c>
      <c r="V775">
        <v>51.629662000000003</v>
      </c>
      <c r="W775">
        <v>54.047359</v>
      </c>
      <c r="X775">
        <v>56.009467999999998</v>
      </c>
      <c r="Y775">
        <v>56.490569999999998</v>
      </c>
      <c r="Z775">
        <v>57.752597999999999</v>
      </c>
      <c r="AA775">
        <v>59.095280000000002</v>
      </c>
      <c r="AB775">
        <v>59.705810999999997</v>
      </c>
      <c r="AC775">
        <v>62.239409999999999</v>
      </c>
      <c r="AD775">
        <v>63.981425999999999</v>
      </c>
      <c r="AE775">
        <v>64.936661000000001</v>
      </c>
      <c r="AF775">
        <v>67.460776999999993</v>
      </c>
      <c r="AG775">
        <v>69.780731000000003</v>
      </c>
      <c r="AH775">
        <v>69.907272000000006</v>
      </c>
      <c r="AI775">
        <v>72.419951999999995</v>
      </c>
      <c r="AJ775">
        <v>74.097663999999995</v>
      </c>
      <c r="AK775">
        <v>74.214218000000002</v>
      </c>
      <c r="AL775">
        <v>76.986205999999996</v>
      </c>
      <c r="AM775">
        <v>78.725112999999993</v>
      </c>
      <c r="AN775">
        <v>78.611984000000007</v>
      </c>
      <c r="AO775" s="1">
        <v>2.4E-2</v>
      </c>
    </row>
    <row r="776" spans="1:41" hidden="1" x14ac:dyDescent="0.2">
      <c r="A776" t="s">
        <v>623</v>
      </c>
      <c r="B776" t="s">
        <v>13</v>
      </c>
      <c r="C776" t="s">
        <v>2648</v>
      </c>
      <c r="D776" t="s">
        <v>2680</v>
      </c>
      <c r="E776" t="s">
        <v>2672</v>
      </c>
      <c r="F776" t="s">
        <v>2656</v>
      </c>
      <c r="G776" t="s">
        <v>2652</v>
      </c>
      <c r="H776" t="s">
        <v>600</v>
      </c>
      <c r="I776" t="s">
        <v>186</v>
      </c>
      <c r="K776">
        <v>39.088473999999998</v>
      </c>
      <c r="L776">
        <v>40.058700999999999</v>
      </c>
      <c r="M776">
        <v>40.598011</v>
      </c>
      <c r="N776">
        <v>40.744888000000003</v>
      </c>
      <c r="O776">
        <v>41.641308000000002</v>
      </c>
      <c r="P776">
        <v>43.547404999999998</v>
      </c>
      <c r="Q776">
        <v>44.994639999999997</v>
      </c>
      <c r="R776">
        <v>46.813884999999999</v>
      </c>
      <c r="S776">
        <v>47.2971</v>
      </c>
      <c r="T776">
        <v>47.351196000000002</v>
      </c>
      <c r="U776">
        <v>49.883671</v>
      </c>
      <c r="V776">
        <v>50.699722000000001</v>
      </c>
      <c r="W776">
        <v>53.154037000000002</v>
      </c>
      <c r="X776">
        <v>55.348759000000001</v>
      </c>
      <c r="Y776">
        <v>55.599617000000002</v>
      </c>
      <c r="Z776">
        <v>57.220913000000003</v>
      </c>
      <c r="AA776">
        <v>58.797832</v>
      </c>
      <c r="AB776">
        <v>59.346553999999998</v>
      </c>
      <c r="AC776">
        <v>61.315761999999999</v>
      </c>
      <c r="AD776">
        <v>64.054794000000001</v>
      </c>
      <c r="AE776">
        <v>64.735680000000002</v>
      </c>
      <c r="AF776">
        <v>67.232985999999997</v>
      </c>
      <c r="AG776">
        <v>69.410988000000003</v>
      </c>
      <c r="AH776">
        <v>69.721953999999997</v>
      </c>
      <c r="AI776">
        <v>70.924149</v>
      </c>
      <c r="AJ776">
        <v>73.470245000000006</v>
      </c>
      <c r="AK776">
        <v>73.225960000000001</v>
      </c>
      <c r="AL776">
        <v>75.318450999999996</v>
      </c>
      <c r="AM776">
        <v>76.326851000000005</v>
      </c>
      <c r="AN776">
        <v>76.034828000000005</v>
      </c>
      <c r="AO776" s="1">
        <v>2.3E-2</v>
      </c>
    </row>
    <row r="777" spans="1:41" hidden="1" x14ac:dyDescent="0.2">
      <c r="A777" t="s">
        <v>623</v>
      </c>
      <c r="B777" t="s">
        <v>15</v>
      </c>
      <c r="C777" t="s">
        <v>2648</v>
      </c>
      <c r="D777" t="s">
        <v>2680</v>
      </c>
      <c r="E777" t="s">
        <v>2672</v>
      </c>
      <c r="F777" t="s">
        <v>2656</v>
      </c>
      <c r="G777" t="s">
        <v>2653</v>
      </c>
      <c r="H777" t="s">
        <v>601</v>
      </c>
      <c r="I777" t="s">
        <v>186</v>
      </c>
      <c r="K777">
        <v>39.209907999999999</v>
      </c>
      <c r="L777">
        <v>40.274475000000002</v>
      </c>
      <c r="M777">
        <v>42.986041999999998</v>
      </c>
      <c r="N777">
        <v>43.677368000000001</v>
      </c>
      <c r="O777">
        <v>45.508750999999997</v>
      </c>
      <c r="P777">
        <v>48.291958000000001</v>
      </c>
      <c r="Q777">
        <v>49.032753</v>
      </c>
      <c r="R777">
        <v>51.546913000000004</v>
      </c>
      <c r="S777">
        <v>53.046706999999998</v>
      </c>
      <c r="T777">
        <v>54.699097000000002</v>
      </c>
      <c r="U777">
        <v>56.330894000000001</v>
      </c>
      <c r="V777">
        <v>57.758419000000004</v>
      </c>
      <c r="W777">
        <v>59.925854000000001</v>
      </c>
      <c r="X777">
        <v>61.100765000000003</v>
      </c>
      <c r="Y777">
        <v>61.211272999999998</v>
      </c>
      <c r="Z777">
        <v>61.989258</v>
      </c>
      <c r="AA777">
        <v>63.117415999999999</v>
      </c>
      <c r="AB777">
        <v>64.503105000000005</v>
      </c>
      <c r="AC777">
        <v>66.025681000000006</v>
      </c>
      <c r="AD777">
        <v>67.924674999999993</v>
      </c>
      <c r="AE777">
        <v>70.314148000000003</v>
      </c>
      <c r="AF777">
        <v>71.321548000000007</v>
      </c>
      <c r="AG777">
        <v>73.239891</v>
      </c>
      <c r="AH777">
        <v>75.313147999999998</v>
      </c>
      <c r="AI777">
        <v>77.043350000000004</v>
      </c>
      <c r="AJ777">
        <v>79.123947000000001</v>
      </c>
      <c r="AK777">
        <v>80.942154000000002</v>
      </c>
      <c r="AL777">
        <v>82.593757999999994</v>
      </c>
      <c r="AM777">
        <v>84.627594000000002</v>
      </c>
      <c r="AN777">
        <v>86.117301999999995</v>
      </c>
      <c r="AO777" s="1">
        <v>2.8000000000000001E-2</v>
      </c>
    </row>
    <row r="778" spans="1:41" hidden="1" x14ac:dyDescent="0.2">
      <c r="A778" t="s">
        <v>623</v>
      </c>
      <c r="B778" t="s">
        <v>157</v>
      </c>
    </row>
    <row r="779" spans="1:41" hidden="1" x14ac:dyDescent="0.2">
      <c r="A779" t="s">
        <v>623</v>
      </c>
      <c r="B779" t="s">
        <v>310</v>
      </c>
    </row>
    <row r="780" spans="1:41" hidden="1" x14ac:dyDescent="0.2">
      <c r="A780" t="s">
        <v>623</v>
      </c>
      <c r="B780" t="s">
        <v>8</v>
      </c>
      <c r="C780" t="s">
        <v>181</v>
      </c>
      <c r="D780" t="s">
        <v>2680</v>
      </c>
      <c r="E780" t="s">
        <v>2674</v>
      </c>
      <c r="I780" t="s">
        <v>311</v>
      </c>
    </row>
    <row r="781" spans="1:41" hidden="1" x14ac:dyDescent="0.2">
      <c r="A781" t="s">
        <v>623</v>
      </c>
      <c r="B781" t="s">
        <v>11</v>
      </c>
      <c r="C781" t="s">
        <v>181</v>
      </c>
      <c r="D781" t="s">
        <v>2680</v>
      </c>
      <c r="E781" t="s">
        <v>2674</v>
      </c>
      <c r="F781" t="s">
        <v>2651</v>
      </c>
      <c r="H781" t="s">
        <v>602</v>
      </c>
      <c r="I781" t="s">
        <v>311</v>
      </c>
      <c r="K781">
        <v>38.044837999999999</v>
      </c>
      <c r="L781">
        <v>39.646735999999997</v>
      </c>
      <c r="M781">
        <v>40.133228000000003</v>
      </c>
      <c r="N781">
        <v>40.475178</v>
      </c>
      <c r="O781">
        <v>41.377192999999998</v>
      </c>
      <c r="P781">
        <v>42.428134999999997</v>
      </c>
      <c r="Q781">
        <v>43.737006999999998</v>
      </c>
      <c r="R781">
        <v>45.015040999999997</v>
      </c>
      <c r="S781">
        <v>46.219844999999999</v>
      </c>
      <c r="T781">
        <v>47.252234999999999</v>
      </c>
      <c r="U781">
        <v>48.710647999999999</v>
      </c>
      <c r="V781">
        <v>49.818153000000002</v>
      </c>
      <c r="W781">
        <v>51.713450999999999</v>
      </c>
      <c r="X781">
        <v>53.357608999999997</v>
      </c>
      <c r="Y781">
        <v>54.062286</v>
      </c>
      <c r="Z781">
        <v>55.446582999999997</v>
      </c>
      <c r="AA781">
        <v>56.998466000000001</v>
      </c>
      <c r="AB781">
        <v>58.072186000000002</v>
      </c>
      <c r="AC781">
        <v>60.183506000000001</v>
      </c>
      <c r="AD781">
        <v>61.842002999999998</v>
      </c>
      <c r="AE781">
        <v>63.040301999999997</v>
      </c>
      <c r="AF781">
        <v>65.230286000000007</v>
      </c>
      <c r="AG781">
        <v>67.200035</v>
      </c>
      <c r="AH781">
        <v>68.167084000000003</v>
      </c>
      <c r="AI781">
        <v>70.589805999999996</v>
      </c>
      <c r="AJ781">
        <v>72.488640000000004</v>
      </c>
      <c r="AK781">
        <v>73.600348999999994</v>
      </c>
      <c r="AL781">
        <v>76.192192000000006</v>
      </c>
      <c r="AM781">
        <v>78.308029000000005</v>
      </c>
      <c r="AN781">
        <v>79.324066000000002</v>
      </c>
      <c r="AO781" s="1">
        <v>2.5999999999999999E-2</v>
      </c>
    </row>
    <row r="782" spans="1:41" hidden="1" x14ac:dyDescent="0.2">
      <c r="A782" t="s">
        <v>623</v>
      </c>
      <c r="B782" t="s">
        <v>13</v>
      </c>
      <c r="C782" t="s">
        <v>181</v>
      </c>
      <c r="D782" t="s">
        <v>2680</v>
      </c>
      <c r="E782" t="s">
        <v>2674</v>
      </c>
      <c r="F782" t="s">
        <v>2652</v>
      </c>
      <c r="H782" t="s">
        <v>603</v>
      </c>
      <c r="I782" t="s">
        <v>311</v>
      </c>
      <c r="K782">
        <v>38.043674000000003</v>
      </c>
      <c r="L782">
        <v>39.144958000000003</v>
      </c>
      <c r="M782">
        <v>39.302647</v>
      </c>
      <c r="N782">
        <v>39.558197</v>
      </c>
      <c r="O782">
        <v>40.220688000000003</v>
      </c>
      <c r="P782">
        <v>41.530113</v>
      </c>
      <c r="Q782">
        <v>42.792521999999998</v>
      </c>
      <c r="R782">
        <v>44.236525999999998</v>
      </c>
      <c r="S782">
        <v>45.312244</v>
      </c>
      <c r="T782">
        <v>46.060478000000003</v>
      </c>
      <c r="U782">
        <v>48.056496000000003</v>
      </c>
      <c r="V782">
        <v>49.065711999999998</v>
      </c>
      <c r="W782">
        <v>51.285679000000002</v>
      </c>
      <c r="X782">
        <v>53.030723999999999</v>
      </c>
      <c r="Y782">
        <v>53.772190000000002</v>
      </c>
      <c r="Z782">
        <v>55.262970000000003</v>
      </c>
      <c r="AA782">
        <v>56.953617000000001</v>
      </c>
      <c r="AB782">
        <v>58.023772999999998</v>
      </c>
      <c r="AC782">
        <v>59.894053999999997</v>
      </c>
      <c r="AD782">
        <v>62.100048000000001</v>
      </c>
      <c r="AE782">
        <v>63.358482000000002</v>
      </c>
      <c r="AF782">
        <v>65.538155000000003</v>
      </c>
      <c r="AG782">
        <v>67.549392999999995</v>
      </c>
      <c r="AH782">
        <v>68.572365000000005</v>
      </c>
      <c r="AI782">
        <v>70.368324000000001</v>
      </c>
      <c r="AJ782">
        <v>72.432777000000002</v>
      </c>
      <c r="AK782">
        <v>73.008026000000001</v>
      </c>
      <c r="AL782">
        <v>75.161827000000002</v>
      </c>
      <c r="AM782">
        <v>76.577468999999994</v>
      </c>
      <c r="AN782">
        <v>77.343451999999999</v>
      </c>
      <c r="AO782" s="1">
        <v>2.5000000000000001E-2</v>
      </c>
    </row>
    <row r="783" spans="1:41" hidden="1" x14ac:dyDescent="0.2">
      <c r="A783" t="s">
        <v>623</v>
      </c>
      <c r="B783" t="s">
        <v>15</v>
      </c>
      <c r="C783" t="s">
        <v>181</v>
      </c>
      <c r="D783" t="s">
        <v>2680</v>
      </c>
      <c r="E783" t="s">
        <v>2674</v>
      </c>
      <c r="F783" t="s">
        <v>2653</v>
      </c>
      <c r="H783" t="s">
        <v>604</v>
      </c>
      <c r="I783" t="s">
        <v>311</v>
      </c>
      <c r="K783">
        <v>38.097481000000002</v>
      </c>
      <c r="L783">
        <v>39.976714999999999</v>
      </c>
      <c r="M783">
        <v>41.246597000000001</v>
      </c>
      <c r="N783">
        <v>42.120781000000001</v>
      </c>
      <c r="O783">
        <v>43.402264000000002</v>
      </c>
      <c r="P783">
        <v>45.080115999999997</v>
      </c>
      <c r="Q783">
        <v>45.953102000000001</v>
      </c>
      <c r="R783">
        <v>47.828575000000001</v>
      </c>
      <c r="S783">
        <v>49.464511999999999</v>
      </c>
      <c r="T783">
        <v>50.810841000000003</v>
      </c>
      <c r="U783">
        <v>52.207560999999998</v>
      </c>
      <c r="V783">
        <v>53.572539999999996</v>
      </c>
      <c r="W783">
        <v>55.197563000000002</v>
      </c>
      <c r="X783">
        <v>56.454891000000003</v>
      </c>
      <c r="Y783">
        <v>57.179951000000003</v>
      </c>
      <c r="Z783">
        <v>58.327679000000003</v>
      </c>
      <c r="AA783">
        <v>59.744433999999998</v>
      </c>
      <c r="AB783">
        <v>61.202145000000002</v>
      </c>
      <c r="AC783">
        <v>62.768349000000001</v>
      </c>
      <c r="AD783">
        <v>64.455353000000002</v>
      </c>
      <c r="AE783">
        <v>66.395424000000006</v>
      </c>
      <c r="AF783">
        <v>67.744811999999996</v>
      </c>
      <c r="AG783">
        <v>69.589652999999998</v>
      </c>
      <c r="AH783">
        <v>71.607590000000002</v>
      </c>
      <c r="AI783">
        <v>73.607101</v>
      </c>
      <c r="AJ783">
        <v>75.780547999999996</v>
      </c>
      <c r="AK783">
        <v>77.831092999999996</v>
      </c>
      <c r="AL783">
        <v>79.825546000000003</v>
      </c>
      <c r="AM783">
        <v>82.178237999999993</v>
      </c>
      <c r="AN783">
        <v>84.334175000000002</v>
      </c>
      <c r="AO783" s="1">
        <v>2.8000000000000001E-2</v>
      </c>
    </row>
    <row r="784" spans="1:41" hidden="1" x14ac:dyDescent="0.2">
      <c r="A784" t="s">
        <v>623</v>
      </c>
      <c r="B784" t="s">
        <v>29</v>
      </c>
      <c r="C784" t="s">
        <v>181</v>
      </c>
      <c r="D784" t="s">
        <v>2680</v>
      </c>
      <c r="E784" t="s">
        <v>2675</v>
      </c>
      <c r="I784" t="s">
        <v>311</v>
      </c>
    </row>
    <row r="785" spans="1:41" hidden="1" x14ac:dyDescent="0.2">
      <c r="A785" t="s">
        <v>623</v>
      </c>
      <c r="B785" t="s">
        <v>11</v>
      </c>
      <c r="C785" t="s">
        <v>181</v>
      </c>
      <c r="D785" t="s">
        <v>2680</v>
      </c>
      <c r="E785" t="s">
        <v>2675</v>
      </c>
      <c r="F785" t="s">
        <v>2651</v>
      </c>
      <c r="H785" t="s">
        <v>605</v>
      </c>
      <c r="I785" t="s">
        <v>311</v>
      </c>
      <c r="K785">
        <v>27.357825999999999</v>
      </c>
      <c r="L785">
        <v>29.835896999999999</v>
      </c>
      <c r="M785">
        <v>29.539038000000001</v>
      </c>
      <c r="N785">
        <v>29.30489</v>
      </c>
      <c r="O785">
        <v>29.856871000000002</v>
      </c>
      <c r="P785">
        <v>30.415656999999999</v>
      </c>
      <c r="Q785">
        <v>31.268362</v>
      </c>
      <c r="R785">
        <v>31.981382</v>
      </c>
      <c r="S785">
        <v>32.756965999999998</v>
      </c>
      <c r="T785">
        <v>33.254905999999998</v>
      </c>
      <c r="U785">
        <v>34.282283999999997</v>
      </c>
      <c r="V785">
        <v>34.776909000000003</v>
      </c>
      <c r="W785">
        <v>36.316504999999999</v>
      </c>
      <c r="X785">
        <v>37.291514999999997</v>
      </c>
      <c r="Y785">
        <v>37.753444999999999</v>
      </c>
      <c r="Z785">
        <v>38.474426000000001</v>
      </c>
      <c r="AA785">
        <v>39.477893999999999</v>
      </c>
      <c r="AB785">
        <v>40.121124000000002</v>
      </c>
      <c r="AC785">
        <v>41.630287000000003</v>
      </c>
      <c r="AD785">
        <v>42.736313000000003</v>
      </c>
      <c r="AE785">
        <v>43.511100999999996</v>
      </c>
      <c r="AF785">
        <v>45.029995</v>
      </c>
      <c r="AG785">
        <v>46.677311000000003</v>
      </c>
      <c r="AH785">
        <v>47.190249999999999</v>
      </c>
      <c r="AI785">
        <v>48.910397000000003</v>
      </c>
      <c r="AJ785">
        <v>50.239147000000003</v>
      </c>
      <c r="AK785">
        <v>50.914974000000001</v>
      </c>
      <c r="AL785">
        <v>52.841285999999997</v>
      </c>
      <c r="AM785">
        <v>54.411330999999997</v>
      </c>
      <c r="AN785">
        <v>55.055304999999997</v>
      </c>
      <c r="AO785" s="1">
        <v>2.4E-2</v>
      </c>
    </row>
    <row r="786" spans="1:41" hidden="1" x14ac:dyDescent="0.2">
      <c r="A786" t="s">
        <v>623</v>
      </c>
      <c r="B786" t="s">
        <v>13</v>
      </c>
      <c r="C786" t="s">
        <v>181</v>
      </c>
      <c r="D786" t="s">
        <v>2680</v>
      </c>
      <c r="E786" t="s">
        <v>2675</v>
      </c>
      <c r="F786" t="s">
        <v>2652</v>
      </c>
      <c r="H786" t="s">
        <v>606</v>
      </c>
      <c r="I786" t="s">
        <v>311</v>
      </c>
      <c r="K786">
        <v>27.354897000000001</v>
      </c>
      <c r="L786">
        <v>29.365079999999999</v>
      </c>
      <c r="M786">
        <v>28.748121000000001</v>
      </c>
      <c r="N786">
        <v>28.521640999999999</v>
      </c>
      <c r="O786">
        <v>28.889037999999999</v>
      </c>
      <c r="P786">
        <v>29.727371000000002</v>
      </c>
      <c r="Q786">
        <v>30.471869000000002</v>
      </c>
      <c r="R786">
        <v>31.494071999999999</v>
      </c>
      <c r="S786">
        <v>31.943451</v>
      </c>
      <c r="T786">
        <v>32.197861000000003</v>
      </c>
      <c r="U786">
        <v>33.664912999999999</v>
      </c>
      <c r="V786">
        <v>34.219296</v>
      </c>
      <c r="W786">
        <v>35.821922000000001</v>
      </c>
      <c r="X786">
        <v>36.906300000000002</v>
      </c>
      <c r="Y786">
        <v>37.321503</v>
      </c>
      <c r="Z786">
        <v>38.159793999999998</v>
      </c>
      <c r="AA786">
        <v>39.250866000000002</v>
      </c>
      <c r="AB786">
        <v>39.870837999999999</v>
      </c>
      <c r="AC786">
        <v>41.232658000000001</v>
      </c>
      <c r="AD786">
        <v>42.811534999999999</v>
      </c>
      <c r="AE786">
        <v>43.584656000000003</v>
      </c>
      <c r="AF786">
        <v>45.105598000000001</v>
      </c>
      <c r="AG786">
        <v>46.700535000000002</v>
      </c>
      <c r="AH786">
        <v>47.307625000000002</v>
      </c>
      <c r="AI786">
        <v>48.466377000000001</v>
      </c>
      <c r="AJ786">
        <v>49.967201000000003</v>
      </c>
      <c r="AK786">
        <v>50.249836000000002</v>
      </c>
      <c r="AL786">
        <v>51.791988000000003</v>
      </c>
      <c r="AM786">
        <v>52.8414</v>
      </c>
      <c r="AN786">
        <v>53.268313999999997</v>
      </c>
      <c r="AO786" s="1">
        <v>2.3E-2</v>
      </c>
    </row>
    <row r="787" spans="1:41" hidden="1" x14ac:dyDescent="0.2">
      <c r="A787" t="s">
        <v>623</v>
      </c>
      <c r="B787" t="s">
        <v>15</v>
      </c>
      <c r="C787" t="s">
        <v>181</v>
      </c>
      <c r="D787" t="s">
        <v>2680</v>
      </c>
      <c r="E787" t="s">
        <v>2675</v>
      </c>
      <c r="F787" t="s">
        <v>2653</v>
      </c>
      <c r="H787" t="s">
        <v>607</v>
      </c>
      <c r="I787" t="s">
        <v>311</v>
      </c>
      <c r="K787">
        <v>27.419830000000001</v>
      </c>
      <c r="L787">
        <v>30.093767</v>
      </c>
      <c r="M787">
        <v>30.694965</v>
      </c>
      <c r="N787">
        <v>30.756637999999999</v>
      </c>
      <c r="O787">
        <v>31.507401000000002</v>
      </c>
      <c r="P787">
        <v>32.730983999999999</v>
      </c>
      <c r="Q787">
        <v>32.996986</v>
      </c>
      <c r="R787">
        <v>34.381912</v>
      </c>
      <c r="S787">
        <v>35.457447000000002</v>
      </c>
      <c r="T787">
        <v>36.210354000000002</v>
      </c>
      <c r="U787">
        <v>37.220706999999997</v>
      </c>
      <c r="V787">
        <v>37.958553000000002</v>
      </c>
      <c r="W787">
        <v>39.218842000000002</v>
      </c>
      <c r="X787">
        <v>39.858294999999998</v>
      </c>
      <c r="Y787">
        <v>40.090378000000001</v>
      </c>
      <c r="Z787">
        <v>40.804836000000002</v>
      </c>
      <c r="AA787">
        <v>41.627495000000003</v>
      </c>
      <c r="AB787">
        <v>42.562035000000002</v>
      </c>
      <c r="AC787">
        <v>43.594616000000002</v>
      </c>
      <c r="AD787">
        <v>44.746505999999997</v>
      </c>
      <c r="AE787">
        <v>46.262726000000001</v>
      </c>
      <c r="AF787">
        <v>47.103198999999996</v>
      </c>
      <c r="AG787">
        <v>48.446292999999997</v>
      </c>
      <c r="AH787">
        <v>49.850769</v>
      </c>
      <c r="AI787">
        <v>51.226849000000001</v>
      </c>
      <c r="AJ787">
        <v>52.724113000000003</v>
      </c>
      <c r="AK787">
        <v>54.155838000000003</v>
      </c>
      <c r="AL787">
        <v>55.561512</v>
      </c>
      <c r="AM787">
        <v>57.281395000000003</v>
      </c>
      <c r="AN787">
        <v>58.813704999999999</v>
      </c>
      <c r="AO787" s="1">
        <v>2.7E-2</v>
      </c>
    </row>
    <row r="788" spans="1:41" hidden="1" x14ac:dyDescent="0.2">
      <c r="A788" t="s">
        <v>623</v>
      </c>
      <c r="B788" t="s">
        <v>46</v>
      </c>
      <c r="C788" t="s">
        <v>181</v>
      </c>
      <c r="D788" t="s">
        <v>2680</v>
      </c>
      <c r="E788" t="s">
        <v>2676</v>
      </c>
      <c r="I788" t="s">
        <v>311</v>
      </c>
    </row>
    <row r="789" spans="1:41" hidden="1" x14ac:dyDescent="0.2">
      <c r="A789" t="s">
        <v>623</v>
      </c>
      <c r="B789" t="s">
        <v>11</v>
      </c>
      <c r="C789" t="s">
        <v>181</v>
      </c>
      <c r="D789" t="s">
        <v>2680</v>
      </c>
      <c r="E789" t="s">
        <v>2676</v>
      </c>
      <c r="F789" t="s">
        <v>2651</v>
      </c>
      <c r="H789" t="s">
        <v>608</v>
      </c>
      <c r="I789" t="s">
        <v>311</v>
      </c>
      <c r="K789">
        <v>12.500389999999999</v>
      </c>
      <c r="L789">
        <v>13.748241</v>
      </c>
      <c r="M789">
        <v>14.195436000000001</v>
      </c>
      <c r="N789">
        <v>13.175647</v>
      </c>
      <c r="O789">
        <v>13.329129</v>
      </c>
      <c r="P789">
        <v>13.687238000000001</v>
      </c>
      <c r="Q789">
        <v>14.118357</v>
      </c>
      <c r="R789">
        <v>14.654814</v>
      </c>
      <c r="S789">
        <v>15.055662999999999</v>
      </c>
      <c r="T789">
        <v>15.449851000000001</v>
      </c>
      <c r="U789">
        <v>15.945019</v>
      </c>
      <c r="V789">
        <v>16.457823000000001</v>
      </c>
      <c r="W789">
        <v>17.095848</v>
      </c>
      <c r="X789">
        <v>17.754711</v>
      </c>
      <c r="Y789">
        <v>17.980871</v>
      </c>
      <c r="Z789">
        <v>18.516262000000001</v>
      </c>
      <c r="AA789">
        <v>19.081033999999999</v>
      </c>
      <c r="AB789">
        <v>19.551088</v>
      </c>
      <c r="AC789">
        <v>20.256585999999999</v>
      </c>
      <c r="AD789">
        <v>20.924980000000001</v>
      </c>
      <c r="AE789">
        <v>21.443144</v>
      </c>
      <c r="AF789">
        <v>22.245518000000001</v>
      </c>
      <c r="AG789">
        <v>22.883735999999999</v>
      </c>
      <c r="AH789">
        <v>23.279942999999999</v>
      </c>
      <c r="AI789">
        <v>24.065480999999998</v>
      </c>
      <c r="AJ789">
        <v>24.790687999999999</v>
      </c>
      <c r="AK789">
        <v>25.134948999999999</v>
      </c>
      <c r="AL789">
        <v>25.864543999999999</v>
      </c>
      <c r="AM789">
        <v>26.561630000000001</v>
      </c>
      <c r="AN789">
        <v>27.046047000000002</v>
      </c>
      <c r="AO789" s="1">
        <v>2.7E-2</v>
      </c>
    </row>
    <row r="790" spans="1:41" hidden="1" x14ac:dyDescent="0.2">
      <c r="A790" t="s">
        <v>623</v>
      </c>
      <c r="B790" t="s">
        <v>13</v>
      </c>
      <c r="C790" t="s">
        <v>181</v>
      </c>
      <c r="D790" t="s">
        <v>2680</v>
      </c>
      <c r="E790" t="s">
        <v>2676</v>
      </c>
      <c r="F790" t="s">
        <v>2652</v>
      </c>
      <c r="H790" t="s">
        <v>609</v>
      </c>
      <c r="I790" t="s">
        <v>311</v>
      </c>
      <c r="K790">
        <v>12.532317000000001</v>
      </c>
      <c r="L790">
        <v>13.223763999999999</v>
      </c>
      <c r="M790">
        <v>13.506254</v>
      </c>
      <c r="N790">
        <v>12.686823</v>
      </c>
      <c r="O790">
        <v>12.877053999999999</v>
      </c>
      <c r="P790">
        <v>13.330137000000001</v>
      </c>
      <c r="Q790">
        <v>13.738111</v>
      </c>
      <c r="R790">
        <v>14.347466000000001</v>
      </c>
      <c r="S790">
        <v>14.748608000000001</v>
      </c>
      <c r="T790">
        <v>15.017772000000001</v>
      </c>
      <c r="U790">
        <v>15.722222</v>
      </c>
      <c r="V790">
        <v>16.125990000000002</v>
      </c>
      <c r="W790">
        <v>16.953133000000001</v>
      </c>
      <c r="X790">
        <v>17.650772</v>
      </c>
      <c r="Y790">
        <v>17.882452000000001</v>
      </c>
      <c r="Z790">
        <v>18.479838999999998</v>
      </c>
      <c r="AA790">
        <v>19.075405</v>
      </c>
      <c r="AB790">
        <v>19.527739</v>
      </c>
      <c r="AC790">
        <v>20.1738</v>
      </c>
      <c r="AD790">
        <v>21.022031999999999</v>
      </c>
      <c r="AE790">
        <v>21.583570000000002</v>
      </c>
      <c r="AF790">
        <v>22.422512000000001</v>
      </c>
      <c r="AG790">
        <v>23.163436999999998</v>
      </c>
      <c r="AH790">
        <v>23.656963000000001</v>
      </c>
      <c r="AI790">
        <v>24.312097999999999</v>
      </c>
      <c r="AJ790">
        <v>25.094021000000001</v>
      </c>
      <c r="AK790">
        <v>25.472774999999999</v>
      </c>
      <c r="AL790">
        <v>26.184678999999999</v>
      </c>
      <c r="AM790">
        <v>26.698439</v>
      </c>
      <c r="AN790">
        <v>27.200870999999999</v>
      </c>
      <c r="AO790" s="1">
        <v>2.7E-2</v>
      </c>
    </row>
    <row r="791" spans="1:41" hidden="1" x14ac:dyDescent="0.2">
      <c r="A791" t="s">
        <v>623</v>
      </c>
      <c r="B791" t="s">
        <v>15</v>
      </c>
      <c r="C791" t="s">
        <v>181</v>
      </c>
      <c r="D791" t="s">
        <v>2680</v>
      </c>
      <c r="E791" t="s">
        <v>2676</v>
      </c>
      <c r="F791" t="s">
        <v>2653</v>
      </c>
      <c r="H791" t="s">
        <v>610</v>
      </c>
      <c r="I791" t="s">
        <v>311</v>
      </c>
      <c r="K791">
        <v>12.605529000000001</v>
      </c>
      <c r="L791">
        <v>13.679653</v>
      </c>
      <c r="M791">
        <v>14.346373</v>
      </c>
      <c r="N791">
        <v>13.407059</v>
      </c>
      <c r="O791">
        <v>13.72716</v>
      </c>
      <c r="P791">
        <v>14.279858000000001</v>
      </c>
      <c r="Q791">
        <v>14.697575000000001</v>
      </c>
      <c r="R791">
        <v>15.446728</v>
      </c>
      <c r="S791">
        <v>16.207813000000002</v>
      </c>
      <c r="T791">
        <v>16.833099000000001</v>
      </c>
      <c r="U791">
        <v>17.420984000000001</v>
      </c>
      <c r="V791">
        <v>18.126144</v>
      </c>
      <c r="W791">
        <v>18.800360000000001</v>
      </c>
      <c r="X791">
        <v>19.384374999999999</v>
      </c>
      <c r="Y791">
        <v>19.715693999999999</v>
      </c>
      <c r="Z791">
        <v>20.199384999999999</v>
      </c>
      <c r="AA791">
        <v>20.732800000000001</v>
      </c>
      <c r="AB791">
        <v>21.321114999999999</v>
      </c>
      <c r="AC791">
        <v>21.903964999999999</v>
      </c>
      <c r="AD791">
        <v>22.466733999999999</v>
      </c>
      <c r="AE791">
        <v>23.114737000000002</v>
      </c>
      <c r="AF791">
        <v>23.642887000000002</v>
      </c>
      <c r="AG791">
        <v>24.327942</v>
      </c>
      <c r="AH791">
        <v>25.102421</v>
      </c>
      <c r="AI791">
        <v>25.820430999999999</v>
      </c>
      <c r="AJ791">
        <v>26.583693</v>
      </c>
      <c r="AK791">
        <v>27.257114000000001</v>
      </c>
      <c r="AL791">
        <v>27.839960000000001</v>
      </c>
      <c r="AM791">
        <v>28.658617</v>
      </c>
      <c r="AN791">
        <v>29.553270000000001</v>
      </c>
      <c r="AO791" s="1">
        <v>0.03</v>
      </c>
    </row>
    <row r="792" spans="1:41" hidden="1" x14ac:dyDescent="0.2">
      <c r="A792" t="s">
        <v>623</v>
      </c>
      <c r="B792" t="s">
        <v>75</v>
      </c>
      <c r="C792" t="s">
        <v>181</v>
      </c>
      <c r="D792" t="s">
        <v>2680</v>
      </c>
      <c r="E792" t="s">
        <v>2677</v>
      </c>
      <c r="I792" t="s">
        <v>311</v>
      </c>
    </row>
    <row r="793" spans="1:41" hidden="1" x14ac:dyDescent="0.2">
      <c r="A793" t="s">
        <v>623</v>
      </c>
      <c r="B793" t="s">
        <v>11</v>
      </c>
      <c r="C793" t="s">
        <v>181</v>
      </c>
      <c r="D793" t="s">
        <v>2680</v>
      </c>
      <c r="E793" t="s">
        <v>2677</v>
      </c>
      <c r="F793" t="s">
        <v>2651</v>
      </c>
      <c r="H793" t="s">
        <v>611</v>
      </c>
      <c r="I793" t="s">
        <v>311</v>
      </c>
      <c r="K793">
        <v>61.665301999999997</v>
      </c>
      <c r="L793">
        <v>63.714092000000001</v>
      </c>
      <c r="M793">
        <v>61.370232000000001</v>
      </c>
      <c r="N793">
        <v>63.885249999999999</v>
      </c>
      <c r="O793">
        <v>65.157730000000001</v>
      </c>
      <c r="P793">
        <v>67.217644000000007</v>
      </c>
      <c r="Q793">
        <v>69.319785999999993</v>
      </c>
      <c r="R793">
        <v>71.327797000000004</v>
      </c>
      <c r="S793">
        <v>73.079926</v>
      </c>
      <c r="T793">
        <v>75.373123000000007</v>
      </c>
      <c r="U793">
        <v>77.702049000000002</v>
      </c>
      <c r="V793">
        <v>79.569191000000004</v>
      </c>
      <c r="W793">
        <v>81.350600999999997</v>
      </c>
      <c r="X793">
        <v>83.337829999999997</v>
      </c>
      <c r="Y793">
        <v>85.078750999999997</v>
      </c>
      <c r="Z793">
        <v>87.234909000000002</v>
      </c>
      <c r="AA793">
        <v>89.614922000000007</v>
      </c>
      <c r="AB793">
        <v>92.163291999999998</v>
      </c>
      <c r="AC793">
        <v>94.201164000000006</v>
      </c>
      <c r="AD793">
        <v>97.066162000000006</v>
      </c>
      <c r="AE793">
        <v>99.685424999999995</v>
      </c>
      <c r="AF793">
        <v>102.036057</v>
      </c>
      <c r="AG793">
        <v>105.367767</v>
      </c>
      <c r="AH793">
        <v>108.870003</v>
      </c>
      <c r="AI793">
        <v>111.850296</v>
      </c>
      <c r="AJ793">
        <v>115.489372</v>
      </c>
      <c r="AK793">
        <v>118.560852</v>
      </c>
      <c r="AL793">
        <v>121.16831999999999</v>
      </c>
      <c r="AM793">
        <v>124.370644</v>
      </c>
      <c r="AN793">
        <v>127.530312</v>
      </c>
      <c r="AO793" s="1">
        <v>2.5000000000000001E-2</v>
      </c>
    </row>
    <row r="794" spans="1:41" hidden="1" x14ac:dyDescent="0.2">
      <c r="A794" t="s">
        <v>623</v>
      </c>
      <c r="B794" t="s">
        <v>13</v>
      </c>
      <c r="C794" t="s">
        <v>181</v>
      </c>
      <c r="D794" t="s">
        <v>2680</v>
      </c>
      <c r="E794" t="s">
        <v>2677</v>
      </c>
      <c r="F794" t="s">
        <v>2652</v>
      </c>
      <c r="H794" t="s">
        <v>612</v>
      </c>
      <c r="I794" t="s">
        <v>311</v>
      </c>
      <c r="K794">
        <v>61.662537</v>
      </c>
      <c r="L794">
        <v>63.707740999999999</v>
      </c>
      <c r="M794">
        <v>60.331370999999997</v>
      </c>
      <c r="N794">
        <v>61.794753999999998</v>
      </c>
      <c r="O794">
        <v>63.219265</v>
      </c>
      <c r="P794">
        <v>65.264106999999996</v>
      </c>
      <c r="Q794">
        <v>67.639526000000004</v>
      </c>
      <c r="R794">
        <v>69.540565000000001</v>
      </c>
      <c r="S794">
        <v>71.410690000000002</v>
      </c>
      <c r="T794">
        <v>73.451697999999993</v>
      </c>
      <c r="U794">
        <v>75.491660999999993</v>
      </c>
      <c r="V794">
        <v>77.492531</v>
      </c>
      <c r="W794">
        <v>79.261757000000003</v>
      </c>
      <c r="X794">
        <v>80.759521000000007</v>
      </c>
      <c r="Y794">
        <v>82.487755000000007</v>
      </c>
      <c r="Z794">
        <v>84.280501999999998</v>
      </c>
      <c r="AA794">
        <v>86.160697999999996</v>
      </c>
      <c r="AB794">
        <v>88.650940000000006</v>
      </c>
      <c r="AC794">
        <v>90.816254000000001</v>
      </c>
      <c r="AD794">
        <v>94.546204000000003</v>
      </c>
      <c r="AE794">
        <v>97.378510000000006</v>
      </c>
      <c r="AF794">
        <v>99.835685999999995</v>
      </c>
      <c r="AG794">
        <v>103.340889</v>
      </c>
      <c r="AH794">
        <v>106.391418</v>
      </c>
      <c r="AI794">
        <v>109.15426600000001</v>
      </c>
      <c r="AJ794">
        <v>112.734764</v>
      </c>
      <c r="AK794">
        <v>114.898331</v>
      </c>
      <c r="AL794">
        <v>118.087692</v>
      </c>
      <c r="AM794">
        <v>122.03170799999999</v>
      </c>
      <c r="AN794">
        <v>125.847359</v>
      </c>
      <c r="AO794" s="1">
        <v>2.5000000000000001E-2</v>
      </c>
    </row>
    <row r="795" spans="1:41" hidden="1" x14ac:dyDescent="0.2">
      <c r="A795" t="s">
        <v>623</v>
      </c>
      <c r="B795" t="s">
        <v>15</v>
      </c>
      <c r="C795" t="s">
        <v>181</v>
      </c>
      <c r="D795" t="s">
        <v>2680</v>
      </c>
      <c r="E795" t="s">
        <v>2677</v>
      </c>
      <c r="F795" t="s">
        <v>2653</v>
      </c>
      <c r="H795" t="s">
        <v>613</v>
      </c>
      <c r="I795" t="s">
        <v>311</v>
      </c>
      <c r="K795">
        <v>61.837234000000002</v>
      </c>
      <c r="L795">
        <v>63.762912999999998</v>
      </c>
      <c r="M795">
        <v>60.571334999999998</v>
      </c>
      <c r="N795">
        <v>64.630600000000001</v>
      </c>
      <c r="O795">
        <v>66.891356999999999</v>
      </c>
      <c r="P795">
        <v>68.952995000000001</v>
      </c>
      <c r="Q795">
        <v>71.153244000000001</v>
      </c>
      <c r="R795">
        <v>73.388596000000007</v>
      </c>
      <c r="S795">
        <v>76.971694999999997</v>
      </c>
      <c r="T795">
        <v>79.088875000000002</v>
      </c>
      <c r="U795">
        <v>81.223427000000001</v>
      </c>
      <c r="V795">
        <v>83.441672999999994</v>
      </c>
      <c r="W795">
        <v>85.328438000000006</v>
      </c>
      <c r="X795">
        <v>87.310951000000003</v>
      </c>
      <c r="Y795">
        <v>88.836112999999997</v>
      </c>
      <c r="Z795">
        <v>90.769547000000003</v>
      </c>
      <c r="AA795">
        <v>92.973022</v>
      </c>
      <c r="AB795">
        <v>94.704964000000004</v>
      </c>
      <c r="AC795">
        <v>96.881789999999995</v>
      </c>
      <c r="AD795">
        <v>97.536079000000001</v>
      </c>
      <c r="AE795">
        <v>99.045494000000005</v>
      </c>
      <c r="AF795">
        <v>101.800293</v>
      </c>
      <c r="AG795">
        <v>104.847244</v>
      </c>
      <c r="AH795">
        <v>107.70545199999999</v>
      </c>
      <c r="AI795">
        <v>111.33387</v>
      </c>
      <c r="AJ795">
        <v>113.62117000000001</v>
      </c>
      <c r="AK795">
        <v>116.284126</v>
      </c>
      <c r="AL795">
        <v>118.28634599999999</v>
      </c>
      <c r="AM795">
        <v>121.66767900000001</v>
      </c>
      <c r="AN795">
        <v>125.556206</v>
      </c>
      <c r="AO795" s="1">
        <v>2.5000000000000001E-2</v>
      </c>
    </row>
    <row r="796" spans="1:41" hidden="1" x14ac:dyDescent="0.2">
      <c r="A796" t="s">
        <v>623</v>
      </c>
      <c r="B796" t="s">
        <v>172</v>
      </c>
      <c r="C796" t="s">
        <v>181</v>
      </c>
      <c r="D796" t="s">
        <v>2680</v>
      </c>
      <c r="E796" t="s">
        <v>2678</v>
      </c>
      <c r="I796" t="s">
        <v>311</v>
      </c>
    </row>
    <row r="797" spans="1:41" hidden="1" x14ac:dyDescent="0.2">
      <c r="A797" t="s">
        <v>623</v>
      </c>
      <c r="B797" t="s">
        <v>11</v>
      </c>
      <c r="C797" t="s">
        <v>181</v>
      </c>
      <c r="D797" t="s">
        <v>2680</v>
      </c>
      <c r="E797" t="s">
        <v>2678</v>
      </c>
      <c r="F797" t="s">
        <v>2651</v>
      </c>
      <c r="H797" t="s">
        <v>614</v>
      </c>
      <c r="I797" t="s">
        <v>311</v>
      </c>
      <c r="K797">
        <v>139.56835899999999</v>
      </c>
      <c r="L797">
        <v>146.94497699999999</v>
      </c>
      <c r="M797">
        <v>145.23794599999999</v>
      </c>
      <c r="N797">
        <v>146.84094200000001</v>
      </c>
      <c r="O797">
        <v>149.720901</v>
      </c>
      <c r="P797">
        <v>153.74868799999999</v>
      </c>
      <c r="Q797">
        <v>158.443512</v>
      </c>
      <c r="R797">
        <v>162.97903400000001</v>
      </c>
      <c r="S797">
        <v>167.11239599999999</v>
      </c>
      <c r="T797">
        <v>171.33012400000001</v>
      </c>
      <c r="U797">
        <v>176.63999899999999</v>
      </c>
      <c r="V797">
        <v>180.622086</v>
      </c>
      <c r="W797">
        <v>186.47640999999999</v>
      </c>
      <c r="X797">
        <v>191.741669</v>
      </c>
      <c r="Y797">
        <v>194.875336</v>
      </c>
      <c r="Z797">
        <v>199.67216500000001</v>
      </c>
      <c r="AA797">
        <v>205.17233300000001</v>
      </c>
      <c r="AB797">
        <v>209.90770000000001</v>
      </c>
      <c r="AC797">
        <v>216.27153000000001</v>
      </c>
      <c r="AD797">
        <v>222.569458</v>
      </c>
      <c r="AE797">
        <v>227.679947</v>
      </c>
      <c r="AF797">
        <v>234.541855</v>
      </c>
      <c r="AG797">
        <v>242.12884500000001</v>
      </c>
      <c r="AH797">
        <v>247.50726299999999</v>
      </c>
      <c r="AI797">
        <v>255.416</v>
      </c>
      <c r="AJ797">
        <v>263.007812</v>
      </c>
      <c r="AK797">
        <v>268.21112099999999</v>
      </c>
      <c r="AL797">
        <v>276.06634500000001</v>
      </c>
      <c r="AM797">
        <v>283.65164199999998</v>
      </c>
      <c r="AN797">
        <v>288.95571899999999</v>
      </c>
      <c r="AO797" s="1">
        <v>2.5000000000000001E-2</v>
      </c>
    </row>
    <row r="798" spans="1:41" hidden="1" x14ac:dyDescent="0.2">
      <c r="A798" t="s">
        <v>623</v>
      </c>
      <c r="B798" t="s">
        <v>13</v>
      </c>
      <c r="C798" t="s">
        <v>181</v>
      </c>
      <c r="D798" t="s">
        <v>2680</v>
      </c>
      <c r="E798" t="s">
        <v>2678</v>
      </c>
      <c r="F798" t="s">
        <v>2652</v>
      </c>
      <c r="H798" t="s">
        <v>615</v>
      </c>
      <c r="I798" t="s">
        <v>311</v>
      </c>
      <c r="K798">
        <v>139.59343000000001</v>
      </c>
      <c r="L798">
        <v>145.44154399999999</v>
      </c>
      <c r="M798">
        <v>141.88841199999999</v>
      </c>
      <c r="N798">
        <v>142.56141700000001</v>
      </c>
      <c r="O798">
        <v>145.206039</v>
      </c>
      <c r="P798">
        <v>149.85174599999999</v>
      </c>
      <c r="Q798">
        <v>154.64202900000001</v>
      </c>
      <c r="R798">
        <v>159.61863700000001</v>
      </c>
      <c r="S798">
        <v>163.41499300000001</v>
      </c>
      <c r="T798">
        <v>166.72779800000001</v>
      </c>
      <c r="U798">
        <v>172.935303</v>
      </c>
      <c r="V798">
        <v>176.90351899999999</v>
      </c>
      <c r="W798">
        <v>183.322464</v>
      </c>
      <c r="X798">
        <v>188.34730500000001</v>
      </c>
      <c r="Y798">
        <v>191.463898</v>
      </c>
      <c r="Z798">
        <v>196.18310500000001</v>
      </c>
      <c r="AA798">
        <v>201.44059799999999</v>
      </c>
      <c r="AB798">
        <v>206.073273</v>
      </c>
      <c r="AC798">
        <v>212.11677599999999</v>
      </c>
      <c r="AD798">
        <v>220.47979699999999</v>
      </c>
      <c r="AE798">
        <v>225.90521200000001</v>
      </c>
      <c r="AF798">
        <v>232.90193199999999</v>
      </c>
      <c r="AG798">
        <v>240.754257</v>
      </c>
      <c r="AH798">
        <v>245.92837499999999</v>
      </c>
      <c r="AI798">
        <v>252.30107100000001</v>
      </c>
      <c r="AJ798">
        <v>260.22876000000002</v>
      </c>
      <c r="AK798">
        <v>263.62893700000001</v>
      </c>
      <c r="AL798">
        <v>271.22619600000002</v>
      </c>
      <c r="AM798">
        <v>278.14901700000001</v>
      </c>
      <c r="AN798">
        <v>283.66000400000001</v>
      </c>
      <c r="AO798" s="1">
        <v>2.5000000000000001E-2</v>
      </c>
    </row>
    <row r="799" spans="1:41" hidden="1" x14ac:dyDescent="0.2">
      <c r="A799" t="s">
        <v>623</v>
      </c>
      <c r="B799" t="s">
        <v>15</v>
      </c>
      <c r="C799" t="s">
        <v>181</v>
      </c>
      <c r="D799" t="s">
        <v>2680</v>
      </c>
      <c r="E799" t="s">
        <v>2678</v>
      </c>
      <c r="F799" t="s">
        <v>2653</v>
      </c>
      <c r="H799" t="s">
        <v>616</v>
      </c>
      <c r="I799" t="s">
        <v>311</v>
      </c>
      <c r="K799">
        <v>139.960083</v>
      </c>
      <c r="L799">
        <v>147.513046</v>
      </c>
      <c r="M799">
        <v>146.859283</v>
      </c>
      <c r="N799">
        <v>150.915085</v>
      </c>
      <c r="O799">
        <v>155.52818300000001</v>
      </c>
      <c r="P799">
        <v>161.043961</v>
      </c>
      <c r="Q799">
        <v>164.80091899999999</v>
      </c>
      <c r="R799">
        <v>171.045807</v>
      </c>
      <c r="S799">
        <v>178.101471</v>
      </c>
      <c r="T799">
        <v>182.943161</v>
      </c>
      <c r="U799">
        <v>188.07266200000001</v>
      </c>
      <c r="V799">
        <v>193.09892300000001</v>
      </c>
      <c r="W799">
        <v>198.545197</v>
      </c>
      <c r="X799">
        <v>203.00853000000001</v>
      </c>
      <c r="Y799">
        <v>205.82214400000001</v>
      </c>
      <c r="Z799">
        <v>210.10144</v>
      </c>
      <c r="AA799">
        <v>215.07775899999999</v>
      </c>
      <c r="AB799">
        <v>219.79028299999999</v>
      </c>
      <c r="AC799">
        <v>225.14871199999999</v>
      </c>
      <c r="AD799">
        <v>229.20468099999999</v>
      </c>
      <c r="AE799">
        <v>234.81838999999999</v>
      </c>
      <c r="AF799">
        <v>240.29119900000001</v>
      </c>
      <c r="AG799">
        <v>247.21113600000001</v>
      </c>
      <c r="AH799">
        <v>254.26622</v>
      </c>
      <c r="AI799">
        <v>261.98825099999999</v>
      </c>
      <c r="AJ799">
        <v>268.70953400000002</v>
      </c>
      <c r="AK799">
        <v>275.52816799999999</v>
      </c>
      <c r="AL799">
        <v>281.51336700000002</v>
      </c>
      <c r="AM799">
        <v>289.78591899999998</v>
      </c>
      <c r="AN799">
        <v>298.25735500000002</v>
      </c>
      <c r="AO799" s="1">
        <v>2.5999999999999999E-2</v>
      </c>
    </row>
    <row r="800" spans="1:41" hidden="1" x14ac:dyDescent="0.2">
      <c r="A800" t="s">
        <v>623</v>
      </c>
      <c r="B800" t="s">
        <v>176</v>
      </c>
      <c r="C800" t="s">
        <v>181</v>
      </c>
      <c r="D800" t="s">
        <v>2680</v>
      </c>
      <c r="E800" t="s">
        <v>2679</v>
      </c>
      <c r="I800" t="s">
        <v>311</v>
      </c>
    </row>
    <row r="801" spans="1:41" hidden="1" x14ac:dyDescent="0.2">
      <c r="A801" t="s">
        <v>623</v>
      </c>
      <c r="B801" t="s">
        <v>11</v>
      </c>
      <c r="C801" t="s">
        <v>181</v>
      </c>
      <c r="D801" t="s">
        <v>2680</v>
      </c>
      <c r="E801" t="s">
        <v>2679</v>
      </c>
      <c r="F801" t="s">
        <v>2651</v>
      </c>
      <c r="H801" t="s">
        <v>617</v>
      </c>
      <c r="I801" t="s">
        <v>311</v>
      </c>
      <c r="K801">
        <v>4.2798999999999997E-2</v>
      </c>
      <c r="L801">
        <v>4.5058000000000001E-2</v>
      </c>
      <c r="M801">
        <v>4.4519999999999997E-2</v>
      </c>
      <c r="N801">
        <v>4.4875999999999999E-2</v>
      </c>
      <c r="O801">
        <v>4.4874999999999998E-2</v>
      </c>
      <c r="P801">
        <v>4.5180999999999999E-2</v>
      </c>
      <c r="Q801">
        <v>4.5303999999999997E-2</v>
      </c>
      <c r="R801">
        <v>4.5267000000000002E-2</v>
      </c>
      <c r="S801">
        <v>4.5220000000000003E-2</v>
      </c>
      <c r="T801">
        <v>4.5557E-2</v>
      </c>
      <c r="U801">
        <v>4.5259000000000001E-2</v>
      </c>
      <c r="V801">
        <v>4.5170000000000002E-2</v>
      </c>
      <c r="W801">
        <v>4.5131999999999999E-2</v>
      </c>
      <c r="X801">
        <v>4.4913000000000002E-2</v>
      </c>
      <c r="Y801">
        <v>4.3964000000000003E-2</v>
      </c>
      <c r="Z801">
        <v>4.5704000000000002E-2</v>
      </c>
      <c r="AA801">
        <v>4.6267000000000003E-2</v>
      </c>
      <c r="AB801">
        <v>4.7154000000000001E-2</v>
      </c>
      <c r="AC801">
        <v>4.8029000000000002E-2</v>
      </c>
      <c r="AD801">
        <v>4.9414E-2</v>
      </c>
      <c r="AE801">
        <v>5.0874999999999997E-2</v>
      </c>
      <c r="AF801">
        <v>5.2782999999999997E-2</v>
      </c>
      <c r="AG801">
        <v>5.4740999999999998E-2</v>
      </c>
      <c r="AH801">
        <v>5.6848000000000003E-2</v>
      </c>
      <c r="AI801">
        <v>5.8925999999999999E-2</v>
      </c>
      <c r="AJ801">
        <v>6.1364000000000002E-2</v>
      </c>
      <c r="AK801">
        <v>6.3804E-2</v>
      </c>
      <c r="AL801">
        <v>6.6125000000000003E-2</v>
      </c>
      <c r="AM801">
        <v>6.8790000000000004E-2</v>
      </c>
      <c r="AN801">
        <v>7.1572999999999998E-2</v>
      </c>
      <c r="AO801" s="1">
        <v>1.7999999999999999E-2</v>
      </c>
    </row>
    <row r="802" spans="1:41" hidden="1" x14ac:dyDescent="0.2">
      <c r="A802" t="s">
        <v>623</v>
      </c>
      <c r="B802" t="s">
        <v>13</v>
      </c>
      <c r="C802" t="s">
        <v>181</v>
      </c>
      <c r="D802" t="s">
        <v>2680</v>
      </c>
      <c r="E802" t="s">
        <v>2679</v>
      </c>
      <c r="F802" t="s">
        <v>2652</v>
      </c>
      <c r="H802" t="s">
        <v>618</v>
      </c>
      <c r="I802" t="s">
        <v>311</v>
      </c>
      <c r="K802">
        <v>3.5483000000000001E-2</v>
      </c>
      <c r="L802">
        <v>3.9078000000000002E-2</v>
      </c>
      <c r="M802">
        <v>4.4165999999999997E-2</v>
      </c>
      <c r="N802">
        <v>4.4124999999999998E-2</v>
      </c>
      <c r="O802">
        <v>4.3944999999999998E-2</v>
      </c>
      <c r="P802">
        <v>4.3480999999999999E-2</v>
      </c>
      <c r="Q802">
        <v>4.3787E-2</v>
      </c>
      <c r="R802">
        <v>4.4718000000000001E-2</v>
      </c>
      <c r="S802">
        <v>4.4353999999999998E-2</v>
      </c>
      <c r="T802">
        <v>4.4287E-2</v>
      </c>
      <c r="U802">
        <v>4.3934000000000001E-2</v>
      </c>
      <c r="V802">
        <v>4.4089000000000003E-2</v>
      </c>
      <c r="W802">
        <v>4.4912000000000001E-2</v>
      </c>
      <c r="X802">
        <v>4.4054000000000003E-2</v>
      </c>
      <c r="Y802">
        <v>4.4298999999999998E-2</v>
      </c>
      <c r="Z802">
        <v>4.5711000000000002E-2</v>
      </c>
      <c r="AA802">
        <v>4.6736E-2</v>
      </c>
      <c r="AB802">
        <v>4.6239000000000002E-2</v>
      </c>
      <c r="AC802">
        <v>4.7848000000000002E-2</v>
      </c>
      <c r="AD802">
        <v>4.8396000000000002E-2</v>
      </c>
      <c r="AE802">
        <v>5.0429000000000002E-2</v>
      </c>
      <c r="AF802">
        <v>5.2090999999999998E-2</v>
      </c>
      <c r="AG802">
        <v>5.3860999999999999E-2</v>
      </c>
      <c r="AH802">
        <v>5.5766000000000003E-2</v>
      </c>
      <c r="AI802">
        <v>5.8323E-2</v>
      </c>
      <c r="AJ802">
        <v>6.2852000000000005E-2</v>
      </c>
      <c r="AK802">
        <v>6.4285999999999996E-2</v>
      </c>
      <c r="AL802">
        <v>6.6721000000000003E-2</v>
      </c>
      <c r="AM802">
        <v>6.9972999999999994E-2</v>
      </c>
      <c r="AN802">
        <v>7.3076000000000002E-2</v>
      </c>
      <c r="AO802" s="1">
        <v>2.5000000000000001E-2</v>
      </c>
    </row>
    <row r="803" spans="1:41" hidden="1" x14ac:dyDescent="0.2">
      <c r="A803" t="s">
        <v>623</v>
      </c>
      <c r="B803" t="s">
        <v>15</v>
      </c>
      <c r="C803" t="s">
        <v>181</v>
      </c>
      <c r="D803" t="s">
        <v>2680</v>
      </c>
      <c r="E803" t="s">
        <v>2679</v>
      </c>
      <c r="F803" t="s">
        <v>2653</v>
      </c>
      <c r="H803" t="s">
        <v>619</v>
      </c>
      <c r="I803" t="s">
        <v>311</v>
      </c>
      <c r="K803">
        <v>3.5229999999999997E-2</v>
      </c>
      <c r="L803">
        <v>3.7977999999999998E-2</v>
      </c>
      <c r="M803">
        <v>4.4220000000000002E-2</v>
      </c>
      <c r="N803">
        <v>4.5594999999999997E-2</v>
      </c>
      <c r="O803">
        <v>4.6188E-2</v>
      </c>
      <c r="P803">
        <v>4.6478999999999999E-2</v>
      </c>
      <c r="Q803">
        <v>4.6586000000000002E-2</v>
      </c>
      <c r="R803">
        <v>4.6668000000000001E-2</v>
      </c>
      <c r="S803">
        <v>4.7094999999999998E-2</v>
      </c>
      <c r="T803">
        <v>4.7066999999999998E-2</v>
      </c>
      <c r="U803">
        <v>4.6833E-2</v>
      </c>
      <c r="V803">
        <v>4.6718000000000003E-2</v>
      </c>
      <c r="W803">
        <v>4.6404000000000001E-2</v>
      </c>
      <c r="X803">
        <v>4.6376000000000001E-2</v>
      </c>
      <c r="Y803">
        <v>4.6129000000000003E-2</v>
      </c>
      <c r="Z803">
        <v>4.6262999999999999E-2</v>
      </c>
      <c r="AA803">
        <v>4.6621999999999997E-2</v>
      </c>
      <c r="AB803">
        <v>4.7010999999999997E-2</v>
      </c>
      <c r="AC803">
        <v>4.7856000000000003E-2</v>
      </c>
      <c r="AD803">
        <v>4.8397000000000003E-2</v>
      </c>
      <c r="AE803">
        <v>4.9322999999999999E-2</v>
      </c>
      <c r="AF803">
        <v>5.0729000000000003E-2</v>
      </c>
      <c r="AG803">
        <v>5.2359000000000003E-2</v>
      </c>
      <c r="AH803">
        <v>5.4427999999999997E-2</v>
      </c>
      <c r="AI803">
        <v>5.6584000000000002E-2</v>
      </c>
      <c r="AJ803">
        <v>5.8382000000000003E-2</v>
      </c>
      <c r="AK803">
        <v>6.0478999999999998E-2</v>
      </c>
      <c r="AL803">
        <v>6.2532000000000004E-2</v>
      </c>
      <c r="AM803">
        <v>6.5254999999999994E-2</v>
      </c>
      <c r="AN803">
        <v>6.8198999999999996E-2</v>
      </c>
      <c r="AO803" s="1">
        <v>2.3E-2</v>
      </c>
    </row>
    <row r="804" spans="1:41" hidden="1" x14ac:dyDescent="0.2">
      <c r="A804" t="s">
        <v>623</v>
      </c>
      <c r="B804" t="s">
        <v>180</v>
      </c>
      <c r="C804" t="s">
        <v>181</v>
      </c>
      <c r="D804" t="s">
        <v>2680</v>
      </c>
      <c r="I804" t="s">
        <v>311</v>
      </c>
    </row>
    <row r="805" spans="1:41" hidden="1" x14ac:dyDescent="0.2">
      <c r="A805" t="s">
        <v>623</v>
      </c>
      <c r="B805" t="s">
        <v>11</v>
      </c>
      <c r="C805" t="s">
        <v>181</v>
      </c>
      <c r="D805" t="s">
        <v>2680</v>
      </c>
      <c r="E805" t="s">
        <v>2651</v>
      </c>
      <c r="H805" t="s">
        <v>620</v>
      </c>
      <c r="I805" t="s">
        <v>311</v>
      </c>
      <c r="K805">
        <v>139.61116000000001</v>
      </c>
      <c r="L805">
        <v>146.99002100000001</v>
      </c>
      <c r="M805">
        <v>145.282455</v>
      </c>
      <c r="N805">
        <v>146.885818</v>
      </c>
      <c r="O805">
        <v>149.765793</v>
      </c>
      <c r="P805">
        <v>153.79385400000001</v>
      </c>
      <c r="Q805">
        <v>158.48881499999999</v>
      </c>
      <c r="R805">
        <v>163.024292</v>
      </c>
      <c r="S805">
        <v>167.157623</v>
      </c>
      <c r="T805">
        <v>171.375687</v>
      </c>
      <c r="U805">
        <v>176.685272</v>
      </c>
      <c r="V805">
        <v>180.66725199999999</v>
      </c>
      <c r="W805">
        <v>186.521545</v>
      </c>
      <c r="X805">
        <v>191.78659099999999</v>
      </c>
      <c r="Y805">
        <v>194.91931199999999</v>
      </c>
      <c r="Z805">
        <v>199.71786499999999</v>
      </c>
      <c r="AA805">
        <v>205.21859699999999</v>
      </c>
      <c r="AB805">
        <v>209.95486500000001</v>
      </c>
      <c r="AC805">
        <v>216.31958</v>
      </c>
      <c r="AD805">
        <v>222.618866</v>
      </c>
      <c r="AE805">
        <v>227.73081999999999</v>
      </c>
      <c r="AF805">
        <v>234.59465</v>
      </c>
      <c r="AG805">
        <v>242.18360899999999</v>
      </c>
      <c r="AH805">
        <v>247.56410199999999</v>
      </c>
      <c r="AI805">
        <v>255.47491500000001</v>
      </c>
      <c r="AJ805">
        <v>263.06918300000001</v>
      </c>
      <c r="AK805">
        <v>268.27493299999998</v>
      </c>
      <c r="AL805">
        <v>276.13247699999999</v>
      </c>
      <c r="AM805">
        <v>283.72042800000003</v>
      </c>
      <c r="AN805">
        <v>289.02731299999999</v>
      </c>
      <c r="AO805" s="1">
        <v>2.5000000000000001E-2</v>
      </c>
    </row>
    <row r="806" spans="1:41" hidden="1" x14ac:dyDescent="0.2">
      <c r="A806" t="s">
        <v>623</v>
      </c>
      <c r="B806" t="s">
        <v>13</v>
      </c>
      <c r="C806" t="s">
        <v>181</v>
      </c>
      <c r="D806" t="s">
        <v>2680</v>
      </c>
      <c r="E806" t="s">
        <v>2652</v>
      </c>
      <c r="H806" t="s">
        <v>621</v>
      </c>
      <c r="I806" t="s">
        <v>311</v>
      </c>
      <c r="K806">
        <v>139.628906</v>
      </c>
      <c r="L806">
        <v>145.48062100000001</v>
      </c>
      <c r="M806">
        <v>141.93255600000001</v>
      </c>
      <c r="N806">
        <v>142.60552999999999</v>
      </c>
      <c r="O806">
        <v>145.24998500000001</v>
      </c>
      <c r="P806">
        <v>149.89523299999999</v>
      </c>
      <c r="Q806">
        <v>154.685822</v>
      </c>
      <c r="R806">
        <v>159.66336100000001</v>
      </c>
      <c r="S806">
        <v>163.45933500000001</v>
      </c>
      <c r="T806">
        <v>166.772064</v>
      </c>
      <c r="U806">
        <v>172.97924800000001</v>
      </c>
      <c r="V806">
        <v>176.94760099999999</v>
      </c>
      <c r="W806">
        <v>183.367401</v>
      </c>
      <c r="X806">
        <v>188.39137299999999</v>
      </c>
      <c r="Y806">
        <v>191.50817900000001</v>
      </c>
      <c r="Z806">
        <v>196.22879</v>
      </c>
      <c r="AA806">
        <v>201.48732000000001</v>
      </c>
      <c r="AB806">
        <v>206.11952199999999</v>
      </c>
      <c r="AC806">
        <v>212.16461200000001</v>
      </c>
      <c r="AD806">
        <v>220.52822900000001</v>
      </c>
      <c r="AE806">
        <v>225.95564300000001</v>
      </c>
      <c r="AF806">
        <v>232.954025</v>
      </c>
      <c r="AG806">
        <v>240.80808999999999</v>
      </c>
      <c r="AH806">
        <v>245.984161</v>
      </c>
      <c r="AI806">
        <v>252.35938999999999</v>
      </c>
      <c r="AJ806">
        <v>260.29159499999997</v>
      </c>
      <c r="AK806">
        <v>263.69326799999999</v>
      </c>
      <c r="AL806">
        <v>271.29287699999998</v>
      </c>
      <c r="AM806">
        <v>278.21899400000001</v>
      </c>
      <c r="AN806">
        <v>283.733093</v>
      </c>
      <c r="AO806" s="1">
        <v>2.5000000000000001E-2</v>
      </c>
    </row>
    <row r="807" spans="1:41" hidden="1" x14ac:dyDescent="0.2">
      <c r="A807" t="s">
        <v>623</v>
      </c>
      <c r="B807" t="s">
        <v>15</v>
      </c>
      <c r="C807" t="s">
        <v>181</v>
      </c>
      <c r="D807" t="s">
        <v>2680</v>
      </c>
      <c r="E807" t="s">
        <v>2653</v>
      </c>
      <c r="H807" t="s">
        <v>622</v>
      </c>
      <c r="I807" t="s">
        <v>311</v>
      </c>
      <c r="K807">
        <v>139.995316</v>
      </c>
      <c r="L807">
        <v>147.55102500000001</v>
      </c>
      <c r="M807">
        <v>146.90348800000001</v>
      </c>
      <c r="N807">
        <v>150.96066300000001</v>
      </c>
      <c r="O807">
        <v>155.57437100000001</v>
      </c>
      <c r="P807">
        <v>161.09042400000001</v>
      </c>
      <c r="Q807">
        <v>164.847488</v>
      </c>
      <c r="R807">
        <v>171.092468</v>
      </c>
      <c r="S807">
        <v>178.14856</v>
      </c>
      <c r="T807">
        <v>182.99020400000001</v>
      </c>
      <c r="U807">
        <v>188.11949200000001</v>
      </c>
      <c r="V807">
        <v>193.14563000000001</v>
      </c>
      <c r="W807">
        <v>198.59161399999999</v>
      </c>
      <c r="X807">
        <v>203.05488600000001</v>
      </c>
      <c r="Y807">
        <v>205.86827099999999</v>
      </c>
      <c r="Z807">
        <v>210.147705</v>
      </c>
      <c r="AA807">
        <v>215.12439000000001</v>
      </c>
      <c r="AB807">
        <v>219.83727999999999</v>
      </c>
      <c r="AC807">
        <v>225.196564</v>
      </c>
      <c r="AD807">
        <v>229.25308200000001</v>
      </c>
      <c r="AE807">
        <v>234.86772199999999</v>
      </c>
      <c r="AF807">
        <v>240.34191899999999</v>
      </c>
      <c r="AG807">
        <v>247.26350400000001</v>
      </c>
      <c r="AH807">
        <v>254.320663</v>
      </c>
      <c r="AI807">
        <v>262.04482999999999</v>
      </c>
      <c r="AJ807">
        <v>268.76788299999998</v>
      </c>
      <c r="AK807">
        <v>275.58862299999998</v>
      </c>
      <c r="AL807">
        <v>281.57586700000002</v>
      </c>
      <c r="AM807">
        <v>289.85119600000002</v>
      </c>
      <c r="AN807">
        <v>298.32556199999999</v>
      </c>
      <c r="AO807" s="1">
        <v>2.5999999999999999E-2</v>
      </c>
    </row>
    <row r="808" spans="1:41" hidden="1" x14ac:dyDescent="0.2">
      <c r="A808" t="s">
        <v>912</v>
      </c>
      <c r="B808" t="s">
        <v>8</v>
      </c>
    </row>
    <row r="809" spans="1:41" hidden="1" x14ac:dyDescent="0.2">
      <c r="A809" t="s">
        <v>912</v>
      </c>
      <c r="B809" t="s">
        <v>9</v>
      </c>
      <c r="C809" t="s">
        <v>2648</v>
      </c>
      <c r="D809" t="s">
        <v>2649</v>
      </c>
      <c r="E809" t="s">
        <v>2650</v>
      </c>
      <c r="I809" t="s">
        <v>10</v>
      </c>
    </row>
    <row r="810" spans="1:41" hidden="1" x14ac:dyDescent="0.2">
      <c r="A810" t="s">
        <v>912</v>
      </c>
      <c r="B810" t="s">
        <v>11</v>
      </c>
      <c r="C810" t="s">
        <v>2648</v>
      </c>
      <c r="D810" t="s">
        <v>2649</v>
      </c>
      <c r="E810" t="s">
        <v>2650</v>
      </c>
      <c r="F810" t="s">
        <v>2651</v>
      </c>
      <c r="H810" t="s">
        <v>624</v>
      </c>
      <c r="I810" t="s">
        <v>10</v>
      </c>
      <c r="K810">
        <v>25.035135</v>
      </c>
      <c r="L810">
        <v>27.069669999999999</v>
      </c>
      <c r="M810">
        <v>26.834119999999999</v>
      </c>
      <c r="N810">
        <v>26.886972</v>
      </c>
      <c r="O810">
        <v>26.820515</v>
      </c>
      <c r="P810">
        <v>26.919803999999999</v>
      </c>
      <c r="Q810">
        <v>27.287227999999999</v>
      </c>
      <c r="R810">
        <v>27.897423</v>
      </c>
      <c r="S810">
        <v>28.474326999999999</v>
      </c>
      <c r="T810">
        <v>29.070982000000001</v>
      </c>
      <c r="U810">
        <v>29.644881999999999</v>
      </c>
      <c r="V810">
        <v>30.159658</v>
      </c>
      <c r="W810">
        <v>30.639078000000001</v>
      </c>
      <c r="X810">
        <v>31.011866000000001</v>
      </c>
      <c r="Y810">
        <v>31.293982</v>
      </c>
      <c r="Z810">
        <v>31.563548999999998</v>
      </c>
      <c r="AA810">
        <v>31.855931999999999</v>
      </c>
      <c r="AB810">
        <v>32.142567</v>
      </c>
      <c r="AC810">
        <v>32.354968999999997</v>
      </c>
      <c r="AD810">
        <v>32.698642999999997</v>
      </c>
      <c r="AE810">
        <v>32.997512999999998</v>
      </c>
      <c r="AF810">
        <v>33.158496999999997</v>
      </c>
      <c r="AG810">
        <v>33.393574000000001</v>
      </c>
      <c r="AH810">
        <v>33.679580999999999</v>
      </c>
      <c r="AI810">
        <v>33.840153000000001</v>
      </c>
      <c r="AJ810">
        <v>34.012748999999999</v>
      </c>
      <c r="AK810">
        <v>34.153675</v>
      </c>
      <c r="AL810">
        <v>34.252270000000003</v>
      </c>
      <c r="AM810">
        <v>34.283512000000002</v>
      </c>
      <c r="AN810">
        <v>34.281067</v>
      </c>
      <c r="AO810" s="1">
        <v>1.0999999999999999E-2</v>
      </c>
    </row>
    <row r="811" spans="1:41" hidden="1" x14ac:dyDescent="0.2">
      <c r="A811" t="s">
        <v>912</v>
      </c>
      <c r="B811" t="s">
        <v>13</v>
      </c>
      <c r="C811" t="s">
        <v>2648</v>
      </c>
      <c r="D811" t="s">
        <v>2649</v>
      </c>
      <c r="E811" t="s">
        <v>2650</v>
      </c>
      <c r="F811" t="s">
        <v>2652</v>
      </c>
      <c r="H811" t="s">
        <v>625</v>
      </c>
      <c r="I811" t="s">
        <v>10</v>
      </c>
      <c r="K811">
        <v>25.035135</v>
      </c>
      <c r="L811">
        <v>26.720789</v>
      </c>
      <c r="M811">
        <v>25.929874000000002</v>
      </c>
      <c r="N811">
        <v>25.215626</v>
      </c>
      <c r="O811">
        <v>24.599254999999999</v>
      </c>
      <c r="P811">
        <v>24.229296000000001</v>
      </c>
      <c r="Q811">
        <v>24.087667</v>
      </c>
      <c r="R811">
        <v>24.202559999999998</v>
      </c>
      <c r="S811">
        <v>24.480217</v>
      </c>
      <c r="T811">
        <v>24.761199999999999</v>
      </c>
      <c r="U811">
        <v>25.012143999999999</v>
      </c>
      <c r="V811">
        <v>25.412890999999998</v>
      </c>
      <c r="W811">
        <v>25.861951999999999</v>
      </c>
      <c r="X811">
        <v>26.138328999999999</v>
      </c>
      <c r="Y811">
        <v>26.278568</v>
      </c>
      <c r="Z811">
        <v>26.402650999999999</v>
      </c>
      <c r="AA811">
        <v>26.587091000000001</v>
      </c>
      <c r="AB811">
        <v>26.848441999999999</v>
      </c>
      <c r="AC811">
        <v>27.018592999999999</v>
      </c>
      <c r="AD811">
        <v>27.319845000000001</v>
      </c>
      <c r="AE811">
        <v>27.520019999999999</v>
      </c>
      <c r="AF811">
        <v>27.651904999999999</v>
      </c>
      <c r="AG811">
        <v>27.761866000000001</v>
      </c>
      <c r="AH811">
        <v>27.835336999999999</v>
      </c>
      <c r="AI811">
        <v>27.891615000000002</v>
      </c>
      <c r="AJ811">
        <v>27.905985000000001</v>
      </c>
      <c r="AK811">
        <v>27.853570999999999</v>
      </c>
      <c r="AL811">
        <v>27.778624000000001</v>
      </c>
      <c r="AM811">
        <v>27.819648999999998</v>
      </c>
      <c r="AN811">
        <v>27.850169999999999</v>
      </c>
      <c r="AO811" s="1">
        <v>4.0000000000000001E-3</v>
      </c>
    </row>
    <row r="812" spans="1:41" hidden="1" x14ac:dyDescent="0.2">
      <c r="A812" t="s">
        <v>912</v>
      </c>
      <c r="B812" t="s">
        <v>15</v>
      </c>
      <c r="C812" t="s">
        <v>2648</v>
      </c>
      <c r="D812" t="s">
        <v>2649</v>
      </c>
      <c r="E812" t="s">
        <v>2650</v>
      </c>
      <c r="F812" t="s">
        <v>2653</v>
      </c>
      <c r="H812" t="s">
        <v>626</v>
      </c>
      <c r="I812" t="s">
        <v>10</v>
      </c>
      <c r="K812">
        <v>25.035135</v>
      </c>
      <c r="L812">
        <v>27.623587000000001</v>
      </c>
      <c r="M812">
        <v>28.097593</v>
      </c>
      <c r="N812">
        <v>29.203317999999999</v>
      </c>
      <c r="O812">
        <v>30.211891000000001</v>
      </c>
      <c r="P812">
        <v>31.19239</v>
      </c>
      <c r="Q812">
        <v>32.161884000000001</v>
      </c>
      <c r="R812">
        <v>33.221049999999998</v>
      </c>
      <c r="S812">
        <v>34.754772000000003</v>
      </c>
      <c r="T812">
        <v>36.110725000000002</v>
      </c>
      <c r="U812">
        <v>37.373775000000002</v>
      </c>
      <c r="V812">
        <v>38.552714999999999</v>
      </c>
      <c r="W812">
        <v>39.592972000000003</v>
      </c>
      <c r="X812">
        <v>40.481254999999997</v>
      </c>
      <c r="Y812">
        <v>41.104771</v>
      </c>
      <c r="Z812">
        <v>41.810326000000003</v>
      </c>
      <c r="AA812">
        <v>42.354236999999998</v>
      </c>
      <c r="AB812">
        <v>42.892356999999997</v>
      </c>
      <c r="AC812">
        <v>43.411921999999997</v>
      </c>
      <c r="AD812">
        <v>43.708069000000002</v>
      </c>
      <c r="AE812">
        <v>43.868487999999999</v>
      </c>
      <c r="AF812">
        <v>43.945301000000001</v>
      </c>
      <c r="AG812">
        <v>44.138545999999998</v>
      </c>
      <c r="AH812">
        <v>44.508377000000003</v>
      </c>
      <c r="AI812">
        <v>44.962715000000003</v>
      </c>
      <c r="AJ812">
        <v>45.326816999999998</v>
      </c>
      <c r="AK812">
        <v>45.614097999999998</v>
      </c>
      <c r="AL812">
        <v>45.794494999999998</v>
      </c>
      <c r="AM812">
        <v>46.019790999999998</v>
      </c>
      <c r="AN812">
        <v>46.144965999999997</v>
      </c>
      <c r="AO812" s="1">
        <v>2.1000000000000001E-2</v>
      </c>
    </row>
    <row r="813" spans="1:41" hidden="1" x14ac:dyDescent="0.2">
      <c r="A813" t="s">
        <v>912</v>
      </c>
      <c r="B813" t="s">
        <v>17</v>
      </c>
      <c r="C813" t="s">
        <v>2648</v>
      </c>
      <c r="D813" t="s">
        <v>2649</v>
      </c>
      <c r="E813" t="s">
        <v>2654</v>
      </c>
      <c r="I813" t="s">
        <v>10</v>
      </c>
    </row>
    <row r="814" spans="1:41" hidden="1" x14ac:dyDescent="0.2">
      <c r="A814" t="s">
        <v>912</v>
      </c>
      <c r="B814" t="s">
        <v>11</v>
      </c>
      <c r="C814" t="s">
        <v>2648</v>
      </c>
      <c r="D814" t="s">
        <v>2649</v>
      </c>
      <c r="E814" t="s">
        <v>2654</v>
      </c>
      <c r="F814" t="s">
        <v>2651</v>
      </c>
      <c r="H814" t="s">
        <v>627</v>
      </c>
      <c r="I814" t="s">
        <v>10</v>
      </c>
      <c r="K814">
        <v>21.669879999999999</v>
      </c>
      <c r="L814">
        <v>21.980335</v>
      </c>
      <c r="M814">
        <v>21.714680000000001</v>
      </c>
      <c r="N814">
        <v>23.097567000000002</v>
      </c>
      <c r="O814">
        <v>23.647590999999998</v>
      </c>
      <c r="P814">
        <v>24.218807000000002</v>
      </c>
      <c r="Q814">
        <v>24.868811000000001</v>
      </c>
      <c r="R814">
        <v>25.051352000000001</v>
      </c>
      <c r="S814">
        <v>25.176514000000001</v>
      </c>
      <c r="T814">
        <v>25.140089</v>
      </c>
      <c r="U814">
        <v>25.408905000000001</v>
      </c>
      <c r="V814">
        <v>25.507497999999998</v>
      </c>
      <c r="W814">
        <v>25.571831</v>
      </c>
      <c r="X814">
        <v>25.618752000000001</v>
      </c>
      <c r="Y814">
        <v>25.698879000000002</v>
      </c>
      <c r="Z814">
        <v>25.873436000000002</v>
      </c>
      <c r="AA814">
        <v>26.095082999999999</v>
      </c>
      <c r="AB814">
        <v>26.226324000000002</v>
      </c>
      <c r="AC814">
        <v>26.300958999999999</v>
      </c>
      <c r="AD814">
        <v>26.531126</v>
      </c>
      <c r="AE814">
        <v>26.633108</v>
      </c>
      <c r="AF814">
        <v>26.648052</v>
      </c>
      <c r="AG814">
        <v>26.878996000000001</v>
      </c>
      <c r="AH814">
        <v>27.141328999999999</v>
      </c>
      <c r="AI814">
        <v>27.244945999999999</v>
      </c>
      <c r="AJ814">
        <v>27.453572999999999</v>
      </c>
      <c r="AK814">
        <v>27.486801</v>
      </c>
      <c r="AL814">
        <v>27.413906000000001</v>
      </c>
      <c r="AM814">
        <v>27.40428</v>
      </c>
      <c r="AN814">
        <v>27.361204000000001</v>
      </c>
      <c r="AO814" s="1">
        <v>8.0000000000000002E-3</v>
      </c>
    </row>
    <row r="815" spans="1:41" hidden="1" x14ac:dyDescent="0.2">
      <c r="A815" t="s">
        <v>912</v>
      </c>
      <c r="B815" t="s">
        <v>13</v>
      </c>
      <c r="C815" t="s">
        <v>2648</v>
      </c>
      <c r="D815" t="s">
        <v>2649</v>
      </c>
      <c r="E815" t="s">
        <v>2654</v>
      </c>
      <c r="F815" t="s">
        <v>2652</v>
      </c>
      <c r="H815" t="s">
        <v>628</v>
      </c>
      <c r="I815" t="s">
        <v>10</v>
      </c>
      <c r="K815">
        <v>21.669879999999999</v>
      </c>
      <c r="L815">
        <v>21.980335</v>
      </c>
      <c r="M815">
        <v>21.271452</v>
      </c>
      <c r="N815">
        <v>22.177433000000001</v>
      </c>
      <c r="O815">
        <v>22.650065999999999</v>
      </c>
      <c r="P815">
        <v>23.224943</v>
      </c>
      <c r="Q815">
        <v>23.925647999999999</v>
      </c>
      <c r="R815">
        <v>24.060932000000001</v>
      </c>
      <c r="S815">
        <v>24.130087</v>
      </c>
      <c r="T815">
        <v>24.057365000000001</v>
      </c>
      <c r="U815">
        <v>24.072514999999999</v>
      </c>
      <c r="V815">
        <v>24.123971999999998</v>
      </c>
      <c r="W815">
        <v>24.145844</v>
      </c>
      <c r="X815">
        <v>23.972517</v>
      </c>
      <c r="Y815">
        <v>23.945125999999998</v>
      </c>
      <c r="Z815">
        <v>23.931063000000002</v>
      </c>
      <c r="AA815">
        <v>23.943062000000001</v>
      </c>
      <c r="AB815">
        <v>24.001860000000001</v>
      </c>
      <c r="AC815">
        <v>24.013853000000001</v>
      </c>
      <c r="AD815">
        <v>24.286079000000001</v>
      </c>
      <c r="AE815">
        <v>24.415209000000001</v>
      </c>
      <c r="AF815">
        <v>24.388566999999998</v>
      </c>
      <c r="AG815">
        <v>24.667189</v>
      </c>
      <c r="AH815">
        <v>24.770906</v>
      </c>
      <c r="AI815">
        <v>24.810376999999999</v>
      </c>
      <c r="AJ815">
        <v>25.033384000000002</v>
      </c>
      <c r="AK815">
        <v>24.903193999999999</v>
      </c>
      <c r="AL815">
        <v>24.953849999999999</v>
      </c>
      <c r="AM815">
        <v>25.164877000000001</v>
      </c>
      <c r="AN815">
        <v>25.289019</v>
      </c>
      <c r="AO815" s="1">
        <v>5.0000000000000001E-3</v>
      </c>
    </row>
    <row r="816" spans="1:41" hidden="1" x14ac:dyDescent="0.2">
      <c r="A816" t="s">
        <v>912</v>
      </c>
      <c r="B816" t="s">
        <v>15</v>
      </c>
      <c r="C816" t="s">
        <v>2648</v>
      </c>
      <c r="D816" t="s">
        <v>2649</v>
      </c>
      <c r="E816" t="s">
        <v>2654</v>
      </c>
      <c r="F816" t="s">
        <v>2653</v>
      </c>
      <c r="H816" t="s">
        <v>629</v>
      </c>
      <c r="I816" t="s">
        <v>10</v>
      </c>
      <c r="K816">
        <v>21.669879999999999</v>
      </c>
      <c r="L816">
        <v>21.980335</v>
      </c>
      <c r="M816">
        <v>21.582530999999999</v>
      </c>
      <c r="N816">
        <v>23.28717</v>
      </c>
      <c r="O816">
        <v>24.205238000000001</v>
      </c>
      <c r="P816">
        <v>24.982849000000002</v>
      </c>
      <c r="Q816">
        <v>25.782495000000001</v>
      </c>
      <c r="R816">
        <v>26.213289</v>
      </c>
      <c r="S816">
        <v>27.122323999999999</v>
      </c>
      <c r="T816">
        <v>27.379787</v>
      </c>
      <c r="U816">
        <v>27.725252000000001</v>
      </c>
      <c r="V816">
        <v>28.044577</v>
      </c>
      <c r="W816">
        <v>28.312118999999999</v>
      </c>
      <c r="X816">
        <v>28.537490999999999</v>
      </c>
      <c r="Y816">
        <v>28.633520000000001</v>
      </c>
      <c r="Z816">
        <v>28.814706999999999</v>
      </c>
      <c r="AA816">
        <v>29.067001000000001</v>
      </c>
      <c r="AB816">
        <v>29.136658000000001</v>
      </c>
      <c r="AC816">
        <v>29.258347000000001</v>
      </c>
      <c r="AD816">
        <v>28.940501999999999</v>
      </c>
      <c r="AE816">
        <v>28.845797999999998</v>
      </c>
      <c r="AF816">
        <v>28.926739000000001</v>
      </c>
      <c r="AG816">
        <v>29.217447</v>
      </c>
      <c r="AH816">
        <v>29.429217999999999</v>
      </c>
      <c r="AI816">
        <v>29.788786000000002</v>
      </c>
      <c r="AJ816">
        <v>29.878937000000001</v>
      </c>
      <c r="AK816">
        <v>29.931457999999999</v>
      </c>
      <c r="AL816">
        <v>29.752950999999999</v>
      </c>
      <c r="AM816">
        <v>29.755678</v>
      </c>
      <c r="AN816">
        <v>29.876324</v>
      </c>
      <c r="AO816" s="1">
        <v>1.0999999999999999E-2</v>
      </c>
    </row>
    <row r="817" spans="1:41" hidden="1" x14ac:dyDescent="0.2">
      <c r="A817" t="s">
        <v>912</v>
      </c>
      <c r="B817" t="s">
        <v>21</v>
      </c>
      <c r="C817" t="s">
        <v>2648</v>
      </c>
      <c r="D817" t="s">
        <v>2649</v>
      </c>
      <c r="E817" t="s">
        <v>2655</v>
      </c>
      <c r="I817" t="s">
        <v>10</v>
      </c>
    </row>
    <row r="818" spans="1:41" hidden="1" x14ac:dyDescent="0.2">
      <c r="A818" t="s">
        <v>912</v>
      </c>
      <c r="B818" t="s">
        <v>11</v>
      </c>
      <c r="C818" t="s">
        <v>2648</v>
      </c>
      <c r="D818" t="s">
        <v>2649</v>
      </c>
      <c r="E818" t="s">
        <v>2655</v>
      </c>
      <c r="F818" t="s">
        <v>2651</v>
      </c>
      <c r="H818" t="s">
        <v>630</v>
      </c>
      <c r="I818" t="s">
        <v>10</v>
      </c>
      <c r="K818">
        <v>15.125964</v>
      </c>
      <c r="L818">
        <v>14.416779999999999</v>
      </c>
      <c r="M818">
        <v>14.09376</v>
      </c>
      <c r="N818">
        <v>14.037915999999999</v>
      </c>
      <c r="O818">
        <v>14.154076</v>
      </c>
      <c r="P818">
        <v>14.368029999999999</v>
      </c>
      <c r="Q818">
        <v>14.602679999999999</v>
      </c>
      <c r="R818">
        <v>14.610188000000001</v>
      </c>
      <c r="S818">
        <v>14.626328000000001</v>
      </c>
      <c r="T818">
        <v>14.644056000000001</v>
      </c>
      <c r="U818">
        <v>14.661311</v>
      </c>
      <c r="V818">
        <v>14.664192999999999</v>
      </c>
      <c r="W818">
        <v>14.689439</v>
      </c>
      <c r="X818">
        <v>14.69313</v>
      </c>
      <c r="Y818">
        <v>14.669325000000001</v>
      </c>
      <c r="Z818">
        <v>14.659694</v>
      </c>
      <c r="AA818">
        <v>14.658889</v>
      </c>
      <c r="AB818">
        <v>14.657519000000001</v>
      </c>
      <c r="AC818">
        <v>14.660538000000001</v>
      </c>
      <c r="AD818">
        <v>14.660723000000001</v>
      </c>
      <c r="AE818">
        <v>14.639201999999999</v>
      </c>
      <c r="AF818">
        <v>14.632146000000001</v>
      </c>
      <c r="AG818">
        <v>14.632092</v>
      </c>
      <c r="AH818">
        <v>14.599904</v>
      </c>
      <c r="AI818">
        <v>14.598267999999999</v>
      </c>
      <c r="AJ818">
        <v>14.599275</v>
      </c>
      <c r="AK818">
        <v>14.602781999999999</v>
      </c>
      <c r="AL818">
        <v>14.602668</v>
      </c>
      <c r="AM818">
        <v>14.615225000000001</v>
      </c>
      <c r="AN818">
        <v>14.621644999999999</v>
      </c>
      <c r="AO818" s="1">
        <v>-1E-3</v>
      </c>
    </row>
    <row r="819" spans="1:41" hidden="1" x14ac:dyDescent="0.2">
      <c r="A819" t="s">
        <v>912</v>
      </c>
      <c r="B819" t="s">
        <v>13</v>
      </c>
      <c r="C819" t="s">
        <v>2648</v>
      </c>
      <c r="D819" t="s">
        <v>2649</v>
      </c>
      <c r="E819" t="s">
        <v>2655</v>
      </c>
      <c r="F819" t="s">
        <v>2652</v>
      </c>
      <c r="H819" t="s">
        <v>631</v>
      </c>
      <c r="I819" t="s">
        <v>10</v>
      </c>
      <c r="K819">
        <v>15.125964</v>
      </c>
      <c r="L819">
        <v>14.297942000000001</v>
      </c>
      <c r="M819">
        <v>13.902072</v>
      </c>
      <c r="N819">
        <v>13.876751000000001</v>
      </c>
      <c r="O819">
        <v>13.97017</v>
      </c>
      <c r="P819">
        <v>14.177327999999999</v>
      </c>
      <c r="Q819">
        <v>14.41785</v>
      </c>
      <c r="R819">
        <v>14.421665000000001</v>
      </c>
      <c r="S819">
        <v>14.423632</v>
      </c>
      <c r="T819">
        <v>14.425205999999999</v>
      </c>
      <c r="U819">
        <v>14.435972</v>
      </c>
      <c r="V819">
        <v>14.43679</v>
      </c>
      <c r="W819">
        <v>14.488516000000001</v>
      </c>
      <c r="X819">
        <v>14.481153000000001</v>
      </c>
      <c r="Y819">
        <v>14.461385999999999</v>
      </c>
      <c r="Z819">
        <v>14.439050999999999</v>
      </c>
      <c r="AA819">
        <v>14.436593999999999</v>
      </c>
      <c r="AB819">
        <v>14.425052000000001</v>
      </c>
      <c r="AC819">
        <v>14.428513000000001</v>
      </c>
      <c r="AD819">
        <v>14.41591</v>
      </c>
      <c r="AE819">
        <v>14.417351999999999</v>
      </c>
      <c r="AF819">
        <v>14.403326</v>
      </c>
      <c r="AG819">
        <v>14.402174</v>
      </c>
      <c r="AH819">
        <v>14.390230000000001</v>
      </c>
      <c r="AI819">
        <v>14.400971999999999</v>
      </c>
      <c r="AJ819">
        <v>14.364941</v>
      </c>
      <c r="AK819">
        <v>14.348412</v>
      </c>
      <c r="AL819">
        <v>14.344369</v>
      </c>
      <c r="AM819">
        <v>14.343954999999999</v>
      </c>
      <c r="AN819">
        <v>14.351190000000001</v>
      </c>
      <c r="AO819" s="1">
        <v>-2E-3</v>
      </c>
    </row>
    <row r="820" spans="1:41" hidden="1" x14ac:dyDescent="0.2">
      <c r="A820" t="s">
        <v>912</v>
      </c>
      <c r="B820" t="s">
        <v>15</v>
      </c>
      <c r="C820" t="s">
        <v>2648</v>
      </c>
      <c r="D820" t="s">
        <v>2649</v>
      </c>
      <c r="E820" t="s">
        <v>2655</v>
      </c>
      <c r="F820" t="s">
        <v>2653</v>
      </c>
      <c r="H820" t="s">
        <v>632</v>
      </c>
      <c r="I820" t="s">
        <v>10</v>
      </c>
      <c r="K820">
        <v>15.125964</v>
      </c>
      <c r="L820">
        <v>14.720546000000001</v>
      </c>
      <c r="M820">
        <v>14.331097</v>
      </c>
      <c r="N820">
        <v>14.404377</v>
      </c>
      <c r="O820">
        <v>14.570974</v>
      </c>
      <c r="P820">
        <v>14.864578</v>
      </c>
      <c r="Q820">
        <v>15.17474</v>
      </c>
      <c r="R820">
        <v>15.212926</v>
      </c>
      <c r="S820">
        <v>15.366275</v>
      </c>
      <c r="T820">
        <v>15.435796</v>
      </c>
      <c r="U820">
        <v>15.530829000000001</v>
      </c>
      <c r="V820">
        <v>15.624112999999999</v>
      </c>
      <c r="W820">
        <v>15.697986</v>
      </c>
      <c r="X820">
        <v>15.751763</v>
      </c>
      <c r="Y820">
        <v>15.772836</v>
      </c>
      <c r="Z820">
        <v>15.844002</v>
      </c>
      <c r="AA820">
        <v>15.877761</v>
      </c>
      <c r="AB820">
        <v>15.912580999999999</v>
      </c>
      <c r="AC820">
        <v>15.957084999999999</v>
      </c>
      <c r="AD820">
        <v>16.027858999999999</v>
      </c>
      <c r="AE820">
        <v>16.042176999999999</v>
      </c>
      <c r="AF820">
        <v>16.046386999999999</v>
      </c>
      <c r="AG820">
        <v>16.029121</v>
      </c>
      <c r="AH820">
        <v>16.005231999999999</v>
      </c>
      <c r="AI820">
        <v>16.027215999999999</v>
      </c>
      <c r="AJ820">
        <v>16.071493</v>
      </c>
      <c r="AK820">
        <v>16.104811000000002</v>
      </c>
      <c r="AL820">
        <v>16.142154999999999</v>
      </c>
      <c r="AM820">
        <v>16.189616999999998</v>
      </c>
      <c r="AN820">
        <v>16.246829999999999</v>
      </c>
      <c r="AO820" s="1">
        <v>2E-3</v>
      </c>
    </row>
    <row r="821" spans="1:41" hidden="1" x14ac:dyDescent="0.2">
      <c r="A821" t="s">
        <v>912</v>
      </c>
      <c r="B821" t="s">
        <v>25</v>
      </c>
      <c r="C821" t="s">
        <v>2648</v>
      </c>
      <c r="D821" t="s">
        <v>2649</v>
      </c>
      <c r="E821" t="s">
        <v>2656</v>
      </c>
      <c r="I821" t="s">
        <v>10</v>
      </c>
    </row>
    <row r="822" spans="1:41" hidden="1" x14ac:dyDescent="0.2">
      <c r="A822" t="s">
        <v>912</v>
      </c>
      <c r="B822" t="s">
        <v>11</v>
      </c>
      <c r="C822" t="s">
        <v>2648</v>
      </c>
      <c r="D822" t="s">
        <v>2649</v>
      </c>
      <c r="E822" t="s">
        <v>2656</v>
      </c>
      <c r="F822" t="s">
        <v>2651</v>
      </c>
      <c r="H822" t="s">
        <v>633</v>
      </c>
      <c r="I822" t="s">
        <v>10</v>
      </c>
      <c r="K822">
        <v>58.306873000000003</v>
      </c>
      <c r="L822">
        <v>62.331921000000001</v>
      </c>
      <c r="M822">
        <v>61.304279000000001</v>
      </c>
      <c r="N822">
        <v>60.559471000000002</v>
      </c>
      <c r="O822">
        <v>61.002563000000002</v>
      </c>
      <c r="P822">
        <v>60.677692</v>
      </c>
      <c r="Q822">
        <v>61.197932999999999</v>
      </c>
      <c r="R822">
        <v>61.610626000000003</v>
      </c>
      <c r="S822">
        <v>62.353496999999997</v>
      </c>
      <c r="T822">
        <v>61.051949</v>
      </c>
      <c r="U822">
        <v>61.786293000000001</v>
      </c>
      <c r="V822">
        <v>62.20438</v>
      </c>
      <c r="W822">
        <v>62.738674000000003</v>
      </c>
      <c r="X822">
        <v>64.389244000000005</v>
      </c>
      <c r="Y822">
        <v>64.444832000000005</v>
      </c>
      <c r="Z822">
        <v>64.55986</v>
      </c>
      <c r="AA822">
        <v>64.817458999999999</v>
      </c>
      <c r="AB822">
        <v>64.936324999999997</v>
      </c>
      <c r="AC822">
        <v>65.155120999999994</v>
      </c>
      <c r="AD822">
        <v>65.242615000000001</v>
      </c>
      <c r="AE822">
        <v>65.569626</v>
      </c>
      <c r="AF822">
        <v>66.072913999999997</v>
      </c>
      <c r="AG822">
        <v>66.120872000000006</v>
      </c>
      <c r="AH822">
        <v>65.798004000000006</v>
      </c>
      <c r="AI822">
        <v>65.807441999999995</v>
      </c>
      <c r="AJ822">
        <v>65.859084999999993</v>
      </c>
      <c r="AK822">
        <v>65.744827000000001</v>
      </c>
      <c r="AL822">
        <v>65.674034000000006</v>
      </c>
      <c r="AM822">
        <v>65.679976999999994</v>
      </c>
      <c r="AN822">
        <v>65.429778999999996</v>
      </c>
      <c r="AO822" s="1">
        <v>4.0000000000000001E-3</v>
      </c>
    </row>
    <row r="823" spans="1:41" hidden="1" x14ac:dyDescent="0.2">
      <c r="A823" t="s">
        <v>912</v>
      </c>
      <c r="B823" t="s">
        <v>13</v>
      </c>
      <c r="C823" t="s">
        <v>2648</v>
      </c>
      <c r="D823" t="s">
        <v>2649</v>
      </c>
      <c r="E823" t="s">
        <v>2656</v>
      </c>
      <c r="F823" t="s">
        <v>2652</v>
      </c>
      <c r="H823" t="s">
        <v>634</v>
      </c>
      <c r="I823" t="s">
        <v>10</v>
      </c>
      <c r="K823">
        <v>58.332408999999998</v>
      </c>
      <c r="L823">
        <v>61.946922000000001</v>
      </c>
      <c r="M823">
        <v>60.668671000000003</v>
      </c>
      <c r="N823">
        <v>59.510993999999997</v>
      </c>
      <c r="O823">
        <v>58.843761000000001</v>
      </c>
      <c r="P823">
        <v>59.314788999999998</v>
      </c>
      <c r="Q823">
        <v>60.528441999999998</v>
      </c>
      <c r="R823">
        <v>61.177902000000003</v>
      </c>
      <c r="S823">
        <v>61.552036000000001</v>
      </c>
      <c r="T823">
        <v>60.341811999999997</v>
      </c>
      <c r="U823">
        <v>61.196418999999999</v>
      </c>
      <c r="V823">
        <v>61.493439000000002</v>
      </c>
      <c r="W823">
        <v>60.799263000000003</v>
      </c>
      <c r="X823">
        <v>62.819206000000001</v>
      </c>
      <c r="Y823">
        <v>61.209389000000002</v>
      </c>
      <c r="Z823">
        <v>62.159672</v>
      </c>
      <c r="AA823">
        <v>62.699787000000001</v>
      </c>
      <c r="AB823">
        <v>63.00732</v>
      </c>
      <c r="AC823">
        <v>63.644660999999999</v>
      </c>
      <c r="AD823">
        <v>63.669823000000001</v>
      </c>
      <c r="AE823">
        <v>63.997314000000003</v>
      </c>
      <c r="AF823">
        <v>64.001159999999999</v>
      </c>
      <c r="AG823">
        <v>64.248176999999998</v>
      </c>
      <c r="AH823">
        <v>64.191665999999998</v>
      </c>
      <c r="AI823">
        <v>64.059746000000004</v>
      </c>
      <c r="AJ823">
        <v>63.81118</v>
      </c>
      <c r="AK823">
        <v>63.673946000000001</v>
      </c>
      <c r="AL823">
        <v>63.345405999999997</v>
      </c>
      <c r="AM823">
        <v>63.229519000000003</v>
      </c>
      <c r="AN823">
        <v>62.911278000000003</v>
      </c>
      <c r="AO823" s="1">
        <v>3.0000000000000001E-3</v>
      </c>
    </row>
    <row r="824" spans="1:41" hidden="1" x14ac:dyDescent="0.2">
      <c r="A824" t="s">
        <v>912</v>
      </c>
      <c r="B824" t="s">
        <v>15</v>
      </c>
      <c r="C824" t="s">
        <v>2648</v>
      </c>
      <c r="D824" t="s">
        <v>2649</v>
      </c>
      <c r="E824" t="s">
        <v>2656</v>
      </c>
      <c r="F824" t="s">
        <v>2653</v>
      </c>
      <c r="H824" t="s">
        <v>635</v>
      </c>
      <c r="I824" t="s">
        <v>10</v>
      </c>
      <c r="K824">
        <v>58.426399000000004</v>
      </c>
      <c r="L824">
        <v>61.734954999999999</v>
      </c>
      <c r="M824">
        <v>61.893180999999998</v>
      </c>
      <c r="N824">
        <v>62.84478</v>
      </c>
      <c r="O824">
        <v>64.417618000000004</v>
      </c>
      <c r="P824">
        <v>64.099402999999995</v>
      </c>
      <c r="Q824">
        <v>66.008529999999993</v>
      </c>
      <c r="R824">
        <v>66.013053999999997</v>
      </c>
      <c r="S824">
        <v>66.515816000000001</v>
      </c>
      <c r="T824">
        <v>66.245613000000006</v>
      </c>
      <c r="U824">
        <v>67.527282999999997</v>
      </c>
      <c r="V824">
        <v>68.596457999999998</v>
      </c>
      <c r="W824">
        <v>69.333106999999998</v>
      </c>
      <c r="X824">
        <v>70.187790000000007</v>
      </c>
      <c r="Y824">
        <v>69.355812</v>
      </c>
      <c r="Z824">
        <v>69.440749999999994</v>
      </c>
      <c r="AA824">
        <v>69.840073000000004</v>
      </c>
      <c r="AB824">
        <v>70.965987999999996</v>
      </c>
      <c r="AC824">
        <v>71.220511999999999</v>
      </c>
      <c r="AD824">
        <v>71.612082999999998</v>
      </c>
      <c r="AE824">
        <v>72.397391999999996</v>
      </c>
      <c r="AF824">
        <v>72.447654999999997</v>
      </c>
      <c r="AG824">
        <v>72.409026999999995</v>
      </c>
      <c r="AH824">
        <v>72.604774000000006</v>
      </c>
      <c r="AI824">
        <v>72.645888999999997</v>
      </c>
      <c r="AJ824">
        <v>72.684357000000006</v>
      </c>
      <c r="AK824">
        <v>72.632148999999998</v>
      </c>
      <c r="AL824">
        <v>72.425087000000005</v>
      </c>
      <c r="AM824">
        <v>72.432732000000001</v>
      </c>
      <c r="AN824">
        <v>72.561531000000002</v>
      </c>
      <c r="AO824" s="1">
        <v>7.0000000000000001E-3</v>
      </c>
    </row>
    <row r="825" spans="1:41" hidden="1" x14ac:dyDescent="0.2">
      <c r="A825" t="s">
        <v>912</v>
      </c>
      <c r="B825" t="s">
        <v>29</v>
      </c>
    </row>
    <row r="826" spans="1:41" hidden="1" x14ac:dyDescent="0.2">
      <c r="A826" t="s">
        <v>912</v>
      </c>
      <c r="B826" t="s">
        <v>9</v>
      </c>
      <c r="C826" t="s">
        <v>2648</v>
      </c>
      <c r="D826" t="s">
        <v>2657</v>
      </c>
      <c r="E826" t="s">
        <v>2650</v>
      </c>
      <c r="I826" t="s">
        <v>10</v>
      </c>
    </row>
    <row r="827" spans="1:41" hidden="1" x14ac:dyDescent="0.2">
      <c r="A827" t="s">
        <v>912</v>
      </c>
      <c r="B827" t="s">
        <v>11</v>
      </c>
      <c r="C827" t="s">
        <v>2648</v>
      </c>
      <c r="D827" t="s">
        <v>2657</v>
      </c>
      <c r="E827" t="s">
        <v>2650</v>
      </c>
      <c r="F827" t="s">
        <v>2651</v>
      </c>
      <c r="H827" t="s">
        <v>636</v>
      </c>
      <c r="I827" t="s">
        <v>10</v>
      </c>
      <c r="K827">
        <v>19.120450999999999</v>
      </c>
      <c r="L827">
        <v>20.159697999999999</v>
      </c>
      <c r="M827">
        <v>18.567781</v>
      </c>
      <c r="N827">
        <v>18.482303999999999</v>
      </c>
      <c r="O827">
        <v>18.344674999999999</v>
      </c>
      <c r="P827">
        <v>18.469256999999999</v>
      </c>
      <c r="Q827">
        <v>18.862482</v>
      </c>
      <c r="R827">
        <v>19.415503000000001</v>
      </c>
      <c r="S827">
        <v>19.794388000000001</v>
      </c>
      <c r="T827">
        <v>20.183363</v>
      </c>
      <c r="U827">
        <v>20.531496000000001</v>
      </c>
      <c r="V827">
        <v>20.817309999999999</v>
      </c>
      <c r="W827">
        <v>21.089711999999999</v>
      </c>
      <c r="X827">
        <v>21.258707000000001</v>
      </c>
      <c r="Y827">
        <v>21.372610000000002</v>
      </c>
      <c r="Z827">
        <v>21.522289000000001</v>
      </c>
      <c r="AA827">
        <v>21.714008</v>
      </c>
      <c r="AB827">
        <v>21.892292000000001</v>
      </c>
      <c r="AC827">
        <v>21.984708999999999</v>
      </c>
      <c r="AD827">
        <v>22.262965999999999</v>
      </c>
      <c r="AE827">
        <v>22.438658</v>
      </c>
      <c r="AF827">
        <v>22.463519999999999</v>
      </c>
      <c r="AG827">
        <v>22.635532000000001</v>
      </c>
      <c r="AH827">
        <v>22.848026000000001</v>
      </c>
      <c r="AI827">
        <v>22.889408</v>
      </c>
      <c r="AJ827">
        <v>22.993213999999998</v>
      </c>
      <c r="AK827">
        <v>23.065588000000002</v>
      </c>
      <c r="AL827">
        <v>23.103603</v>
      </c>
      <c r="AM827">
        <v>23.085097999999999</v>
      </c>
      <c r="AN827">
        <v>23.060728000000001</v>
      </c>
      <c r="AO827" s="1">
        <v>6.0000000000000001E-3</v>
      </c>
    </row>
    <row r="828" spans="1:41" hidden="1" x14ac:dyDescent="0.2">
      <c r="A828" t="s">
        <v>912</v>
      </c>
      <c r="B828" t="s">
        <v>13</v>
      </c>
      <c r="C828" t="s">
        <v>2648</v>
      </c>
      <c r="D828" t="s">
        <v>2657</v>
      </c>
      <c r="E828" t="s">
        <v>2650</v>
      </c>
      <c r="F828" t="s">
        <v>2652</v>
      </c>
      <c r="H828" t="s">
        <v>637</v>
      </c>
      <c r="I828" t="s">
        <v>10</v>
      </c>
      <c r="K828">
        <v>19.120450999999999</v>
      </c>
      <c r="L828">
        <v>19.715633</v>
      </c>
      <c r="M828">
        <v>17.653624000000001</v>
      </c>
      <c r="N828">
        <v>16.949717</v>
      </c>
      <c r="O828">
        <v>16.553314</v>
      </c>
      <c r="P828">
        <v>16.438267</v>
      </c>
      <c r="Q828">
        <v>16.495501999999998</v>
      </c>
      <c r="R828">
        <v>16.738175999999999</v>
      </c>
      <c r="S828">
        <v>17.040226000000001</v>
      </c>
      <c r="T828">
        <v>17.247122000000001</v>
      </c>
      <c r="U828">
        <v>17.394666999999998</v>
      </c>
      <c r="V828">
        <v>17.729399000000001</v>
      </c>
      <c r="W828">
        <v>18.058001000000001</v>
      </c>
      <c r="X828">
        <v>18.1462</v>
      </c>
      <c r="Y828">
        <v>18.142515</v>
      </c>
      <c r="Z828">
        <v>18.194421999999999</v>
      </c>
      <c r="AA828">
        <v>18.339506</v>
      </c>
      <c r="AB828">
        <v>18.553961000000001</v>
      </c>
      <c r="AC828">
        <v>18.621898999999999</v>
      </c>
      <c r="AD828">
        <v>18.877517999999998</v>
      </c>
      <c r="AE828">
        <v>18.962499999999999</v>
      </c>
      <c r="AF828">
        <v>19.001469</v>
      </c>
      <c r="AG828">
        <v>19.051024999999999</v>
      </c>
      <c r="AH828">
        <v>19.074695999999999</v>
      </c>
      <c r="AI828">
        <v>19.097666</v>
      </c>
      <c r="AJ828">
        <v>19.083067</v>
      </c>
      <c r="AK828">
        <v>19.011237999999999</v>
      </c>
      <c r="AL828">
        <v>18.945536000000001</v>
      </c>
      <c r="AM828">
        <v>19.031965</v>
      </c>
      <c r="AN828">
        <v>19.059470999999998</v>
      </c>
      <c r="AO828" s="1">
        <v>0</v>
      </c>
    </row>
    <row r="829" spans="1:41" hidden="1" x14ac:dyDescent="0.2">
      <c r="A829" t="s">
        <v>912</v>
      </c>
      <c r="B829" t="s">
        <v>15</v>
      </c>
      <c r="C829" t="s">
        <v>2648</v>
      </c>
      <c r="D829" t="s">
        <v>2657</v>
      </c>
      <c r="E829" t="s">
        <v>2650</v>
      </c>
      <c r="F829" t="s">
        <v>2653</v>
      </c>
      <c r="H829" t="s">
        <v>638</v>
      </c>
      <c r="I829" t="s">
        <v>10</v>
      </c>
      <c r="K829">
        <v>19.120450999999999</v>
      </c>
      <c r="L829">
        <v>20.873234</v>
      </c>
      <c r="M829">
        <v>19.833770999999999</v>
      </c>
      <c r="N829">
        <v>20.627044999999999</v>
      </c>
      <c r="O829">
        <v>21.211088</v>
      </c>
      <c r="P829">
        <v>21.783863</v>
      </c>
      <c r="Q829">
        <v>22.372957</v>
      </c>
      <c r="R829">
        <v>23.076737999999999</v>
      </c>
      <c r="S829">
        <v>24.305440999999998</v>
      </c>
      <c r="T829">
        <v>25.094664000000002</v>
      </c>
      <c r="U829">
        <v>25.805456</v>
      </c>
      <c r="V829">
        <v>26.464238999999999</v>
      </c>
      <c r="W829">
        <v>27.007190999999999</v>
      </c>
      <c r="X829">
        <v>27.445409999999999</v>
      </c>
      <c r="Y829">
        <v>27.659817</v>
      </c>
      <c r="Z829">
        <v>28.101026999999998</v>
      </c>
      <c r="AA829">
        <v>28.348033999999998</v>
      </c>
      <c r="AB829">
        <v>28.656040000000001</v>
      </c>
      <c r="AC829">
        <v>28.958078</v>
      </c>
      <c r="AD829">
        <v>29.018063000000001</v>
      </c>
      <c r="AE829">
        <v>29.021063000000002</v>
      </c>
      <c r="AF829">
        <v>29.006907999999999</v>
      </c>
      <c r="AG829">
        <v>29.174828000000002</v>
      </c>
      <c r="AH829">
        <v>29.504764999999999</v>
      </c>
      <c r="AI829">
        <v>29.849598</v>
      </c>
      <c r="AJ829">
        <v>30.039377000000002</v>
      </c>
      <c r="AK829">
        <v>30.169948999999999</v>
      </c>
      <c r="AL829">
        <v>30.217768</v>
      </c>
      <c r="AM829">
        <v>30.368931</v>
      </c>
      <c r="AN829">
        <v>30.398571</v>
      </c>
      <c r="AO829" s="1">
        <v>1.6E-2</v>
      </c>
    </row>
    <row r="830" spans="1:41" hidden="1" x14ac:dyDescent="0.2">
      <c r="A830" t="s">
        <v>912</v>
      </c>
      <c r="B830" t="s">
        <v>17</v>
      </c>
      <c r="C830" t="s">
        <v>2648</v>
      </c>
      <c r="D830" t="s">
        <v>2657</v>
      </c>
      <c r="E830" t="s">
        <v>2654</v>
      </c>
      <c r="I830" t="s">
        <v>10</v>
      </c>
    </row>
    <row r="831" spans="1:41" hidden="1" x14ac:dyDescent="0.2">
      <c r="A831" t="s">
        <v>912</v>
      </c>
      <c r="B831" t="s">
        <v>11</v>
      </c>
      <c r="C831" t="s">
        <v>2648</v>
      </c>
      <c r="D831" t="s">
        <v>2657</v>
      </c>
      <c r="E831" t="s">
        <v>2654</v>
      </c>
      <c r="F831" t="s">
        <v>2651</v>
      </c>
      <c r="H831" t="s">
        <v>639</v>
      </c>
      <c r="I831" t="s">
        <v>10</v>
      </c>
      <c r="K831">
        <v>23.615407999999999</v>
      </c>
      <c r="L831">
        <v>24.091442000000001</v>
      </c>
      <c r="M831">
        <v>22.786595999999999</v>
      </c>
      <c r="N831">
        <v>23.293223999999999</v>
      </c>
      <c r="O831">
        <v>22.886965</v>
      </c>
      <c r="P831">
        <v>22.524559</v>
      </c>
      <c r="Q831">
        <v>22.252071000000001</v>
      </c>
      <c r="R831">
        <v>22.450299999999999</v>
      </c>
      <c r="S831">
        <v>22.576912</v>
      </c>
      <c r="T831">
        <v>22.551632000000001</v>
      </c>
      <c r="U831">
        <v>22.818497000000001</v>
      </c>
      <c r="V831">
        <v>22.947388</v>
      </c>
      <c r="W831">
        <v>23.013415999999999</v>
      </c>
      <c r="X831">
        <v>23.079622000000001</v>
      </c>
      <c r="Y831">
        <v>23.171199999999999</v>
      </c>
      <c r="Z831">
        <v>23.344172</v>
      </c>
      <c r="AA831">
        <v>23.566185000000001</v>
      </c>
      <c r="AB831">
        <v>23.697966000000001</v>
      </c>
      <c r="AC831">
        <v>23.770589999999999</v>
      </c>
      <c r="AD831">
        <v>24.003468999999999</v>
      </c>
      <c r="AE831">
        <v>24.105094999999999</v>
      </c>
      <c r="AF831">
        <v>24.120236999999999</v>
      </c>
      <c r="AG831">
        <v>24.351274</v>
      </c>
      <c r="AH831">
        <v>24.615970999999998</v>
      </c>
      <c r="AI831">
        <v>24.717945</v>
      </c>
      <c r="AJ831">
        <v>24.931107999999998</v>
      </c>
      <c r="AK831">
        <v>24.959741999999999</v>
      </c>
      <c r="AL831">
        <v>24.884658999999999</v>
      </c>
      <c r="AM831">
        <v>24.875692000000001</v>
      </c>
      <c r="AN831">
        <v>24.823421</v>
      </c>
      <c r="AO831" s="1">
        <v>2E-3</v>
      </c>
    </row>
    <row r="832" spans="1:41" hidden="1" x14ac:dyDescent="0.2">
      <c r="A832" t="s">
        <v>912</v>
      </c>
      <c r="B832" t="s">
        <v>13</v>
      </c>
      <c r="C832" t="s">
        <v>2648</v>
      </c>
      <c r="D832" t="s">
        <v>2657</v>
      </c>
      <c r="E832" t="s">
        <v>2654</v>
      </c>
      <c r="F832" t="s">
        <v>2652</v>
      </c>
      <c r="H832" t="s">
        <v>640</v>
      </c>
      <c r="I832" t="s">
        <v>10</v>
      </c>
      <c r="K832">
        <v>23.615407999999999</v>
      </c>
      <c r="L832">
        <v>24.091442000000001</v>
      </c>
      <c r="M832">
        <v>22.362749000000001</v>
      </c>
      <c r="N832">
        <v>22.368138999999999</v>
      </c>
      <c r="O832">
        <v>21.898129000000001</v>
      </c>
      <c r="P832">
        <v>21.537724999999998</v>
      </c>
      <c r="Q832">
        <v>21.303872999999999</v>
      </c>
      <c r="R832">
        <v>21.456067999999998</v>
      </c>
      <c r="S832">
        <v>21.529615</v>
      </c>
      <c r="T832">
        <v>21.472033</v>
      </c>
      <c r="U832">
        <v>21.501729999999998</v>
      </c>
      <c r="V832">
        <v>21.566379999999999</v>
      </c>
      <c r="W832">
        <v>21.580096999999999</v>
      </c>
      <c r="X832">
        <v>21.419122999999999</v>
      </c>
      <c r="Y832">
        <v>21.398278999999999</v>
      </c>
      <c r="Z832">
        <v>21.377611000000002</v>
      </c>
      <c r="AA832">
        <v>21.387488999999999</v>
      </c>
      <c r="AB832">
        <v>21.467359999999999</v>
      </c>
      <c r="AC832">
        <v>21.470903</v>
      </c>
      <c r="AD832">
        <v>21.761521999999999</v>
      </c>
      <c r="AE832">
        <v>21.892223000000001</v>
      </c>
      <c r="AF832">
        <v>21.865057</v>
      </c>
      <c r="AG832">
        <v>22.142242</v>
      </c>
      <c r="AH832">
        <v>22.251805999999998</v>
      </c>
      <c r="AI832">
        <v>22.291288000000002</v>
      </c>
      <c r="AJ832">
        <v>22.514634999999998</v>
      </c>
      <c r="AK832">
        <v>22.383575</v>
      </c>
      <c r="AL832">
        <v>22.437602999999999</v>
      </c>
      <c r="AM832">
        <v>22.653027000000002</v>
      </c>
      <c r="AN832">
        <v>22.777305999999999</v>
      </c>
      <c r="AO832" s="1">
        <v>-1E-3</v>
      </c>
    </row>
    <row r="833" spans="1:41" hidden="1" x14ac:dyDescent="0.2">
      <c r="A833" t="s">
        <v>912</v>
      </c>
      <c r="B833" t="s">
        <v>15</v>
      </c>
      <c r="C833" t="s">
        <v>2648</v>
      </c>
      <c r="D833" t="s">
        <v>2657</v>
      </c>
      <c r="E833" t="s">
        <v>2654</v>
      </c>
      <c r="F833" t="s">
        <v>2653</v>
      </c>
      <c r="H833" t="s">
        <v>641</v>
      </c>
      <c r="I833" t="s">
        <v>10</v>
      </c>
      <c r="K833">
        <v>23.615407999999999</v>
      </c>
      <c r="L833">
        <v>24.091442000000001</v>
      </c>
      <c r="M833">
        <v>22.658038999999999</v>
      </c>
      <c r="N833">
        <v>23.476244000000001</v>
      </c>
      <c r="O833">
        <v>23.439730000000001</v>
      </c>
      <c r="P833">
        <v>23.280325000000001</v>
      </c>
      <c r="Q833">
        <v>23.148008000000001</v>
      </c>
      <c r="R833">
        <v>23.600376000000001</v>
      </c>
      <c r="S833">
        <v>24.524155</v>
      </c>
      <c r="T833">
        <v>24.785260999999998</v>
      </c>
      <c r="U833">
        <v>25.155628</v>
      </c>
      <c r="V833">
        <v>25.487767999999999</v>
      </c>
      <c r="W833">
        <v>25.751639999999998</v>
      </c>
      <c r="X833">
        <v>25.980346999999998</v>
      </c>
      <c r="Y833">
        <v>26.074763999999998</v>
      </c>
      <c r="Z833">
        <v>26.254694000000001</v>
      </c>
      <c r="AA833">
        <v>26.509927999999999</v>
      </c>
      <c r="AB833">
        <v>26.582951999999999</v>
      </c>
      <c r="AC833">
        <v>26.699501000000001</v>
      </c>
      <c r="AD833">
        <v>26.379750999999999</v>
      </c>
      <c r="AE833">
        <v>26.286055000000001</v>
      </c>
      <c r="AF833">
        <v>26.362123</v>
      </c>
      <c r="AG833">
        <v>26.651174999999999</v>
      </c>
      <c r="AH833">
        <v>26.868646999999999</v>
      </c>
      <c r="AI833">
        <v>27.231659000000001</v>
      </c>
      <c r="AJ833">
        <v>27.323536000000001</v>
      </c>
      <c r="AK833">
        <v>27.369095000000002</v>
      </c>
      <c r="AL833">
        <v>27.181325999999999</v>
      </c>
      <c r="AM833">
        <v>27.190083000000001</v>
      </c>
      <c r="AN833">
        <v>27.304334999999998</v>
      </c>
      <c r="AO833" s="1">
        <v>5.0000000000000001E-3</v>
      </c>
    </row>
    <row r="834" spans="1:41" hidden="1" x14ac:dyDescent="0.2">
      <c r="A834" t="s">
        <v>912</v>
      </c>
      <c r="B834" t="s">
        <v>36</v>
      </c>
      <c r="C834" t="s">
        <v>2648</v>
      </c>
      <c r="D834" t="s">
        <v>2657</v>
      </c>
      <c r="E834" t="s">
        <v>2658</v>
      </c>
      <c r="I834" t="s">
        <v>10</v>
      </c>
    </row>
    <row r="835" spans="1:41" hidden="1" x14ac:dyDescent="0.2">
      <c r="A835" t="s">
        <v>912</v>
      </c>
      <c r="B835" t="s">
        <v>11</v>
      </c>
      <c r="C835" t="s">
        <v>2648</v>
      </c>
      <c r="D835" t="s">
        <v>2657</v>
      </c>
      <c r="E835" t="s">
        <v>2658</v>
      </c>
      <c r="F835" t="s">
        <v>2651</v>
      </c>
      <c r="H835" t="s">
        <v>642</v>
      </c>
      <c r="I835" t="s">
        <v>10</v>
      </c>
      <c r="K835">
        <v>6.6437739999999996</v>
      </c>
      <c r="L835">
        <v>7.6786289999999999</v>
      </c>
      <c r="M835">
        <v>7.8197190000000001</v>
      </c>
      <c r="N835">
        <v>9.1885429999999992</v>
      </c>
      <c r="O835">
        <v>9.7542919999999995</v>
      </c>
      <c r="P835">
        <v>10.362781999999999</v>
      </c>
      <c r="Q835">
        <v>11.148508</v>
      </c>
      <c r="R835">
        <v>11.353768000000001</v>
      </c>
      <c r="S835">
        <v>11.451889</v>
      </c>
      <c r="T835">
        <v>11.606949</v>
      </c>
      <c r="U835">
        <v>11.787606</v>
      </c>
      <c r="V835">
        <v>11.928542999999999</v>
      </c>
      <c r="W835">
        <v>12.049053000000001</v>
      </c>
      <c r="X835">
        <v>12.060983999999999</v>
      </c>
      <c r="Y835">
        <v>12.080411</v>
      </c>
      <c r="Z835">
        <v>12.034470000000001</v>
      </c>
      <c r="AA835">
        <v>12.020949999999999</v>
      </c>
      <c r="AB835">
        <v>12.214444</v>
      </c>
      <c r="AC835">
        <v>12.038575</v>
      </c>
      <c r="AD835">
        <v>12.561745</v>
      </c>
      <c r="AE835">
        <v>12.733655000000001</v>
      </c>
      <c r="AF835">
        <v>12.874404999999999</v>
      </c>
      <c r="AG835">
        <v>13.245457999999999</v>
      </c>
      <c r="AH835">
        <v>13.523375</v>
      </c>
      <c r="AI835">
        <v>13.618361</v>
      </c>
      <c r="AJ835">
        <v>13.760704</v>
      </c>
      <c r="AK835">
        <v>13.885478000000001</v>
      </c>
      <c r="AL835">
        <v>13.782187</v>
      </c>
      <c r="AM835">
        <v>13.845863</v>
      </c>
      <c r="AN835">
        <v>13.753201000000001</v>
      </c>
      <c r="AO835" s="1">
        <v>2.5000000000000001E-2</v>
      </c>
    </row>
    <row r="836" spans="1:41" hidden="1" x14ac:dyDescent="0.2">
      <c r="A836" t="s">
        <v>912</v>
      </c>
      <c r="B836" t="s">
        <v>13</v>
      </c>
      <c r="C836" t="s">
        <v>2648</v>
      </c>
      <c r="D836" t="s">
        <v>2657</v>
      </c>
      <c r="E836" t="s">
        <v>2658</v>
      </c>
      <c r="F836" t="s">
        <v>2652</v>
      </c>
      <c r="H836" t="s">
        <v>643</v>
      </c>
      <c r="I836" t="s">
        <v>10</v>
      </c>
      <c r="K836">
        <v>6.6437739999999996</v>
      </c>
      <c r="L836">
        <v>7.6786289999999999</v>
      </c>
      <c r="M836">
        <v>7.5226449999999998</v>
      </c>
      <c r="N836">
        <v>8.4695350000000005</v>
      </c>
      <c r="O836">
        <v>8.9856630000000006</v>
      </c>
      <c r="P836">
        <v>9.6171299999999995</v>
      </c>
      <c r="Q836">
        <v>10.378404</v>
      </c>
      <c r="R836">
        <v>10.541359</v>
      </c>
      <c r="S836">
        <v>10.647715</v>
      </c>
      <c r="T836">
        <v>10.700657</v>
      </c>
      <c r="U836">
        <v>10.765185000000001</v>
      </c>
      <c r="V836">
        <v>10.882213</v>
      </c>
      <c r="W836">
        <v>10.925518</v>
      </c>
      <c r="X836">
        <v>10.866363</v>
      </c>
      <c r="Y836">
        <v>10.894427</v>
      </c>
      <c r="Z836">
        <v>10.911942</v>
      </c>
      <c r="AA836">
        <v>10.962211999999999</v>
      </c>
      <c r="AB836">
        <v>11.092648000000001</v>
      </c>
      <c r="AC836">
        <v>11.077858000000001</v>
      </c>
      <c r="AD836">
        <v>11.397790000000001</v>
      </c>
      <c r="AE836">
        <v>11.520617</v>
      </c>
      <c r="AF836">
        <v>11.520676</v>
      </c>
      <c r="AG836">
        <v>11.741026</v>
      </c>
      <c r="AH836">
        <v>11.84233</v>
      </c>
      <c r="AI836">
        <v>11.956882999999999</v>
      </c>
      <c r="AJ836">
        <v>12.089725</v>
      </c>
      <c r="AK836">
        <v>12.030058</v>
      </c>
      <c r="AL836">
        <v>12.112688</v>
      </c>
      <c r="AM836">
        <v>12.240627999999999</v>
      </c>
      <c r="AN836">
        <v>12.337561000000001</v>
      </c>
      <c r="AO836" s="1">
        <v>2.1999999999999999E-2</v>
      </c>
    </row>
    <row r="837" spans="1:41" hidden="1" x14ac:dyDescent="0.2">
      <c r="A837" t="s">
        <v>912</v>
      </c>
      <c r="B837" t="s">
        <v>15</v>
      </c>
      <c r="C837" t="s">
        <v>2648</v>
      </c>
      <c r="D837" t="s">
        <v>2657</v>
      </c>
      <c r="E837" t="s">
        <v>2658</v>
      </c>
      <c r="F837" t="s">
        <v>2653</v>
      </c>
      <c r="H837" t="s">
        <v>644</v>
      </c>
      <c r="I837" t="s">
        <v>10</v>
      </c>
      <c r="K837">
        <v>6.6437739999999996</v>
      </c>
      <c r="L837">
        <v>7.6786289999999999</v>
      </c>
      <c r="M837">
        <v>7.6598240000000004</v>
      </c>
      <c r="N837">
        <v>9.3586039999999997</v>
      </c>
      <c r="O837">
        <v>10.261291999999999</v>
      </c>
      <c r="P837">
        <v>11.054636</v>
      </c>
      <c r="Q837">
        <v>11.935119</v>
      </c>
      <c r="R837">
        <v>12.295396</v>
      </c>
      <c r="S837">
        <v>13.068918999999999</v>
      </c>
      <c r="T837">
        <v>13.165699</v>
      </c>
      <c r="U837">
        <v>13.386497</v>
      </c>
      <c r="V837">
        <v>13.564073</v>
      </c>
      <c r="W837">
        <v>13.775926</v>
      </c>
      <c r="X837">
        <v>13.938129999999999</v>
      </c>
      <c r="Y837">
        <v>13.928219</v>
      </c>
      <c r="Z837">
        <v>13.974534</v>
      </c>
      <c r="AA837">
        <v>14.313556</v>
      </c>
      <c r="AB837">
        <v>14.504985</v>
      </c>
      <c r="AC837">
        <v>14.559638</v>
      </c>
      <c r="AD837">
        <v>14.611770999999999</v>
      </c>
      <c r="AE837">
        <v>14.753204999999999</v>
      </c>
      <c r="AF837">
        <v>14.86881</v>
      </c>
      <c r="AG837">
        <v>15.14645</v>
      </c>
      <c r="AH837">
        <v>15.082228000000001</v>
      </c>
      <c r="AI837">
        <v>15.206502</v>
      </c>
      <c r="AJ837">
        <v>15.340294999999999</v>
      </c>
      <c r="AK837">
        <v>15.348325000000001</v>
      </c>
      <c r="AL837">
        <v>15.421374999999999</v>
      </c>
      <c r="AM837">
        <v>15.497882000000001</v>
      </c>
      <c r="AN837">
        <v>15.463687999999999</v>
      </c>
      <c r="AO837" s="1">
        <v>0.03</v>
      </c>
    </row>
    <row r="838" spans="1:41" hidden="1" x14ac:dyDescent="0.2">
      <c r="A838" t="s">
        <v>912</v>
      </c>
      <c r="B838" t="s">
        <v>21</v>
      </c>
      <c r="C838" t="s">
        <v>2648</v>
      </c>
      <c r="D838" t="s">
        <v>2657</v>
      </c>
      <c r="E838" t="s">
        <v>2655</v>
      </c>
      <c r="I838" t="s">
        <v>10</v>
      </c>
    </row>
    <row r="839" spans="1:41" hidden="1" x14ac:dyDescent="0.2">
      <c r="A839" t="s">
        <v>912</v>
      </c>
      <c r="B839" t="s">
        <v>11</v>
      </c>
      <c r="C839" t="s">
        <v>2648</v>
      </c>
      <c r="D839" t="s">
        <v>2657</v>
      </c>
      <c r="E839" t="s">
        <v>2655</v>
      </c>
      <c r="F839" t="s">
        <v>2651</v>
      </c>
      <c r="H839" t="s">
        <v>645</v>
      </c>
      <c r="I839" t="s">
        <v>10</v>
      </c>
      <c r="K839">
        <v>10.788595000000001</v>
      </c>
      <c r="L839">
        <v>11.016042000000001</v>
      </c>
      <c r="M839">
        <v>10.861012000000001</v>
      </c>
      <c r="N839">
        <v>10.735426</v>
      </c>
      <c r="O839">
        <v>10.793182</v>
      </c>
      <c r="P839">
        <v>10.957176</v>
      </c>
      <c r="Q839">
        <v>11.141132000000001</v>
      </c>
      <c r="R839">
        <v>11.174880999999999</v>
      </c>
      <c r="S839">
        <v>11.211123000000001</v>
      </c>
      <c r="T839">
        <v>11.245459</v>
      </c>
      <c r="U839">
        <v>11.279484</v>
      </c>
      <c r="V839">
        <v>11.298209</v>
      </c>
      <c r="W839">
        <v>11.339302999999999</v>
      </c>
      <c r="X839">
        <v>11.358431</v>
      </c>
      <c r="Y839">
        <v>11.348579000000001</v>
      </c>
      <c r="Z839">
        <v>11.352531000000001</v>
      </c>
      <c r="AA839">
        <v>11.365285</v>
      </c>
      <c r="AB839">
        <v>11.377382000000001</v>
      </c>
      <c r="AC839">
        <v>11.393960999999999</v>
      </c>
      <c r="AD839">
        <v>11.407151000000001</v>
      </c>
      <c r="AE839">
        <v>11.397449</v>
      </c>
      <c r="AF839">
        <v>11.402092</v>
      </c>
      <c r="AG839">
        <v>11.413467000000001</v>
      </c>
      <c r="AH839">
        <v>11.391392</v>
      </c>
      <c r="AI839">
        <v>11.399374</v>
      </c>
      <c r="AJ839">
        <v>11.409692</v>
      </c>
      <c r="AK839">
        <v>11.422366999999999</v>
      </c>
      <c r="AL839">
        <v>11.431129</v>
      </c>
      <c r="AM839">
        <v>11.452569</v>
      </c>
      <c r="AN839">
        <v>11.467670999999999</v>
      </c>
      <c r="AO839" s="1">
        <v>2E-3</v>
      </c>
    </row>
    <row r="840" spans="1:41" hidden="1" x14ac:dyDescent="0.2">
      <c r="A840" t="s">
        <v>912</v>
      </c>
      <c r="B840" t="s">
        <v>13</v>
      </c>
      <c r="C840" t="s">
        <v>2648</v>
      </c>
      <c r="D840" t="s">
        <v>2657</v>
      </c>
      <c r="E840" t="s">
        <v>2655</v>
      </c>
      <c r="F840" t="s">
        <v>2652</v>
      </c>
      <c r="H840" t="s">
        <v>646</v>
      </c>
      <c r="I840" t="s">
        <v>10</v>
      </c>
      <c r="K840">
        <v>10.788595000000001</v>
      </c>
      <c r="L840">
        <v>10.896141999999999</v>
      </c>
      <c r="M840">
        <v>10.660822</v>
      </c>
      <c r="N840">
        <v>10.564873</v>
      </c>
      <c r="O840">
        <v>10.599218</v>
      </c>
      <c r="P840">
        <v>10.75604</v>
      </c>
      <c r="Q840">
        <v>10.946008000000001</v>
      </c>
      <c r="R840">
        <v>10.976295</v>
      </c>
      <c r="S840">
        <v>10.998309000000001</v>
      </c>
      <c r="T840">
        <v>11.016301</v>
      </c>
      <c r="U840">
        <v>11.04388</v>
      </c>
      <c r="V840">
        <v>11.061054</v>
      </c>
      <c r="W840">
        <v>11.130143</v>
      </c>
      <c r="X840">
        <v>11.139524</v>
      </c>
      <c r="Y840">
        <v>11.134988</v>
      </c>
      <c r="Z840">
        <v>11.127262999999999</v>
      </c>
      <c r="AA840">
        <v>11.139608000000001</v>
      </c>
      <c r="AB840">
        <v>11.142791000000001</v>
      </c>
      <c r="AC840">
        <v>11.161300000000001</v>
      </c>
      <c r="AD840">
        <v>11.163095999999999</v>
      </c>
      <c r="AE840">
        <v>11.178549</v>
      </c>
      <c r="AF840">
        <v>11.178207</v>
      </c>
      <c r="AG840">
        <v>11.190485000000001</v>
      </c>
      <c r="AH840">
        <v>11.191163</v>
      </c>
      <c r="AI840">
        <v>11.214319</v>
      </c>
      <c r="AJ840">
        <v>11.18942</v>
      </c>
      <c r="AK840">
        <v>11.183646</v>
      </c>
      <c r="AL840">
        <v>11.190405999999999</v>
      </c>
      <c r="AM840">
        <v>11.200896999999999</v>
      </c>
      <c r="AN840">
        <v>11.219200000000001</v>
      </c>
      <c r="AO840" s="1">
        <v>1E-3</v>
      </c>
    </row>
    <row r="841" spans="1:41" hidden="1" x14ac:dyDescent="0.2">
      <c r="A841" t="s">
        <v>912</v>
      </c>
      <c r="B841" t="s">
        <v>15</v>
      </c>
      <c r="C841" t="s">
        <v>2648</v>
      </c>
      <c r="D841" t="s">
        <v>2657</v>
      </c>
      <c r="E841" t="s">
        <v>2655</v>
      </c>
      <c r="F841" t="s">
        <v>2653</v>
      </c>
      <c r="H841" t="s">
        <v>647</v>
      </c>
      <c r="I841" t="s">
        <v>10</v>
      </c>
      <c r="K841">
        <v>10.788595000000001</v>
      </c>
      <c r="L841">
        <v>11.322193</v>
      </c>
      <c r="M841">
        <v>11.110719</v>
      </c>
      <c r="N841">
        <v>11.119532</v>
      </c>
      <c r="O841">
        <v>11.230893</v>
      </c>
      <c r="P841">
        <v>11.478082000000001</v>
      </c>
      <c r="Q841">
        <v>11.740415</v>
      </c>
      <c r="R841">
        <v>11.806846</v>
      </c>
      <c r="S841">
        <v>11.984019</v>
      </c>
      <c r="T841">
        <v>12.073388</v>
      </c>
      <c r="U841">
        <v>12.188159000000001</v>
      </c>
      <c r="V841">
        <v>12.300155999999999</v>
      </c>
      <c r="W841">
        <v>12.391826999999999</v>
      </c>
      <c r="X841">
        <v>12.462161999999999</v>
      </c>
      <c r="Y841">
        <v>12.49766</v>
      </c>
      <c r="Z841">
        <v>12.583372000000001</v>
      </c>
      <c r="AA841">
        <v>12.630907000000001</v>
      </c>
      <c r="AB841">
        <v>12.678933000000001</v>
      </c>
      <c r="AC841">
        <v>12.736413000000001</v>
      </c>
      <c r="AD841">
        <v>12.820244000000001</v>
      </c>
      <c r="AE841">
        <v>12.846147999999999</v>
      </c>
      <c r="AF841">
        <v>12.860910000000001</v>
      </c>
      <c r="AG841">
        <v>12.852634</v>
      </c>
      <c r="AH841">
        <v>12.836274</v>
      </c>
      <c r="AI841">
        <v>12.865669</v>
      </c>
      <c r="AJ841">
        <v>12.917719999999999</v>
      </c>
      <c r="AK841">
        <v>12.958743999999999</v>
      </c>
      <c r="AL841">
        <v>13.003565999999999</v>
      </c>
      <c r="AM841">
        <v>13.058445000000001</v>
      </c>
      <c r="AN841">
        <v>13.12318</v>
      </c>
      <c r="AO841" s="1">
        <v>7.0000000000000001E-3</v>
      </c>
    </row>
    <row r="842" spans="1:41" hidden="1" x14ac:dyDescent="0.2">
      <c r="A842" t="s">
        <v>912</v>
      </c>
      <c r="B842" t="s">
        <v>25</v>
      </c>
      <c r="C842" t="s">
        <v>2648</v>
      </c>
      <c r="D842" t="s">
        <v>2657</v>
      </c>
      <c r="E842" t="s">
        <v>2656</v>
      </c>
      <c r="I842" t="s">
        <v>10</v>
      </c>
    </row>
    <row r="843" spans="1:41" hidden="1" x14ac:dyDescent="0.2">
      <c r="A843" t="s">
        <v>912</v>
      </c>
      <c r="B843" t="s">
        <v>11</v>
      </c>
      <c r="C843" t="s">
        <v>2648</v>
      </c>
      <c r="D843" t="s">
        <v>2657</v>
      </c>
      <c r="E843" t="s">
        <v>2656</v>
      </c>
      <c r="F843" t="s">
        <v>2651</v>
      </c>
      <c r="H843" t="s">
        <v>648</v>
      </c>
      <c r="I843" t="s">
        <v>10</v>
      </c>
      <c r="K843">
        <v>49.912368999999998</v>
      </c>
      <c r="L843">
        <v>54.383037999999999</v>
      </c>
      <c r="M843">
        <v>52.175663</v>
      </c>
      <c r="N843">
        <v>51.028331999999999</v>
      </c>
      <c r="O843">
        <v>51.182876999999998</v>
      </c>
      <c r="P843">
        <v>50.522621000000001</v>
      </c>
      <c r="Q843">
        <v>50.704906000000001</v>
      </c>
      <c r="R843">
        <v>50.819679000000001</v>
      </c>
      <c r="S843">
        <v>51.288012999999999</v>
      </c>
      <c r="T843">
        <v>49.622920999999998</v>
      </c>
      <c r="U843">
        <v>50.099918000000002</v>
      </c>
      <c r="V843">
        <v>50.039977999999998</v>
      </c>
      <c r="W843">
        <v>50.295265000000001</v>
      </c>
      <c r="X843">
        <v>51.683010000000003</v>
      </c>
      <c r="Y843">
        <v>51.387306000000002</v>
      </c>
      <c r="Z843">
        <v>51.094501000000001</v>
      </c>
      <c r="AA843">
        <v>51.072754000000003</v>
      </c>
      <c r="AB843">
        <v>50.951706000000001</v>
      </c>
      <c r="AC843">
        <v>50.972197999999999</v>
      </c>
      <c r="AD843">
        <v>50.908679999999997</v>
      </c>
      <c r="AE843">
        <v>50.997554999999998</v>
      </c>
      <c r="AF843">
        <v>51.236980000000003</v>
      </c>
      <c r="AG843">
        <v>51.044262000000003</v>
      </c>
      <c r="AH843">
        <v>50.437018999999999</v>
      </c>
      <c r="AI843">
        <v>50.226382999999998</v>
      </c>
      <c r="AJ843">
        <v>50.139999000000003</v>
      </c>
      <c r="AK843">
        <v>49.875084000000001</v>
      </c>
      <c r="AL843">
        <v>49.651046999999998</v>
      </c>
      <c r="AM843">
        <v>49.532310000000003</v>
      </c>
      <c r="AN843">
        <v>49.326973000000002</v>
      </c>
      <c r="AO843" s="1">
        <v>0</v>
      </c>
    </row>
    <row r="844" spans="1:41" hidden="1" x14ac:dyDescent="0.2">
      <c r="A844" t="s">
        <v>912</v>
      </c>
      <c r="B844" t="s">
        <v>13</v>
      </c>
      <c r="C844" t="s">
        <v>2648</v>
      </c>
      <c r="D844" t="s">
        <v>2657</v>
      </c>
      <c r="E844" t="s">
        <v>2656</v>
      </c>
      <c r="F844" t="s">
        <v>2652</v>
      </c>
      <c r="H844" t="s">
        <v>649</v>
      </c>
      <c r="I844" t="s">
        <v>10</v>
      </c>
      <c r="K844">
        <v>49.933674000000003</v>
      </c>
      <c r="L844">
        <v>53.967292999999998</v>
      </c>
      <c r="M844">
        <v>51.363357999999998</v>
      </c>
      <c r="N844">
        <v>50.003509999999999</v>
      </c>
      <c r="O844">
        <v>49.147269999999999</v>
      </c>
      <c r="P844">
        <v>49.263900999999997</v>
      </c>
      <c r="Q844">
        <v>50.273853000000003</v>
      </c>
      <c r="R844">
        <v>50.703808000000002</v>
      </c>
      <c r="S844">
        <v>50.744132999999998</v>
      </c>
      <c r="T844">
        <v>49.180439</v>
      </c>
      <c r="U844">
        <v>49.819381999999997</v>
      </c>
      <c r="V844">
        <v>49.649673</v>
      </c>
      <c r="W844">
        <v>48.652698999999998</v>
      </c>
      <c r="X844">
        <v>50.502921999999998</v>
      </c>
      <c r="Y844">
        <v>48.519634000000003</v>
      </c>
      <c r="Z844">
        <v>49.326515000000001</v>
      </c>
      <c r="AA844">
        <v>49.420032999999997</v>
      </c>
      <c r="AB844">
        <v>49.481479999999998</v>
      </c>
      <c r="AC844">
        <v>50.016365</v>
      </c>
      <c r="AD844">
        <v>49.875476999999997</v>
      </c>
      <c r="AE844">
        <v>50.017806999999998</v>
      </c>
      <c r="AF844">
        <v>49.775444</v>
      </c>
      <c r="AG844">
        <v>49.805</v>
      </c>
      <c r="AH844">
        <v>49.457928000000003</v>
      </c>
      <c r="AI844">
        <v>49.10004</v>
      </c>
      <c r="AJ844">
        <v>48.651764</v>
      </c>
      <c r="AK844">
        <v>48.325378000000001</v>
      </c>
      <c r="AL844">
        <v>47.788798999999997</v>
      </c>
      <c r="AM844">
        <v>47.523361000000001</v>
      </c>
      <c r="AN844">
        <v>47.093929000000003</v>
      </c>
      <c r="AO844" s="1">
        <v>-2E-3</v>
      </c>
    </row>
    <row r="845" spans="1:41" hidden="1" x14ac:dyDescent="0.2">
      <c r="A845" t="s">
        <v>912</v>
      </c>
      <c r="B845" t="s">
        <v>15</v>
      </c>
      <c r="C845" t="s">
        <v>2648</v>
      </c>
      <c r="D845" t="s">
        <v>2657</v>
      </c>
      <c r="E845" t="s">
        <v>2656</v>
      </c>
      <c r="F845" t="s">
        <v>2653</v>
      </c>
      <c r="H845" t="s">
        <v>650</v>
      </c>
      <c r="I845" t="s">
        <v>10</v>
      </c>
      <c r="K845">
        <v>50.034213999999999</v>
      </c>
      <c r="L845">
        <v>53.891064</v>
      </c>
      <c r="M845">
        <v>53.270397000000003</v>
      </c>
      <c r="N845">
        <v>53.530788000000001</v>
      </c>
      <c r="O845">
        <v>54.823109000000002</v>
      </c>
      <c r="P845">
        <v>53.888641</v>
      </c>
      <c r="Q845">
        <v>55.564266000000003</v>
      </c>
      <c r="R845">
        <v>55.067413000000002</v>
      </c>
      <c r="S845">
        <v>55.207096</v>
      </c>
      <c r="T845">
        <v>54.603335999999999</v>
      </c>
      <c r="U845">
        <v>55.622363999999997</v>
      </c>
      <c r="V845">
        <v>56.093268999999999</v>
      </c>
      <c r="W845">
        <v>56.421658000000001</v>
      </c>
      <c r="X845">
        <v>56.805858999999998</v>
      </c>
      <c r="Y845">
        <v>55.491318</v>
      </c>
      <c r="Z845">
        <v>55.318367000000002</v>
      </c>
      <c r="AA845">
        <v>55.051178</v>
      </c>
      <c r="AB845">
        <v>55.790874000000002</v>
      </c>
      <c r="AC845">
        <v>55.734447000000003</v>
      </c>
      <c r="AD845">
        <v>55.930222000000001</v>
      </c>
      <c r="AE845">
        <v>56.393912999999998</v>
      </c>
      <c r="AF845">
        <v>56.137875000000001</v>
      </c>
      <c r="AG845">
        <v>55.916142000000001</v>
      </c>
      <c r="AH845">
        <v>55.715823999999998</v>
      </c>
      <c r="AI845">
        <v>55.474997999999999</v>
      </c>
      <c r="AJ845">
        <v>55.289149999999999</v>
      </c>
      <c r="AK845">
        <v>55.050815999999998</v>
      </c>
      <c r="AL845">
        <v>54.618251999999998</v>
      </c>
      <c r="AM845">
        <v>54.485011999999998</v>
      </c>
      <c r="AN845">
        <v>54.408656999999998</v>
      </c>
      <c r="AO845" s="1">
        <v>3.0000000000000001E-3</v>
      </c>
    </row>
    <row r="846" spans="1:41" hidden="1" x14ac:dyDescent="0.2">
      <c r="A846" t="s">
        <v>912</v>
      </c>
      <c r="B846" t="s">
        <v>46</v>
      </c>
    </row>
    <row r="847" spans="1:41" hidden="1" x14ac:dyDescent="0.2">
      <c r="A847" t="s">
        <v>912</v>
      </c>
      <c r="B847" t="s">
        <v>9</v>
      </c>
      <c r="C847" t="s">
        <v>2648</v>
      </c>
      <c r="D847" t="s">
        <v>2659</v>
      </c>
      <c r="E847" t="s">
        <v>2650</v>
      </c>
      <c r="I847" t="s">
        <v>10</v>
      </c>
    </row>
    <row r="848" spans="1:41" hidden="1" x14ac:dyDescent="0.2">
      <c r="A848" t="s">
        <v>912</v>
      </c>
      <c r="B848" t="s">
        <v>11</v>
      </c>
      <c r="C848" t="s">
        <v>2648</v>
      </c>
      <c r="D848" t="s">
        <v>2659</v>
      </c>
      <c r="E848" t="s">
        <v>2650</v>
      </c>
      <c r="F848" t="s">
        <v>2651</v>
      </c>
      <c r="H848" t="s">
        <v>651</v>
      </c>
      <c r="I848" t="s">
        <v>10</v>
      </c>
      <c r="K848">
        <v>13.641980999999999</v>
      </c>
      <c r="L848">
        <v>14.473857000000001</v>
      </c>
      <c r="M848">
        <v>12.690696000000001</v>
      </c>
      <c r="N848">
        <v>12.673786</v>
      </c>
      <c r="O848">
        <v>12.554608</v>
      </c>
      <c r="P848">
        <v>12.704501</v>
      </c>
      <c r="Q848">
        <v>13.113275</v>
      </c>
      <c r="R848">
        <v>13.681419</v>
      </c>
      <c r="S848">
        <v>14.057202</v>
      </c>
      <c r="T848">
        <v>14.454497</v>
      </c>
      <c r="U848">
        <v>14.810349</v>
      </c>
      <c r="V848">
        <v>15.102989000000001</v>
      </c>
      <c r="W848">
        <v>15.386189</v>
      </c>
      <c r="X848">
        <v>15.557034</v>
      </c>
      <c r="Y848">
        <v>15.672612000000001</v>
      </c>
      <c r="Z848">
        <v>15.832416</v>
      </c>
      <c r="AA848">
        <v>16.038618</v>
      </c>
      <c r="AB848">
        <v>16.228031000000001</v>
      </c>
      <c r="AC848">
        <v>16.321311999999999</v>
      </c>
      <c r="AD848">
        <v>16.630306000000001</v>
      </c>
      <c r="AE848">
        <v>16.814444000000002</v>
      </c>
      <c r="AF848">
        <v>16.831151999999999</v>
      </c>
      <c r="AG848">
        <v>17.024878000000001</v>
      </c>
      <c r="AH848">
        <v>17.258875</v>
      </c>
      <c r="AI848">
        <v>17.293581</v>
      </c>
      <c r="AJ848">
        <v>17.409199000000001</v>
      </c>
      <c r="AK848">
        <v>17.486640999999999</v>
      </c>
      <c r="AL848">
        <v>17.525883</v>
      </c>
      <c r="AM848">
        <v>17.502065999999999</v>
      </c>
      <c r="AN848">
        <v>17.474976999999999</v>
      </c>
      <c r="AO848" s="1">
        <v>8.9999999999999993E-3</v>
      </c>
    </row>
    <row r="849" spans="1:41" hidden="1" x14ac:dyDescent="0.2">
      <c r="A849" t="s">
        <v>912</v>
      </c>
      <c r="B849" t="s">
        <v>13</v>
      </c>
      <c r="C849" t="s">
        <v>2648</v>
      </c>
      <c r="D849" t="s">
        <v>2659</v>
      </c>
      <c r="E849" t="s">
        <v>2650</v>
      </c>
      <c r="F849" t="s">
        <v>2652</v>
      </c>
      <c r="H849" t="s">
        <v>652</v>
      </c>
      <c r="I849" t="s">
        <v>10</v>
      </c>
      <c r="K849">
        <v>13.641980999999999</v>
      </c>
      <c r="L849">
        <v>13.992361000000001</v>
      </c>
      <c r="M849">
        <v>11.771788000000001</v>
      </c>
      <c r="N849">
        <v>11.15362</v>
      </c>
      <c r="O849">
        <v>10.81174</v>
      </c>
      <c r="P849">
        <v>10.731717</v>
      </c>
      <c r="Q849">
        <v>10.797969999999999</v>
      </c>
      <c r="R849">
        <v>11.039766</v>
      </c>
      <c r="S849">
        <v>11.332568999999999</v>
      </c>
      <c r="T849">
        <v>11.526113</v>
      </c>
      <c r="U849">
        <v>11.663326</v>
      </c>
      <c r="V849">
        <v>11.997527</v>
      </c>
      <c r="W849">
        <v>12.319461</v>
      </c>
      <c r="X849">
        <v>12.392177</v>
      </c>
      <c r="Y849">
        <v>12.381449999999999</v>
      </c>
      <c r="Z849">
        <v>12.434854</v>
      </c>
      <c r="AA849">
        <v>12.583729999999999</v>
      </c>
      <c r="AB849">
        <v>12.800808999999999</v>
      </c>
      <c r="AC849">
        <v>12.860516000000001</v>
      </c>
      <c r="AD849">
        <v>13.125033</v>
      </c>
      <c r="AE849">
        <v>13.201523</v>
      </c>
      <c r="AF849">
        <v>13.236582</v>
      </c>
      <c r="AG849">
        <v>13.286612999999999</v>
      </c>
      <c r="AH849">
        <v>13.309353</v>
      </c>
      <c r="AI849">
        <v>13.33262</v>
      </c>
      <c r="AJ849">
        <v>13.316136</v>
      </c>
      <c r="AK849">
        <v>13.240873000000001</v>
      </c>
      <c r="AL849">
        <v>13.175625999999999</v>
      </c>
      <c r="AM849">
        <v>13.271592</v>
      </c>
      <c r="AN849">
        <v>13.297623</v>
      </c>
      <c r="AO849" s="1">
        <v>-1E-3</v>
      </c>
    </row>
    <row r="850" spans="1:41" hidden="1" x14ac:dyDescent="0.2">
      <c r="A850" t="s">
        <v>912</v>
      </c>
      <c r="B850" t="s">
        <v>15</v>
      </c>
      <c r="C850" t="s">
        <v>2648</v>
      </c>
      <c r="D850" t="s">
        <v>2659</v>
      </c>
      <c r="E850" t="s">
        <v>2650</v>
      </c>
      <c r="F850" t="s">
        <v>2653</v>
      </c>
      <c r="H850" t="s">
        <v>653</v>
      </c>
      <c r="I850" t="s">
        <v>10</v>
      </c>
      <c r="K850">
        <v>13.641980999999999</v>
      </c>
      <c r="L850">
        <v>15.259123000000001</v>
      </c>
      <c r="M850">
        <v>13.994263</v>
      </c>
      <c r="N850">
        <v>14.900345</v>
      </c>
      <c r="O850">
        <v>15.521675999999999</v>
      </c>
      <c r="P850">
        <v>16.139341000000002</v>
      </c>
      <c r="Q850">
        <v>16.768982000000001</v>
      </c>
      <c r="R850">
        <v>17.538236999999999</v>
      </c>
      <c r="S850">
        <v>18.930109000000002</v>
      </c>
      <c r="T850">
        <v>19.791079</v>
      </c>
      <c r="U850">
        <v>20.589682</v>
      </c>
      <c r="V850">
        <v>21.342078999999998</v>
      </c>
      <c r="W850">
        <v>21.963158</v>
      </c>
      <c r="X850">
        <v>22.467511999999999</v>
      </c>
      <c r="Y850">
        <v>22.702618000000001</v>
      </c>
      <c r="Z850">
        <v>23.238289000000002</v>
      </c>
      <c r="AA850">
        <v>23.520513999999999</v>
      </c>
      <c r="AB850">
        <v>23.891157</v>
      </c>
      <c r="AC850">
        <v>24.253948000000001</v>
      </c>
      <c r="AD850">
        <v>24.309107000000001</v>
      </c>
      <c r="AE850">
        <v>24.306349000000001</v>
      </c>
      <c r="AF850">
        <v>24.287579000000001</v>
      </c>
      <c r="AG850">
        <v>24.503086</v>
      </c>
      <c r="AH850">
        <v>24.916274999999999</v>
      </c>
      <c r="AI850">
        <v>25.338739</v>
      </c>
      <c r="AJ850">
        <v>25.559778000000001</v>
      </c>
      <c r="AK850">
        <v>25.713736999999998</v>
      </c>
      <c r="AL850">
        <v>25.765578999999999</v>
      </c>
      <c r="AM850">
        <v>25.957733000000001</v>
      </c>
      <c r="AN850">
        <v>25.986998</v>
      </c>
      <c r="AO850" s="1">
        <v>2.1999999999999999E-2</v>
      </c>
    </row>
    <row r="851" spans="1:41" hidden="1" x14ac:dyDescent="0.2">
      <c r="A851" t="s">
        <v>912</v>
      </c>
      <c r="B851" t="s">
        <v>17</v>
      </c>
      <c r="C851" t="s">
        <v>2648</v>
      </c>
      <c r="D851" t="s">
        <v>2659</v>
      </c>
      <c r="E851" t="s">
        <v>2654</v>
      </c>
      <c r="I851" t="s">
        <v>10</v>
      </c>
    </row>
    <row r="852" spans="1:41" hidden="1" x14ac:dyDescent="0.2">
      <c r="A852" t="s">
        <v>912</v>
      </c>
      <c r="B852" t="s">
        <v>11</v>
      </c>
      <c r="C852" t="s">
        <v>2648</v>
      </c>
      <c r="D852" t="s">
        <v>2659</v>
      </c>
      <c r="E852" t="s">
        <v>2654</v>
      </c>
      <c r="F852" t="s">
        <v>2651</v>
      </c>
      <c r="H852" t="s">
        <v>654</v>
      </c>
      <c r="I852" t="s">
        <v>10</v>
      </c>
      <c r="K852">
        <v>22.663340000000002</v>
      </c>
      <c r="L852">
        <v>23.201466</v>
      </c>
      <c r="M852">
        <v>21.943135999999999</v>
      </c>
      <c r="N852">
        <v>22.442005000000002</v>
      </c>
      <c r="O852">
        <v>22.055786000000001</v>
      </c>
      <c r="P852">
        <v>21.703842000000002</v>
      </c>
      <c r="Q852">
        <v>21.439802</v>
      </c>
      <c r="R852">
        <v>21.632864000000001</v>
      </c>
      <c r="S852">
        <v>21.758800999999998</v>
      </c>
      <c r="T852">
        <v>21.730201999999998</v>
      </c>
      <c r="U852">
        <v>21.997548999999999</v>
      </c>
      <c r="V852">
        <v>22.116240999999999</v>
      </c>
      <c r="W852">
        <v>22.181684000000001</v>
      </c>
      <c r="X852">
        <v>22.24136</v>
      </c>
      <c r="Y852">
        <v>22.328917000000001</v>
      </c>
      <c r="Z852">
        <v>22.502490999999999</v>
      </c>
      <c r="AA852">
        <v>22.724329000000001</v>
      </c>
      <c r="AB852">
        <v>22.855452</v>
      </c>
      <c r="AC852">
        <v>22.928747000000001</v>
      </c>
      <c r="AD852">
        <v>23.160803000000001</v>
      </c>
      <c r="AE852">
        <v>23.262079</v>
      </c>
      <c r="AF852">
        <v>23.277048000000001</v>
      </c>
      <c r="AG852">
        <v>23.507933000000001</v>
      </c>
      <c r="AH852">
        <v>23.772133</v>
      </c>
      <c r="AI852">
        <v>23.874573000000002</v>
      </c>
      <c r="AJ852">
        <v>24.086081</v>
      </c>
      <c r="AK852">
        <v>24.116143999999998</v>
      </c>
      <c r="AL852">
        <v>24.041609000000001</v>
      </c>
      <c r="AM852">
        <v>24.031929000000002</v>
      </c>
      <c r="AN852">
        <v>23.982382000000001</v>
      </c>
      <c r="AO852" s="1">
        <v>2E-3</v>
      </c>
    </row>
    <row r="853" spans="1:41" hidden="1" x14ac:dyDescent="0.2">
      <c r="A853" t="s">
        <v>912</v>
      </c>
      <c r="B853" t="s">
        <v>13</v>
      </c>
      <c r="C853" t="s">
        <v>2648</v>
      </c>
      <c r="D853" t="s">
        <v>2659</v>
      </c>
      <c r="E853" t="s">
        <v>2654</v>
      </c>
      <c r="F853" t="s">
        <v>2652</v>
      </c>
      <c r="H853" t="s">
        <v>655</v>
      </c>
      <c r="I853" t="s">
        <v>10</v>
      </c>
      <c r="K853">
        <v>22.663340000000002</v>
      </c>
      <c r="L853">
        <v>23.201466</v>
      </c>
      <c r="M853">
        <v>21.512981</v>
      </c>
      <c r="N853">
        <v>21.519020000000001</v>
      </c>
      <c r="O853">
        <v>21.063859999999998</v>
      </c>
      <c r="P853">
        <v>20.715983999999999</v>
      </c>
      <c r="Q853">
        <v>20.494323999999999</v>
      </c>
      <c r="R853">
        <v>20.640863</v>
      </c>
      <c r="S853">
        <v>20.712910000000001</v>
      </c>
      <c r="T853">
        <v>20.650100999999999</v>
      </c>
      <c r="U853">
        <v>20.674628999999999</v>
      </c>
      <c r="V853">
        <v>20.734859</v>
      </c>
      <c r="W853">
        <v>20.751449999999998</v>
      </c>
      <c r="X853">
        <v>20.585986999999999</v>
      </c>
      <c r="Y853">
        <v>20.563032</v>
      </c>
      <c r="Z853">
        <v>20.544336000000001</v>
      </c>
      <c r="AA853">
        <v>20.55509</v>
      </c>
      <c r="AB853">
        <v>20.627828999999998</v>
      </c>
      <c r="AC853">
        <v>20.634260000000001</v>
      </c>
      <c r="AD853">
        <v>20.919028999999998</v>
      </c>
      <c r="AE853">
        <v>21.049198000000001</v>
      </c>
      <c r="AF853">
        <v>21.022241999999999</v>
      </c>
      <c r="AG853">
        <v>21.299437000000001</v>
      </c>
      <c r="AH853">
        <v>21.407071999999999</v>
      </c>
      <c r="AI853">
        <v>21.446688000000002</v>
      </c>
      <c r="AJ853">
        <v>21.669644999999999</v>
      </c>
      <c r="AK853">
        <v>21.539047</v>
      </c>
      <c r="AL853">
        <v>21.591673</v>
      </c>
      <c r="AM853">
        <v>21.805412</v>
      </c>
      <c r="AN853">
        <v>21.929081</v>
      </c>
      <c r="AO853" s="1">
        <v>-1E-3</v>
      </c>
    </row>
    <row r="854" spans="1:41" hidden="1" x14ac:dyDescent="0.2">
      <c r="A854" t="s">
        <v>912</v>
      </c>
      <c r="B854" t="s">
        <v>15</v>
      </c>
      <c r="C854" t="s">
        <v>2648</v>
      </c>
      <c r="D854" t="s">
        <v>2659</v>
      </c>
      <c r="E854" t="s">
        <v>2654</v>
      </c>
      <c r="F854" t="s">
        <v>2653</v>
      </c>
      <c r="H854" t="s">
        <v>656</v>
      </c>
      <c r="I854" t="s">
        <v>10</v>
      </c>
      <c r="K854">
        <v>22.663340000000002</v>
      </c>
      <c r="L854">
        <v>23.201466</v>
      </c>
      <c r="M854">
        <v>21.811889999999998</v>
      </c>
      <c r="N854">
        <v>22.62565</v>
      </c>
      <c r="O854">
        <v>22.607140000000001</v>
      </c>
      <c r="P854">
        <v>22.460329000000002</v>
      </c>
      <c r="Q854">
        <v>22.338892000000001</v>
      </c>
      <c r="R854">
        <v>22.783642</v>
      </c>
      <c r="S854">
        <v>23.702712999999999</v>
      </c>
      <c r="T854">
        <v>23.962123999999999</v>
      </c>
      <c r="U854">
        <v>24.324770000000001</v>
      </c>
      <c r="V854">
        <v>24.652764999999999</v>
      </c>
      <c r="W854">
        <v>24.917887</v>
      </c>
      <c r="X854">
        <v>25.144280999999999</v>
      </c>
      <c r="Y854">
        <v>25.239283</v>
      </c>
      <c r="Z854">
        <v>25.419360999999999</v>
      </c>
      <c r="AA854">
        <v>25.674071999999999</v>
      </c>
      <c r="AB854">
        <v>25.745999999999999</v>
      </c>
      <c r="AC854">
        <v>25.864094000000001</v>
      </c>
      <c r="AD854">
        <v>25.543585</v>
      </c>
      <c r="AE854">
        <v>25.449455</v>
      </c>
      <c r="AF854">
        <v>25.527308000000001</v>
      </c>
      <c r="AG854">
        <v>25.817060000000001</v>
      </c>
      <c r="AH854">
        <v>26.032118000000001</v>
      </c>
      <c r="AI854">
        <v>26.392847</v>
      </c>
      <c r="AJ854">
        <v>26.483955000000002</v>
      </c>
      <c r="AK854">
        <v>26.531651</v>
      </c>
      <c r="AL854">
        <v>26.346779000000002</v>
      </c>
      <c r="AM854">
        <v>26.352924000000002</v>
      </c>
      <c r="AN854">
        <v>26.468699999999998</v>
      </c>
      <c r="AO854" s="1">
        <v>5.0000000000000001E-3</v>
      </c>
    </row>
    <row r="855" spans="1:41" hidden="1" x14ac:dyDescent="0.2">
      <c r="A855" t="s">
        <v>912</v>
      </c>
      <c r="B855" t="s">
        <v>36</v>
      </c>
      <c r="C855" t="s">
        <v>2648</v>
      </c>
      <c r="D855" t="s">
        <v>2659</v>
      </c>
      <c r="E855" t="s">
        <v>2660</v>
      </c>
      <c r="I855" t="s">
        <v>10</v>
      </c>
    </row>
    <row r="856" spans="1:41" hidden="1" x14ac:dyDescent="0.2">
      <c r="A856" t="s">
        <v>912</v>
      </c>
      <c r="B856" t="s">
        <v>11</v>
      </c>
      <c r="C856" t="s">
        <v>2648</v>
      </c>
      <c r="D856" t="s">
        <v>2659</v>
      </c>
      <c r="E856" t="s">
        <v>2660</v>
      </c>
      <c r="F856" t="s">
        <v>2651</v>
      </c>
      <c r="H856" t="s">
        <v>657</v>
      </c>
      <c r="I856" t="s">
        <v>10</v>
      </c>
      <c r="K856">
        <v>6.5609859999999998</v>
      </c>
      <c r="L856">
        <v>7.5958410000000001</v>
      </c>
      <c r="M856">
        <v>7.7534890000000001</v>
      </c>
      <c r="N856">
        <v>9.138871</v>
      </c>
      <c r="O856">
        <v>9.7211750000000006</v>
      </c>
      <c r="P856">
        <v>10.346225</v>
      </c>
      <c r="Q856">
        <v>11.148508</v>
      </c>
      <c r="R856">
        <v>11.353768000000001</v>
      </c>
      <c r="S856">
        <v>11.451889</v>
      </c>
      <c r="T856">
        <v>11.606949</v>
      </c>
      <c r="U856">
        <v>11.787606</v>
      </c>
      <c r="V856">
        <v>11.928542999999999</v>
      </c>
      <c r="W856">
        <v>12.049053000000001</v>
      </c>
      <c r="X856">
        <v>12.060983999999999</v>
      </c>
      <c r="Y856">
        <v>12.080411</v>
      </c>
      <c r="Z856">
        <v>12.034470000000001</v>
      </c>
      <c r="AA856">
        <v>12.020949999999999</v>
      </c>
      <c r="AB856">
        <v>12.214444</v>
      </c>
      <c r="AC856">
        <v>12.038575</v>
      </c>
      <c r="AD856">
        <v>12.561745</v>
      </c>
      <c r="AE856">
        <v>12.733655000000001</v>
      </c>
      <c r="AF856">
        <v>12.874404999999999</v>
      </c>
      <c r="AG856">
        <v>13.245457999999999</v>
      </c>
      <c r="AH856">
        <v>13.523375</v>
      </c>
      <c r="AI856">
        <v>13.618361</v>
      </c>
      <c r="AJ856">
        <v>13.760704</v>
      </c>
      <c r="AK856">
        <v>13.885478000000001</v>
      </c>
      <c r="AL856">
        <v>13.782187</v>
      </c>
      <c r="AM856">
        <v>13.845863</v>
      </c>
      <c r="AN856">
        <v>13.753201000000001</v>
      </c>
      <c r="AO856" s="1">
        <v>2.5999999999999999E-2</v>
      </c>
    </row>
    <row r="857" spans="1:41" hidden="1" x14ac:dyDescent="0.2">
      <c r="A857" t="s">
        <v>912</v>
      </c>
      <c r="B857" t="s">
        <v>13</v>
      </c>
      <c r="C857" t="s">
        <v>2648</v>
      </c>
      <c r="D857" t="s">
        <v>2659</v>
      </c>
      <c r="E857" t="s">
        <v>2660</v>
      </c>
      <c r="F857" t="s">
        <v>2652</v>
      </c>
      <c r="H857" t="s">
        <v>658</v>
      </c>
      <c r="I857" t="s">
        <v>10</v>
      </c>
      <c r="K857">
        <v>6.5609859999999998</v>
      </c>
      <c r="L857">
        <v>7.5958410000000001</v>
      </c>
      <c r="M857">
        <v>7.4564149999999998</v>
      </c>
      <c r="N857">
        <v>8.4198609999999992</v>
      </c>
      <c r="O857">
        <v>8.9525480000000002</v>
      </c>
      <c r="P857">
        <v>9.6005730000000007</v>
      </c>
      <c r="Q857">
        <v>10.378404</v>
      </c>
      <c r="R857">
        <v>10.541359</v>
      </c>
      <c r="S857">
        <v>10.647715</v>
      </c>
      <c r="T857">
        <v>10.700657</v>
      </c>
      <c r="U857">
        <v>10.765185000000001</v>
      </c>
      <c r="V857">
        <v>10.882213</v>
      </c>
      <c r="W857">
        <v>10.925518</v>
      </c>
      <c r="X857">
        <v>10.866363</v>
      </c>
      <c r="Y857">
        <v>10.894427</v>
      </c>
      <c r="Z857">
        <v>10.911942</v>
      </c>
      <c r="AA857">
        <v>10.962211999999999</v>
      </c>
      <c r="AB857">
        <v>11.092648000000001</v>
      </c>
      <c r="AC857">
        <v>11.077858000000001</v>
      </c>
      <c r="AD857">
        <v>11.397790000000001</v>
      </c>
      <c r="AE857">
        <v>11.520617</v>
      </c>
      <c r="AF857">
        <v>11.520676</v>
      </c>
      <c r="AG857">
        <v>11.741026</v>
      </c>
      <c r="AH857">
        <v>11.84233</v>
      </c>
      <c r="AI857">
        <v>11.956882999999999</v>
      </c>
      <c r="AJ857">
        <v>12.089725</v>
      </c>
      <c r="AK857">
        <v>12.030058</v>
      </c>
      <c r="AL857">
        <v>12.112688</v>
      </c>
      <c r="AM857">
        <v>12.240627999999999</v>
      </c>
      <c r="AN857">
        <v>12.337561000000001</v>
      </c>
      <c r="AO857" s="1">
        <v>2.1999999999999999E-2</v>
      </c>
    </row>
    <row r="858" spans="1:41" hidden="1" x14ac:dyDescent="0.2">
      <c r="A858" t="s">
        <v>912</v>
      </c>
      <c r="B858" t="s">
        <v>15</v>
      </c>
      <c r="C858" t="s">
        <v>2648</v>
      </c>
      <c r="D858" t="s">
        <v>2659</v>
      </c>
      <c r="E858" t="s">
        <v>2660</v>
      </c>
      <c r="F858" t="s">
        <v>2653</v>
      </c>
      <c r="H858" t="s">
        <v>659</v>
      </c>
      <c r="I858" t="s">
        <v>10</v>
      </c>
      <c r="K858">
        <v>6.5609859999999998</v>
      </c>
      <c r="L858">
        <v>7.5958410000000001</v>
      </c>
      <c r="M858">
        <v>7.5935940000000004</v>
      </c>
      <c r="N858">
        <v>9.3089320000000004</v>
      </c>
      <c r="O858">
        <v>10.228175</v>
      </c>
      <c r="P858">
        <v>11.038079</v>
      </c>
      <c r="Q858">
        <v>11.935119</v>
      </c>
      <c r="R858">
        <v>12.295396</v>
      </c>
      <c r="S858">
        <v>13.068918999999999</v>
      </c>
      <c r="T858">
        <v>13.165699</v>
      </c>
      <c r="U858">
        <v>13.386497</v>
      </c>
      <c r="V858">
        <v>13.564073</v>
      </c>
      <c r="W858">
        <v>13.775926</v>
      </c>
      <c r="X858">
        <v>13.938129999999999</v>
      </c>
      <c r="Y858">
        <v>13.928219</v>
      </c>
      <c r="Z858">
        <v>13.974534</v>
      </c>
      <c r="AA858">
        <v>14.313556</v>
      </c>
      <c r="AB858">
        <v>14.504985</v>
      </c>
      <c r="AC858">
        <v>14.559638</v>
      </c>
      <c r="AD858">
        <v>14.611770999999999</v>
      </c>
      <c r="AE858">
        <v>14.753204999999999</v>
      </c>
      <c r="AF858">
        <v>14.86881</v>
      </c>
      <c r="AG858">
        <v>15.14645</v>
      </c>
      <c r="AH858">
        <v>15.082228000000001</v>
      </c>
      <c r="AI858">
        <v>15.206502</v>
      </c>
      <c r="AJ858">
        <v>15.340294999999999</v>
      </c>
      <c r="AK858">
        <v>15.348325000000001</v>
      </c>
      <c r="AL858">
        <v>15.421374999999999</v>
      </c>
      <c r="AM858">
        <v>15.497882000000001</v>
      </c>
      <c r="AN858">
        <v>15.463687999999999</v>
      </c>
      <c r="AO858" s="1">
        <v>0.03</v>
      </c>
    </row>
    <row r="859" spans="1:41" hidden="1" x14ac:dyDescent="0.2">
      <c r="A859" t="s">
        <v>912</v>
      </c>
      <c r="B859" t="s">
        <v>21</v>
      </c>
      <c r="C859" t="s">
        <v>2648</v>
      </c>
      <c r="D859" t="s">
        <v>2659</v>
      </c>
      <c r="E859" t="s">
        <v>2655</v>
      </c>
      <c r="I859" t="s">
        <v>10</v>
      </c>
    </row>
    <row r="860" spans="1:41" hidden="1" x14ac:dyDescent="0.2">
      <c r="A860" t="s">
        <v>912</v>
      </c>
      <c r="B860" t="s">
        <v>11</v>
      </c>
      <c r="C860" t="s">
        <v>2648</v>
      </c>
      <c r="D860" t="s">
        <v>2659</v>
      </c>
      <c r="E860" t="s">
        <v>2655</v>
      </c>
      <c r="F860" t="s">
        <v>2651</v>
      </c>
      <c r="H860" t="s">
        <v>660</v>
      </c>
      <c r="I860" t="s">
        <v>10</v>
      </c>
      <c r="K860">
        <v>8.3845419999999997</v>
      </c>
      <c r="L860">
        <v>8.1605670000000003</v>
      </c>
      <c r="M860">
        <v>7.6093669999999998</v>
      </c>
      <c r="N860">
        <v>6.9917470000000002</v>
      </c>
      <c r="O860">
        <v>6.6266619999999996</v>
      </c>
      <c r="P860">
        <v>6.3702259999999997</v>
      </c>
      <c r="Q860">
        <v>6.2057079999999996</v>
      </c>
      <c r="R860">
        <v>6.2312029999999998</v>
      </c>
      <c r="S860">
        <v>6.3482120000000002</v>
      </c>
      <c r="T860">
        <v>6.4625890000000004</v>
      </c>
      <c r="U860">
        <v>6.613251</v>
      </c>
      <c r="V860">
        <v>6.5566329999999997</v>
      </c>
      <c r="W860">
        <v>6.6829869999999998</v>
      </c>
      <c r="X860">
        <v>6.7159620000000002</v>
      </c>
      <c r="Y860">
        <v>6.6216020000000002</v>
      </c>
      <c r="Z860">
        <v>6.558052</v>
      </c>
      <c r="AA860">
        <v>6.6424859999999999</v>
      </c>
      <c r="AB860">
        <v>6.6667909999999999</v>
      </c>
      <c r="AC860">
        <v>6.7234540000000003</v>
      </c>
      <c r="AD860">
        <v>6.6596159999999998</v>
      </c>
      <c r="AE860">
        <v>6.6366180000000004</v>
      </c>
      <c r="AF860">
        <v>6.6055479999999998</v>
      </c>
      <c r="AG860">
        <v>6.6007790000000002</v>
      </c>
      <c r="AH860">
        <v>6.4455799999999996</v>
      </c>
      <c r="AI860">
        <v>6.5281969999999996</v>
      </c>
      <c r="AJ860">
        <v>6.5330820000000003</v>
      </c>
      <c r="AK860">
        <v>6.5582079999999996</v>
      </c>
      <c r="AL860">
        <v>6.4988669999999997</v>
      </c>
      <c r="AM860">
        <v>6.6126319999999996</v>
      </c>
      <c r="AN860">
        <v>6.6021289999999997</v>
      </c>
      <c r="AO860" s="1">
        <v>-8.0000000000000002E-3</v>
      </c>
    </row>
    <row r="861" spans="1:41" hidden="1" x14ac:dyDescent="0.2">
      <c r="A861" t="s">
        <v>912</v>
      </c>
      <c r="B861" t="s">
        <v>13</v>
      </c>
      <c r="C861" t="s">
        <v>2648</v>
      </c>
      <c r="D861" t="s">
        <v>2659</v>
      </c>
      <c r="E861" t="s">
        <v>2655</v>
      </c>
      <c r="F861" t="s">
        <v>2652</v>
      </c>
      <c r="H861" t="s">
        <v>661</v>
      </c>
      <c r="I861" t="s">
        <v>10</v>
      </c>
      <c r="K861">
        <v>8.4136019999999991</v>
      </c>
      <c r="L861">
        <v>7.8939579999999996</v>
      </c>
      <c r="M861">
        <v>7.2237629999999999</v>
      </c>
      <c r="N861">
        <v>6.6224449999999999</v>
      </c>
      <c r="O861">
        <v>5.9543600000000003</v>
      </c>
      <c r="P861">
        <v>5.7754390000000004</v>
      </c>
      <c r="Q861">
        <v>5.7607949999999999</v>
      </c>
      <c r="R861">
        <v>5.7910700000000004</v>
      </c>
      <c r="S861">
        <v>5.8726180000000001</v>
      </c>
      <c r="T861">
        <v>5.8825120000000002</v>
      </c>
      <c r="U861">
        <v>5.9610510000000003</v>
      </c>
      <c r="V861">
        <v>5.8688469999999997</v>
      </c>
      <c r="W861">
        <v>6.2111270000000003</v>
      </c>
      <c r="X861">
        <v>6.2022019999999998</v>
      </c>
      <c r="Y861">
        <v>6.1564170000000003</v>
      </c>
      <c r="Z861">
        <v>6.0256670000000003</v>
      </c>
      <c r="AA861">
        <v>6.1442249999999996</v>
      </c>
      <c r="AB861">
        <v>6.1430790000000002</v>
      </c>
      <c r="AC861">
        <v>6.2201649999999997</v>
      </c>
      <c r="AD861">
        <v>6.1056650000000001</v>
      </c>
      <c r="AE861">
        <v>6.2400390000000003</v>
      </c>
      <c r="AF861">
        <v>6.2180879999999998</v>
      </c>
      <c r="AG861">
        <v>6.2409629999999998</v>
      </c>
      <c r="AH861">
        <v>6.150957</v>
      </c>
      <c r="AI861">
        <v>6.2907400000000004</v>
      </c>
      <c r="AJ861">
        <v>6.0312799999999998</v>
      </c>
      <c r="AK861">
        <v>5.9061070000000004</v>
      </c>
      <c r="AL861">
        <v>5.8173370000000002</v>
      </c>
      <c r="AM861">
        <v>5.7900260000000001</v>
      </c>
      <c r="AN861">
        <v>5.7841319999999996</v>
      </c>
      <c r="AO861" s="1">
        <v>-1.2999999999999999E-2</v>
      </c>
    </row>
    <row r="862" spans="1:41" hidden="1" x14ac:dyDescent="0.2">
      <c r="A862" t="s">
        <v>912</v>
      </c>
      <c r="B862" t="s">
        <v>15</v>
      </c>
      <c r="C862" t="s">
        <v>2648</v>
      </c>
      <c r="D862" t="s">
        <v>2659</v>
      </c>
      <c r="E862" t="s">
        <v>2655</v>
      </c>
      <c r="F862" t="s">
        <v>2653</v>
      </c>
      <c r="H862" t="s">
        <v>662</v>
      </c>
      <c r="I862" t="s">
        <v>10</v>
      </c>
      <c r="K862">
        <v>8.3731810000000007</v>
      </c>
      <c r="L862">
        <v>8.5964080000000003</v>
      </c>
      <c r="M862">
        <v>8.2035219999999995</v>
      </c>
      <c r="N862">
        <v>7.5256860000000003</v>
      </c>
      <c r="O862">
        <v>7.3876989999999996</v>
      </c>
      <c r="P862">
        <v>7.376684</v>
      </c>
      <c r="Q862">
        <v>7.584918</v>
      </c>
      <c r="R862">
        <v>7.2711519999999998</v>
      </c>
      <c r="S862">
        <v>7.6378500000000003</v>
      </c>
      <c r="T862">
        <v>7.9440489999999997</v>
      </c>
      <c r="U862">
        <v>8.181279</v>
      </c>
      <c r="V862">
        <v>8.291582</v>
      </c>
      <c r="W862">
        <v>8.498011</v>
      </c>
      <c r="X862">
        <v>8.5396730000000005</v>
      </c>
      <c r="Y862">
        <v>8.5960459999999994</v>
      </c>
      <c r="Z862">
        <v>8.7616630000000004</v>
      </c>
      <c r="AA862">
        <v>8.9192090000000004</v>
      </c>
      <c r="AB862">
        <v>8.9924719999999994</v>
      </c>
      <c r="AC862">
        <v>9.0818429999999992</v>
      </c>
      <c r="AD862">
        <v>9.1299489999999999</v>
      </c>
      <c r="AE862">
        <v>9.2313449999999992</v>
      </c>
      <c r="AF862">
        <v>9.2270599999999998</v>
      </c>
      <c r="AG862">
        <v>9.1971279999999993</v>
      </c>
      <c r="AH862">
        <v>9.0560729999999996</v>
      </c>
      <c r="AI862">
        <v>9.1886840000000003</v>
      </c>
      <c r="AJ862">
        <v>9.2552380000000003</v>
      </c>
      <c r="AK862">
        <v>9.2967259999999996</v>
      </c>
      <c r="AL862">
        <v>9.2731309999999993</v>
      </c>
      <c r="AM862">
        <v>9.4457389999999997</v>
      </c>
      <c r="AN862">
        <v>9.5403409999999997</v>
      </c>
      <c r="AO862" s="1">
        <v>5.0000000000000001E-3</v>
      </c>
    </row>
    <row r="863" spans="1:41" hidden="1" x14ac:dyDescent="0.2">
      <c r="A863" t="s">
        <v>912</v>
      </c>
      <c r="B863" t="s">
        <v>59</v>
      </c>
      <c r="C863" t="s">
        <v>2648</v>
      </c>
      <c r="D863" t="s">
        <v>2659</v>
      </c>
      <c r="E863" t="s">
        <v>2661</v>
      </c>
      <c r="I863" t="s">
        <v>10</v>
      </c>
    </row>
    <row r="864" spans="1:41" hidden="1" x14ac:dyDescent="0.2">
      <c r="A864" t="s">
        <v>912</v>
      </c>
      <c r="B864" t="s">
        <v>11</v>
      </c>
      <c r="C864" t="s">
        <v>2648</v>
      </c>
      <c r="D864" t="s">
        <v>2659</v>
      </c>
      <c r="E864" t="s">
        <v>2661</v>
      </c>
      <c r="F864" t="s">
        <v>2651</v>
      </c>
      <c r="H864" t="s">
        <v>663</v>
      </c>
      <c r="I864" t="s">
        <v>10</v>
      </c>
      <c r="K864">
        <v>0</v>
      </c>
      <c r="L864">
        <v>0</v>
      </c>
      <c r="M864">
        <v>0</v>
      </c>
      <c r="N864">
        <v>0</v>
      </c>
      <c r="O864">
        <v>0</v>
      </c>
      <c r="P864">
        <v>0</v>
      </c>
      <c r="Q864">
        <v>0</v>
      </c>
      <c r="R864">
        <v>0</v>
      </c>
      <c r="S864">
        <v>0</v>
      </c>
      <c r="T864">
        <v>0</v>
      </c>
      <c r="U864">
        <v>0</v>
      </c>
      <c r="V864">
        <v>0</v>
      </c>
      <c r="W864">
        <v>0</v>
      </c>
      <c r="X864">
        <v>0</v>
      </c>
      <c r="Y864">
        <v>0</v>
      </c>
      <c r="Z864">
        <v>0</v>
      </c>
      <c r="AA864">
        <v>0</v>
      </c>
      <c r="AB864">
        <v>0</v>
      </c>
      <c r="AC864">
        <v>0</v>
      </c>
      <c r="AD864">
        <v>0</v>
      </c>
      <c r="AE864">
        <v>0</v>
      </c>
      <c r="AF864">
        <v>0</v>
      </c>
      <c r="AG864">
        <v>0</v>
      </c>
      <c r="AH864">
        <v>0</v>
      </c>
      <c r="AI864">
        <v>0</v>
      </c>
      <c r="AJ864">
        <v>0</v>
      </c>
      <c r="AK864">
        <v>0</v>
      </c>
      <c r="AL864">
        <v>0</v>
      </c>
      <c r="AM864">
        <v>0</v>
      </c>
      <c r="AN864">
        <v>0</v>
      </c>
      <c r="AO864" t="s">
        <v>69</v>
      </c>
    </row>
    <row r="865" spans="1:41" hidden="1" x14ac:dyDescent="0.2">
      <c r="A865" t="s">
        <v>912</v>
      </c>
      <c r="B865" t="s">
        <v>13</v>
      </c>
      <c r="C865" t="s">
        <v>2648</v>
      </c>
      <c r="D865" t="s">
        <v>2659</v>
      </c>
      <c r="E865" t="s">
        <v>2661</v>
      </c>
      <c r="F865" t="s">
        <v>2652</v>
      </c>
      <c r="H865" t="s">
        <v>664</v>
      </c>
      <c r="I865" t="s">
        <v>10</v>
      </c>
      <c r="K865">
        <v>0</v>
      </c>
      <c r="L865">
        <v>0</v>
      </c>
      <c r="M865">
        <v>0</v>
      </c>
      <c r="N865">
        <v>0</v>
      </c>
      <c r="O865">
        <v>0</v>
      </c>
      <c r="P865">
        <v>0</v>
      </c>
      <c r="Q865">
        <v>0</v>
      </c>
      <c r="R865">
        <v>0</v>
      </c>
      <c r="S865">
        <v>0</v>
      </c>
      <c r="T865">
        <v>0</v>
      </c>
      <c r="U865">
        <v>0</v>
      </c>
      <c r="V865">
        <v>0</v>
      </c>
      <c r="W865">
        <v>0</v>
      </c>
      <c r="X865">
        <v>0</v>
      </c>
      <c r="Y865">
        <v>0</v>
      </c>
      <c r="Z865">
        <v>0</v>
      </c>
      <c r="AA865">
        <v>0</v>
      </c>
      <c r="AB865">
        <v>0</v>
      </c>
      <c r="AC865">
        <v>0</v>
      </c>
      <c r="AD865">
        <v>0</v>
      </c>
      <c r="AE865">
        <v>0</v>
      </c>
      <c r="AF865">
        <v>0</v>
      </c>
      <c r="AG865">
        <v>0</v>
      </c>
      <c r="AH865">
        <v>0</v>
      </c>
      <c r="AI865">
        <v>0</v>
      </c>
      <c r="AJ865">
        <v>0</v>
      </c>
      <c r="AK865">
        <v>0</v>
      </c>
      <c r="AL865">
        <v>0</v>
      </c>
      <c r="AM865">
        <v>0</v>
      </c>
      <c r="AN865">
        <v>0</v>
      </c>
      <c r="AO865" t="s">
        <v>69</v>
      </c>
    </row>
    <row r="866" spans="1:41" hidden="1" x14ac:dyDescent="0.2">
      <c r="A866" t="s">
        <v>912</v>
      </c>
      <c r="B866" t="s">
        <v>15</v>
      </c>
      <c r="C866" t="s">
        <v>2648</v>
      </c>
      <c r="D866" t="s">
        <v>2659</v>
      </c>
      <c r="E866" t="s">
        <v>2661</v>
      </c>
      <c r="F866" t="s">
        <v>2653</v>
      </c>
      <c r="H866" t="s">
        <v>665</v>
      </c>
      <c r="I866" t="s">
        <v>10</v>
      </c>
      <c r="K866">
        <v>0</v>
      </c>
      <c r="L866">
        <v>0</v>
      </c>
      <c r="M866">
        <v>0</v>
      </c>
      <c r="N866">
        <v>0</v>
      </c>
      <c r="O866">
        <v>0</v>
      </c>
      <c r="P866">
        <v>0</v>
      </c>
      <c r="Q866">
        <v>0</v>
      </c>
      <c r="R866">
        <v>0</v>
      </c>
      <c r="S866">
        <v>0</v>
      </c>
      <c r="T866">
        <v>0</v>
      </c>
      <c r="U866">
        <v>0</v>
      </c>
      <c r="V866">
        <v>0</v>
      </c>
      <c r="W866">
        <v>0</v>
      </c>
      <c r="X866">
        <v>0</v>
      </c>
      <c r="Y866">
        <v>0</v>
      </c>
      <c r="Z866">
        <v>0</v>
      </c>
      <c r="AA866">
        <v>0</v>
      </c>
      <c r="AB866">
        <v>0</v>
      </c>
      <c r="AC866">
        <v>0</v>
      </c>
      <c r="AD866">
        <v>0</v>
      </c>
      <c r="AE866">
        <v>0</v>
      </c>
      <c r="AF866">
        <v>0</v>
      </c>
      <c r="AG866">
        <v>0</v>
      </c>
      <c r="AH866">
        <v>0</v>
      </c>
      <c r="AI866">
        <v>0</v>
      </c>
      <c r="AJ866">
        <v>0</v>
      </c>
      <c r="AK866">
        <v>0</v>
      </c>
      <c r="AL866">
        <v>0</v>
      </c>
      <c r="AM866">
        <v>0</v>
      </c>
      <c r="AN866">
        <v>0</v>
      </c>
      <c r="AO866" t="s">
        <v>69</v>
      </c>
    </row>
    <row r="867" spans="1:41" hidden="1" x14ac:dyDescent="0.2">
      <c r="A867" t="s">
        <v>912</v>
      </c>
      <c r="B867" t="s">
        <v>63</v>
      </c>
      <c r="C867" t="s">
        <v>2648</v>
      </c>
      <c r="D867" t="s">
        <v>2659</v>
      </c>
      <c r="E867" t="s">
        <v>2662</v>
      </c>
      <c r="I867" t="s">
        <v>10</v>
      </c>
    </row>
    <row r="868" spans="1:41" hidden="1" x14ac:dyDescent="0.2">
      <c r="A868" t="s">
        <v>912</v>
      </c>
      <c r="B868" t="s">
        <v>11</v>
      </c>
      <c r="C868" t="s">
        <v>2648</v>
      </c>
      <c r="D868" t="s">
        <v>2659</v>
      </c>
      <c r="E868" t="s">
        <v>2662</v>
      </c>
      <c r="F868" t="s">
        <v>2651</v>
      </c>
      <c r="H868" t="s">
        <v>666</v>
      </c>
      <c r="I868" t="s">
        <v>10</v>
      </c>
      <c r="K868">
        <v>3.945433</v>
      </c>
      <c r="L868">
        <v>4.0767429999999996</v>
      </c>
      <c r="M868">
        <v>3.9158599999999999</v>
      </c>
      <c r="N868">
        <v>3.9447079999999999</v>
      </c>
      <c r="O868">
        <v>3.9744739999999998</v>
      </c>
      <c r="P868">
        <v>3.9983879999999998</v>
      </c>
      <c r="Q868">
        <v>4.0216779999999996</v>
      </c>
      <c r="R868">
        <v>4.0511689999999998</v>
      </c>
      <c r="S868">
        <v>4.0785650000000002</v>
      </c>
      <c r="T868">
        <v>4.111599</v>
      </c>
      <c r="U868">
        <v>4.1505190000000001</v>
      </c>
      <c r="V868">
        <v>4.184463</v>
      </c>
      <c r="W868">
        <v>4.2178550000000001</v>
      </c>
      <c r="X868">
        <v>4.247001</v>
      </c>
      <c r="Y868">
        <v>4.2617019999999997</v>
      </c>
      <c r="Z868">
        <v>4.2908869999999997</v>
      </c>
      <c r="AA868">
        <v>4.3192180000000002</v>
      </c>
      <c r="AB868">
        <v>4.3511740000000003</v>
      </c>
      <c r="AC868">
        <v>4.3859279999999998</v>
      </c>
      <c r="AD868">
        <v>4.4178579999999998</v>
      </c>
      <c r="AE868">
        <v>3.9744199999999998</v>
      </c>
      <c r="AF868">
        <v>3.9473240000000001</v>
      </c>
      <c r="AG868">
        <v>3.9387099999999999</v>
      </c>
      <c r="AH868">
        <v>3.9414419999999999</v>
      </c>
      <c r="AI868">
        <v>3.9427789999999998</v>
      </c>
      <c r="AJ868">
        <v>3.9439009999999999</v>
      </c>
      <c r="AK868">
        <v>3.9438219999999999</v>
      </c>
      <c r="AL868">
        <v>3.9422630000000001</v>
      </c>
      <c r="AM868">
        <v>3.941411</v>
      </c>
      <c r="AN868">
        <v>3.9400080000000002</v>
      </c>
      <c r="AO868" s="1">
        <v>0</v>
      </c>
    </row>
    <row r="869" spans="1:41" hidden="1" x14ac:dyDescent="0.2">
      <c r="A869" t="s">
        <v>912</v>
      </c>
      <c r="B869" t="s">
        <v>13</v>
      </c>
      <c r="C869" t="s">
        <v>2648</v>
      </c>
      <c r="D869" t="s">
        <v>2659</v>
      </c>
      <c r="E869" t="s">
        <v>2662</v>
      </c>
      <c r="F869" t="s">
        <v>2652</v>
      </c>
      <c r="H869" t="s">
        <v>667</v>
      </c>
      <c r="I869" t="s">
        <v>10</v>
      </c>
      <c r="K869">
        <v>3.9834619999999998</v>
      </c>
      <c r="L869">
        <v>3.9974240000000001</v>
      </c>
      <c r="M869">
        <v>3.8972229999999999</v>
      </c>
      <c r="N869">
        <v>3.9288669999999999</v>
      </c>
      <c r="O869">
        <v>3.9539620000000002</v>
      </c>
      <c r="P869">
        <v>3.971095</v>
      </c>
      <c r="Q869">
        <v>3.98427</v>
      </c>
      <c r="R869">
        <v>3.986885</v>
      </c>
      <c r="S869">
        <v>4.0144320000000002</v>
      </c>
      <c r="T869">
        <v>4.037509</v>
      </c>
      <c r="U869">
        <v>4.0693979999999996</v>
      </c>
      <c r="V869">
        <v>4.0980720000000002</v>
      </c>
      <c r="W869">
        <v>4.1251340000000001</v>
      </c>
      <c r="X869">
        <v>4.1518930000000003</v>
      </c>
      <c r="Y869">
        <v>4.1753640000000001</v>
      </c>
      <c r="Z869">
        <v>4.1985340000000004</v>
      </c>
      <c r="AA869">
        <v>4.220186</v>
      </c>
      <c r="AB869">
        <v>4.2442450000000003</v>
      </c>
      <c r="AC869">
        <v>4.2750490000000001</v>
      </c>
      <c r="AD869">
        <v>4.3065020000000001</v>
      </c>
      <c r="AE869">
        <v>4.3362610000000004</v>
      </c>
      <c r="AF869">
        <v>4.3626379999999996</v>
      </c>
      <c r="AG869">
        <v>3.9367549999999998</v>
      </c>
      <c r="AH869">
        <v>3.9082849999999998</v>
      </c>
      <c r="AI869">
        <v>3.9075000000000002</v>
      </c>
      <c r="AJ869">
        <v>3.907416</v>
      </c>
      <c r="AK869">
        <v>3.9051469999999999</v>
      </c>
      <c r="AL869">
        <v>3.9041030000000001</v>
      </c>
      <c r="AM869">
        <v>3.9041239999999999</v>
      </c>
      <c r="AN869">
        <v>3.9035220000000002</v>
      </c>
      <c r="AO869" s="1">
        <v>-1E-3</v>
      </c>
    </row>
    <row r="870" spans="1:41" hidden="1" x14ac:dyDescent="0.2">
      <c r="A870" t="s">
        <v>912</v>
      </c>
      <c r="B870" t="s">
        <v>15</v>
      </c>
      <c r="C870" t="s">
        <v>2648</v>
      </c>
      <c r="D870" t="s">
        <v>2659</v>
      </c>
      <c r="E870" t="s">
        <v>2662</v>
      </c>
      <c r="F870" t="s">
        <v>2653</v>
      </c>
      <c r="H870" t="s">
        <v>668</v>
      </c>
      <c r="I870" t="s">
        <v>10</v>
      </c>
      <c r="K870">
        <v>3.983447</v>
      </c>
      <c r="L870">
        <v>4.022583</v>
      </c>
      <c r="M870">
        <v>3.929891</v>
      </c>
      <c r="N870">
        <v>3.9865680000000001</v>
      </c>
      <c r="O870">
        <v>3.9924059999999999</v>
      </c>
      <c r="P870">
        <v>4.0303940000000003</v>
      </c>
      <c r="Q870">
        <v>4.063218</v>
      </c>
      <c r="R870">
        <v>4.105175</v>
      </c>
      <c r="S870">
        <v>4.1556220000000001</v>
      </c>
      <c r="T870">
        <v>4.2024929999999996</v>
      </c>
      <c r="U870">
        <v>4.2512610000000004</v>
      </c>
      <c r="V870">
        <v>4.298038</v>
      </c>
      <c r="W870">
        <v>4.3427870000000004</v>
      </c>
      <c r="X870">
        <v>4.3788799999999997</v>
      </c>
      <c r="Y870">
        <v>4.4168430000000001</v>
      </c>
      <c r="Z870">
        <v>4.4515650000000004</v>
      </c>
      <c r="AA870">
        <v>4.4866729999999997</v>
      </c>
      <c r="AB870">
        <v>4.0317230000000004</v>
      </c>
      <c r="AC870">
        <v>4.0023</v>
      </c>
      <c r="AD870">
        <v>4.0009740000000003</v>
      </c>
      <c r="AE870">
        <v>4.000489</v>
      </c>
      <c r="AF870">
        <v>3.9889269999999999</v>
      </c>
      <c r="AG870">
        <v>3.9934699999999999</v>
      </c>
      <c r="AH870">
        <v>3.9941089999999999</v>
      </c>
      <c r="AI870">
        <v>4.0007659999999996</v>
      </c>
      <c r="AJ870">
        <v>4.0036639999999997</v>
      </c>
      <c r="AK870">
        <v>4.004429</v>
      </c>
      <c r="AL870">
        <v>4.003692</v>
      </c>
      <c r="AM870">
        <v>4.0034970000000003</v>
      </c>
      <c r="AN870">
        <v>4.0031460000000001</v>
      </c>
      <c r="AO870" s="1">
        <v>0</v>
      </c>
    </row>
    <row r="871" spans="1:41" hidden="1" x14ac:dyDescent="0.2">
      <c r="A871" t="s">
        <v>912</v>
      </c>
      <c r="B871" t="s">
        <v>67</v>
      </c>
      <c r="C871" t="s">
        <v>2648</v>
      </c>
      <c r="D871" t="s">
        <v>2659</v>
      </c>
      <c r="E871" t="s">
        <v>2663</v>
      </c>
      <c r="I871" t="s">
        <v>10</v>
      </c>
    </row>
    <row r="872" spans="1:41" hidden="1" x14ac:dyDescent="0.2">
      <c r="A872" t="s">
        <v>912</v>
      </c>
      <c r="B872" t="s">
        <v>11</v>
      </c>
      <c r="C872" t="s">
        <v>2648</v>
      </c>
      <c r="D872" t="s">
        <v>2659</v>
      </c>
      <c r="E872" t="s">
        <v>2663</v>
      </c>
      <c r="F872" t="s">
        <v>2651</v>
      </c>
      <c r="H872" t="s">
        <v>669</v>
      </c>
      <c r="I872" t="s">
        <v>10</v>
      </c>
      <c r="K872">
        <v>0</v>
      </c>
      <c r="L872">
        <v>0</v>
      </c>
      <c r="M872">
        <v>0</v>
      </c>
      <c r="N872">
        <v>0</v>
      </c>
      <c r="O872">
        <v>0</v>
      </c>
      <c r="P872">
        <v>0</v>
      </c>
      <c r="Q872">
        <v>0</v>
      </c>
      <c r="R872">
        <v>0</v>
      </c>
      <c r="S872">
        <v>0</v>
      </c>
      <c r="T872">
        <v>0</v>
      </c>
      <c r="U872">
        <v>0</v>
      </c>
      <c r="V872">
        <v>0</v>
      </c>
      <c r="W872">
        <v>0</v>
      </c>
      <c r="X872">
        <v>0</v>
      </c>
      <c r="Y872">
        <v>0</v>
      </c>
      <c r="Z872">
        <v>0</v>
      </c>
      <c r="AA872">
        <v>0</v>
      </c>
      <c r="AB872">
        <v>0</v>
      </c>
      <c r="AC872">
        <v>0</v>
      </c>
      <c r="AD872">
        <v>0</v>
      </c>
      <c r="AE872">
        <v>0</v>
      </c>
      <c r="AF872">
        <v>0</v>
      </c>
      <c r="AG872">
        <v>0</v>
      </c>
      <c r="AH872">
        <v>0</v>
      </c>
      <c r="AI872">
        <v>0</v>
      </c>
      <c r="AJ872">
        <v>0</v>
      </c>
      <c r="AK872">
        <v>0</v>
      </c>
      <c r="AL872">
        <v>0</v>
      </c>
      <c r="AM872">
        <v>0</v>
      </c>
      <c r="AN872">
        <v>0</v>
      </c>
      <c r="AO872" t="s">
        <v>69</v>
      </c>
    </row>
    <row r="873" spans="1:41" hidden="1" x14ac:dyDescent="0.2">
      <c r="A873" t="s">
        <v>912</v>
      </c>
      <c r="B873" t="s">
        <v>13</v>
      </c>
      <c r="C873" t="s">
        <v>2648</v>
      </c>
      <c r="D873" t="s">
        <v>2659</v>
      </c>
      <c r="E873" t="s">
        <v>2663</v>
      </c>
      <c r="F873" t="s">
        <v>2652</v>
      </c>
      <c r="H873" t="s">
        <v>670</v>
      </c>
      <c r="I873" t="s">
        <v>10</v>
      </c>
      <c r="K873">
        <v>0</v>
      </c>
      <c r="L873">
        <v>0</v>
      </c>
      <c r="M873">
        <v>0</v>
      </c>
      <c r="N873">
        <v>0</v>
      </c>
      <c r="O873">
        <v>0</v>
      </c>
      <c r="P873">
        <v>0</v>
      </c>
      <c r="Q873">
        <v>0</v>
      </c>
      <c r="R873">
        <v>0</v>
      </c>
      <c r="S873">
        <v>0</v>
      </c>
      <c r="T873">
        <v>0</v>
      </c>
      <c r="U873">
        <v>0</v>
      </c>
      <c r="V873">
        <v>0</v>
      </c>
      <c r="W873">
        <v>0</v>
      </c>
      <c r="X873">
        <v>0</v>
      </c>
      <c r="Y873">
        <v>0</v>
      </c>
      <c r="Z873">
        <v>0</v>
      </c>
      <c r="AA873">
        <v>0</v>
      </c>
      <c r="AB873">
        <v>0</v>
      </c>
      <c r="AC873">
        <v>0</v>
      </c>
      <c r="AD873">
        <v>0</v>
      </c>
      <c r="AE873">
        <v>0</v>
      </c>
      <c r="AF873">
        <v>0</v>
      </c>
      <c r="AG873">
        <v>0</v>
      </c>
      <c r="AH873">
        <v>0</v>
      </c>
      <c r="AI873">
        <v>0</v>
      </c>
      <c r="AJ873">
        <v>0</v>
      </c>
      <c r="AK873">
        <v>0</v>
      </c>
      <c r="AL873">
        <v>0</v>
      </c>
      <c r="AM873">
        <v>0</v>
      </c>
      <c r="AN873">
        <v>0</v>
      </c>
      <c r="AO873" t="s">
        <v>69</v>
      </c>
    </row>
    <row r="874" spans="1:41" hidden="1" x14ac:dyDescent="0.2">
      <c r="A874" t="s">
        <v>912</v>
      </c>
      <c r="B874" t="s">
        <v>15</v>
      </c>
      <c r="C874" t="s">
        <v>2648</v>
      </c>
      <c r="D874" t="s">
        <v>2659</v>
      </c>
      <c r="E874" t="s">
        <v>2663</v>
      </c>
      <c r="F874" t="s">
        <v>2653</v>
      </c>
      <c r="H874" t="s">
        <v>671</v>
      </c>
      <c r="I874" t="s">
        <v>10</v>
      </c>
      <c r="K874">
        <v>0</v>
      </c>
      <c r="L874">
        <v>0</v>
      </c>
      <c r="M874">
        <v>0</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0</v>
      </c>
      <c r="AI874">
        <v>0</v>
      </c>
      <c r="AJ874">
        <v>0</v>
      </c>
      <c r="AK874">
        <v>0</v>
      </c>
      <c r="AL874">
        <v>0</v>
      </c>
      <c r="AM874">
        <v>0</v>
      </c>
      <c r="AN874">
        <v>0</v>
      </c>
      <c r="AO874" t="s">
        <v>69</v>
      </c>
    </row>
    <row r="875" spans="1:41" hidden="1" x14ac:dyDescent="0.2">
      <c r="A875" t="s">
        <v>912</v>
      </c>
      <c r="B875" t="s">
        <v>25</v>
      </c>
      <c r="C875" t="s">
        <v>2648</v>
      </c>
      <c r="D875" t="s">
        <v>2659</v>
      </c>
      <c r="E875" t="s">
        <v>2656</v>
      </c>
      <c r="I875" t="s">
        <v>10</v>
      </c>
    </row>
    <row r="876" spans="1:41" hidden="1" x14ac:dyDescent="0.2">
      <c r="A876" t="s">
        <v>912</v>
      </c>
      <c r="B876" t="s">
        <v>11</v>
      </c>
      <c r="C876" t="s">
        <v>2648</v>
      </c>
      <c r="D876" t="s">
        <v>2659</v>
      </c>
      <c r="E876" t="s">
        <v>2656</v>
      </c>
      <c r="F876" t="s">
        <v>2651</v>
      </c>
      <c r="H876" t="s">
        <v>672</v>
      </c>
      <c r="I876" t="s">
        <v>10</v>
      </c>
      <c r="K876">
        <v>40.035010999999997</v>
      </c>
      <c r="L876">
        <v>43.979129999999998</v>
      </c>
      <c r="M876">
        <v>41.506957999999997</v>
      </c>
      <c r="N876">
        <v>39.872065999999997</v>
      </c>
      <c r="O876">
        <v>39.502158999999999</v>
      </c>
      <c r="P876">
        <v>38.512909000000001</v>
      </c>
      <c r="Q876">
        <v>38.408588000000002</v>
      </c>
      <c r="R876">
        <v>38.302768999999998</v>
      </c>
      <c r="S876">
        <v>38.529598</v>
      </c>
      <c r="T876">
        <v>36.706023999999999</v>
      </c>
      <c r="U876">
        <v>36.880516</v>
      </c>
      <c r="V876">
        <v>36.791469999999997</v>
      </c>
      <c r="W876">
        <v>36.993549000000002</v>
      </c>
      <c r="X876">
        <v>37.515090999999998</v>
      </c>
      <c r="Y876">
        <v>36.984848</v>
      </c>
      <c r="Z876">
        <v>36.572533</v>
      </c>
      <c r="AA876">
        <v>36.414555</v>
      </c>
      <c r="AB876">
        <v>36.325924000000001</v>
      </c>
      <c r="AC876">
        <v>36.244124999999997</v>
      </c>
      <c r="AD876">
        <v>36.093837999999998</v>
      </c>
      <c r="AE876">
        <v>36.111919</v>
      </c>
      <c r="AF876">
        <v>36.088863000000003</v>
      </c>
      <c r="AG876">
        <v>35.810822000000002</v>
      </c>
      <c r="AH876">
        <v>35.322662000000001</v>
      </c>
      <c r="AI876">
        <v>35.092964000000002</v>
      </c>
      <c r="AJ876">
        <v>34.936813000000001</v>
      </c>
      <c r="AK876">
        <v>34.677661999999998</v>
      </c>
      <c r="AL876">
        <v>34.460659</v>
      </c>
      <c r="AM876">
        <v>34.384739000000003</v>
      </c>
      <c r="AN876">
        <v>34.193012000000003</v>
      </c>
      <c r="AO876" s="1">
        <v>-5.0000000000000001E-3</v>
      </c>
    </row>
    <row r="877" spans="1:41" hidden="1" x14ac:dyDescent="0.2">
      <c r="A877" t="s">
        <v>912</v>
      </c>
      <c r="B877" t="s">
        <v>13</v>
      </c>
      <c r="C877" t="s">
        <v>2648</v>
      </c>
      <c r="D877" t="s">
        <v>2659</v>
      </c>
      <c r="E877" t="s">
        <v>2656</v>
      </c>
      <c r="F877" t="s">
        <v>2652</v>
      </c>
      <c r="H877" t="s">
        <v>673</v>
      </c>
      <c r="I877" t="s">
        <v>10</v>
      </c>
      <c r="K877">
        <v>40.056258999999997</v>
      </c>
      <c r="L877">
        <v>43.524956000000003</v>
      </c>
      <c r="M877">
        <v>40.564414999999997</v>
      </c>
      <c r="N877">
        <v>38.845936000000002</v>
      </c>
      <c r="O877">
        <v>37.492137999999997</v>
      </c>
      <c r="P877">
        <v>37.316428999999999</v>
      </c>
      <c r="Q877">
        <v>37.613101999999998</v>
      </c>
      <c r="R877">
        <v>37.671866999999999</v>
      </c>
      <c r="S877">
        <v>37.589221999999999</v>
      </c>
      <c r="T877">
        <v>35.874344000000001</v>
      </c>
      <c r="U877">
        <v>36.178009000000003</v>
      </c>
      <c r="V877">
        <v>35.997604000000003</v>
      </c>
      <c r="W877">
        <v>35.719527999999997</v>
      </c>
      <c r="X877">
        <v>36.500393000000003</v>
      </c>
      <c r="Y877">
        <v>35.096499999999999</v>
      </c>
      <c r="Z877">
        <v>35.189594</v>
      </c>
      <c r="AA877">
        <v>35.209473000000003</v>
      </c>
      <c r="AB877">
        <v>35.158580999999998</v>
      </c>
      <c r="AC877">
        <v>35.507838999999997</v>
      </c>
      <c r="AD877">
        <v>35.292411999999999</v>
      </c>
      <c r="AE877">
        <v>35.312668000000002</v>
      </c>
      <c r="AF877">
        <v>35.018566</v>
      </c>
      <c r="AG877">
        <v>34.930202000000001</v>
      </c>
      <c r="AH877">
        <v>34.607807000000001</v>
      </c>
      <c r="AI877">
        <v>34.335383999999998</v>
      </c>
      <c r="AJ877">
        <v>33.862656000000001</v>
      </c>
      <c r="AK877">
        <v>33.523910999999998</v>
      </c>
      <c r="AL877">
        <v>33.049770000000002</v>
      </c>
      <c r="AM877">
        <v>32.802039999999998</v>
      </c>
      <c r="AN877">
        <v>32.510170000000002</v>
      </c>
      <c r="AO877" s="1">
        <v>-7.0000000000000001E-3</v>
      </c>
    </row>
    <row r="878" spans="1:41" hidden="1" x14ac:dyDescent="0.2">
      <c r="A878" t="s">
        <v>912</v>
      </c>
      <c r="B878" t="s">
        <v>15</v>
      </c>
      <c r="C878" t="s">
        <v>2648</v>
      </c>
      <c r="D878" t="s">
        <v>2659</v>
      </c>
      <c r="E878" t="s">
        <v>2656</v>
      </c>
      <c r="F878" t="s">
        <v>2653</v>
      </c>
      <c r="H878" t="s">
        <v>674</v>
      </c>
      <c r="I878" t="s">
        <v>10</v>
      </c>
      <c r="K878">
        <v>40.155991</v>
      </c>
      <c r="L878">
        <v>43.586207999999999</v>
      </c>
      <c r="M878">
        <v>42.95158</v>
      </c>
      <c r="N878">
        <v>41.738762000000001</v>
      </c>
      <c r="O878">
        <v>42.166469999999997</v>
      </c>
      <c r="P878">
        <v>41.530022000000002</v>
      </c>
      <c r="Q878">
        <v>42.123322000000002</v>
      </c>
      <c r="R878">
        <v>42.001308000000002</v>
      </c>
      <c r="S878">
        <v>42.074069999999999</v>
      </c>
      <c r="T878">
        <v>41.043812000000003</v>
      </c>
      <c r="U878">
        <v>41.383952999999998</v>
      </c>
      <c r="V878">
        <v>41.749724999999998</v>
      </c>
      <c r="W878">
        <v>41.921635000000002</v>
      </c>
      <c r="X878">
        <v>42.052005999999999</v>
      </c>
      <c r="Y878">
        <v>40.771450000000002</v>
      </c>
      <c r="Z878">
        <v>40.253661999999998</v>
      </c>
      <c r="AA878">
        <v>40.110244999999999</v>
      </c>
      <c r="AB878">
        <v>40.416435</v>
      </c>
      <c r="AC878">
        <v>40.298560999999999</v>
      </c>
      <c r="AD878">
        <v>40.352530999999999</v>
      </c>
      <c r="AE878">
        <v>40.715454000000001</v>
      </c>
      <c r="AF878">
        <v>40.420119999999997</v>
      </c>
      <c r="AG878">
        <v>40.062385999999996</v>
      </c>
      <c r="AH878">
        <v>40.235644999999998</v>
      </c>
      <c r="AI878">
        <v>39.997768000000001</v>
      </c>
      <c r="AJ878">
        <v>39.823914000000002</v>
      </c>
      <c r="AK878">
        <v>39.494534000000002</v>
      </c>
      <c r="AL878">
        <v>39.115971000000002</v>
      </c>
      <c r="AM878">
        <v>38.939799999999998</v>
      </c>
      <c r="AN878">
        <v>38.977867000000003</v>
      </c>
      <c r="AO878" s="1">
        <v>-1E-3</v>
      </c>
    </row>
    <row r="879" spans="1:41" hidden="1" x14ac:dyDescent="0.2">
      <c r="A879" t="s">
        <v>912</v>
      </c>
      <c r="B879" t="s">
        <v>75</v>
      </c>
    </row>
    <row r="880" spans="1:41" hidden="1" x14ac:dyDescent="0.2">
      <c r="A880" t="s">
        <v>912</v>
      </c>
      <c r="B880" t="s">
        <v>9</v>
      </c>
      <c r="C880" t="s">
        <v>2648</v>
      </c>
      <c r="D880" t="s">
        <v>2664</v>
      </c>
      <c r="E880" t="s">
        <v>2650</v>
      </c>
      <c r="I880" t="s">
        <v>10</v>
      </c>
    </row>
    <row r="881" spans="1:41" hidden="1" x14ac:dyDescent="0.2">
      <c r="A881" t="s">
        <v>912</v>
      </c>
      <c r="B881" t="s">
        <v>11</v>
      </c>
      <c r="C881" t="s">
        <v>2648</v>
      </c>
      <c r="D881" t="s">
        <v>2664</v>
      </c>
      <c r="E881" t="s">
        <v>2650</v>
      </c>
      <c r="F881" t="s">
        <v>2651</v>
      </c>
      <c r="H881" t="s">
        <v>675</v>
      </c>
      <c r="I881" t="s">
        <v>10</v>
      </c>
      <c r="K881">
        <v>17.204502000000002</v>
      </c>
      <c r="L881">
        <v>17.80039</v>
      </c>
      <c r="M881">
        <v>16.329886999999999</v>
      </c>
      <c r="N881">
        <v>16.333549000000001</v>
      </c>
      <c r="O881">
        <v>16.237137000000001</v>
      </c>
      <c r="P881">
        <v>16.364636999999998</v>
      </c>
      <c r="Q881">
        <v>16.702538000000001</v>
      </c>
      <c r="R881">
        <v>17.162652999999999</v>
      </c>
      <c r="S881">
        <v>17.459478000000001</v>
      </c>
      <c r="T881">
        <v>17.772444</v>
      </c>
      <c r="U881">
        <v>18.049596999999999</v>
      </c>
      <c r="V881">
        <v>18.275579</v>
      </c>
      <c r="W881">
        <v>18.493535999999999</v>
      </c>
      <c r="X881">
        <v>18.623450999999999</v>
      </c>
      <c r="Y881">
        <v>18.711539999999999</v>
      </c>
      <c r="Z881">
        <v>18.834212999999998</v>
      </c>
      <c r="AA881">
        <v>18.991721999999999</v>
      </c>
      <c r="AB881">
        <v>19.13513</v>
      </c>
      <c r="AC881">
        <v>19.204968999999998</v>
      </c>
      <c r="AD881">
        <v>19.439336999999998</v>
      </c>
      <c r="AE881">
        <v>19.575996</v>
      </c>
      <c r="AF881">
        <v>19.587339</v>
      </c>
      <c r="AG881">
        <v>19.733606000000002</v>
      </c>
      <c r="AH881">
        <v>19.907779999999999</v>
      </c>
      <c r="AI881">
        <v>19.932137999999998</v>
      </c>
      <c r="AJ881">
        <v>20.018834999999999</v>
      </c>
      <c r="AK881">
        <v>20.076461999999999</v>
      </c>
      <c r="AL881">
        <v>20.106048999999999</v>
      </c>
      <c r="AM881">
        <v>20.089279000000001</v>
      </c>
      <c r="AN881">
        <v>20.070791</v>
      </c>
      <c r="AO881" s="1">
        <v>5.0000000000000001E-3</v>
      </c>
    </row>
    <row r="882" spans="1:41" hidden="1" x14ac:dyDescent="0.2">
      <c r="A882" t="s">
        <v>912</v>
      </c>
      <c r="B882" t="s">
        <v>13</v>
      </c>
      <c r="C882" t="s">
        <v>2648</v>
      </c>
      <c r="D882" t="s">
        <v>2664</v>
      </c>
      <c r="E882" t="s">
        <v>2650</v>
      </c>
      <c r="F882" t="s">
        <v>2652</v>
      </c>
      <c r="H882" t="s">
        <v>676</v>
      </c>
      <c r="I882" t="s">
        <v>10</v>
      </c>
      <c r="K882">
        <v>17.205107000000002</v>
      </c>
      <c r="L882">
        <v>17.415147999999999</v>
      </c>
      <c r="M882">
        <v>15.559543</v>
      </c>
      <c r="N882">
        <v>15.048724</v>
      </c>
      <c r="O882">
        <v>14.75961</v>
      </c>
      <c r="P882">
        <v>14.695031999999999</v>
      </c>
      <c r="Q882">
        <v>14.756114</v>
      </c>
      <c r="R882">
        <v>14.969181000000001</v>
      </c>
      <c r="S882">
        <v>15.222588999999999</v>
      </c>
      <c r="T882">
        <v>15.386955</v>
      </c>
      <c r="U882">
        <v>15.502939</v>
      </c>
      <c r="V882">
        <v>15.787673</v>
      </c>
      <c r="W882">
        <v>16.057016000000001</v>
      </c>
      <c r="X882">
        <v>16.114712000000001</v>
      </c>
      <c r="Y882">
        <v>16.105181000000002</v>
      </c>
      <c r="Z882">
        <v>16.151046999999998</v>
      </c>
      <c r="AA882">
        <v>16.276357999999998</v>
      </c>
      <c r="AB882">
        <v>16.456634999999999</v>
      </c>
      <c r="AC882">
        <v>16.504449999999999</v>
      </c>
      <c r="AD882">
        <v>16.723278000000001</v>
      </c>
      <c r="AE882">
        <v>16.784081</v>
      </c>
      <c r="AF882">
        <v>16.812640999999999</v>
      </c>
      <c r="AG882">
        <v>16.854213999999999</v>
      </c>
      <c r="AH882">
        <v>16.873293</v>
      </c>
      <c r="AI882">
        <v>16.893179</v>
      </c>
      <c r="AJ882">
        <v>16.880472000000001</v>
      </c>
      <c r="AK882">
        <v>16.820093</v>
      </c>
      <c r="AL882">
        <v>16.768522000000001</v>
      </c>
      <c r="AM882">
        <v>16.849523999999999</v>
      </c>
      <c r="AN882">
        <v>16.871126</v>
      </c>
      <c r="AO882" s="1">
        <v>-1E-3</v>
      </c>
    </row>
    <row r="883" spans="1:41" hidden="1" x14ac:dyDescent="0.2">
      <c r="A883" t="s">
        <v>912</v>
      </c>
      <c r="B883" t="s">
        <v>15</v>
      </c>
      <c r="C883" t="s">
        <v>2648</v>
      </c>
      <c r="D883" t="s">
        <v>2664</v>
      </c>
      <c r="E883" t="s">
        <v>2650</v>
      </c>
      <c r="F883" t="s">
        <v>2653</v>
      </c>
      <c r="H883" t="s">
        <v>677</v>
      </c>
      <c r="I883" t="s">
        <v>10</v>
      </c>
      <c r="K883">
        <v>17.204153000000002</v>
      </c>
      <c r="L883">
        <v>18.419653</v>
      </c>
      <c r="M883">
        <v>17.388075000000001</v>
      </c>
      <c r="N883">
        <v>18.119105999999999</v>
      </c>
      <c r="O883">
        <v>18.595558</v>
      </c>
      <c r="P883">
        <v>19.063020999999999</v>
      </c>
      <c r="Q883">
        <v>19.533322999999999</v>
      </c>
      <c r="R883">
        <v>20.100619999999999</v>
      </c>
      <c r="S883">
        <v>21.109707</v>
      </c>
      <c r="T883">
        <v>21.710125000000001</v>
      </c>
      <c r="U883">
        <v>22.262353999999998</v>
      </c>
      <c r="V883">
        <v>22.776282999999999</v>
      </c>
      <c r="W883">
        <v>23.194754</v>
      </c>
      <c r="X883">
        <v>23.531680999999999</v>
      </c>
      <c r="Y883">
        <v>23.685921</v>
      </c>
      <c r="Z883">
        <v>24.044236999999999</v>
      </c>
      <c r="AA883">
        <v>24.228421999999998</v>
      </c>
      <c r="AB883">
        <v>24.472673</v>
      </c>
      <c r="AC883">
        <v>24.709842999999999</v>
      </c>
      <c r="AD883">
        <v>24.743753000000002</v>
      </c>
      <c r="AE883">
        <v>24.742376</v>
      </c>
      <c r="AF883">
        <v>24.731247</v>
      </c>
      <c r="AG883">
        <v>24.874578</v>
      </c>
      <c r="AH883">
        <v>25.144680000000001</v>
      </c>
      <c r="AI883">
        <v>25.416992</v>
      </c>
      <c r="AJ883">
        <v>25.557283000000002</v>
      </c>
      <c r="AK883">
        <v>25.655823000000002</v>
      </c>
      <c r="AL883">
        <v>25.689305999999998</v>
      </c>
      <c r="AM883">
        <v>25.814057999999999</v>
      </c>
      <c r="AN883">
        <v>25.832739</v>
      </c>
      <c r="AO883" s="1">
        <v>1.4E-2</v>
      </c>
    </row>
    <row r="884" spans="1:41" hidden="1" x14ac:dyDescent="0.2">
      <c r="A884" t="s">
        <v>912</v>
      </c>
      <c r="B884" t="s">
        <v>79</v>
      </c>
      <c r="C884" t="s">
        <v>2648</v>
      </c>
      <c r="D884" t="s">
        <v>2664</v>
      </c>
      <c r="E884" t="s">
        <v>2665</v>
      </c>
      <c r="I884" t="s">
        <v>10</v>
      </c>
    </row>
    <row r="885" spans="1:41" hidden="1" x14ac:dyDescent="0.2">
      <c r="A885" t="s">
        <v>912</v>
      </c>
      <c r="B885" t="s">
        <v>11</v>
      </c>
      <c r="C885" t="s">
        <v>2648</v>
      </c>
      <c r="D885" t="s">
        <v>2664</v>
      </c>
      <c r="E885" t="s">
        <v>2665</v>
      </c>
      <c r="F885" t="s">
        <v>2651</v>
      </c>
      <c r="H885" t="s">
        <v>678</v>
      </c>
      <c r="I885" t="s">
        <v>10</v>
      </c>
      <c r="K885">
        <v>32.473770000000002</v>
      </c>
      <c r="L885">
        <v>31.832163000000001</v>
      </c>
      <c r="M885">
        <v>26.710695000000001</v>
      </c>
      <c r="N885">
        <v>26.899823999999999</v>
      </c>
      <c r="O885">
        <v>26.019684000000002</v>
      </c>
      <c r="P885">
        <v>26.364554999999999</v>
      </c>
      <c r="Q885">
        <v>26.803045000000001</v>
      </c>
      <c r="R885">
        <v>27.374213999999998</v>
      </c>
      <c r="S885">
        <v>27.600338000000001</v>
      </c>
      <c r="T885">
        <v>28.210936</v>
      </c>
      <c r="U885">
        <v>28.530108999999999</v>
      </c>
      <c r="V885">
        <v>28.853456000000001</v>
      </c>
      <c r="W885">
        <v>29.016779</v>
      </c>
      <c r="X885">
        <v>29.271750999999998</v>
      </c>
      <c r="Y885">
        <v>29.394898999999999</v>
      </c>
      <c r="Z885">
        <v>29.638676</v>
      </c>
      <c r="AA885">
        <v>29.861605000000001</v>
      </c>
      <c r="AB885">
        <v>30.176331999999999</v>
      </c>
      <c r="AC885">
        <v>30.200035</v>
      </c>
      <c r="AD885">
        <v>30.451591000000001</v>
      </c>
      <c r="AE885">
        <v>30.638271</v>
      </c>
      <c r="AF885">
        <v>30.542325999999999</v>
      </c>
      <c r="AG885">
        <v>30.825545999999999</v>
      </c>
      <c r="AH885">
        <v>30.984224000000001</v>
      </c>
      <c r="AI885">
        <v>31.098351999999998</v>
      </c>
      <c r="AJ885">
        <v>31.352509000000001</v>
      </c>
      <c r="AK885">
        <v>31.455873</v>
      </c>
      <c r="AL885">
        <v>31.228071</v>
      </c>
      <c r="AM885">
        <v>31.398388000000001</v>
      </c>
      <c r="AN885">
        <v>31.376111999999999</v>
      </c>
      <c r="AO885" s="1">
        <v>-1E-3</v>
      </c>
    </row>
    <row r="886" spans="1:41" hidden="1" x14ac:dyDescent="0.2">
      <c r="A886" t="s">
        <v>912</v>
      </c>
      <c r="B886" t="s">
        <v>13</v>
      </c>
      <c r="C886" t="s">
        <v>2648</v>
      </c>
      <c r="D886" t="s">
        <v>2664</v>
      </c>
      <c r="E886" t="s">
        <v>2665</v>
      </c>
      <c r="F886" t="s">
        <v>2652</v>
      </c>
      <c r="H886" t="s">
        <v>679</v>
      </c>
      <c r="I886" t="s">
        <v>10</v>
      </c>
      <c r="K886">
        <v>32.473770000000002</v>
      </c>
      <c r="L886">
        <v>31.832163000000001</v>
      </c>
      <c r="M886">
        <v>26.282467</v>
      </c>
      <c r="N886">
        <v>25.640509000000002</v>
      </c>
      <c r="O886">
        <v>25.233136999999999</v>
      </c>
      <c r="P886">
        <v>25.488171000000001</v>
      </c>
      <c r="Q886">
        <v>25.768736000000001</v>
      </c>
      <c r="R886">
        <v>25.740857999999999</v>
      </c>
      <c r="S886">
        <v>25.886129</v>
      </c>
      <c r="T886">
        <v>26.244471000000001</v>
      </c>
      <c r="U886">
        <v>26.945260999999999</v>
      </c>
      <c r="V886">
        <v>27.183157000000001</v>
      </c>
      <c r="W886">
        <v>26.565033</v>
      </c>
      <c r="X886">
        <v>27.155294000000001</v>
      </c>
      <c r="Y886">
        <v>27.200153</v>
      </c>
      <c r="Z886">
        <v>26.621835999999998</v>
      </c>
      <c r="AA886">
        <v>26.515024</v>
      </c>
      <c r="AB886">
        <v>27.289532000000001</v>
      </c>
      <c r="AC886">
        <v>26.849398000000001</v>
      </c>
      <c r="AD886">
        <v>27.872188999999999</v>
      </c>
      <c r="AE886">
        <v>28.031065000000002</v>
      </c>
      <c r="AF886">
        <v>27.705271</v>
      </c>
      <c r="AG886">
        <v>27.824687999999998</v>
      </c>
      <c r="AH886">
        <v>28.110807000000001</v>
      </c>
      <c r="AI886">
        <v>28.164881000000001</v>
      </c>
      <c r="AJ886">
        <v>28.11533</v>
      </c>
      <c r="AK886">
        <v>27.971890999999999</v>
      </c>
      <c r="AL886">
        <v>28.098880999999999</v>
      </c>
      <c r="AM886">
        <v>28.425612999999998</v>
      </c>
      <c r="AN886">
        <v>28.697582000000001</v>
      </c>
      <c r="AO886" s="1">
        <v>-4.0000000000000001E-3</v>
      </c>
    </row>
    <row r="887" spans="1:41" hidden="1" x14ac:dyDescent="0.2">
      <c r="A887" t="s">
        <v>912</v>
      </c>
      <c r="B887" t="s">
        <v>15</v>
      </c>
      <c r="C887" t="s">
        <v>2648</v>
      </c>
      <c r="D887" t="s">
        <v>2664</v>
      </c>
      <c r="E887" t="s">
        <v>2665</v>
      </c>
      <c r="F887" t="s">
        <v>2653</v>
      </c>
      <c r="H887" t="s">
        <v>680</v>
      </c>
      <c r="I887" t="s">
        <v>10</v>
      </c>
      <c r="K887">
        <v>32.473770000000002</v>
      </c>
      <c r="L887">
        <v>31.832163000000001</v>
      </c>
      <c r="M887">
        <v>26.510242000000002</v>
      </c>
      <c r="N887">
        <v>27.408846</v>
      </c>
      <c r="O887">
        <v>27.578693000000001</v>
      </c>
      <c r="P887">
        <v>27.912496999999998</v>
      </c>
      <c r="Q887">
        <v>28.378952000000002</v>
      </c>
      <c r="R887">
        <v>28.889526</v>
      </c>
      <c r="S887">
        <v>30.002113000000001</v>
      </c>
      <c r="T887">
        <v>30.642196999999999</v>
      </c>
      <c r="U887">
        <v>31.113325</v>
      </c>
      <c r="V887">
        <v>31.864473</v>
      </c>
      <c r="W887">
        <v>32.290348000000002</v>
      </c>
      <c r="X887">
        <v>32.648823</v>
      </c>
      <c r="Y887">
        <v>32.889488</v>
      </c>
      <c r="Z887">
        <v>33.064751000000001</v>
      </c>
      <c r="AA887">
        <v>33.292633000000002</v>
      </c>
      <c r="AB887">
        <v>33.381400999999997</v>
      </c>
      <c r="AC887">
        <v>33.540989000000003</v>
      </c>
      <c r="AD887">
        <v>33.169913999999999</v>
      </c>
      <c r="AE887">
        <v>33.030441000000003</v>
      </c>
      <c r="AF887">
        <v>33.788364000000001</v>
      </c>
      <c r="AG887">
        <v>34.137675999999999</v>
      </c>
      <c r="AH887">
        <v>33.914856</v>
      </c>
      <c r="AI887">
        <v>34.388736999999999</v>
      </c>
      <c r="AJ887">
        <v>34.254517</v>
      </c>
      <c r="AK887">
        <v>34.251156000000002</v>
      </c>
      <c r="AL887">
        <v>34.016689</v>
      </c>
      <c r="AM887">
        <v>34.241337000000001</v>
      </c>
      <c r="AN887">
        <v>34.483929000000003</v>
      </c>
      <c r="AO887" s="1">
        <v>2E-3</v>
      </c>
    </row>
    <row r="888" spans="1:41" hidden="1" x14ac:dyDescent="0.2">
      <c r="A888" t="s">
        <v>912</v>
      </c>
      <c r="B888" t="s">
        <v>83</v>
      </c>
      <c r="C888" t="s">
        <v>2648</v>
      </c>
      <c r="D888" t="s">
        <v>2664</v>
      </c>
      <c r="E888" t="s">
        <v>2666</v>
      </c>
      <c r="I888" t="s">
        <v>10</v>
      </c>
    </row>
    <row r="889" spans="1:41" hidden="1" x14ac:dyDescent="0.2">
      <c r="A889" t="s">
        <v>912</v>
      </c>
      <c r="B889" t="s">
        <v>11</v>
      </c>
      <c r="C889" t="s">
        <v>2648</v>
      </c>
      <c r="D889" t="s">
        <v>2664</v>
      </c>
      <c r="E889" t="s">
        <v>2666</v>
      </c>
      <c r="F889" t="s">
        <v>2651</v>
      </c>
      <c r="H889" t="s">
        <v>681</v>
      </c>
      <c r="I889" t="s">
        <v>10</v>
      </c>
      <c r="K889">
        <v>26.554397999999999</v>
      </c>
      <c r="L889">
        <v>25.209085000000002</v>
      </c>
      <c r="M889">
        <v>22.308292000000002</v>
      </c>
      <c r="N889">
        <v>22.037745999999999</v>
      </c>
      <c r="O889">
        <v>21.731172999999998</v>
      </c>
      <c r="P889">
        <v>21.925957</v>
      </c>
      <c r="Q889">
        <v>22.169886000000002</v>
      </c>
      <c r="R889">
        <v>22.426392</v>
      </c>
      <c r="S889">
        <v>22.611644999999999</v>
      </c>
      <c r="T889">
        <v>23.181011000000002</v>
      </c>
      <c r="U889">
        <v>23.485347999999998</v>
      </c>
      <c r="V889">
        <v>23.751518000000001</v>
      </c>
      <c r="W889">
        <v>23.885961999999999</v>
      </c>
      <c r="X889">
        <v>24.095849999999999</v>
      </c>
      <c r="Y889">
        <v>24.197222</v>
      </c>
      <c r="Z889">
        <v>24.397894000000001</v>
      </c>
      <c r="AA889">
        <v>24.581403999999999</v>
      </c>
      <c r="AB889">
        <v>24.840481</v>
      </c>
      <c r="AC889">
        <v>24.859991000000001</v>
      </c>
      <c r="AD889">
        <v>25.067067999999999</v>
      </c>
      <c r="AE889">
        <v>25.220737</v>
      </c>
      <c r="AF889">
        <v>25.247617999999999</v>
      </c>
      <c r="AG889">
        <v>25.497060999999999</v>
      </c>
      <c r="AH889">
        <v>25.752285000000001</v>
      </c>
      <c r="AI889">
        <v>25.847142999999999</v>
      </c>
      <c r="AJ889">
        <v>26.058382000000002</v>
      </c>
      <c r="AK889">
        <v>26.144295</v>
      </c>
      <c r="AL889">
        <v>26.081125</v>
      </c>
      <c r="AM889">
        <v>26.096512000000001</v>
      </c>
      <c r="AN889">
        <v>26.077998999999998</v>
      </c>
      <c r="AO889" s="1">
        <v>-1E-3</v>
      </c>
    </row>
    <row r="890" spans="1:41" hidden="1" x14ac:dyDescent="0.2">
      <c r="A890" t="s">
        <v>912</v>
      </c>
      <c r="B890" t="s">
        <v>13</v>
      </c>
      <c r="C890" t="s">
        <v>2648</v>
      </c>
      <c r="D890" t="s">
        <v>2664</v>
      </c>
      <c r="E890" t="s">
        <v>2666</v>
      </c>
      <c r="F890" t="s">
        <v>2652</v>
      </c>
      <c r="H890" t="s">
        <v>682</v>
      </c>
      <c r="I890" t="s">
        <v>10</v>
      </c>
      <c r="K890">
        <v>26.554397999999999</v>
      </c>
      <c r="L890">
        <v>25.209085000000002</v>
      </c>
      <c r="M890">
        <v>21.938496000000001</v>
      </c>
      <c r="N890">
        <v>21.171151999999999</v>
      </c>
      <c r="O890">
        <v>20.810217000000002</v>
      </c>
      <c r="P890">
        <v>20.839169999999999</v>
      </c>
      <c r="Q890">
        <v>21.075491</v>
      </c>
      <c r="R890">
        <v>21.160157999999999</v>
      </c>
      <c r="S890">
        <v>21.273598</v>
      </c>
      <c r="T890">
        <v>21.543313999999999</v>
      </c>
      <c r="U890">
        <v>21.696331000000001</v>
      </c>
      <c r="V890">
        <v>21.882332000000002</v>
      </c>
      <c r="W890">
        <v>21.896414</v>
      </c>
      <c r="X890">
        <v>21.893937999999999</v>
      </c>
      <c r="Y890">
        <v>21.896152000000001</v>
      </c>
      <c r="Z890">
        <v>21.912120999999999</v>
      </c>
      <c r="AA890">
        <v>21.855395999999999</v>
      </c>
      <c r="AB890">
        <v>22.008037999999999</v>
      </c>
      <c r="AC890">
        <v>22.052147000000001</v>
      </c>
      <c r="AD890">
        <v>22.454508000000001</v>
      </c>
      <c r="AE890">
        <v>22.582609000000001</v>
      </c>
      <c r="AF890">
        <v>22.621706</v>
      </c>
      <c r="AG890">
        <v>22.828627000000001</v>
      </c>
      <c r="AH890">
        <v>22.951986000000002</v>
      </c>
      <c r="AI890">
        <v>22.996421999999999</v>
      </c>
      <c r="AJ890">
        <v>23.149125999999999</v>
      </c>
      <c r="AK890">
        <v>23.00433</v>
      </c>
      <c r="AL890">
        <v>23.108656</v>
      </c>
      <c r="AM890">
        <v>23.377533</v>
      </c>
      <c r="AN890">
        <v>23.601542999999999</v>
      </c>
      <c r="AO890" s="1">
        <v>-4.0000000000000001E-3</v>
      </c>
    </row>
    <row r="891" spans="1:41" hidden="1" x14ac:dyDescent="0.2">
      <c r="A891" t="s">
        <v>912</v>
      </c>
      <c r="B891" t="s">
        <v>15</v>
      </c>
      <c r="C891" t="s">
        <v>2648</v>
      </c>
      <c r="D891" t="s">
        <v>2664</v>
      </c>
      <c r="E891" t="s">
        <v>2666</v>
      </c>
      <c r="F891" t="s">
        <v>2653</v>
      </c>
      <c r="H891" t="s">
        <v>683</v>
      </c>
      <c r="I891" t="s">
        <v>10</v>
      </c>
      <c r="K891">
        <v>26.554397999999999</v>
      </c>
      <c r="L891">
        <v>25.209085000000002</v>
      </c>
      <c r="M891">
        <v>22.128498</v>
      </c>
      <c r="N891">
        <v>22.809623999999999</v>
      </c>
      <c r="O891">
        <v>23.020337999999999</v>
      </c>
      <c r="P891">
        <v>23.306031999999998</v>
      </c>
      <c r="Q891">
        <v>23.688313000000001</v>
      </c>
      <c r="R891">
        <v>24.121033000000001</v>
      </c>
      <c r="S891">
        <v>25.042929000000001</v>
      </c>
      <c r="T891">
        <v>25.577309</v>
      </c>
      <c r="U891">
        <v>25.970579000000001</v>
      </c>
      <c r="V891">
        <v>26.468565000000002</v>
      </c>
      <c r="W891">
        <v>26.807179999999999</v>
      </c>
      <c r="X891">
        <v>27.137554000000002</v>
      </c>
      <c r="Y891">
        <v>27.271719000000001</v>
      </c>
      <c r="Z891">
        <v>27.483077999999999</v>
      </c>
      <c r="AA891">
        <v>27.722099</v>
      </c>
      <c r="AB891">
        <v>27.796028</v>
      </c>
      <c r="AC891">
        <v>27.996689</v>
      </c>
      <c r="AD891">
        <v>27.670981999999999</v>
      </c>
      <c r="AE891">
        <v>27.555213999999999</v>
      </c>
      <c r="AF891">
        <v>27.880355999999999</v>
      </c>
      <c r="AG891">
        <v>28.152926999999998</v>
      </c>
      <c r="AH891">
        <v>28.309716999999999</v>
      </c>
      <c r="AI891">
        <v>28.704129999999999</v>
      </c>
      <c r="AJ891">
        <v>28.592220000000001</v>
      </c>
      <c r="AK891">
        <v>28.597657999999999</v>
      </c>
      <c r="AL891">
        <v>28.393989999999999</v>
      </c>
      <c r="AM891">
        <v>28.581617000000001</v>
      </c>
      <c r="AN891">
        <v>28.784113000000001</v>
      </c>
      <c r="AO891" s="1">
        <v>3.0000000000000001E-3</v>
      </c>
    </row>
    <row r="892" spans="1:41" hidden="1" x14ac:dyDescent="0.2">
      <c r="A892" t="s">
        <v>912</v>
      </c>
      <c r="B892" t="s">
        <v>87</v>
      </c>
      <c r="C892" t="s">
        <v>2648</v>
      </c>
      <c r="D892" t="s">
        <v>2664</v>
      </c>
      <c r="E892" t="s">
        <v>2667</v>
      </c>
      <c r="I892" t="s">
        <v>10</v>
      </c>
    </row>
    <row r="893" spans="1:41" hidden="1" x14ac:dyDescent="0.2">
      <c r="A893" t="s">
        <v>912</v>
      </c>
      <c r="B893" t="s">
        <v>11</v>
      </c>
      <c r="C893" t="s">
        <v>2648</v>
      </c>
      <c r="D893" t="s">
        <v>2664</v>
      </c>
      <c r="E893" t="s">
        <v>2667</v>
      </c>
      <c r="F893" t="s">
        <v>2651</v>
      </c>
      <c r="H893" t="s">
        <v>684</v>
      </c>
      <c r="I893" t="s">
        <v>10</v>
      </c>
      <c r="K893">
        <v>14.819134</v>
      </c>
      <c r="L893">
        <v>15.377955</v>
      </c>
      <c r="M893">
        <v>14.25343</v>
      </c>
      <c r="N893">
        <v>15.409172999999999</v>
      </c>
      <c r="O893">
        <v>15.412286999999999</v>
      </c>
      <c r="P893">
        <v>15.532484</v>
      </c>
      <c r="Q893">
        <v>15.738528000000001</v>
      </c>
      <c r="R893">
        <v>16.030107000000001</v>
      </c>
      <c r="S893">
        <v>16.190268</v>
      </c>
      <c r="T893">
        <v>16.126503</v>
      </c>
      <c r="U893">
        <v>16.557293000000001</v>
      </c>
      <c r="V893">
        <v>16.741539</v>
      </c>
      <c r="W893">
        <v>16.841958999999999</v>
      </c>
      <c r="X893">
        <v>17.017589999999998</v>
      </c>
      <c r="Y893">
        <v>17.128796000000001</v>
      </c>
      <c r="Z893">
        <v>17.322979</v>
      </c>
      <c r="AA893">
        <v>17.574711000000001</v>
      </c>
      <c r="AB893">
        <v>17.752554</v>
      </c>
      <c r="AC893">
        <v>17.844677000000001</v>
      </c>
      <c r="AD893">
        <v>18.052855999999998</v>
      </c>
      <c r="AE893">
        <v>18.185486000000001</v>
      </c>
      <c r="AF893">
        <v>18.216322000000002</v>
      </c>
      <c r="AG893">
        <v>18.493483000000001</v>
      </c>
      <c r="AH893">
        <v>18.802206000000002</v>
      </c>
      <c r="AI893">
        <v>18.908283000000001</v>
      </c>
      <c r="AJ893">
        <v>19.109535000000001</v>
      </c>
      <c r="AK893">
        <v>19.189157000000002</v>
      </c>
      <c r="AL893">
        <v>19.163294</v>
      </c>
      <c r="AM893">
        <v>19.212271000000001</v>
      </c>
      <c r="AN893">
        <v>19.135947999999999</v>
      </c>
      <c r="AO893" s="1">
        <v>8.9999999999999993E-3</v>
      </c>
    </row>
    <row r="894" spans="1:41" hidden="1" x14ac:dyDescent="0.2">
      <c r="A894" t="s">
        <v>912</v>
      </c>
      <c r="B894" t="s">
        <v>13</v>
      </c>
      <c r="C894" t="s">
        <v>2648</v>
      </c>
      <c r="D894" t="s">
        <v>2664</v>
      </c>
      <c r="E894" t="s">
        <v>2667</v>
      </c>
      <c r="F894" t="s">
        <v>2652</v>
      </c>
      <c r="H894" t="s">
        <v>685</v>
      </c>
      <c r="I894" t="s">
        <v>10</v>
      </c>
      <c r="K894">
        <v>14.819134</v>
      </c>
      <c r="L894">
        <v>15.377955</v>
      </c>
      <c r="M894">
        <v>13.806979</v>
      </c>
      <c r="N894">
        <v>14.418098000000001</v>
      </c>
      <c r="O894">
        <v>14.367388999999999</v>
      </c>
      <c r="P894">
        <v>14.520047</v>
      </c>
      <c r="Q894">
        <v>14.775115</v>
      </c>
      <c r="R894">
        <v>15.012055</v>
      </c>
      <c r="S894">
        <v>15.154188</v>
      </c>
      <c r="T894">
        <v>15.110123</v>
      </c>
      <c r="U894">
        <v>15.233610000000001</v>
      </c>
      <c r="V894">
        <v>15.369802</v>
      </c>
      <c r="W894">
        <v>15.355003</v>
      </c>
      <c r="X894">
        <v>15.212168999999999</v>
      </c>
      <c r="Y894">
        <v>15.240532</v>
      </c>
      <c r="Z894">
        <v>15.219051</v>
      </c>
      <c r="AA894">
        <v>15.25644</v>
      </c>
      <c r="AB894">
        <v>15.425298</v>
      </c>
      <c r="AC894">
        <v>15.429323</v>
      </c>
      <c r="AD894">
        <v>15.772634</v>
      </c>
      <c r="AE894">
        <v>15.919359</v>
      </c>
      <c r="AF894">
        <v>15.912829</v>
      </c>
      <c r="AG894">
        <v>16.237801000000001</v>
      </c>
      <c r="AH894">
        <v>16.379179000000001</v>
      </c>
      <c r="AI894">
        <v>16.452826999999999</v>
      </c>
      <c r="AJ894">
        <v>16.676092000000001</v>
      </c>
      <c r="AK894">
        <v>16.575759999999999</v>
      </c>
      <c r="AL894">
        <v>16.654871</v>
      </c>
      <c r="AM894">
        <v>16.914280000000002</v>
      </c>
      <c r="AN894">
        <v>17.064308</v>
      </c>
      <c r="AO894" s="1">
        <v>5.0000000000000001E-3</v>
      </c>
    </row>
    <row r="895" spans="1:41" hidden="1" x14ac:dyDescent="0.2">
      <c r="A895" t="s">
        <v>912</v>
      </c>
      <c r="B895" t="s">
        <v>15</v>
      </c>
      <c r="C895" t="s">
        <v>2648</v>
      </c>
      <c r="D895" t="s">
        <v>2664</v>
      </c>
      <c r="E895" t="s">
        <v>2667</v>
      </c>
      <c r="F895" t="s">
        <v>2653</v>
      </c>
      <c r="H895" t="s">
        <v>686</v>
      </c>
      <c r="I895" t="s">
        <v>10</v>
      </c>
      <c r="K895">
        <v>14.819134</v>
      </c>
      <c r="L895">
        <v>15.377955</v>
      </c>
      <c r="M895">
        <v>14.109157</v>
      </c>
      <c r="N895">
        <v>15.494458</v>
      </c>
      <c r="O895">
        <v>15.910736999999999</v>
      </c>
      <c r="P895">
        <v>16.195864</v>
      </c>
      <c r="Q895">
        <v>16.533104000000002</v>
      </c>
      <c r="R895">
        <v>17.116506999999999</v>
      </c>
      <c r="S895">
        <v>18.131875999999998</v>
      </c>
      <c r="T895">
        <v>18.419976999999999</v>
      </c>
      <c r="U895">
        <v>18.899839</v>
      </c>
      <c r="V895">
        <v>19.280722000000001</v>
      </c>
      <c r="W895">
        <v>19.597314999999998</v>
      </c>
      <c r="X895">
        <v>19.877697000000001</v>
      </c>
      <c r="Y895">
        <v>20.002789</v>
      </c>
      <c r="Z895">
        <v>20.229271000000001</v>
      </c>
      <c r="AA895">
        <v>20.489747999999999</v>
      </c>
      <c r="AB895">
        <v>20.559393</v>
      </c>
      <c r="AC895">
        <v>20.745228000000001</v>
      </c>
      <c r="AD895">
        <v>20.471943</v>
      </c>
      <c r="AE895">
        <v>20.410433000000001</v>
      </c>
      <c r="AF895">
        <v>20.517567</v>
      </c>
      <c r="AG895">
        <v>20.827703</v>
      </c>
      <c r="AH895">
        <v>21.042176999999999</v>
      </c>
      <c r="AI895">
        <v>21.424623</v>
      </c>
      <c r="AJ895">
        <v>21.495085</v>
      </c>
      <c r="AK895">
        <v>21.595891999999999</v>
      </c>
      <c r="AL895">
        <v>21.458425999999999</v>
      </c>
      <c r="AM895">
        <v>21.463433999999999</v>
      </c>
      <c r="AN895">
        <v>21.611958000000001</v>
      </c>
      <c r="AO895" s="1">
        <v>1.2999999999999999E-2</v>
      </c>
    </row>
    <row r="896" spans="1:41" hidden="1" x14ac:dyDescent="0.2">
      <c r="A896" t="s">
        <v>912</v>
      </c>
      <c r="B896" t="s">
        <v>91</v>
      </c>
      <c r="C896" t="s">
        <v>2648</v>
      </c>
      <c r="D896" t="s">
        <v>2664</v>
      </c>
      <c r="E896" t="s">
        <v>2668</v>
      </c>
      <c r="I896" t="s">
        <v>10</v>
      </c>
    </row>
    <row r="897" spans="1:41" hidden="1" x14ac:dyDescent="0.2">
      <c r="A897" t="s">
        <v>912</v>
      </c>
      <c r="B897" t="s">
        <v>11</v>
      </c>
      <c r="C897" t="s">
        <v>2648</v>
      </c>
      <c r="D897" t="s">
        <v>2664</v>
      </c>
      <c r="E897" t="s">
        <v>2668</v>
      </c>
      <c r="F897" t="s">
        <v>2651</v>
      </c>
      <c r="H897" t="s">
        <v>687</v>
      </c>
      <c r="I897" t="s">
        <v>10</v>
      </c>
      <c r="K897">
        <v>24.112137000000001</v>
      </c>
      <c r="L897">
        <v>23.097978999999999</v>
      </c>
      <c r="M897">
        <v>22.217009000000001</v>
      </c>
      <c r="N897">
        <v>22.977012999999999</v>
      </c>
      <c r="O897">
        <v>22.926234999999998</v>
      </c>
      <c r="P897">
        <v>22.885072999999998</v>
      </c>
      <c r="Q897">
        <v>22.921344999999999</v>
      </c>
      <c r="R897">
        <v>23.099572999999999</v>
      </c>
      <c r="S897">
        <v>23.232821999999999</v>
      </c>
      <c r="T897">
        <v>23.195564000000001</v>
      </c>
      <c r="U897">
        <v>23.457542</v>
      </c>
      <c r="V897">
        <v>23.559353000000002</v>
      </c>
      <c r="W897">
        <v>23.617508000000001</v>
      </c>
      <c r="X897">
        <v>23.671185000000001</v>
      </c>
      <c r="Y897">
        <v>23.750775999999998</v>
      </c>
      <c r="Z897">
        <v>23.944475000000001</v>
      </c>
      <c r="AA897">
        <v>24.137799999999999</v>
      </c>
      <c r="AB897">
        <v>24.262136000000002</v>
      </c>
      <c r="AC897">
        <v>24.350249999999999</v>
      </c>
      <c r="AD897">
        <v>24.581966000000001</v>
      </c>
      <c r="AE897">
        <v>24.686249</v>
      </c>
      <c r="AF897">
        <v>24.695506999999999</v>
      </c>
      <c r="AG897">
        <v>24.923164</v>
      </c>
      <c r="AH897">
        <v>25.194223000000001</v>
      </c>
      <c r="AI897">
        <v>25.287655000000001</v>
      </c>
      <c r="AJ897">
        <v>25.495314</v>
      </c>
      <c r="AK897">
        <v>25.535544999999999</v>
      </c>
      <c r="AL897">
        <v>25.455845</v>
      </c>
      <c r="AM897">
        <v>25.445328</v>
      </c>
      <c r="AN897">
        <v>25.412609</v>
      </c>
      <c r="AO897" s="1">
        <v>2E-3</v>
      </c>
    </row>
    <row r="898" spans="1:41" hidden="1" x14ac:dyDescent="0.2">
      <c r="A898" t="s">
        <v>912</v>
      </c>
      <c r="B898" t="s">
        <v>13</v>
      </c>
      <c r="C898" t="s">
        <v>2648</v>
      </c>
      <c r="D898" t="s">
        <v>2664</v>
      </c>
      <c r="E898" t="s">
        <v>2668</v>
      </c>
      <c r="F898" t="s">
        <v>2652</v>
      </c>
      <c r="H898" t="s">
        <v>688</v>
      </c>
      <c r="I898" t="s">
        <v>10</v>
      </c>
      <c r="K898">
        <v>24.112137000000001</v>
      </c>
      <c r="L898">
        <v>23.097978999999999</v>
      </c>
      <c r="M898">
        <v>21.915099999999999</v>
      </c>
      <c r="N898">
        <v>22.207478999999999</v>
      </c>
      <c r="O898">
        <v>22.112307000000001</v>
      </c>
      <c r="P898">
        <v>22.048943999999999</v>
      </c>
      <c r="Q898">
        <v>22.136296999999999</v>
      </c>
      <c r="R898">
        <v>22.256504</v>
      </c>
      <c r="S898">
        <v>22.357721000000002</v>
      </c>
      <c r="T898">
        <v>22.323678999999998</v>
      </c>
      <c r="U898">
        <v>22.390142000000001</v>
      </c>
      <c r="V898">
        <v>22.432784999999999</v>
      </c>
      <c r="W898">
        <v>22.411676</v>
      </c>
      <c r="X898">
        <v>22.217371</v>
      </c>
      <c r="Y898">
        <v>22.205065000000001</v>
      </c>
      <c r="Z898">
        <v>22.216097000000001</v>
      </c>
      <c r="AA898">
        <v>22.248735</v>
      </c>
      <c r="AB898">
        <v>22.301891000000001</v>
      </c>
      <c r="AC898">
        <v>22.302944</v>
      </c>
      <c r="AD898">
        <v>22.56296</v>
      </c>
      <c r="AE898">
        <v>22.704750000000001</v>
      </c>
      <c r="AF898">
        <v>22.695335</v>
      </c>
      <c r="AG898">
        <v>22.955186999999999</v>
      </c>
      <c r="AH898">
        <v>23.000745999999999</v>
      </c>
      <c r="AI898">
        <v>23.066792</v>
      </c>
      <c r="AJ898">
        <v>23.280225999999999</v>
      </c>
      <c r="AK898">
        <v>23.171866999999999</v>
      </c>
      <c r="AL898">
        <v>23.232672000000001</v>
      </c>
      <c r="AM898">
        <v>23.458092000000001</v>
      </c>
      <c r="AN898">
        <v>23.575388</v>
      </c>
      <c r="AO898" s="1">
        <v>-1E-3</v>
      </c>
    </row>
    <row r="899" spans="1:41" hidden="1" x14ac:dyDescent="0.2">
      <c r="A899" t="s">
        <v>912</v>
      </c>
      <c r="B899" t="s">
        <v>15</v>
      </c>
      <c r="C899" t="s">
        <v>2648</v>
      </c>
      <c r="D899" t="s">
        <v>2664</v>
      </c>
      <c r="E899" t="s">
        <v>2668</v>
      </c>
      <c r="F899" t="s">
        <v>2653</v>
      </c>
      <c r="H899" t="s">
        <v>689</v>
      </c>
      <c r="I899" t="s">
        <v>10</v>
      </c>
      <c r="K899">
        <v>24.112137000000001</v>
      </c>
      <c r="L899">
        <v>23.097978999999999</v>
      </c>
      <c r="M899">
        <v>22.160912</v>
      </c>
      <c r="N899">
        <v>23.269451</v>
      </c>
      <c r="O899">
        <v>23.604994000000001</v>
      </c>
      <c r="P899">
        <v>23.783438</v>
      </c>
      <c r="Q899">
        <v>23.962340999999999</v>
      </c>
      <c r="R899">
        <v>24.286531</v>
      </c>
      <c r="S899">
        <v>25.277671999999999</v>
      </c>
      <c r="T899">
        <v>25.563783999999998</v>
      </c>
      <c r="U899">
        <v>25.912792</v>
      </c>
      <c r="V899">
        <v>26.243300999999999</v>
      </c>
      <c r="W899">
        <v>26.470075999999999</v>
      </c>
      <c r="X899">
        <v>26.651264000000001</v>
      </c>
      <c r="Y899">
        <v>26.700185999999999</v>
      </c>
      <c r="Z899">
        <v>26.945065</v>
      </c>
      <c r="AA899">
        <v>27.141994</v>
      </c>
      <c r="AB899">
        <v>27.174029999999998</v>
      </c>
      <c r="AC899">
        <v>27.344702000000002</v>
      </c>
      <c r="AD899">
        <v>27.083672</v>
      </c>
      <c r="AE899">
        <v>27.004921</v>
      </c>
      <c r="AF899">
        <v>27.075368999999998</v>
      </c>
      <c r="AG899">
        <v>27.374745999999998</v>
      </c>
      <c r="AH899">
        <v>27.529050999999999</v>
      </c>
      <c r="AI899">
        <v>27.834842999999999</v>
      </c>
      <c r="AJ899">
        <v>27.978066999999999</v>
      </c>
      <c r="AK899">
        <v>27.994016999999999</v>
      </c>
      <c r="AL899">
        <v>27.900057</v>
      </c>
      <c r="AM899">
        <v>27.905581999999999</v>
      </c>
      <c r="AN899">
        <v>28.017488</v>
      </c>
      <c r="AO899" s="1">
        <v>5.0000000000000001E-3</v>
      </c>
    </row>
    <row r="900" spans="1:41" hidden="1" x14ac:dyDescent="0.2">
      <c r="A900" t="s">
        <v>912</v>
      </c>
      <c r="B900" t="s">
        <v>36</v>
      </c>
      <c r="C900" t="s">
        <v>2648</v>
      </c>
      <c r="D900" t="s">
        <v>2664</v>
      </c>
      <c r="E900" t="s">
        <v>2660</v>
      </c>
      <c r="I900" t="s">
        <v>10</v>
      </c>
    </row>
    <row r="901" spans="1:41" hidden="1" x14ac:dyDescent="0.2">
      <c r="A901" t="s">
        <v>912</v>
      </c>
      <c r="B901" t="s">
        <v>11</v>
      </c>
      <c r="C901" t="s">
        <v>2648</v>
      </c>
      <c r="D901" t="s">
        <v>2664</v>
      </c>
      <c r="E901" t="s">
        <v>2660</v>
      </c>
      <c r="F901" t="s">
        <v>2651</v>
      </c>
      <c r="H901" t="s">
        <v>690</v>
      </c>
      <c r="I901" t="s">
        <v>10</v>
      </c>
      <c r="K901">
        <v>3.5956450000000002</v>
      </c>
      <c r="L901">
        <v>5.213851</v>
      </c>
      <c r="M901">
        <v>8.3223739999999999</v>
      </c>
      <c r="N901">
        <v>9.1360700000000001</v>
      </c>
      <c r="O901">
        <v>9.2450949999999992</v>
      </c>
      <c r="P901">
        <v>9.380846</v>
      </c>
      <c r="Q901">
        <v>9.6651009999999999</v>
      </c>
      <c r="R901">
        <v>9.833634</v>
      </c>
      <c r="S901">
        <v>9.9169409999999996</v>
      </c>
      <c r="T901">
        <v>10.043158999999999</v>
      </c>
      <c r="U901">
        <v>10.209383000000001</v>
      </c>
      <c r="V901">
        <v>10.326648</v>
      </c>
      <c r="W901">
        <v>10.428328</v>
      </c>
      <c r="X901">
        <v>10.437136000000001</v>
      </c>
      <c r="Y901">
        <v>10.452194</v>
      </c>
      <c r="Z901">
        <v>10.412575</v>
      </c>
      <c r="AA901">
        <v>10.401512</v>
      </c>
      <c r="AB901">
        <v>10.5625</v>
      </c>
      <c r="AC901">
        <v>10.410655999999999</v>
      </c>
      <c r="AD901">
        <v>10.842026000000001</v>
      </c>
      <c r="AE901">
        <v>10.979571999999999</v>
      </c>
      <c r="AF901">
        <v>11.090327</v>
      </c>
      <c r="AG901">
        <v>11.390145</v>
      </c>
      <c r="AH901">
        <v>11.613426</v>
      </c>
      <c r="AI901">
        <v>11.688791999999999</v>
      </c>
      <c r="AJ901">
        <v>11.80081</v>
      </c>
      <c r="AK901">
        <v>11.901866</v>
      </c>
      <c r="AL901">
        <v>11.813302999999999</v>
      </c>
      <c r="AM901">
        <v>11.865891</v>
      </c>
      <c r="AN901">
        <v>11.787175</v>
      </c>
      <c r="AO901" s="1">
        <v>4.2000000000000003E-2</v>
      </c>
    </row>
    <row r="902" spans="1:41" hidden="1" x14ac:dyDescent="0.2">
      <c r="A902" t="s">
        <v>912</v>
      </c>
      <c r="B902" t="s">
        <v>13</v>
      </c>
      <c r="C902" t="s">
        <v>2648</v>
      </c>
      <c r="D902" t="s">
        <v>2664</v>
      </c>
      <c r="E902" t="s">
        <v>2660</v>
      </c>
      <c r="F902" t="s">
        <v>2652</v>
      </c>
      <c r="H902" t="s">
        <v>691</v>
      </c>
      <c r="I902" t="s">
        <v>10</v>
      </c>
      <c r="K902">
        <v>3.5956950000000001</v>
      </c>
      <c r="L902">
        <v>5.2150129999999999</v>
      </c>
      <c r="M902">
        <v>8.0468810000000008</v>
      </c>
      <c r="N902">
        <v>8.4971599999999992</v>
      </c>
      <c r="O902">
        <v>8.581448</v>
      </c>
      <c r="P902">
        <v>8.7412539999999996</v>
      </c>
      <c r="Q902">
        <v>9.0105190000000004</v>
      </c>
      <c r="R902">
        <v>9.1437980000000003</v>
      </c>
      <c r="S902">
        <v>9.2350019999999997</v>
      </c>
      <c r="T902">
        <v>9.2778709999999993</v>
      </c>
      <c r="U902">
        <v>9.3434930000000005</v>
      </c>
      <c r="V902">
        <v>9.4414870000000004</v>
      </c>
      <c r="W902">
        <v>9.4759860000000007</v>
      </c>
      <c r="X902">
        <v>9.4223850000000002</v>
      </c>
      <c r="Y902">
        <v>9.4442339999999998</v>
      </c>
      <c r="Z902">
        <v>9.4557760000000002</v>
      </c>
      <c r="AA902">
        <v>9.4956490000000002</v>
      </c>
      <c r="AB902">
        <v>9.6015630000000005</v>
      </c>
      <c r="AC902">
        <v>9.5873629999999999</v>
      </c>
      <c r="AD902">
        <v>9.8500599999999991</v>
      </c>
      <c r="AE902">
        <v>9.949325</v>
      </c>
      <c r="AF902">
        <v>9.9471790000000002</v>
      </c>
      <c r="AG902">
        <v>10.122023</v>
      </c>
      <c r="AH902">
        <v>10.199915000000001</v>
      </c>
      <c r="AI902">
        <v>10.294459</v>
      </c>
      <c r="AJ902">
        <v>10.395337</v>
      </c>
      <c r="AK902">
        <v>10.346662</v>
      </c>
      <c r="AL902">
        <v>10.415215</v>
      </c>
      <c r="AM902">
        <v>10.516448</v>
      </c>
      <c r="AN902">
        <v>10.595589</v>
      </c>
      <c r="AO902" s="1">
        <v>3.7999999999999999E-2</v>
      </c>
    </row>
    <row r="903" spans="1:41" hidden="1" x14ac:dyDescent="0.2">
      <c r="A903" t="s">
        <v>912</v>
      </c>
      <c r="B903" t="s">
        <v>15</v>
      </c>
      <c r="C903" t="s">
        <v>2648</v>
      </c>
      <c r="D903" t="s">
        <v>2664</v>
      </c>
      <c r="E903" t="s">
        <v>2660</v>
      </c>
      <c r="F903" t="s">
        <v>2653</v>
      </c>
      <c r="H903" t="s">
        <v>692</v>
      </c>
      <c r="I903" t="s">
        <v>10</v>
      </c>
      <c r="K903">
        <v>3.5957080000000001</v>
      </c>
      <c r="L903">
        <v>5.2131829999999999</v>
      </c>
      <c r="M903">
        <v>8.3189309999999992</v>
      </c>
      <c r="N903">
        <v>9.3780350000000006</v>
      </c>
      <c r="O903">
        <v>9.7386850000000003</v>
      </c>
      <c r="P903">
        <v>9.9963139999999999</v>
      </c>
      <c r="Q903">
        <v>10.328115</v>
      </c>
      <c r="R903">
        <v>10.631517000000001</v>
      </c>
      <c r="S903">
        <v>11.294133</v>
      </c>
      <c r="T903">
        <v>11.374829</v>
      </c>
      <c r="U903">
        <v>11.564755999999999</v>
      </c>
      <c r="V903">
        <v>11.718297</v>
      </c>
      <c r="W903">
        <v>11.912265</v>
      </c>
      <c r="X903">
        <v>12.050407</v>
      </c>
      <c r="Y903">
        <v>12.042952</v>
      </c>
      <c r="Z903">
        <v>12.078735</v>
      </c>
      <c r="AA903">
        <v>12.367151</v>
      </c>
      <c r="AB903">
        <v>12.525611</v>
      </c>
      <c r="AC903">
        <v>12.569554</v>
      </c>
      <c r="AD903">
        <v>12.609852</v>
      </c>
      <c r="AE903">
        <v>12.725266</v>
      </c>
      <c r="AF903">
        <v>12.818037</v>
      </c>
      <c r="AG903">
        <v>13.047644</v>
      </c>
      <c r="AH903">
        <v>12.992489000000001</v>
      </c>
      <c r="AI903">
        <v>13.099091</v>
      </c>
      <c r="AJ903">
        <v>13.209747999999999</v>
      </c>
      <c r="AK903">
        <v>13.216599</v>
      </c>
      <c r="AL903">
        <v>13.275600000000001</v>
      </c>
      <c r="AM903">
        <v>13.338778</v>
      </c>
      <c r="AN903">
        <v>13.309322</v>
      </c>
      <c r="AO903" s="1">
        <v>4.5999999999999999E-2</v>
      </c>
    </row>
    <row r="904" spans="1:41" hidden="1" x14ac:dyDescent="0.2">
      <c r="A904" t="s">
        <v>912</v>
      </c>
      <c r="B904" t="s">
        <v>21</v>
      </c>
      <c r="C904" t="s">
        <v>2648</v>
      </c>
      <c r="D904" t="s">
        <v>2664</v>
      </c>
      <c r="E904" t="s">
        <v>2655</v>
      </c>
      <c r="I904" t="s">
        <v>10</v>
      </c>
    </row>
    <row r="905" spans="1:41" hidden="1" x14ac:dyDescent="0.2">
      <c r="A905" t="s">
        <v>912</v>
      </c>
      <c r="B905" t="s">
        <v>11</v>
      </c>
      <c r="C905" t="s">
        <v>2648</v>
      </c>
      <c r="D905" t="s">
        <v>2664</v>
      </c>
      <c r="E905" t="s">
        <v>2655</v>
      </c>
      <c r="F905" t="s">
        <v>2651</v>
      </c>
      <c r="H905" t="s">
        <v>693</v>
      </c>
      <c r="I905" t="s">
        <v>10</v>
      </c>
      <c r="K905">
        <v>18.234916999999999</v>
      </c>
      <c r="L905">
        <v>17.999331000000002</v>
      </c>
      <c r="M905">
        <v>17.253464000000001</v>
      </c>
      <c r="N905">
        <v>16.513891000000001</v>
      </c>
      <c r="O905">
        <v>16.002185999999998</v>
      </c>
      <c r="P905">
        <v>15.561356999999999</v>
      </c>
      <c r="Q905">
        <v>15.172909000000001</v>
      </c>
      <c r="R905">
        <v>14.948270000000001</v>
      </c>
      <c r="S905">
        <v>14.792896000000001</v>
      </c>
      <c r="T905">
        <v>14.660657</v>
      </c>
      <c r="U905">
        <v>14.596496999999999</v>
      </c>
      <c r="V905">
        <v>14.364266000000001</v>
      </c>
      <c r="W905">
        <v>14.310950999999999</v>
      </c>
      <c r="X905">
        <v>14.196051000000001</v>
      </c>
      <c r="Y905">
        <v>13.980715999999999</v>
      </c>
      <c r="Z905">
        <v>13.805936000000001</v>
      </c>
      <c r="AA905">
        <v>13.769164</v>
      </c>
      <c r="AB905">
        <v>13.691889</v>
      </c>
      <c r="AC905">
        <v>13.656502</v>
      </c>
      <c r="AD905">
        <v>13.522043999999999</v>
      </c>
      <c r="AE905">
        <v>13.430668000000001</v>
      </c>
      <c r="AF905">
        <v>13.343999</v>
      </c>
      <c r="AG905">
        <v>13.285145999999999</v>
      </c>
      <c r="AH905">
        <v>13.094678</v>
      </c>
      <c r="AI905">
        <v>13.129353999999999</v>
      </c>
      <c r="AJ905">
        <v>13.100080999999999</v>
      </c>
      <c r="AK905">
        <v>13.097770000000001</v>
      </c>
      <c r="AL905">
        <v>13.024278000000001</v>
      </c>
      <c r="AM905">
        <v>13.113109</v>
      </c>
      <c r="AN905">
        <v>13.089990999999999</v>
      </c>
      <c r="AO905" s="1">
        <v>-1.0999999999999999E-2</v>
      </c>
    </row>
    <row r="906" spans="1:41" hidden="1" x14ac:dyDescent="0.2">
      <c r="A906" t="s">
        <v>912</v>
      </c>
      <c r="B906" t="s">
        <v>13</v>
      </c>
      <c r="C906" t="s">
        <v>2648</v>
      </c>
      <c r="D906" t="s">
        <v>2664</v>
      </c>
      <c r="E906" t="s">
        <v>2655</v>
      </c>
      <c r="F906" t="s">
        <v>2652</v>
      </c>
      <c r="H906" t="s">
        <v>694</v>
      </c>
      <c r="I906" t="s">
        <v>10</v>
      </c>
      <c r="K906">
        <v>18.251638</v>
      </c>
      <c r="L906">
        <v>17.748783</v>
      </c>
      <c r="M906">
        <v>16.892292000000001</v>
      </c>
      <c r="N906">
        <v>16.175757999999998</v>
      </c>
      <c r="O906">
        <v>15.443678999999999</v>
      </c>
      <c r="P906">
        <v>15.052125</v>
      </c>
      <c r="Q906">
        <v>14.771906</v>
      </c>
      <c r="R906">
        <v>14.528112999999999</v>
      </c>
      <c r="S906">
        <v>14.320384000000001</v>
      </c>
      <c r="T906">
        <v>14.084372999999999</v>
      </c>
      <c r="U906">
        <v>13.948366</v>
      </c>
      <c r="V906">
        <v>13.669840000000001</v>
      </c>
      <c r="W906">
        <v>13.779608</v>
      </c>
      <c r="X906">
        <v>13.606825000000001</v>
      </c>
      <c r="Y906">
        <v>13.414114</v>
      </c>
      <c r="Z906">
        <v>13.163054000000001</v>
      </c>
      <c r="AA906">
        <v>13.136298999999999</v>
      </c>
      <c r="AB906">
        <v>13.017507999999999</v>
      </c>
      <c r="AC906">
        <v>12.980582999999999</v>
      </c>
      <c r="AD906">
        <v>12.782959999999999</v>
      </c>
      <c r="AE906">
        <v>12.81598</v>
      </c>
      <c r="AF906">
        <v>12.722687000000001</v>
      </c>
      <c r="AG906">
        <v>12.678140000000001</v>
      </c>
      <c r="AH906">
        <v>12.540327</v>
      </c>
      <c r="AI906">
        <v>12.621561</v>
      </c>
      <c r="AJ906">
        <v>12.341222</v>
      </c>
      <c r="AK906">
        <v>12.188022</v>
      </c>
      <c r="AL906">
        <v>12.077496</v>
      </c>
      <c r="AM906">
        <v>12.029264</v>
      </c>
      <c r="AN906">
        <v>12.001495</v>
      </c>
      <c r="AO906" s="1">
        <v>-1.4E-2</v>
      </c>
    </row>
    <row r="907" spans="1:41" hidden="1" x14ac:dyDescent="0.2">
      <c r="A907" t="s">
        <v>912</v>
      </c>
      <c r="B907" t="s">
        <v>15</v>
      </c>
      <c r="C907" t="s">
        <v>2648</v>
      </c>
      <c r="D907" t="s">
        <v>2664</v>
      </c>
      <c r="E907" t="s">
        <v>2655</v>
      </c>
      <c r="F907" t="s">
        <v>2653</v>
      </c>
      <c r="H907" t="s">
        <v>695</v>
      </c>
      <c r="I907" t="s">
        <v>10</v>
      </c>
      <c r="K907">
        <v>18.226637</v>
      </c>
      <c r="L907">
        <v>18.452114000000002</v>
      </c>
      <c r="M907">
        <v>17.826772999999999</v>
      </c>
      <c r="N907">
        <v>17.092279000000001</v>
      </c>
      <c r="O907">
        <v>16.773202999999999</v>
      </c>
      <c r="P907">
        <v>16.563286000000002</v>
      </c>
      <c r="Q907">
        <v>16.508471</v>
      </c>
      <c r="R907">
        <v>16.038844999999998</v>
      </c>
      <c r="S907">
        <v>16.119240000000001</v>
      </c>
      <c r="T907">
        <v>16.166240999999999</v>
      </c>
      <c r="U907">
        <v>16.191969</v>
      </c>
      <c r="V907">
        <v>16.140789000000002</v>
      </c>
      <c r="W907">
        <v>16.184705999999998</v>
      </c>
      <c r="X907">
        <v>16.100641</v>
      </c>
      <c r="Y907">
        <v>16.033407</v>
      </c>
      <c r="Z907">
        <v>16.079619999999998</v>
      </c>
      <c r="AA907">
        <v>16.119561999999998</v>
      </c>
      <c r="AB907">
        <v>16.101717000000001</v>
      </c>
      <c r="AC907">
        <v>16.109681999999999</v>
      </c>
      <c r="AD907">
        <v>16.097708000000001</v>
      </c>
      <c r="AE907">
        <v>16.120213</v>
      </c>
      <c r="AF907">
        <v>16.057192000000001</v>
      </c>
      <c r="AG907">
        <v>15.970069000000001</v>
      </c>
      <c r="AH907">
        <v>15.793101</v>
      </c>
      <c r="AI907">
        <v>15.865246000000001</v>
      </c>
      <c r="AJ907">
        <v>15.890687</v>
      </c>
      <c r="AK907">
        <v>15.897573</v>
      </c>
      <c r="AL907">
        <v>15.852767</v>
      </c>
      <c r="AM907">
        <v>15.982813999999999</v>
      </c>
      <c r="AN907">
        <v>16.047229999999999</v>
      </c>
      <c r="AO907" s="1">
        <v>-4.0000000000000001E-3</v>
      </c>
    </row>
    <row r="908" spans="1:41" hidden="1" x14ac:dyDescent="0.2">
      <c r="A908" t="s">
        <v>912</v>
      </c>
      <c r="B908" t="s">
        <v>25</v>
      </c>
      <c r="C908" t="s">
        <v>2648</v>
      </c>
      <c r="D908" t="s">
        <v>2664</v>
      </c>
      <c r="E908" t="s">
        <v>2656</v>
      </c>
      <c r="I908" t="s">
        <v>10</v>
      </c>
    </row>
    <row r="909" spans="1:41" hidden="1" x14ac:dyDescent="0.2">
      <c r="A909" t="s">
        <v>912</v>
      </c>
      <c r="B909" t="s">
        <v>11</v>
      </c>
      <c r="C909" t="s">
        <v>2648</v>
      </c>
      <c r="D909" t="s">
        <v>2664</v>
      </c>
      <c r="E909" t="s">
        <v>2656</v>
      </c>
      <c r="F909" t="s">
        <v>2651</v>
      </c>
      <c r="H909" t="s">
        <v>696</v>
      </c>
      <c r="I909" t="s">
        <v>10</v>
      </c>
      <c r="K909">
        <v>48.066566000000002</v>
      </c>
      <c r="L909">
        <v>54.673752</v>
      </c>
      <c r="M909">
        <v>52.209643999999997</v>
      </c>
      <c r="N909">
        <v>51.986632999999998</v>
      </c>
      <c r="O909">
        <v>52.313102999999998</v>
      </c>
      <c r="P909">
        <v>52.080508999999999</v>
      </c>
      <c r="Q909">
        <v>52.539439999999999</v>
      </c>
      <c r="R909">
        <v>52.815688999999999</v>
      </c>
      <c r="S909">
        <v>53.169162999999998</v>
      </c>
      <c r="T909">
        <v>51.637287000000001</v>
      </c>
      <c r="U909">
        <v>51.829998000000003</v>
      </c>
      <c r="V909">
        <v>52.085537000000002</v>
      </c>
      <c r="W909">
        <v>52.403736000000002</v>
      </c>
      <c r="X909">
        <v>52.536918999999997</v>
      </c>
      <c r="Y909">
        <v>51.999412999999997</v>
      </c>
      <c r="Z909">
        <v>51.775772000000003</v>
      </c>
      <c r="AA909">
        <v>51.657882999999998</v>
      </c>
      <c r="AB909">
        <v>51.706176999999997</v>
      </c>
      <c r="AC909">
        <v>51.559142999999999</v>
      </c>
      <c r="AD909">
        <v>51.244892</v>
      </c>
      <c r="AE909">
        <v>51.318385999999997</v>
      </c>
      <c r="AF909">
        <v>51.107039999999998</v>
      </c>
      <c r="AG909">
        <v>50.666248000000003</v>
      </c>
      <c r="AH909">
        <v>50.218165999999997</v>
      </c>
      <c r="AI909">
        <v>49.879631000000003</v>
      </c>
      <c r="AJ909">
        <v>49.499164999999998</v>
      </c>
      <c r="AK909">
        <v>49.028500000000001</v>
      </c>
      <c r="AL909">
        <v>48.630245000000002</v>
      </c>
      <c r="AM909">
        <v>48.371208000000003</v>
      </c>
      <c r="AN909">
        <v>48.135261999999997</v>
      </c>
      <c r="AO909" s="1">
        <v>0</v>
      </c>
    </row>
    <row r="910" spans="1:41" hidden="1" x14ac:dyDescent="0.2">
      <c r="A910" t="s">
        <v>912</v>
      </c>
      <c r="B910" t="s">
        <v>13</v>
      </c>
      <c r="C910" t="s">
        <v>2648</v>
      </c>
      <c r="D910" t="s">
        <v>2664</v>
      </c>
      <c r="E910" t="s">
        <v>2656</v>
      </c>
      <c r="F910" t="s">
        <v>2652</v>
      </c>
      <c r="H910" t="s">
        <v>697</v>
      </c>
      <c r="I910" t="s">
        <v>10</v>
      </c>
      <c r="K910">
        <v>48.106403</v>
      </c>
      <c r="L910">
        <v>54.210953000000003</v>
      </c>
      <c r="M910">
        <v>51.439551999999999</v>
      </c>
      <c r="N910">
        <v>50.771214000000001</v>
      </c>
      <c r="O910">
        <v>50.131027000000003</v>
      </c>
      <c r="P910">
        <v>50.697422000000003</v>
      </c>
      <c r="Q910">
        <v>51.160145</v>
      </c>
      <c r="R910">
        <v>51.401603999999999</v>
      </c>
      <c r="S910">
        <v>51.513942999999998</v>
      </c>
      <c r="T910">
        <v>49.995266000000001</v>
      </c>
      <c r="U910">
        <v>50.169612999999998</v>
      </c>
      <c r="V910">
        <v>50.321598000000002</v>
      </c>
      <c r="W910">
        <v>50.670506000000003</v>
      </c>
      <c r="X910">
        <v>50.824275999999998</v>
      </c>
      <c r="Y910">
        <v>49.961196999999999</v>
      </c>
      <c r="Z910">
        <v>49.651245000000003</v>
      </c>
      <c r="AA910">
        <v>50.035851000000001</v>
      </c>
      <c r="AB910">
        <v>50.025742000000001</v>
      </c>
      <c r="AC910">
        <v>50.186019999999999</v>
      </c>
      <c r="AD910">
        <v>49.830658</v>
      </c>
      <c r="AE910">
        <v>49.828156</v>
      </c>
      <c r="AF910">
        <v>49.466166999999999</v>
      </c>
      <c r="AG910">
        <v>49.283225999999999</v>
      </c>
      <c r="AH910">
        <v>49.034492</v>
      </c>
      <c r="AI910">
        <v>48.801163000000003</v>
      </c>
      <c r="AJ910">
        <v>48.198188999999999</v>
      </c>
      <c r="AK910">
        <v>47.724350000000001</v>
      </c>
      <c r="AL910">
        <v>47.175217000000004</v>
      </c>
      <c r="AM910">
        <v>46.777988000000001</v>
      </c>
      <c r="AN910">
        <v>46.401477999999997</v>
      </c>
      <c r="AO910" s="1">
        <v>-1E-3</v>
      </c>
    </row>
    <row r="911" spans="1:41" hidden="1" x14ac:dyDescent="0.2">
      <c r="A911" t="s">
        <v>912</v>
      </c>
      <c r="B911" t="s">
        <v>15</v>
      </c>
      <c r="C911" t="s">
        <v>2648</v>
      </c>
      <c r="D911" t="s">
        <v>2664</v>
      </c>
      <c r="E911" t="s">
        <v>2656</v>
      </c>
      <c r="F911" t="s">
        <v>2653</v>
      </c>
      <c r="H911" t="s">
        <v>698</v>
      </c>
      <c r="I911" t="s">
        <v>10</v>
      </c>
      <c r="K911">
        <v>48.246169999999999</v>
      </c>
      <c r="L911">
        <v>54.263061999999998</v>
      </c>
      <c r="M911">
        <v>53.155605000000001</v>
      </c>
      <c r="N911">
        <v>53.538105000000002</v>
      </c>
      <c r="O911">
        <v>54.569794000000002</v>
      </c>
      <c r="P911">
        <v>55.220768</v>
      </c>
      <c r="Q911">
        <v>55.747287999999998</v>
      </c>
      <c r="R911">
        <v>56.480857999999998</v>
      </c>
      <c r="S911">
        <v>57.003487</v>
      </c>
      <c r="T911">
        <v>56.123157999999997</v>
      </c>
      <c r="U911">
        <v>56.293396000000001</v>
      </c>
      <c r="V911">
        <v>57.230941999999999</v>
      </c>
      <c r="W911">
        <v>57.552311000000003</v>
      </c>
      <c r="X911">
        <v>57.974952999999999</v>
      </c>
      <c r="Y911">
        <v>57.133975999999997</v>
      </c>
      <c r="Z911">
        <v>56.409103000000002</v>
      </c>
      <c r="AA911">
        <v>56.977592000000001</v>
      </c>
      <c r="AB911">
        <v>57.222541999999997</v>
      </c>
      <c r="AC911">
        <v>57.134349999999998</v>
      </c>
      <c r="AD911">
        <v>56.994002999999999</v>
      </c>
      <c r="AE911">
        <v>57.538071000000002</v>
      </c>
      <c r="AF911">
        <v>57.176440999999997</v>
      </c>
      <c r="AG911">
        <v>56.807507000000001</v>
      </c>
      <c r="AH911">
        <v>57.642688999999997</v>
      </c>
      <c r="AI911">
        <v>57.231678000000002</v>
      </c>
      <c r="AJ911">
        <v>56.915019999999998</v>
      </c>
      <c r="AK911">
        <v>56.175818999999997</v>
      </c>
      <c r="AL911">
        <v>55.602958999999998</v>
      </c>
      <c r="AM911">
        <v>55.068375000000003</v>
      </c>
      <c r="AN911">
        <v>55.050761999999999</v>
      </c>
      <c r="AO911" s="1">
        <v>5.0000000000000001E-3</v>
      </c>
    </row>
    <row r="912" spans="1:41" hidden="1" x14ac:dyDescent="0.2">
      <c r="A912" t="s">
        <v>912</v>
      </c>
      <c r="B912" t="s">
        <v>104</v>
      </c>
    </row>
    <row r="913" spans="1:41" hidden="1" x14ac:dyDescent="0.2">
      <c r="A913" t="s">
        <v>912</v>
      </c>
      <c r="B913" t="s">
        <v>17</v>
      </c>
      <c r="C913" t="s">
        <v>2648</v>
      </c>
      <c r="D913" t="s">
        <v>2669</v>
      </c>
      <c r="E913" t="s">
        <v>2654</v>
      </c>
      <c r="I913" t="s">
        <v>10</v>
      </c>
    </row>
    <row r="914" spans="1:41" hidden="1" x14ac:dyDescent="0.2">
      <c r="A914" t="s">
        <v>912</v>
      </c>
      <c r="B914" t="s">
        <v>11</v>
      </c>
      <c r="C914" t="s">
        <v>2648</v>
      </c>
      <c r="D914" t="s">
        <v>2669</v>
      </c>
      <c r="E914" t="s">
        <v>2654</v>
      </c>
      <c r="F914" t="s">
        <v>2651</v>
      </c>
      <c r="H914" t="s">
        <v>699</v>
      </c>
      <c r="I914" t="s">
        <v>10</v>
      </c>
      <c r="K914">
        <v>21.007570000000001</v>
      </c>
      <c r="L914">
        <v>21.276631999999999</v>
      </c>
      <c r="M914">
        <v>19.521619999999999</v>
      </c>
      <c r="N914">
        <v>19.910779999999999</v>
      </c>
      <c r="O914">
        <v>19.216614</v>
      </c>
      <c r="P914">
        <v>18.625053000000001</v>
      </c>
      <c r="Q914">
        <v>18.135750000000002</v>
      </c>
      <c r="R914">
        <v>18.365662</v>
      </c>
      <c r="S914">
        <v>18.496404999999999</v>
      </c>
      <c r="T914">
        <v>18.491461000000001</v>
      </c>
      <c r="U914">
        <v>18.755354000000001</v>
      </c>
      <c r="V914">
        <v>18.946781000000001</v>
      </c>
      <c r="W914">
        <v>19.016397000000001</v>
      </c>
      <c r="X914">
        <v>19.122644000000001</v>
      </c>
      <c r="Y914">
        <v>19.238869000000001</v>
      </c>
      <c r="Z914">
        <v>19.408118999999999</v>
      </c>
      <c r="AA914">
        <v>19.631219999999999</v>
      </c>
      <c r="AB914">
        <v>19.767037999999999</v>
      </c>
      <c r="AC914">
        <v>19.835540999999999</v>
      </c>
      <c r="AD914">
        <v>20.073474999999998</v>
      </c>
      <c r="AE914">
        <v>20.177226999999998</v>
      </c>
      <c r="AF914">
        <v>20.193453000000002</v>
      </c>
      <c r="AG914">
        <v>20.425428</v>
      </c>
      <c r="AH914">
        <v>20.693148000000001</v>
      </c>
      <c r="AI914">
        <v>20.792273000000002</v>
      </c>
      <c r="AJ914">
        <v>21.015574999999998</v>
      </c>
      <c r="AK914">
        <v>21.035454000000001</v>
      </c>
      <c r="AL914">
        <v>20.957006</v>
      </c>
      <c r="AM914">
        <v>20.952418999999999</v>
      </c>
      <c r="AN914">
        <v>20.883451000000001</v>
      </c>
      <c r="AO914" s="1">
        <v>0</v>
      </c>
    </row>
    <row r="915" spans="1:41" hidden="1" x14ac:dyDescent="0.2">
      <c r="A915" t="s">
        <v>912</v>
      </c>
      <c r="B915" t="s">
        <v>13</v>
      </c>
      <c r="C915" t="s">
        <v>2648</v>
      </c>
      <c r="D915" t="s">
        <v>2669</v>
      </c>
      <c r="E915" t="s">
        <v>2654</v>
      </c>
      <c r="F915" t="s">
        <v>2652</v>
      </c>
      <c r="H915" t="s">
        <v>700</v>
      </c>
      <c r="I915" t="s">
        <v>10</v>
      </c>
      <c r="K915">
        <v>21.007570000000001</v>
      </c>
      <c r="L915">
        <v>21.276631999999999</v>
      </c>
      <c r="M915">
        <v>19.136437999999998</v>
      </c>
      <c r="N915">
        <v>18.972828</v>
      </c>
      <c r="O915">
        <v>18.246744</v>
      </c>
      <c r="P915">
        <v>17.644506</v>
      </c>
      <c r="Q915">
        <v>17.170902000000002</v>
      </c>
      <c r="R915">
        <v>17.357737</v>
      </c>
      <c r="S915">
        <v>17.440487000000001</v>
      </c>
      <c r="T915">
        <v>17.414942</v>
      </c>
      <c r="U915">
        <v>17.476351000000001</v>
      </c>
      <c r="V915">
        <v>17.568054</v>
      </c>
      <c r="W915">
        <v>17.564174999999999</v>
      </c>
      <c r="X915">
        <v>17.430686999999999</v>
      </c>
      <c r="Y915">
        <v>17.422802000000001</v>
      </c>
      <c r="Z915">
        <v>17.390038000000001</v>
      </c>
      <c r="AA915">
        <v>17.394556000000001</v>
      </c>
      <c r="AB915">
        <v>17.518153999999999</v>
      </c>
      <c r="AC915">
        <v>17.503993999999999</v>
      </c>
      <c r="AD915">
        <v>17.830462000000001</v>
      </c>
      <c r="AE915">
        <v>17.964404999999999</v>
      </c>
      <c r="AF915">
        <v>17.935980000000001</v>
      </c>
      <c r="AG915">
        <v>18.213090999999999</v>
      </c>
      <c r="AH915">
        <v>18.334475000000001</v>
      </c>
      <c r="AI915">
        <v>18.373138000000001</v>
      </c>
      <c r="AJ915">
        <v>18.598891999999999</v>
      </c>
      <c r="AK915">
        <v>18.464984999999999</v>
      </c>
      <c r="AL915">
        <v>18.527597</v>
      </c>
      <c r="AM915">
        <v>18.753361000000002</v>
      </c>
      <c r="AN915">
        <v>18.881371999999999</v>
      </c>
      <c r="AO915" s="1">
        <v>-4.0000000000000001E-3</v>
      </c>
    </row>
    <row r="916" spans="1:41" hidden="1" x14ac:dyDescent="0.2">
      <c r="A916" t="s">
        <v>912</v>
      </c>
      <c r="B916" t="s">
        <v>15</v>
      </c>
      <c r="C916" t="s">
        <v>2648</v>
      </c>
      <c r="D916" t="s">
        <v>2669</v>
      </c>
      <c r="E916" t="s">
        <v>2654</v>
      </c>
      <c r="F916" t="s">
        <v>2653</v>
      </c>
      <c r="H916" t="s">
        <v>701</v>
      </c>
      <c r="I916" t="s">
        <v>10</v>
      </c>
      <c r="K916">
        <v>21.007570000000001</v>
      </c>
      <c r="L916">
        <v>21.276631999999999</v>
      </c>
      <c r="M916">
        <v>19.409521000000002</v>
      </c>
      <c r="N916">
        <v>20.089952</v>
      </c>
      <c r="O916">
        <v>19.778047999999998</v>
      </c>
      <c r="P916">
        <v>19.376425000000001</v>
      </c>
      <c r="Q916">
        <v>19.012371000000002</v>
      </c>
      <c r="R916">
        <v>19.511427000000001</v>
      </c>
      <c r="S916">
        <v>20.46406</v>
      </c>
      <c r="T916">
        <v>20.735561000000001</v>
      </c>
      <c r="U916">
        <v>21.153262999999999</v>
      </c>
      <c r="V916">
        <v>21.510791999999999</v>
      </c>
      <c r="W916">
        <v>21.767030999999999</v>
      </c>
      <c r="X916">
        <v>22.009892000000001</v>
      </c>
      <c r="Y916">
        <v>22.100725000000001</v>
      </c>
      <c r="Z916">
        <v>22.279743</v>
      </c>
      <c r="AA916">
        <v>22.538170000000001</v>
      </c>
      <c r="AB916">
        <v>22.617948999999999</v>
      </c>
      <c r="AC916">
        <v>22.725010000000001</v>
      </c>
      <c r="AD916">
        <v>22.409914000000001</v>
      </c>
      <c r="AE916">
        <v>22.318897</v>
      </c>
      <c r="AF916">
        <v>22.384004999999998</v>
      </c>
      <c r="AG916">
        <v>22.668751</v>
      </c>
      <c r="AH916">
        <v>22.901035</v>
      </c>
      <c r="AI916">
        <v>23.278025</v>
      </c>
      <c r="AJ916">
        <v>23.374617000000001</v>
      </c>
      <c r="AK916">
        <v>23.407091000000001</v>
      </c>
      <c r="AL916">
        <v>23.20158</v>
      </c>
      <c r="AM916">
        <v>23.226306999999998</v>
      </c>
      <c r="AN916">
        <v>23.331237999999999</v>
      </c>
      <c r="AO916" s="1">
        <v>4.0000000000000001E-3</v>
      </c>
    </row>
    <row r="917" spans="1:41" hidden="1" x14ac:dyDescent="0.2">
      <c r="A917" t="s">
        <v>912</v>
      </c>
      <c r="B917" t="s">
        <v>36</v>
      </c>
      <c r="C917" t="s">
        <v>2648</v>
      </c>
      <c r="D917" t="s">
        <v>2669</v>
      </c>
      <c r="E917" t="s">
        <v>2660</v>
      </c>
      <c r="I917" t="s">
        <v>10</v>
      </c>
    </row>
    <row r="918" spans="1:41" hidden="1" x14ac:dyDescent="0.2">
      <c r="A918" t="s">
        <v>912</v>
      </c>
      <c r="B918" t="s">
        <v>11</v>
      </c>
      <c r="C918" t="s">
        <v>2648</v>
      </c>
      <c r="D918" t="s">
        <v>2669</v>
      </c>
      <c r="E918" t="s">
        <v>2660</v>
      </c>
      <c r="F918" t="s">
        <v>2651</v>
      </c>
      <c r="H918" t="s">
        <v>702</v>
      </c>
      <c r="I918" t="s">
        <v>10</v>
      </c>
      <c r="K918">
        <v>11.818052</v>
      </c>
      <c r="L918">
        <v>11.880143</v>
      </c>
      <c r="M918">
        <v>11.18093</v>
      </c>
      <c r="N918">
        <v>11.709453</v>
      </c>
      <c r="O918">
        <v>11.434896</v>
      </c>
      <c r="P918">
        <v>11.203086000000001</v>
      </c>
      <c r="Q918">
        <v>11.148508</v>
      </c>
      <c r="R918">
        <v>11.353768000000001</v>
      </c>
      <c r="S918">
        <v>11.451889</v>
      </c>
      <c r="T918">
        <v>11.606949</v>
      </c>
      <c r="U918">
        <v>11.787606</v>
      </c>
      <c r="V918">
        <v>11.928542999999999</v>
      </c>
      <c r="W918">
        <v>12.049053000000001</v>
      </c>
      <c r="X918">
        <v>12.060983999999999</v>
      </c>
      <c r="Y918">
        <v>12.080411</v>
      </c>
      <c r="Z918">
        <v>12.034470000000001</v>
      </c>
      <c r="AA918">
        <v>12.020949999999999</v>
      </c>
      <c r="AB918">
        <v>12.214444</v>
      </c>
      <c r="AC918">
        <v>12.038575</v>
      </c>
      <c r="AD918">
        <v>12.561745</v>
      </c>
      <c r="AE918">
        <v>12.733655000000001</v>
      </c>
      <c r="AF918">
        <v>12.874404999999999</v>
      </c>
      <c r="AG918">
        <v>13.245457999999999</v>
      </c>
      <c r="AH918">
        <v>13.523375</v>
      </c>
      <c r="AI918">
        <v>13.618361</v>
      </c>
      <c r="AJ918">
        <v>13.760704</v>
      </c>
      <c r="AK918">
        <v>13.885478000000001</v>
      </c>
      <c r="AL918">
        <v>13.782187</v>
      </c>
      <c r="AM918">
        <v>13.845863</v>
      </c>
      <c r="AN918">
        <v>13.753201000000001</v>
      </c>
      <c r="AO918" s="1">
        <v>5.0000000000000001E-3</v>
      </c>
    </row>
    <row r="919" spans="1:41" hidden="1" x14ac:dyDescent="0.2">
      <c r="A919" t="s">
        <v>912</v>
      </c>
      <c r="B919" t="s">
        <v>13</v>
      </c>
      <c r="C919" t="s">
        <v>2648</v>
      </c>
      <c r="D919" t="s">
        <v>2669</v>
      </c>
      <c r="E919" t="s">
        <v>2660</v>
      </c>
      <c r="F919" t="s">
        <v>2652</v>
      </c>
      <c r="H919" t="s">
        <v>703</v>
      </c>
      <c r="I919" t="s">
        <v>10</v>
      </c>
      <c r="K919">
        <v>11.818052</v>
      </c>
      <c r="L919">
        <v>11.880143</v>
      </c>
      <c r="M919">
        <v>10.883856</v>
      </c>
      <c r="N919">
        <v>10.990443000000001</v>
      </c>
      <c r="O919">
        <v>10.666269</v>
      </c>
      <c r="P919">
        <v>10.457433999999999</v>
      </c>
      <c r="Q919">
        <v>10.378404</v>
      </c>
      <c r="R919">
        <v>10.541359</v>
      </c>
      <c r="S919">
        <v>10.647715</v>
      </c>
      <c r="T919">
        <v>10.700657</v>
      </c>
      <c r="U919">
        <v>10.765185000000001</v>
      </c>
      <c r="V919">
        <v>10.882213</v>
      </c>
      <c r="W919">
        <v>10.925518</v>
      </c>
      <c r="X919">
        <v>10.866363</v>
      </c>
      <c r="Y919">
        <v>10.894427</v>
      </c>
      <c r="Z919">
        <v>10.911942</v>
      </c>
      <c r="AA919">
        <v>10.962211999999999</v>
      </c>
      <c r="AB919">
        <v>11.092648000000001</v>
      </c>
      <c r="AC919">
        <v>11.077858000000001</v>
      </c>
      <c r="AD919">
        <v>11.397790000000001</v>
      </c>
      <c r="AE919">
        <v>11.520617</v>
      </c>
      <c r="AF919">
        <v>11.520676</v>
      </c>
      <c r="AG919">
        <v>11.741026</v>
      </c>
      <c r="AH919">
        <v>11.84233</v>
      </c>
      <c r="AI919">
        <v>11.956882999999999</v>
      </c>
      <c r="AJ919">
        <v>12.089725</v>
      </c>
      <c r="AK919">
        <v>12.030058</v>
      </c>
      <c r="AL919">
        <v>12.112688</v>
      </c>
      <c r="AM919">
        <v>12.240627999999999</v>
      </c>
      <c r="AN919">
        <v>12.337561000000001</v>
      </c>
      <c r="AO919" s="1">
        <v>1E-3</v>
      </c>
    </row>
    <row r="920" spans="1:41" hidden="1" x14ac:dyDescent="0.2">
      <c r="A920" t="s">
        <v>912</v>
      </c>
      <c r="B920" t="s">
        <v>15</v>
      </c>
      <c r="C920" t="s">
        <v>2648</v>
      </c>
      <c r="D920" t="s">
        <v>2669</v>
      </c>
      <c r="E920" t="s">
        <v>2660</v>
      </c>
      <c r="F920" t="s">
        <v>2653</v>
      </c>
      <c r="H920" t="s">
        <v>704</v>
      </c>
      <c r="I920" t="s">
        <v>10</v>
      </c>
      <c r="K920">
        <v>11.818052</v>
      </c>
      <c r="L920">
        <v>11.880143</v>
      </c>
      <c r="M920">
        <v>11.021034999999999</v>
      </c>
      <c r="N920">
        <v>11.879514</v>
      </c>
      <c r="O920">
        <v>11.941896</v>
      </c>
      <c r="P920">
        <v>11.894939000000001</v>
      </c>
      <c r="Q920">
        <v>11.935119</v>
      </c>
      <c r="R920">
        <v>12.295396</v>
      </c>
      <c r="S920">
        <v>13.068918999999999</v>
      </c>
      <c r="T920">
        <v>13.165699</v>
      </c>
      <c r="U920">
        <v>13.386497</v>
      </c>
      <c r="V920">
        <v>13.564073</v>
      </c>
      <c r="W920">
        <v>13.775926</v>
      </c>
      <c r="X920">
        <v>13.938129999999999</v>
      </c>
      <c r="Y920">
        <v>13.928219</v>
      </c>
      <c r="Z920">
        <v>13.974534</v>
      </c>
      <c r="AA920">
        <v>14.313556</v>
      </c>
      <c r="AB920">
        <v>14.504985</v>
      </c>
      <c r="AC920">
        <v>14.559638</v>
      </c>
      <c r="AD920">
        <v>14.611770999999999</v>
      </c>
      <c r="AE920">
        <v>14.753204999999999</v>
      </c>
      <c r="AF920">
        <v>14.86881</v>
      </c>
      <c r="AG920">
        <v>15.14645</v>
      </c>
      <c r="AH920">
        <v>15.082228000000001</v>
      </c>
      <c r="AI920">
        <v>15.206502</v>
      </c>
      <c r="AJ920">
        <v>15.340294999999999</v>
      </c>
      <c r="AK920">
        <v>15.348325000000001</v>
      </c>
      <c r="AL920">
        <v>15.421374999999999</v>
      </c>
      <c r="AM920">
        <v>15.497882000000001</v>
      </c>
      <c r="AN920">
        <v>15.463687999999999</v>
      </c>
      <c r="AO920" s="1">
        <v>8.9999999999999993E-3</v>
      </c>
    </row>
    <row r="921" spans="1:41" hidden="1" x14ac:dyDescent="0.2">
      <c r="A921" t="s">
        <v>912</v>
      </c>
      <c r="B921" t="s">
        <v>21</v>
      </c>
      <c r="C921" t="s">
        <v>2648</v>
      </c>
      <c r="D921" t="s">
        <v>2669</v>
      </c>
      <c r="E921" t="s">
        <v>2655</v>
      </c>
      <c r="I921" t="s">
        <v>10</v>
      </c>
    </row>
    <row r="922" spans="1:41" hidden="1" x14ac:dyDescent="0.2">
      <c r="A922" t="s">
        <v>912</v>
      </c>
      <c r="B922" t="s">
        <v>11</v>
      </c>
      <c r="C922" t="s">
        <v>2648</v>
      </c>
      <c r="D922" t="s">
        <v>2669</v>
      </c>
      <c r="E922" t="s">
        <v>2655</v>
      </c>
      <c r="F922" t="s">
        <v>2651</v>
      </c>
      <c r="H922" t="s">
        <v>705</v>
      </c>
      <c r="I922" t="s">
        <v>10</v>
      </c>
      <c r="K922">
        <v>6.835502</v>
      </c>
      <c r="L922">
        <v>4.9885210000000004</v>
      </c>
      <c r="M922">
        <v>4.5972350000000004</v>
      </c>
      <c r="N922">
        <v>4.0601019999999997</v>
      </c>
      <c r="O922">
        <v>3.6379860000000002</v>
      </c>
      <c r="P922">
        <v>3.453452</v>
      </c>
      <c r="Q922">
        <v>3.3289170000000001</v>
      </c>
      <c r="R922">
        <v>3.390298</v>
      </c>
      <c r="S922">
        <v>3.4270299999999998</v>
      </c>
      <c r="T922">
        <v>3.5246719999999998</v>
      </c>
      <c r="U922">
        <v>3.6433659999999999</v>
      </c>
      <c r="V922">
        <v>3.6572689999999999</v>
      </c>
      <c r="W922">
        <v>3.7214179999999999</v>
      </c>
      <c r="X922">
        <v>3.7419910000000001</v>
      </c>
      <c r="Y922">
        <v>3.6806700000000001</v>
      </c>
      <c r="Z922">
        <v>3.661041</v>
      </c>
      <c r="AA922">
        <v>3.664228</v>
      </c>
      <c r="AB922">
        <v>3.6963140000000001</v>
      </c>
      <c r="AC922">
        <v>3.7195999999999998</v>
      </c>
      <c r="AD922">
        <v>3.740167</v>
      </c>
      <c r="AE922">
        <v>3.7034479999999999</v>
      </c>
      <c r="AF922">
        <v>3.68425</v>
      </c>
      <c r="AG922">
        <v>3.6815950000000002</v>
      </c>
      <c r="AH922">
        <v>3.5463589999999998</v>
      </c>
      <c r="AI922">
        <v>3.5545209999999998</v>
      </c>
      <c r="AJ922">
        <v>3.5566930000000001</v>
      </c>
      <c r="AK922">
        <v>3.564756</v>
      </c>
      <c r="AL922">
        <v>3.572619</v>
      </c>
      <c r="AM922">
        <v>3.606233</v>
      </c>
      <c r="AN922">
        <v>3.6027930000000001</v>
      </c>
      <c r="AO922" s="1">
        <v>-2.1999999999999999E-2</v>
      </c>
    </row>
    <row r="923" spans="1:41" hidden="1" x14ac:dyDescent="0.2">
      <c r="A923" t="s">
        <v>912</v>
      </c>
      <c r="B923" t="s">
        <v>13</v>
      </c>
      <c r="C923" t="s">
        <v>2648</v>
      </c>
      <c r="D923" t="s">
        <v>2669</v>
      </c>
      <c r="E923" t="s">
        <v>2655</v>
      </c>
      <c r="F923" t="s">
        <v>2652</v>
      </c>
      <c r="H923" t="s">
        <v>706</v>
      </c>
      <c r="I923" t="s">
        <v>10</v>
      </c>
      <c r="K923">
        <v>6.8700469999999996</v>
      </c>
      <c r="L923">
        <v>4.7228630000000003</v>
      </c>
      <c r="M923">
        <v>4.1912019999999997</v>
      </c>
      <c r="N923">
        <v>3.6623860000000001</v>
      </c>
      <c r="O923">
        <v>3.0178189999999998</v>
      </c>
      <c r="P923">
        <v>2.8916590000000002</v>
      </c>
      <c r="Q923">
        <v>2.8601269999999999</v>
      </c>
      <c r="R923">
        <v>2.9743110000000001</v>
      </c>
      <c r="S923">
        <v>2.9042089999999998</v>
      </c>
      <c r="T923">
        <v>2.902514</v>
      </c>
      <c r="U923">
        <v>2.931006</v>
      </c>
      <c r="V923">
        <v>2.9694449999999999</v>
      </c>
      <c r="W923">
        <v>3.236615</v>
      </c>
      <c r="X923">
        <v>3.2325189999999999</v>
      </c>
      <c r="Y923">
        <v>3.1701679999999999</v>
      </c>
      <c r="Z923">
        <v>3.1442999999999999</v>
      </c>
      <c r="AA923">
        <v>3.1624289999999999</v>
      </c>
      <c r="AB923">
        <v>3.1516549999999999</v>
      </c>
      <c r="AC923">
        <v>3.2614160000000001</v>
      </c>
      <c r="AD923">
        <v>3.2515839999999998</v>
      </c>
      <c r="AE923">
        <v>3.3220290000000001</v>
      </c>
      <c r="AF923">
        <v>3.2915130000000001</v>
      </c>
      <c r="AG923">
        <v>3.3024650000000002</v>
      </c>
      <c r="AH923">
        <v>3.275938</v>
      </c>
      <c r="AI923">
        <v>3.3123840000000002</v>
      </c>
      <c r="AJ923">
        <v>3.0596950000000001</v>
      </c>
      <c r="AK923">
        <v>2.9681989999999998</v>
      </c>
      <c r="AL923">
        <v>2.8997760000000001</v>
      </c>
      <c r="AM923">
        <v>2.8290459999999999</v>
      </c>
      <c r="AN923">
        <v>2.8470849999999999</v>
      </c>
      <c r="AO923" s="1">
        <v>-0.03</v>
      </c>
    </row>
    <row r="924" spans="1:41" hidden="1" x14ac:dyDescent="0.2">
      <c r="A924" t="s">
        <v>912</v>
      </c>
      <c r="B924" t="s">
        <v>15</v>
      </c>
      <c r="C924" t="s">
        <v>2648</v>
      </c>
      <c r="D924" t="s">
        <v>2669</v>
      </c>
      <c r="E924" t="s">
        <v>2655</v>
      </c>
      <c r="F924" t="s">
        <v>2653</v>
      </c>
      <c r="H924" t="s">
        <v>707</v>
      </c>
      <c r="I924" t="s">
        <v>10</v>
      </c>
      <c r="K924">
        <v>6.8242099999999999</v>
      </c>
      <c r="L924">
        <v>5.3687550000000002</v>
      </c>
      <c r="M924">
        <v>5.1794779999999996</v>
      </c>
      <c r="N924">
        <v>4.5871060000000003</v>
      </c>
      <c r="O924">
        <v>4.5054410000000003</v>
      </c>
      <c r="P924">
        <v>4.598185</v>
      </c>
      <c r="Q924">
        <v>4.8529059999999999</v>
      </c>
      <c r="R924">
        <v>4.736745</v>
      </c>
      <c r="S924">
        <v>4.9482970000000002</v>
      </c>
      <c r="T924">
        <v>5.1650700000000001</v>
      </c>
      <c r="U924">
        <v>5.353936</v>
      </c>
      <c r="V924">
        <v>5.480645</v>
      </c>
      <c r="W924">
        <v>5.608466</v>
      </c>
      <c r="X924">
        <v>5.6332409999999999</v>
      </c>
      <c r="Y924">
        <v>5.693168</v>
      </c>
      <c r="Z924">
        <v>5.8982910000000004</v>
      </c>
      <c r="AA924">
        <v>6.0292380000000003</v>
      </c>
      <c r="AB924">
        <v>6.1070869999999999</v>
      </c>
      <c r="AC924">
        <v>6.2072560000000001</v>
      </c>
      <c r="AD924">
        <v>6.3089180000000002</v>
      </c>
      <c r="AE924">
        <v>6.3962469999999998</v>
      </c>
      <c r="AF924">
        <v>6.4166480000000004</v>
      </c>
      <c r="AG924">
        <v>6.3803840000000003</v>
      </c>
      <c r="AH924">
        <v>6.2752819999999998</v>
      </c>
      <c r="AI924">
        <v>6.3420930000000002</v>
      </c>
      <c r="AJ924">
        <v>6.4004279999999998</v>
      </c>
      <c r="AK924">
        <v>6.4435760000000002</v>
      </c>
      <c r="AL924">
        <v>6.4716760000000004</v>
      </c>
      <c r="AM924">
        <v>6.5820239999999997</v>
      </c>
      <c r="AN924">
        <v>6.6929730000000003</v>
      </c>
      <c r="AO924" s="1">
        <v>-1E-3</v>
      </c>
    </row>
    <row r="925" spans="1:41" hidden="1" x14ac:dyDescent="0.2">
      <c r="A925" t="s">
        <v>912</v>
      </c>
      <c r="B925" t="s">
        <v>114</v>
      </c>
      <c r="C925" t="s">
        <v>2648</v>
      </c>
      <c r="D925" t="s">
        <v>2669</v>
      </c>
      <c r="E925" t="s">
        <v>2670</v>
      </c>
      <c r="I925" t="s">
        <v>10</v>
      </c>
    </row>
    <row r="926" spans="1:41" hidden="1" x14ac:dyDescent="0.2">
      <c r="A926" t="s">
        <v>912</v>
      </c>
      <c r="B926" t="s">
        <v>11</v>
      </c>
      <c r="C926" t="s">
        <v>2648</v>
      </c>
      <c r="D926" t="s">
        <v>2669</v>
      </c>
      <c r="E926" t="s">
        <v>2670</v>
      </c>
      <c r="F926" t="s">
        <v>2651</v>
      </c>
      <c r="H926" t="s">
        <v>708</v>
      </c>
      <c r="I926" t="s">
        <v>10</v>
      </c>
      <c r="K926">
        <v>0</v>
      </c>
      <c r="L926">
        <v>0</v>
      </c>
      <c r="M926">
        <v>3.3018529999999999</v>
      </c>
      <c r="N926">
        <v>0.20344200000000001</v>
      </c>
      <c r="O926">
        <v>0</v>
      </c>
      <c r="P926">
        <v>0</v>
      </c>
      <c r="Q926">
        <v>0</v>
      </c>
      <c r="R926">
        <v>0</v>
      </c>
      <c r="S926">
        <v>0</v>
      </c>
      <c r="T926">
        <v>0</v>
      </c>
      <c r="U926">
        <v>0</v>
      </c>
      <c r="V926">
        <v>0</v>
      </c>
      <c r="W926">
        <v>0</v>
      </c>
      <c r="X926">
        <v>0</v>
      </c>
      <c r="Y926">
        <v>0</v>
      </c>
      <c r="Z926">
        <v>0</v>
      </c>
      <c r="AA926">
        <v>0</v>
      </c>
      <c r="AB926">
        <v>0</v>
      </c>
      <c r="AC926">
        <v>0</v>
      </c>
      <c r="AD926">
        <v>0</v>
      </c>
      <c r="AE926">
        <v>0</v>
      </c>
      <c r="AF926">
        <v>0</v>
      </c>
      <c r="AG926">
        <v>0</v>
      </c>
      <c r="AH926">
        <v>0</v>
      </c>
      <c r="AI926">
        <v>0</v>
      </c>
      <c r="AJ926">
        <v>0</v>
      </c>
      <c r="AK926">
        <v>0</v>
      </c>
      <c r="AL926">
        <v>0</v>
      </c>
      <c r="AM926">
        <v>0</v>
      </c>
      <c r="AN926">
        <v>0</v>
      </c>
      <c r="AO926" t="s">
        <v>69</v>
      </c>
    </row>
    <row r="927" spans="1:41" hidden="1" x14ac:dyDescent="0.2">
      <c r="A927" t="s">
        <v>912</v>
      </c>
      <c r="B927" t="s">
        <v>13</v>
      </c>
      <c r="C927" t="s">
        <v>2648</v>
      </c>
      <c r="D927" t="s">
        <v>2669</v>
      </c>
      <c r="E927" t="s">
        <v>2670</v>
      </c>
      <c r="F927" t="s">
        <v>2652</v>
      </c>
      <c r="H927" t="s">
        <v>709</v>
      </c>
      <c r="I927" t="s">
        <v>10</v>
      </c>
      <c r="K927">
        <v>0</v>
      </c>
      <c r="L927">
        <v>0</v>
      </c>
      <c r="M927">
        <v>3.234804</v>
      </c>
      <c r="N927">
        <v>0</v>
      </c>
      <c r="O927">
        <v>0</v>
      </c>
      <c r="P927">
        <v>0</v>
      </c>
      <c r="Q927">
        <v>0</v>
      </c>
      <c r="R927">
        <v>0</v>
      </c>
      <c r="S927">
        <v>0</v>
      </c>
      <c r="T927">
        <v>0</v>
      </c>
      <c r="U927">
        <v>0</v>
      </c>
      <c r="V927">
        <v>0</v>
      </c>
      <c r="W927">
        <v>0</v>
      </c>
      <c r="X927">
        <v>0</v>
      </c>
      <c r="Y927">
        <v>0</v>
      </c>
      <c r="Z927">
        <v>0</v>
      </c>
      <c r="AA927">
        <v>0</v>
      </c>
      <c r="AB927">
        <v>0</v>
      </c>
      <c r="AC927">
        <v>0</v>
      </c>
      <c r="AD927">
        <v>0</v>
      </c>
      <c r="AE927">
        <v>0</v>
      </c>
      <c r="AF927">
        <v>0</v>
      </c>
      <c r="AG927">
        <v>0</v>
      </c>
      <c r="AH927">
        <v>0</v>
      </c>
      <c r="AI927">
        <v>0</v>
      </c>
      <c r="AJ927">
        <v>0</v>
      </c>
      <c r="AK927">
        <v>0</v>
      </c>
      <c r="AL927">
        <v>0</v>
      </c>
      <c r="AM927">
        <v>0</v>
      </c>
      <c r="AN927">
        <v>0</v>
      </c>
      <c r="AO927" t="s">
        <v>69</v>
      </c>
    </row>
    <row r="928" spans="1:41" hidden="1" x14ac:dyDescent="0.2">
      <c r="A928" t="s">
        <v>912</v>
      </c>
      <c r="B928" t="s">
        <v>15</v>
      </c>
      <c r="C928" t="s">
        <v>2648</v>
      </c>
      <c r="D928" t="s">
        <v>2669</v>
      </c>
      <c r="E928" t="s">
        <v>2670</v>
      </c>
      <c r="F928" t="s">
        <v>2653</v>
      </c>
      <c r="H928" t="s">
        <v>710</v>
      </c>
      <c r="I928" t="s">
        <v>10</v>
      </c>
      <c r="K928">
        <v>0</v>
      </c>
      <c r="L928">
        <v>0</v>
      </c>
      <c r="M928">
        <v>3.3777309999999998</v>
      </c>
      <c r="N928">
        <v>0</v>
      </c>
      <c r="O928">
        <v>0</v>
      </c>
      <c r="P928">
        <v>0</v>
      </c>
      <c r="Q928">
        <v>0</v>
      </c>
      <c r="R928">
        <v>0</v>
      </c>
      <c r="S928">
        <v>0</v>
      </c>
      <c r="T928">
        <v>0</v>
      </c>
      <c r="U928">
        <v>0</v>
      </c>
      <c r="V928">
        <v>0</v>
      </c>
      <c r="W928">
        <v>0</v>
      </c>
      <c r="X928">
        <v>0</v>
      </c>
      <c r="Y928">
        <v>0</v>
      </c>
      <c r="Z928">
        <v>0</v>
      </c>
      <c r="AA928">
        <v>0</v>
      </c>
      <c r="AB928">
        <v>0</v>
      </c>
      <c r="AC928">
        <v>0</v>
      </c>
      <c r="AD928">
        <v>0</v>
      </c>
      <c r="AE928">
        <v>0</v>
      </c>
      <c r="AF928">
        <v>0</v>
      </c>
      <c r="AG928">
        <v>0</v>
      </c>
      <c r="AH928">
        <v>0</v>
      </c>
      <c r="AI928">
        <v>0</v>
      </c>
      <c r="AJ928">
        <v>0</v>
      </c>
      <c r="AK928">
        <v>0</v>
      </c>
      <c r="AL928">
        <v>0</v>
      </c>
      <c r="AM928">
        <v>0</v>
      </c>
      <c r="AN928">
        <v>0</v>
      </c>
      <c r="AO928" t="s">
        <v>69</v>
      </c>
    </row>
    <row r="929" spans="1:41" hidden="1" x14ac:dyDescent="0.2">
      <c r="A929" t="s">
        <v>912</v>
      </c>
      <c r="B929" t="s">
        <v>118</v>
      </c>
      <c r="C929" t="s">
        <v>2648</v>
      </c>
      <c r="D929" t="s">
        <v>2669</v>
      </c>
      <c r="E929" t="s">
        <v>2671</v>
      </c>
      <c r="I929" t="s">
        <v>10</v>
      </c>
    </row>
    <row r="930" spans="1:41" hidden="1" x14ac:dyDescent="0.2">
      <c r="A930" t="s">
        <v>912</v>
      </c>
      <c r="B930" t="s">
        <v>11</v>
      </c>
      <c r="C930" t="s">
        <v>2648</v>
      </c>
      <c r="D930" t="s">
        <v>2669</v>
      </c>
      <c r="E930" t="s">
        <v>2671</v>
      </c>
      <c r="F930" t="s">
        <v>2651</v>
      </c>
      <c r="H930" t="s">
        <v>711</v>
      </c>
      <c r="I930" t="s">
        <v>10</v>
      </c>
      <c r="K930">
        <v>0.71666399999999997</v>
      </c>
      <c r="L930">
        <v>0.71771300000000005</v>
      </c>
      <c r="M930">
        <v>0.71981200000000001</v>
      </c>
      <c r="N930">
        <v>0.72086099999999997</v>
      </c>
      <c r="O930">
        <v>0.72295900000000002</v>
      </c>
      <c r="P930">
        <v>0.72400900000000001</v>
      </c>
      <c r="Q930">
        <v>0.72610699999999995</v>
      </c>
      <c r="R930">
        <v>0.72715700000000005</v>
      </c>
      <c r="S930">
        <v>0.72925499999999999</v>
      </c>
      <c r="T930">
        <v>0.73135399999999995</v>
      </c>
      <c r="U930">
        <v>0.73240300000000003</v>
      </c>
      <c r="V930">
        <v>0.73450199999999999</v>
      </c>
      <c r="W930">
        <v>0.73660000000000003</v>
      </c>
      <c r="X930">
        <v>0.737649</v>
      </c>
      <c r="Y930">
        <v>0.73974799999999996</v>
      </c>
      <c r="Z930">
        <v>0.74184700000000003</v>
      </c>
      <c r="AA930">
        <v>0.742896</v>
      </c>
      <c r="AB930">
        <v>0.74499400000000005</v>
      </c>
      <c r="AC930">
        <v>0.74709300000000001</v>
      </c>
      <c r="AD930">
        <v>0.74919199999999997</v>
      </c>
      <c r="AE930">
        <v>0.75129000000000001</v>
      </c>
      <c r="AF930">
        <v>0.75338899999999998</v>
      </c>
      <c r="AG930">
        <v>0.75548700000000002</v>
      </c>
      <c r="AH930">
        <v>0.75758599999999998</v>
      </c>
      <c r="AI930">
        <v>0.75968500000000005</v>
      </c>
      <c r="AJ930">
        <v>0.76178299999999999</v>
      </c>
      <c r="AK930">
        <v>0.76388199999999995</v>
      </c>
      <c r="AL930">
        <v>0.76597999999999999</v>
      </c>
      <c r="AM930">
        <v>0.76807899999999996</v>
      </c>
      <c r="AN930">
        <v>0.770177</v>
      </c>
      <c r="AO930" s="1">
        <v>2E-3</v>
      </c>
    </row>
    <row r="931" spans="1:41" hidden="1" x14ac:dyDescent="0.2">
      <c r="A931" t="s">
        <v>912</v>
      </c>
      <c r="B931" t="s">
        <v>13</v>
      </c>
      <c r="C931" t="s">
        <v>2648</v>
      </c>
      <c r="D931" t="s">
        <v>2669</v>
      </c>
      <c r="E931" t="s">
        <v>2671</v>
      </c>
      <c r="F931" t="s">
        <v>2652</v>
      </c>
      <c r="H931" t="s">
        <v>712</v>
      </c>
      <c r="I931" t="s">
        <v>10</v>
      </c>
      <c r="K931">
        <v>0.71666399999999997</v>
      </c>
      <c r="L931">
        <v>0.71771300000000005</v>
      </c>
      <c r="M931">
        <v>0.71981200000000001</v>
      </c>
      <c r="N931">
        <v>0.72086099999999997</v>
      </c>
      <c r="O931">
        <v>0.72295900000000002</v>
      </c>
      <c r="P931">
        <v>0.72400900000000001</v>
      </c>
      <c r="Q931">
        <v>0.72610699999999995</v>
      </c>
      <c r="R931">
        <v>0.72715700000000005</v>
      </c>
      <c r="S931">
        <v>0.72925499999999999</v>
      </c>
      <c r="T931">
        <v>0.73135399999999995</v>
      </c>
      <c r="U931">
        <v>0.73240300000000003</v>
      </c>
      <c r="V931">
        <v>0.73450199999999999</v>
      </c>
      <c r="W931">
        <v>0.73660000000000003</v>
      </c>
      <c r="X931">
        <v>0.737649</v>
      </c>
      <c r="Y931">
        <v>0.73974799999999996</v>
      </c>
      <c r="Z931">
        <v>0.74184700000000003</v>
      </c>
      <c r="AA931">
        <v>0.742896</v>
      </c>
      <c r="AB931">
        <v>0.74499400000000005</v>
      </c>
      <c r="AC931">
        <v>0.74709300000000001</v>
      </c>
      <c r="AD931">
        <v>0.74919199999999997</v>
      </c>
      <c r="AE931">
        <v>0.75129000000000001</v>
      </c>
      <c r="AF931">
        <v>0.75338899999999998</v>
      </c>
      <c r="AG931">
        <v>0.75548700000000002</v>
      </c>
      <c r="AH931">
        <v>0.75758599999999998</v>
      </c>
      <c r="AI931">
        <v>0.75968500000000005</v>
      </c>
      <c r="AJ931">
        <v>0.76178299999999999</v>
      </c>
      <c r="AK931">
        <v>0.76388199999999995</v>
      </c>
      <c r="AL931">
        <v>0.76597999999999999</v>
      </c>
      <c r="AM931">
        <v>0.76807899999999996</v>
      </c>
      <c r="AN931">
        <v>0.770177</v>
      </c>
      <c r="AO931" s="1">
        <v>2E-3</v>
      </c>
    </row>
    <row r="932" spans="1:41" hidden="1" x14ac:dyDescent="0.2">
      <c r="A932" t="s">
        <v>912</v>
      </c>
      <c r="B932" t="s">
        <v>15</v>
      </c>
      <c r="C932" t="s">
        <v>2648</v>
      </c>
      <c r="D932" t="s">
        <v>2669</v>
      </c>
      <c r="E932" t="s">
        <v>2671</v>
      </c>
      <c r="F932" t="s">
        <v>2653</v>
      </c>
      <c r="H932" t="s">
        <v>713</v>
      </c>
      <c r="I932" t="s">
        <v>10</v>
      </c>
      <c r="K932">
        <v>0.71666399999999997</v>
      </c>
      <c r="L932">
        <v>0.71771300000000005</v>
      </c>
      <c r="M932">
        <v>0.71981200000000001</v>
      </c>
      <c r="N932">
        <v>0.72086099999999997</v>
      </c>
      <c r="O932">
        <v>0.72295900000000002</v>
      </c>
      <c r="P932">
        <v>0.72400900000000001</v>
      </c>
      <c r="Q932">
        <v>0.72610699999999995</v>
      </c>
      <c r="R932">
        <v>0.72715700000000005</v>
      </c>
      <c r="S932">
        <v>0.72925499999999999</v>
      </c>
      <c r="T932">
        <v>0.73135399999999995</v>
      </c>
      <c r="U932">
        <v>0.73240300000000003</v>
      </c>
      <c r="V932">
        <v>0.73450199999999999</v>
      </c>
      <c r="W932">
        <v>0.73660000000000003</v>
      </c>
      <c r="X932">
        <v>0.737649</v>
      </c>
      <c r="Y932">
        <v>0.73974799999999996</v>
      </c>
      <c r="Z932">
        <v>0.74184700000000003</v>
      </c>
      <c r="AA932">
        <v>0.742896</v>
      </c>
      <c r="AB932">
        <v>0.74499400000000005</v>
      </c>
      <c r="AC932">
        <v>0.74709300000000001</v>
      </c>
      <c r="AD932">
        <v>0.74919199999999997</v>
      </c>
      <c r="AE932">
        <v>0.75129000000000001</v>
      </c>
      <c r="AF932">
        <v>0.75338899999999998</v>
      </c>
      <c r="AG932">
        <v>0.75548700000000002</v>
      </c>
      <c r="AH932">
        <v>0.75758599999999998</v>
      </c>
      <c r="AI932">
        <v>0.75968500000000005</v>
      </c>
      <c r="AJ932">
        <v>0.76178299999999999</v>
      </c>
      <c r="AK932">
        <v>0.76388199999999995</v>
      </c>
      <c r="AL932">
        <v>0.76597999999999999</v>
      </c>
      <c r="AM932">
        <v>0.76807899999999996</v>
      </c>
      <c r="AN932">
        <v>0.770177</v>
      </c>
      <c r="AO932" s="1">
        <v>2E-3</v>
      </c>
    </row>
    <row r="933" spans="1:41" hidden="1" x14ac:dyDescent="0.2">
      <c r="A933" t="s">
        <v>912</v>
      </c>
      <c r="B933" t="s">
        <v>122</v>
      </c>
    </row>
    <row r="934" spans="1:41" hidden="1" x14ac:dyDescent="0.2">
      <c r="A934" t="s">
        <v>912</v>
      </c>
      <c r="B934" t="s">
        <v>9</v>
      </c>
      <c r="C934" t="s">
        <v>2648</v>
      </c>
      <c r="D934" t="s">
        <v>2672</v>
      </c>
      <c r="E934" t="s">
        <v>2650</v>
      </c>
      <c r="I934" t="s">
        <v>10</v>
      </c>
    </row>
    <row r="935" spans="1:41" hidden="1" x14ac:dyDescent="0.2">
      <c r="A935" t="s">
        <v>912</v>
      </c>
      <c r="B935" t="s">
        <v>11</v>
      </c>
      <c r="C935" t="s">
        <v>2648</v>
      </c>
      <c r="D935" t="s">
        <v>2672</v>
      </c>
      <c r="E935" t="s">
        <v>2650</v>
      </c>
      <c r="F935" t="s">
        <v>2651</v>
      </c>
      <c r="H935" t="s">
        <v>714</v>
      </c>
      <c r="I935" t="s">
        <v>10</v>
      </c>
      <c r="K935">
        <v>22.743552999999999</v>
      </c>
      <c r="L935">
        <v>24.462116000000002</v>
      </c>
      <c r="M935">
        <v>23.661135000000002</v>
      </c>
      <c r="N935">
        <v>23.880400000000002</v>
      </c>
      <c r="O935">
        <v>23.805910000000001</v>
      </c>
      <c r="P935">
        <v>23.931336999999999</v>
      </c>
      <c r="Q935">
        <v>24.28978</v>
      </c>
      <c r="R935">
        <v>24.861383</v>
      </c>
      <c r="S935">
        <v>25.346857</v>
      </c>
      <c r="T935">
        <v>25.847992000000001</v>
      </c>
      <c r="U935">
        <v>26.318156999999999</v>
      </c>
      <c r="V935">
        <v>26.726718999999999</v>
      </c>
      <c r="W935">
        <v>27.107327999999999</v>
      </c>
      <c r="X935">
        <v>27.382210000000001</v>
      </c>
      <c r="Y935">
        <v>27.580172999999998</v>
      </c>
      <c r="Z935">
        <v>27.784244999999999</v>
      </c>
      <c r="AA935">
        <v>28.018422999999999</v>
      </c>
      <c r="AB935">
        <v>28.243458</v>
      </c>
      <c r="AC935">
        <v>28.389306999999999</v>
      </c>
      <c r="AD935">
        <v>28.687681000000001</v>
      </c>
      <c r="AE935">
        <v>28.918659000000002</v>
      </c>
      <c r="AF935">
        <v>29.006378000000002</v>
      </c>
      <c r="AG935">
        <v>29.196916999999999</v>
      </c>
      <c r="AH935">
        <v>29.433800000000002</v>
      </c>
      <c r="AI935">
        <v>29.527449000000001</v>
      </c>
      <c r="AJ935">
        <v>29.653373999999999</v>
      </c>
      <c r="AK935">
        <v>29.748038999999999</v>
      </c>
      <c r="AL935">
        <v>29.803795000000001</v>
      </c>
      <c r="AM935">
        <v>29.796816</v>
      </c>
      <c r="AN935">
        <v>29.767323000000001</v>
      </c>
      <c r="AO935" s="1">
        <v>8.9999999999999993E-3</v>
      </c>
    </row>
    <row r="936" spans="1:41" hidden="1" x14ac:dyDescent="0.2">
      <c r="A936" t="s">
        <v>912</v>
      </c>
      <c r="B936" t="s">
        <v>13</v>
      </c>
      <c r="C936" t="s">
        <v>2648</v>
      </c>
      <c r="D936" t="s">
        <v>2672</v>
      </c>
      <c r="E936" t="s">
        <v>2650</v>
      </c>
      <c r="F936" t="s">
        <v>2652</v>
      </c>
      <c r="H936" t="s">
        <v>715</v>
      </c>
      <c r="I936" t="s">
        <v>10</v>
      </c>
      <c r="K936">
        <v>22.743607999999998</v>
      </c>
      <c r="L936">
        <v>24.013300000000001</v>
      </c>
      <c r="M936">
        <v>22.758099000000001</v>
      </c>
      <c r="N936">
        <v>22.268055</v>
      </c>
      <c r="O936">
        <v>21.752427999999998</v>
      </c>
      <c r="P936">
        <v>21.493749999999999</v>
      </c>
      <c r="Q936">
        <v>21.410906000000001</v>
      </c>
      <c r="R936">
        <v>21.559947999999999</v>
      </c>
      <c r="S936">
        <v>21.833372000000001</v>
      </c>
      <c r="T936">
        <v>22.074401999999999</v>
      </c>
      <c r="U936">
        <v>22.273942999999999</v>
      </c>
      <c r="V936">
        <v>22.635960000000001</v>
      </c>
      <c r="W936">
        <v>23.025492</v>
      </c>
      <c r="X936">
        <v>23.217151999999999</v>
      </c>
      <c r="Y936">
        <v>23.289486</v>
      </c>
      <c r="Z936">
        <v>23.372976000000001</v>
      </c>
      <c r="AA936">
        <v>23.529125000000001</v>
      </c>
      <c r="AB936">
        <v>23.758776000000001</v>
      </c>
      <c r="AC936">
        <v>23.875931000000001</v>
      </c>
      <c r="AD936">
        <v>24.145583999999999</v>
      </c>
      <c r="AE936">
        <v>24.287678</v>
      </c>
      <c r="AF936">
        <v>24.369776000000002</v>
      </c>
      <c r="AG936">
        <v>24.442577</v>
      </c>
      <c r="AH936">
        <v>24.482906</v>
      </c>
      <c r="AI936">
        <v>24.512892000000001</v>
      </c>
      <c r="AJ936">
        <v>24.502827</v>
      </c>
      <c r="AK936">
        <v>24.429932000000001</v>
      </c>
      <c r="AL936">
        <v>24.34609</v>
      </c>
      <c r="AM936">
        <v>24.392488</v>
      </c>
      <c r="AN936">
        <v>24.408629999999999</v>
      </c>
      <c r="AO936" s="1">
        <v>2E-3</v>
      </c>
    </row>
    <row r="937" spans="1:41" hidden="1" x14ac:dyDescent="0.2">
      <c r="A937" t="s">
        <v>912</v>
      </c>
      <c r="B937" t="s">
        <v>15</v>
      </c>
      <c r="C937" t="s">
        <v>2648</v>
      </c>
      <c r="D937" t="s">
        <v>2672</v>
      </c>
      <c r="E937" t="s">
        <v>2650</v>
      </c>
      <c r="F937" t="s">
        <v>2653</v>
      </c>
      <c r="H937" t="s">
        <v>716</v>
      </c>
      <c r="I937" t="s">
        <v>10</v>
      </c>
      <c r="K937">
        <v>22.743441000000001</v>
      </c>
      <c r="L937">
        <v>25.010748</v>
      </c>
      <c r="M937">
        <v>24.918583000000002</v>
      </c>
      <c r="N937">
        <v>26.122081999999999</v>
      </c>
      <c r="O937">
        <v>26.988109999999999</v>
      </c>
      <c r="P937">
        <v>27.832343999999999</v>
      </c>
      <c r="Q937">
        <v>28.635553000000002</v>
      </c>
      <c r="R937">
        <v>29.537483000000002</v>
      </c>
      <c r="S937">
        <v>30.928481999999999</v>
      </c>
      <c r="T937">
        <v>32.041763000000003</v>
      </c>
      <c r="U937">
        <v>33.063113999999999</v>
      </c>
      <c r="V937">
        <v>34.009182000000003</v>
      </c>
      <c r="W937">
        <v>34.822792</v>
      </c>
      <c r="X937">
        <v>35.500801000000003</v>
      </c>
      <c r="Y937">
        <v>35.929543000000002</v>
      </c>
      <c r="Z937">
        <v>36.496558999999998</v>
      </c>
      <c r="AA937">
        <v>36.888751999999997</v>
      </c>
      <c r="AB937">
        <v>37.300590999999997</v>
      </c>
      <c r="AC937">
        <v>37.697856999999999</v>
      </c>
      <c r="AD937">
        <v>37.864730999999999</v>
      </c>
      <c r="AE937">
        <v>37.928637999999999</v>
      </c>
      <c r="AF937">
        <v>37.936157000000001</v>
      </c>
      <c r="AG937">
        <v>38.087131999999997</v>
      </c>
      <c r="AH937">
        <v>38.408115000000002</v>
      </c>
      <c r="AI937">
        <v>38.784889</v>
      </c>
      <c r="AJ937">
        <v>39.044403000000003</v>
      </c>
      <c r="AK937">
        <v>39.234817999999997</v>
      </c>
      <c r="AL937">
        <v>39.329197000000001</v>
      </c>
      <c r="AM937">
        <v>39.493572</v>
      </c>
      <c r="AN937">
        <v>39.548569000000001</v>
      </c>
      <c r="AO937" s="1">
        <v>1.9E-2</v>
      </c>
    </row>
    <row r="938" spans="1:41" hidden="1" x14ac:dyDescent="0.2">
      <c r="A938" t="s">
        <v>912</v>
      </c>
      <c r="B938" t="s">
        <v>79</v>
      </c>
      <c r="C938" t="s">
        <v>2648</v>
      </c>
      <c r="D938" t="s">
        <v>2672</v>
      </c>
      <c r="E938" t="s">
        <v>2665</v>
      </c>
      <c r="I938" t="s">
        <v>10</v>
      </c>
    </row>
    <row r="939" spans="1:41" hidden="1" x14ac:dyDescent="0.2">
      <c r="A939" t="s">
        <v>912</v>
      </c>
      <c r="B939" t="s">
        <v>11</v>
      </c>
      <c r="C939" t="s">
        <v>2648</v>
      </c>
      <c r="D939" t="s">
        <v>2672</v>
      </c>
      <c r="E939" t="s">
        <v>2665</v>
      </c>
      <c r="F939" t="s">
        <v>2651</v>
      </c>
      <c r="H939" t="s">
        <v>717</v>
      </c>
      <c r="I939" t="s">
        <v>10</v>
      </c>
      <c r="K939">
        <v>32.473770000000002</v>
      </c>
      <c r="L939">
        <v>31.832163000000001</v>
      </c>
      <c r="M939">
        <v>26.710695000000001</v>
      </c>
      <c r="N939">
        <v>26.899823999999999</v>
      </c>
      <c r="O939">
        <v>26.019684000000002</v>
      </c>
      <c r="P939">
        <v>26.364554999999999</v>
      </c>
      <c r="Q939">
        <v>26.803045000000001</v>
      </c>
      <c r="R939">
        <v>27.374213999999998</v>
      </c>
      <c r="S939">
        <v>27.600338000000001</v>
      </c>
      <c r="T939">
        <v>28.210936</v>
      </c>
      <c r="U939">
        <v>28.530108999999999</v>
      </c>
      <c r="V939">
        <v>28.853456000000001</v>
      </c>
      <c r="W939">
        <v>29.016779</v>
      </c>
      <c r="X939">
        <v>29.271750999999998</v>
      </c>
      <c r="Y939">
        <v>29.394898999999999</v>
      </c>
      <c r="Z939">
        <v>29.638676</v>
      </c>
      <c r="AA939">
        <v>29.861605000000001</v>
      </c>
      <c r="AB939">
        <v>30.176331999999999</v>
      </c>
      <c r="AC939">
        <v>30.200035</v>
      </c>
      <c r="AD939">
        <v>30.451591000000001</v>
      </c>
      <c r="AE939">
        <v>30.638271</v>
      </c>
      <c r="AF939">
        <v>30.542325999999999</v>
      </c>
      <c r="AG939">
        <v>30.825545999999999</v>
      </c>
      <c r="AH939">
        <v>30.984224000000001</v>
      </c>
      <c r="AI939">
        <v>31.098351999999998</v>
      </c>
      <c r="AJ939">
        <v>31.352509000000001</v>
      </c>
      <c r="AK939">
        <v>31.455873</v>
      </c>
      <c r="AL939">
        <v>31.228071</v>
      </c>
      <c r="AM939">
        <v>31.398388000000001</v>
      </c>
      <c r="AN939">
        <v>31.376111999999999</v>
      </c>
      <c r="AO939" s="1">
        <v>-1E-3</v>
      </c>
    </row>
    <row r="940" spans="1:41" hidden="1" x14ac:dyDescent="0.2">
      <c r="A940" t="s">
        <v>912</v>
      </c>
      <c r="B940" t="s">
        <v>13</v>
      </c>
      <c r="C940" t="s">
        <v>2648</v>
      </c>
      <c r="D940" t="s">
        <v>2672</v>
      </c>
      <c r="E940" t="s">
        <v>2665</v>
      </c>
      <c r="F940" t="s">
        <v>2652</v>
      </c>
      <c r="H940" t="s">
        <v>718</v>
      </c>
      <c r="I940" t="s">
        <v>10</v>
      </c>
      <c r="K940">
        <v>32.473770000000002</v>
      </c>
      <c r="L940">
        <v>31.832163000000001</v>
      </c>
      <c r="M940">
        <v>26.282467</v>
      </c>
      <c r="N940">
        <v>25.640509000000002</v>
      </c>
      <c r="O940">
        <v>25.233136999999999</v>
      </c>
      <c r="P940">
        <v>25.488171000000001</v>
      </c>
      <c r="Q940">
        <v>25.768736000000001</v>
      </c>
      <c r="R940">
        <v>25.740857999999999</v>
      </c>
      <c r="S940">
        <v>25.886129</v>
      </c>
      <c r="T940">
        <v>26.244471000000001</v>
      </c>
      <c r="U940">
        <v>26.945260999999999</v>
      </c>
      <c r="V940">
        <v>27.183157000000001</v>
      </c>
      <c r="W940">
        <v>26.565033</v>
      </c>
      <c r="X940">
        <v>27.155294000000001</v>
      </c>
      <c r="Y940">
        <v>27.200153</v>
      </c>
      <c r="Z940">
        <v>26.621835999999998</v>
      </c>
      <c r="AA940">
        <v>26.515024</v>
      </c>
      <c r="AB940">
        <v>27.289532000000001</v>
      </c>
      <c r="AC940">
        <v>26.849398000000001</v>
      </c>
      <c r="AD940">
        <v>27.872188999999999</v>
      </c>
      <c r="AE940">
        <v>28.031065000000002</v>
      </c>
      <c r="AF940">
        <v>27.705271</v>
      </c>
      <c r="AG940">
        <v>27.824687999999998</v>
      </c>
      <c r="AH940">
        <v>28.110807000000001</v>
      </c>
      <c r="AI940">
        <v>28.164881000000001</v>
      </c>
      <c r="AJ940">
        <v>28.11533</v>
      </c>
      <c r="AK940">
        <v>27.971890999999999</v>
      </c>
      <c r="AL940">
        <v>28.098880999999999</v>
      </c>
      <c r="AM940">
        <v>28.425612999999998</v>
      </c>
      <c r="AN940">
        <v>28.697582000000001</v>
      </c>
      <c r="AO940" s="1">
        <v>-4.0000000000000001E-3</v>
      </c>
    </row>
    <row r="941" spans="1:41" hidden="1" x14ac:dyDescent="0.2">
      <c r="A941" t="s">
        <v>912</v>
      </c>
      <c r="B941" t="s">
        <v>15</v>
      </c>
      <c r="C941" t="s">
        <v>2648</v>
      </c>
      <c r="D941" t="s">
        <v>2672</v>
      </c>
      <c r="E941" t="s">
        <v>2665</v>
      </c>
      <c r="F941" t="s">
        <v>2653</v>
      </c>
      <c r="H941" t="s">
        <v>719</v>
      </c>
      <c r="I941" t="s">
        <v>10</v>
      </c>
      <c r="K941">
        <v>32.473770000000002</v>
      </c>
      <c r="L941">
        <v>31.832163000000001</v>
      </c>
      <c r="M941">
        <v>26.510242000000002</v>
      </c>
      <c r="N941">
        <v>27.408846</v>
      </c>
      <c r="O941">
        <v>27.578693000000001</v>
      </c>
      <c r="P941">
        <v>27.912496999999998</v>
      </c>
      <c r="Q941">
        <v>28.378952000000002</v>
      </c>
      <c r="R941">
        <v>28.889526</v>
      </c>
      <c r="S941">
        <v>30.002113000000001</v>
      </c>
      <c r="T941">
        <v>30.642196999999999</v>
      </c>
      <c r="U941">
        <v>31.113325</v>
      </c>
      <c r="V941">
        <v>31.864473</v>
      </c>
      <c r="W941">
        <v>32.290348000000002</v>
      </c>
      <c r="X941">
        <v>32.648823</v>
      </c>
      <c r="Y941">
        <v>32.889488</v>
      </c>
      <c r="Z941">
        <v>33.064751000000001</v>
      </c>
      <c r="AA941">
        <v>33.292633000000002</v>
      </c>
      <c r="AB941">
        <v>33.381400999999997</v>
      </c>
      <c r="AC941">
        <v>33.540989000000003</v>
      </c>
      <c r="AD941">
        <v>33.169913999999999</v>
      </c>
      <c r="AE941">
        <v>33.030441000000003</v>
      </c>
      <c r="AF941">
        <v>33.788364000000001</v>
      </c>
      <c r="AG941">
        <v>34.137675999999999</v>
      </c>
      <c r="AH941">
        <v>33.914856</v>
      </c>
      <c r="AI941">
        <v>34.388736999999999</v>
      </c>
      <c r="AJ941">
        <v>34.254517</v>
      </c>
      <c r="AK941">
        <v>34.251156000000002</v>
      </c>
      <c r="AL941">
        <v>34.016689</v>
      </c>
      <c r="AM941">
        <v>34.241337000000001</v>
      </c>
      <c r="AN941">
        <v>34.483929000000003</v>
      </c>
      <c r="AO941" s="1">
        <v>2E-3</v>
      </c>
    </row>
    <row r="942" spans="1:41" hidden="1" x14ac:dyDescent="0.2">
      <c r="A942" t="s">
        <v>912</v>
      </c>
      <c r="B942" t="s">
        <v>83</v>
      </c>
      <c r="C942" t="s">
        <v>2648</v>
      </c>
      <c r="D942" t="s">
        <v>2672</v>
      </c>
      <c r="E942" t="s">
        <v>2666</v>
      </c>
      <c r="I942" t="s">
        <v>10</v>
      </c>
    </row>
    <row r="943" spans="1:41" hidden="1" x14ac:dyDescent="0.2">
      <c r="A943" t="s">
        <v>912</v>
      </c>
      <c r="B943" t="s">
        <v>11</v>
      </c>
      <c r="C943" t="s">
        <v>2648</v>
      </c>
      <c r="D943" t="s">
        <v>2672</v>
      </c>
      <c r="E943" t="s">
        <v>2666</v>
      </c>
      <c r="F943" t="s">
        <v>2651</v>
      </c>
      <c r="H943" t="s">
        <v>720</v>
      </c>
      <c r="I943" t="s">
        <v>10</v>
      </c>
      <c r="K943">
        <v>26.553932</v>
      </c>
      <c r="L943">
        <v>25.208637</v>
      </c>
      <c r="M943">
        <v>22.336912000000002</v>
      </c>
      <c r="N943">
        <v>22.074985999999999</v>
      </c>
      <c r="O943">
        <v>21.763271</v>
      </c>
      <c r="P943">
        <v>21.944296000000001</v>
      </c>
      <c r="Q943">
        <v>22.169884</v>
      </c>
      <c r="R943">
        <v>22.426392</v>
      </c>
      <c r="S943">
        <v>22.611647000000001</v>
      </c>
      <c r="T943">
        <v>23.181011000000002</v>
      </c>
      <c r="U943">
        <v>23.485347999999998</v>
      </c>
      <c r="V943">
        <v>23.751515999999999</v>
      </c>
      <c r="W943">
        <v>23.885961999999999</v>
      </c>
      <c r="X943">
        <v>24.095849999999999</v>
      </c>
      <c r="Y943">
        <v>24.197223999999999</v>
      </c>
      <c r="Z943">
        <v>24.397895999999999</v>
      </c>
      <c r="AA943">
        <v>24.581403999999999</v>
      </c>
      <c r="AB943">
        <v>24.840481</v>
      </c>
      <c r="AC943">
        <v>24.859988999999999</v>
      </c>
      <c r="AD943">
        <v>25.067067999999999</v>
      </c>
      <c r="AE943">
        <v>25.220737</v>
      </c>
      <c r="AF943">
        <v>25.247617999999999</v>
      </c>
      <c r="AG943">
        <v>25.497060999999999</v>
      </c>
      <c r="AH943">
        <v>25.752282999999998</v>
      </c>
      <c r="AI943">
        <v>25.847142999999999</v>
      </c>
      <c r="AJ943">
        <v>26.058382000000002</v>
      </c>
      <c r="AK943">
        <v>26.144295</v>
      </c>
      <c r="AL943">
        <v>26.081126999999999</v>
      </c>
      <c r="AM943">
        <v>26.096509999999999</v>
      </c>
      <c r="AN943">
        <v>26.077997</v>
      </c>
      <c r="AO943" s="1">
        <v>-1E-3</v>
      </c>
    </row>
    <row r="944" spans="1:41" hidden="1" x14ac:dyDescent="0.2">
      <c r="A944" t="s">
        <v>912</v>
      </c>
      <c r="B944" t="s">
        <v>13</v>
      </c>
      <c r="C944" t="s">
        <v>2648</v>
      </c>
      <c r="D944" t="s">
        <v>2672</v>
      </c>
      <c r="E944" t="s">
        <v>2666</v>
      </c>
      <c r="F944" t="s">
        <v>2652</v>
      </c>
      <c r="H944" t="s">
        <v>721</v>
      </c>
      <c r="I944" t="s">
        <v>10</v>
      </c>
      <c r="K944">
        <v>26.553932</v>
      </c>
      <c r="L944">
        <v>25.208639000000002</v>
      </c>
      <c r="M944">
        <v>21.968654999999998</v>
      </c>
      <c r="N944">
        <v>21.210518</v>
      </c>
      <c r="O944">
        <v>20.844152000000001</v>
      </c>
      <c r="P944">
        <v>20.858561999999999</v>
      </c>
      <c r="Q944">
        <v>21.075491</v>
      </c>
      <c r="R944">
        <v>21.160157999999999</v>
      </c>
      <c r="S944">
        <v>21.273598</v>
      </c>
      <c r="T944">
        <v>21.543313999999999</v>
      </c>
      <c r="U944">
        <v>21.696332999999999</v>
      </c>
      <c r="V944">
        <v>21.882334</v>
      </c>
      <c r="W944">
        <v>21.896414</v>
      </c>
      <c r="X944">
        <v>21.893937999999999</v>
      </c>
      <c r="Y944">
        <v>21.896152000000001</v>
      </c>
      <c r="Z944">
        <v>21.912125</v>
      </c>
      <c r="AA944">
        <v>21.855398000000001</v>
      </c>
      <c r="AB944">
        <v>22.008039</v>
      </c>
      <c r="AC944">
        <v>22.052147000000001</v>
      </c>
      <c r="AD944">
        <v>22.454508000000001</v>
      </c>
      <c r="AE944">
        <v>22.582611</v>
      </c>
      <c r="AF944">
        <v>22.621708000000002</v>
      </c>
      <c r="AG944">
        <v>22.828628999999999</v>
      </c>
      <c r="AH944">
        <v>22.951986000000002</v>
      </c>
      <c r="AI944">
        <v>22.996421999999999</v>
      </c>
      <c r="AJ944">
        <v>23.149125999999999</v>
      </c>
      <c r="AK944">
        <v>23.00433</v>
      </c>
      <c r="AL944">
        <v>23.108656</v>
      </c>
      <c r="AM944">
        <v>23.377533</v>
      </c>
      <c r="AN944">
        <v>23.601545000000002</v>
      </c>
      <c r="AO944" s="1">
        <v>-4.0000000000000001E-3</v>
      </c>
    </row>
    <row r="945" spans="1:41" hidden="1" x14ac:dyDescent="0.2">
      <c r="A945" t="s">
        <v>912</v>
      </c>
      <c r="B945" t="s">
        <v>15</v>
      </c>
      <c r="C945" t="s">
        <v>2648</v>
      </c>
      <c r="D945" t="s">
        <v>2672</v>
      </c>
      <c r="E945" t="s">
        <v>2666</v>
      </c>
      <c r="F945" t="s">
        <v>2653</v>
      </c>
      <c r="H945" t="s">
        <v>722</v>
      </c>
      <c r="I945" t="s">
        <v>10</v>
      </c>
      <c r="K945">
        <v>26.553930000000001</v>
      </c>
      <c r="L945">
        <v>25.208637</v>
      </c>
      <c r="M945">
        <v>22.149956</v>
      </c>
      <c r="N945">
        <v>22.837475000000001</v>
      </c>
      <c r="O945">
        <v>23.044336000000001</v>
      </c>
      <c r="P945">
        <v>23.319766999999999</v>
      </c>
      <c r="Q945">
        <v>23.688313000000001</v>
      </c>
      <c r="R945">
        <v>24.121030999999999</v>
      </c>
      <c r="S945">
        <v>25.042930999999999</v>
      </c>
      <c r="T945">
        <v>25.577309</v>
      </c>
      <c r="U945">
        <v>25.970585</v>
      </c>
      <c r="V945">
        <v>26.468563</v>
      </c>
      <c r="W945">
        <v>26.807179999999999</v>
      </c>
      <c r="X945">
        <v>27.137551999999999</v>
      </c>
      <c r="Y945">
        <v>27.271723000000001</v>
      </c>
      <c r="Z945">
        <v>27.483077999999999</v>
      </c>
      <c r="AA945">
        <v>27.722100999999999</v>
      </c>
      <c r="AB945">
        <v>27.796026000000001</v>
      </c>
      <c r="AC945">
        <v>27.996687000000001</v>
      </c>
      <c r="AD945">
        <v>27.67098</v>
      </c>
      <c r="AE945">
        <v>27.555213999999999</v>
      </c>
      <c r="AF945">
        <v>27.880355999999999</v>
      </c>
      <c r="AG945">
        <v>28.152925</v>
      </c>
      <c r="AH945">
        <v>28.309716999999999</v>
      </c>
      <c r="AI945">
        <v>28.704124</v>
      </c>
      <c r="AJ945">
        <v>28.592217999999999</v>
      </c>
      <c r="AK945">
        <v>28.597660000000001</v>
      </c>
      <c r="AL945">
        <v>28.393989999999999</v>
      </c>
      <c r="AM945">
        <v>28.581620999999998</v>
      </c>
      <c r="AN945">
        <v>28.784110999999999</v>
      </c>
      <c r="AO945" s="1">
        <v>3.0000000000000001E-3</v>
      </c>
    </row>
    <row r="946" spans="1:41" hidden="1" x14ac:dyDescent="0.2">
      <c r="A946" t="s">
        <v>912</v>
      </c>
      <c r="B946" t="s">
        <v>87</v>
      </c>
      <c r="C946" t="s">
        <v>2648</v>
      </c>
      <c r="D946" t="s">
        <v>2672</v>
      </c>
      <c r="E946" t="s">
        <v>2667</v>
      </c>
      <c r="I946" t="s">
        <v>10</v>
      </c>
    </row>
    <row r="947" spans="1:41" hidden="1" x14ac:dyDescent="0.2">
      <c r="A947" t="s">
        <v>912</v>
      </c>
      <c r="B947" t="s">
        <v>11</v>
      </c>
      <c r="C947" t="s">
        <v>2648</v>
      </c>
      <c r="D947" t="s">
        <v>2672</v>
      </c>
      <c r="E947" t="s">
        <v>2667</v>
      </c>
      <c r="F947" t="s">
        <v>2651</v>
      </c>
      <c r="H947" t="s">
        <v>723</v>
      </c>
      <c r="I947" t="s">
        <v>10</v>
      </c>
      <c r="K947">
        <v>14.819134</v>
      </c>
      <c r="L947">
        <v>15.377955</v>
      </c>
      <c r="M947">
        <v>14.25343</v>
      </c>
      <c r="N947">
        <v>15.409172999999999</v>
      </c>
      <c r="O947">
        <v>15.412286999999999</v>
      </c>
      <c r="P947">
        <v>15.532484</v>
      </c>
      <c r="Q947">
        <v>15.738528000000001</v>
      </c>
      <c r="R947">
        <v>16.030107000000001</v>
      </c>
      <c r="S947">
        <v>16.190268</v>
      </c>
      <c r="T947">
        <v>16.126503</v>
      </c>
      <c r="U947">
        <v>16.557293000000001</v>
      </c>
      <c r="V947">
        <v>16.741539</v>
      </c>
      <c r="W947">
        <v>16.841958999999999</v>
      </c>
      <c r="X947">
        <v>17.017589999999998</v>
      </c>
      <c r="Y947">
        <v>17.128796000000001</v>
      </c>
      <c r="Z947">
        <v>17.322979</v>
      </c>
      <c r="AA947">
        <v>17.574711000000001</v>
      </c>
      <c r="AB947">
        <v>17.752554</v>
      </c>
      <c r="AC947">
        <v>17.844677000000001</v>
      </c>
      <c r="AD947">
        <v>18.052855999999998</v>
      </c>
      <c r="AE947">
        <v>18.185486000000001</v>
      </c>
      <c r="AF947">
        <v>18.216322000000002</v>
      </c>
      <c r="AG947">
        <v>18.493483000000001</v>
      </c>
      <c r="AH947">
        <v>18.802206000000002</v>
      </c>
      <c r="AI947">
        <v>18.908283000000001</v>
      </c>
      <c r="AJ947">
        <v>19.109535000000001</v>
      </c>
      <c r="AK947">
        <v>19.189157000000002</v>
      </c>
      <c r="AL947">
        <v>19.163294</v>
      </c>
      <c r="AM947">
        <v>19.212271000000001</v>
      </c>
      <c r="AN947">
        <v>19.135947999999999</v>
      </c>
      <c r="AO947" s="1">
        <v>8.9999999999999993E-3</v>
      </c>
    </row>
    <row r="948" spans="1:41" hidden="1" x14ac:dyDescent="0.2">
      <c r="A948" t="s">
        <v>912</v>
      </c>
      <c r="B948" t="s">
        <v>13</v>
      </c>
      <c r="C948" t="s">
        <v>2648</v>
      </c>
      <c r="D948" t="s">
        <v>2672</v>
      </c>
      <c r="E948" t="s">
        <v>2667</v>
      </c>
      <c r="F948" t="s">
        <v>2652</v>
      </c>
      <c r="H948" t="s">
        <v>724</v>
      </c>
      <c r="I948" t="s">
        <v>10</v>
      </c>
      <c r="K948">
        <v>14.819134</v>
      </c>
      <c r="L948">
        <v>15.377955</v>
      </c>
      <c r="M948">
        <v>13.806979</v>
      </c>
      <c r="N948">
        <v>14.418098000000001</v>
      </c>
      <c r="O948">
        <v>14.367388999999999</v>
      </c>
      <c r="P948">
        <v>14.520047</v>
      </c>
      <c r="Q948">
        <v>14.775115</v>
      </c>
      <c r="R948">
        <v>15.012055</v>
      </c>
      <c r="S948">
        <v>15.154188</v>
      </c>
      <c r="T948">
        <v>15.110123</v>
      </c>
      <c r="U948">
        <v>15.233610000000001</v>
      </c>
      <c r="V948">
        <v>15.369802</v>
      </c>
      <c r="W948">
        <v>15.355003</v>
      </c>
      <c r="X948">
        <v>15.212168999999999</v>
      </c>
      <c r="Y948">
        <v>15.240532</v>
      </c>
      <c r="Z948">
        <v>15.219051</v>
      </c>
      <c r="AA948">
        <v>15.25644</v>
      </c>
      <c r="AB948">
        <v>15.425298</v>
      </c>
      <c r="AC948">
        <v>15.429323</v>
      </c>
      <c r="AD948">
        <v>15.772634</v>
      </c>
      <c r="AE948">
        <v>15.919359</v>
      </c>
      <c r="AF948">
        <v>15.912829</v>
      </c>
      <c r="AG948">
        <v>16.237801000000001</v>
      </c>
      <c r="AH948">
        <v>16.379179000000001</v>
      </c>
      <c r="AI948">
        <v>16.452826999999999</v>
      </c>
      <c r="AJ948">
        <v>16.676092000000001</v>
      </c>
      <c r="AK948">
        <v>16.575759999999999</v>
      </c>
      <c r="AL948">
        <v>16.654871</v>
      </c>
      <c r="AM948">
        <v>16.914280000000002</v>
      </c>
      <c r="AN948">
        <v>17.064308</v>
      </c>
      <c r="AO948" s="1">
        <v>5.0000000000000001E-3</v>
      </c>
    </row>
    <row r="949" spans="1:41" hidden="1" x14ac:dyDescent="0.2">
      <c r="A949" t="s">
        <v>912</v>
      </c>
      <c r="B949" t="s">
        <v>15</v>
      </c>
      <c r="C949" t="s">
        <v>2648</v>
      </c>
      <c r="D949" t="s">
        <v>2672</v>
      </c>
      <c r="E949" t="s">
        <v>2667</v>
      </c>
      <c r="F949" t="s">
        <v>2653</v>
      </c>
      <c r="H949" t="s">
        <v>725</v>
      </c>
      <c r="I949" t="s">
        <v>10</v>
      </c>
      <c r="K949">
        <v>14.819134</v>
      </c>
      <c r="L949">
        <v>15.377955</v>
      </c>
      <c r="M949">
        <v>14.109157</v>
      </c>
      <c r="N949">
        <v>15.494458</v>
      </c>
      <c r="O949">
        <v>15.910736999999999</v>
      </c>
      <c r="P949">
        <v>16.195864</v>
      </c>
      <c r="Q949">
        <v>16.533104000000002</v>
      </c>
      <c r="R949">
        <v>17.116506999999999</v>
      </c>
      <c r="S949">
        <v>18.131875999999998</v>
      </c>
      <c r="T949">
        <v>18.419976999999999</v>
      </c>
      <c r="U949">
        <v>18.899839</v>
      </c>
      <c r="V949">
        <v>19.280722000000001</v>
      </c>
      <c r="W949">
        <v>19.597314999999998</v>
      </c>
      <c r="X949">
        <v>19.877697000000001</v>
      </c>
      <c r="Y949">
        <v>20.002789</v>
      </c>
      <c r="Z949">
        <v>20.229271000000001</v>
      </c>
      <c r="AA949">
        <v>20.489747999999999</v>
      </c>
      <c r="AB949">
        <v>20.559393</v>
      </c>
      <c r="AC949">
        <v>20.745228000000001</v>
      </c>
      <c r="AD949">
        <v>20.471943</v>
      </c>
      <c r="AE949">
        <v>20.410433000000001</v>
      </c>
      <c r="AF949">
        <v>20.517567</v>
      </c>
      <c r="AG949">
        <v>20.827703</v>
      </c>
      <c r="AH949">
        <v>21.042176999999999</v>
      </c>
      <c r="AI949">
        <v>21.424623</v>
      </c>
      <c r="AJ949">
        <v>21.495085</v>
      </c>
      <c r="AK949">
        <v>21.595891999999999</v>
      </c>
      <c r="AL949">
        <v>21.458425999999999</v>
      </c>
      <c r="AM949">
        <v>21.463433999999999</v>
      </c>
      <c r="AN949">
        <v>21.611958000000001</v>
      </c>
      <c r="AO949" s="1">
        <v>1.2999999999999999E-2</v>
      </c>
    </row>
    <row r="950" spans="1:41" hidden="1" x14ac:dyDescent="0.2">
      <c r="A950" t="s">
        <v>912</v>
      </c>
      <c r="B950" t="s">
        <v>17</v>
      </c>
      <c r="C950" t="s">
        <v>2648</v>
      </c>
      <c r="D950" t="s">
        <v>2672</v>
      </c>
      <c r="E950" t="s">
        <v>2654</v>
      </c>
      <c r="I950" t="s">
        <v>10</v>
      </c>
    </row>
    <row r="951" spans="1:41" hidden="1" x14ac:dyDescent="0.2">
      <c r="A951" t="s">
        <v>912</v>
      </c>
      <c r="B951" t="s">
        <v>11</v>
      </c>
      <c r="C951" t="s">
        <v>2648</v>
      </c>
      <c r="D951" t="s">
        <v>2672</v>
      </c>
      <c r="E951" t="s">
        <v>2654</v>
      </c>
      <c r="F951" t="s">
        <v>2651</v>
      </c>
      <c r="H951" t="s">
        <v>726</v>
      </c>
      <c r="I951" t="s">
        <v>10</v>
      </c>
      <c r="K951">
        <v>22.89188</v>
      </c>
      <c r="L951">
        <v>22.668213000000002</v>
      </c>
      <c r="M951">
        <v>22.013145000000002</v>
      </c>
      <c r="N951">
        <v>23.030215999999999</v>
      </c>
      <c r="O951">
        <v>23.201167999999999</v>
      </c>
      <c r="P951">
        <v>23.389773999999999</v>
      </c>
      <c r="Q951">
        <v>23.655578999999999</v>
      </c>
      <c r="R951">
        <v>23.832322999999999</v>
      </c>
      <c r="S951">
        <v>23.950758</v>
      </c>
      <c r="T951">
        <v>23.91161</v>
      </c>
      <c r="U951">
        <v>24.176127999999999</v>
      </c>
      <c r="V951">
        <v>24.272188</v>
      </c>
      <c r="W951">
        <v>24.331323999999999</v>
      </c>
      <c r="X951">
        <v>24.375053000000001</v>
      </c>
      <c r="Y951">
        <v>24.450994000000001</v>
      </c>
      <c r="Z951">
        <v>24.620902999999998</v>
      </c>
      <c r="AA951">
        <v>24.837171999999999</v>
      </c>
      <c r="AB951">
        <v>24.961071</v>
      </c>
      <c r="AC951">
        <v>25.029913000000001</v>
      </c>
      <c r="AD951">
        <v>25.253983000000002</v>
      </c>
      <c r="AE951">
        <v>25.349004999999998</v>
      </c>
      <c r="AF951">
        <v>25.357529</v>
      </c>
      <c r="AG951">
        <v>25.581564</v>
      </c>
      <c r="AH951">
        <v>25.837769000000002</v>
      </c>
      <c r="AI951">
        <v>25.934533999999999</v>
      </c>
      <c r="AJ951">
        <v>26.136232</v>
      </c>
      <c r="AK951">
        <v>26.163029000000002</v>
      </c>
      <c r="AL951">
        <v>26.084229000000001</v>
      </c>
      <c r="AM951">
        <v>26.068093999999999</v>
      </c>
      <c r="AN951">
        <v>26.016970000000001</v>
      </c>
      <c r="AO951" s="1">
        <v>4.0000000000000001E-3</v>
      </c>
    </row>
    <row r="952" spans="1:41" hidden="1" x14ac:dyDescent="0.2">
      <c r="A952" t="s">
        <v>912</v>
      </c>
      <c r="B952" t="s">
        <v>13</v>
      </c>
      <c r="C952" t="s">
        <v>2648</v>
      </c>
      <c r="D952" t="s">
        <v>2672</v>
      </c>
      <c r="E952" t="s">
        <v>2654</v>
      </c>
      <c r="F952" t="s">
        <v>2652</v>
      </c>
      <c r="H952" t="s">
        <v>727</v>
      </c>
      <c r="I952" t="s">
        <v>10</v>
      </c>
      <c r="K952">
        <v>22.891870000000001</v>
      </c>
      <c r="L952">
        <v>22.667750999999999</v>
      </c>
      <c r="M952">
        <v>21.572642999999999</v>
      </c>
      <c r="N952">
        <v>22.110371000000001</v>
      </c>
      <c r="O952">
        <v>22.202801000000001</v>
      </c>
      <c r="P952">
        <v>22.394898999999999</v>
      </c>
      <c r="Q952">
        <v>22.704422000000001</v>
      </c>
      <c r="R952">
        <v>22.833939000000001</v>
      </c>
      <c r="S952">
        <v>22.899201999999999</v>
      </c>
      <c r="T952">
        <v>22.823077999999999</v>
      </c>
      <c r="U952">
        <v>22.835450999999999</v>
      </c>
      <c r="V952">
        <v>22.883184</v>
      </c>
      <c r="W952">
        <v>22.899614</v>
      </c>
      <c r="X952">
        <v>22.721823000000001</v>
      </c>
      <c r="Y952">
        <v>22.689543</v>
      </c>
      <c r="Z952">
        <v>22.669096</v>
      </c>
      <c r="AA952">
        <v>22.675507</v>
      </c>
      <c r="AB952">
        <v>22.729073</v>
      </c>
      <c r="AC952">
        <v>22.734242999999999</v>
      </c>
      <c r="AD952">
        <v>23.001588999999999</v>
      </c>
      <c r="AE952">
        <v>23.123518000000001</v>
      </c>
      <c r="AF952">
        <v>23.089855</v>
      </c>
      <c r="AG952">
        <v>23.359383000000001</v>
      </c>
      <c r="AH952">
        <v>23.455684999999999</v>
      </c>
      <c r="AI952">
        <v>23.487431000000001</v>
      </c>
      <c r="AJ952">
        <v>23.702223</v>
      </c>
      <c r="AK952">
        <v>23.564198000000001</v>
      </c>
      <c r="AL952">
        <v>23.607388</v>
      </c>
      <c r="AM952">
        <v>23.811487</v>
      </c>
      <c r="AN952">
        <v>23.926472</v>
      </c>
      <c r="AO952" s="1">
        <v>2E-3</v>
      </c>
    </row>
    <row r="953" spans="1:41" hidden="1" x14ac:dyDescent="0.2">
      <c r="A953" t="s">
        <v>912</v>
      </c>
      <c r="B953" t="s">
        <v>15</v>
      </c>
      <c r="C953" t="s">
        <v>2648</v>
      </c>
      <c r="D953" t="s">
        <v>2672</v>
      </c>
      <c r="E953" t="s">
        <v>2654</v>
      </c>
      <c r="F953" t="s">
        <v>2653</v>
      </c>
      <c r="H953" t="s">
        <v>728</v>
      </c>
      <c r="I953" t="s">
        <v>10</v>
      </c>
      <c r="K953">
        <v>22.891884000000001</v>
      </c>
      <c r="L953">
        <v>22.667930999999999</v>
      </c>
      <c r="M953">
        <v>21.878844999999998</v>
      </c>
      <c r="N953">
        <v>23.217627</v>
      </c>
      <c r="O953">
        <v>23.760594999999999</v>
      </c>
      <c r="P953">
        <v>24.161261</v>
      </c>
      <c r="Q953">
        <v>24.580363999999999</v>
      </c>
      <c r="R953">
        <v>25.004652</v>
      </c>
      <c r="S953">
        <v>25.90868</v>
      </c>
      <c r="T953">
        <v>26.161901</v>
      </c>
      <c r="U953">
        <v>26.505077</v>
      </c>
      <c r="V953">
        <v>26.819168000000001</v>
      </c>
      <c r="W953">
        <v>27.081495</v>
      </c>
      <c r="X953">
        <v>27.299575999999998</v>
      </c>
      <c r="Y953">
        <v>27.389433</v>
      </c>
      <c r="Z953">
        <v>27.564444999999999</v>
      </c>
      <c r="AA953">
        <v>27.810293000000001</v>
      </c>
      <c r="AB953">
        <v>27.876808</v>
      </c>
      <c r="AC953">
        <v>27.993261</v>
      </c>
      <c r="AD953">
        <v>27.669397</v>
      </c>
      <c r="AE953">
        <v>27.570184999999999</v>
      </c>
      <c r="AF953">
        <v>27.646162</v>
      </c>
      <c r="AG953">
        <v>27.931699999999999</v>
      </c>
      <c r="AH953">
        <v>28.137915</v>
      </c>
      <c r="AI953">
        <v>28.491320000000002</v>
      </c>
      <c r="AJ953">
        <v>28.576243999999999</v>
      </c>
      <c r="AK953">
        <v>28.623287000000001</v>
      </c>
      <c r="AL953">
        <v>28.439993000000001</v>
      </c>
      <c r="AM953">
        <v>28.437798000000001</v>
      </c>
      <c r="AN953">
        <v>28.551521000000001</v>
      </c>
      <c r="AO953" s="1">
        <v>8.0000000000000002E-3</v>
      </c>
    </row>
    <row r="954" spans="1:41" hidden="1" x14ac:dyDescent="0.2">
      <c r="A954" t="s">
        <v>912</v>
      </c>
      <c r="B954" t="s">
        <v>36</v>
      </c>
      <c r="C954" t="s">
        <v>2648</v>
      </c>
      <c r="D954" t="s">
        <v>2672</v>
      </c>
      <c r="E954" t="s">
        <v>2660</v>
      </c>
      <c r="I954" t="s">
        <v>10</v>
      </c>
    </row>
    <row r="955" spans="1:41" hidden="1" x14ac:dyDescent="0.2">
      <c r="A955" t="s">
        <v>912</v>
      </c>
      <c r="B955" t="s">
        <v>11</v>
      </c>
      <c r="C955" t="s">
        <v>2648</v>
      </c>
      <c r="D955" t="s">
        <v>2672</v>
      </c>
      <c r="E955" t="s">
        <v>2660</v>
      </c>
      <c r="F955" t="s">
        <v>2651</v>
      </c>
      <c r="H955" t="s">
        <v>729</v>
      </c>
      <c r="I955" t="s">
        <v>10</v>
      </c>
      <c r="K955">
        <v>5.5584499999999997</v>
      </c>
      <c r="L955">
        <v>6.6707599999999996</v>
      </c>
      <c r="M955">
        <v>8.1343840000000007</v>
      </c>
      <c r="N955">
        <v>9.1512010000000004</v>
      </c>
      <c r="O955">
        <v>9.5233930000000004</v>
      </c>
      <c r="P955">
        <v>9.9399119999999996</v>
      </c>
      <c r="Q955">
        <v>10.514977999999999</v>
      </c>
      <c r="R955">
        <v>10.711786999999999</v>
      </c>
      <c r="S955">
        <v>10.81282</v>
      </c>
      <c r="T955">
        <v>10.962888</v>
      </c>
      <c r="U955">
        <v>11.140649</v>
      </c>
      <c r="V955">
        <v>11.277642999999999</v>
      </c>
      <c r="W955">
        <v>11.396494000000001</v>
      </c>
      <c r="X955">
        <v>11.412326</v>
      </c>
      <c r="Y955">
        <v>11.434051999999999</v>
      </c>
      <c r="Z955">
        <v>11.395771999999999</v>
      </c>
      <c r="AA955">
        <v>11.388427999999999</v>
      </c>
      <c r="AB955">
        <v>11.571897</v>
      </c>
      <c r="AC955">
        <v>11.413045</v>
      </c>
      <c r="AD955">
        <v>11.900017999999999</v>
      </c>
      <c r="AE955">
        <v>12.062355999999999</v>
      </c>
      <c r="AF955">
        <v>12.195449</v>
      </c>
      <c r="AG955">
        <v>12.540611</v>
      </c>
      <c r="AH955">
        <v>12.797593000000001</v>
      </c>
      <c r="AI955">
        <v>12.888664</v>
      </c>
      <c r="AJ955">
        <v>13.022538000000001</v>
      </c>
      <c r="AK955">
        <v>13.141171999999999</v>
      </c>
      <c r="AL955">
        <v>13.048550000000001</v>
      </c>
      <c r="AM955">
        <v>13.11167</v>
      </c>
      <c r="AN955">
        <v>13.029593999999999</v>
      </c>
      <c r="AO955" s="1">
        <v>0.03</v>
      </c>
    </row>
    <row r="956" spans="1:41" hidden="1" x14ac:dyDescent="0.2">
      <c r="A956" t="s">
        <v>912</v>
      </c>
      <c r="B956" t="s">
        <v>13</v>
      </c>
      <c r="C956" t="s">
        <v>2648</v>
      </c>
      <c r="D956" t="s">
        <v>2672</v>
      </c>
      <c r="E956" t="s">
        <v>2660</v>
      </c>
      <c r="F956" t="s">
        <v>2652</v>
      </c>
      <c r="H956" t="s">
        <v>730</v>
      </c>
      <c r="I956" t="s">
        <v>10</v>
      </c>
      <c r="K956">
        <v>5.5590169999999999</v>
      </c>
      <c r="L956">
        <v>6.6882359999999998</v>
      </c>
      <c r="M956">
        <v>7.8331109999999997</v>
      </c>
      <c r="N956">
        <v>8.4662819999999996</v>
      </c>
      <c r="O956">
        <v>8.8076539999999994</v>
      </c>
      <c r="P956">
        <v>9.2527279999999994</v>
      </c>
      <c r="Q956">
        <v>9.8135809999999992</v>
      </c>
      <c r="R956">
        <v>9.9694990000000008</v>
      </c>
      <c r="S956">
        <v>10.075983000000001</v>
      </c>
      <c r="T956">
        <v>10.130148999999999</v>
      </c>
      <c r="U956">
        <v>10.197848</v>
      </c>
      <c r="V956">
        <v>10.310561999999999</v>
      </c>
      <c r="W956">
        <v>10.355489</v>
      </c>
      <c r="X956">
        <v>10.303457999999999</v>
      </c>
      <c r="Y956">
        <v>10.332936</v>
      </c>
      <c r="Z956">
        <v>10.353027000000001</v>
      </c>
      <c r="AA956">
        <v>10.40361</v>
      </c>
      <c r="AB956">
        <v>10.527555</v>
      </c>
      <c r="AC956">
        <v>10.518276999999999</v>
      </c>
      <c r="AD956">
        <v>10.816692</v>
      </c>
      <c r="AE956">
        <v>10.934369</v>
      </c>
      <c r="AF956">
        <v>10.938067</v>
      </c>
      <c r="AG956">
        <v>11.144511</v>
      </c>
      <c r="AH956">
        <v>11.240385</v>
      </c>
      <c r="AI956">
        <v>11.351162</v>
      </c>
      <c r="AJ956">
        <v>11.47514</v>
      </c>
      <c r="AK956">
        <v>11.425134999999999</v>
      </c>
      <c r="AL956">
        <v>11.505983000000001</v>
      </c>
      <c r="AM956">
        <v>11.626575000000001</v>
      </c>
      <c r="AN956">
        <v>11.720840000000001</v>
      </c>
      <c r="AO956" s="1">
        <v>2.5999999999999999E-2</v>
      </c>
    </row>
    <row r="957" spans="1:41" hidden="1" x14ac:dyDescent="0.2">
      <c r="A957" t="s">
        <v>912</v>
      </c>
      <c r="B957" t="s">
        <v>15</v>
      </c>
      <c r="C957" t="s">
        <v>2648</v>
      </c>
      <c r="D957" t="s">
        <v>2672</v>
      </c>
      <c r="E957" t="s">
        <v>2660</v>
      </c>
      <c r="F957" t="s">
        <v>2653</v>
      </c>
      <c r="H957" t="s">
        <v>731</v>
      </c>
      <c r="I957" t="s">
        <v>10</v>
      </c>
      <c r="K957">
        <v>5.5586909999999996</v>
      </c>
      <c r="L957">
        <v>6.7077939999999998</v>
      </c>
      <c r="M957">
        <v>8.0205649999999995</v>
      </c>
      <c r="N957">
        <v>9.3518139999999992</v>
      </c>
      <c r="O957">
        <v>10.026217000000001</v>
      </c>
      <c r="P957">
        <v>10.600726</v>
      </c>
      <c r="Q957">
        <v>11.248649</v>
      </c>
      <c r="R957">
        <v>11.590648</v>
      </c>
      <c r="S957">
        <v>12.322104</v>
      </c>
      <c r="T957">
        <v>12.423735000000001</v>
      </c>
      <c r="U957">
        <v>12.644949</v>
      </c>
      <c r="V957">
        <v>12.823372000000001</v>
      </c>
      <c r="W957">
        <v>13.034575999999999</v>
      </c>
      <c r="X957">
        <v>13.194811</v>
      </c>
      <c r="Y957">
        <v>13.194986999999999</v>
      </c>
      <c r="Z957">
        <v>13.248369</v>
      </c>
      <c r="AA957">
        <v>13.571137</v>
      </c>
      <c r="AB957">
        <v>13.755616</v>
      </c>
      <c r="AC957">
        <v>13.814341000000001</v>
      </c>
      <c r="AD957">
        <v>13.871382000000001</v>
      </c>
      <c r="AE957">
        <v>14.007118</v>
      </c>
      <c r="AF957">
        <v>14.117221000000001</v>
      </c>
      <c r="AG957">
        <v>14.375218</v>
      </c>
      <c r="AH957">
        <v>14.321516000000001</v>
      </c>
      <c r="AI957">
        <v>14.439754000000001</v>
      </c>
      <c r="AJ957">
        <v>14.569224</v>
      </c>
      <c r="AK957">
        <v>14.580864</v>
      </c>
      <c r="AL957">
        <v>14.652303</v>
      </c>
      <c r="AM957">
        <v>14.727546</v>
      </c>
      <c r="AN957">
        <v>14.701153</v>
      </c>
      <c r="AO957" s="1">
        <v>3.4000000000000002E-2</v>
      </c>
    </row>
    <row r="958" spans="1:41" hidden="1" x14ac:dyDescent="0.2">
      <c r="A958" t="s">
        <v>912</v>
      </c>
      <c r="B958" t="s">
        <v>21</v>
      </c>
      <c r="C958" t="s">
        <v>2648</v>
      </c>
      <c r="D958" t="s">
        <v>2672</v>
      </c>
      <c r="E958" t="s">
        <v>2655</v>
      </c>
      <c r="I958" t="s">
        <v>10</v>
      </c>
    </row>
    <row r="959" spans="1:41" hidden="1" x14ac:dyDescent="0.2">
      <c r="A959" t="s">
        <v>912</v>
      </c>
      <c r="B959" t="s">
        <v>11</v>
      </c>
      <c r="C959" t="s">
        <v>2648</v>
      </c>
      <c r="D959" t="s">
        <v>2672</v>
      </c>
      <c r="E959" t="s">
        <v>2655</v>
      </c>
      <c r="F959" t="s">
        <v>2651</v>
      </c>
      <c r="H959" t="s">
        <v>732</v>
      </c>
      <c r="I959" t="s">
        <v>10</v>
      </c>
      <c r="K959">
        <v>10.071880999999999</v>
      </c>
      <c r="L959">
        <v>9.394622</v>
      </c>
      <c r="M959">
        <v>9.0493699999999997</v>
      </c>
      <c r="N959">
        <v>8.878914</v>
      </c>
      <c r="O959">
        <v>8.9984780000000004</v>
      </c>
      <c r="P959">
        <v>9.1899960000000007</v>
      </c>
      <c r="Q959">
        <v>9.4654860000000003</v>
      </c>
      <c r="R959">
        <v>9.5335940000000008</v>
      </c>
      <c r="S959">
        <v>9.7115299999999998</v>
      </c>
      <c r="T959">
        <v>9.8509239999999991</v>
      </c>
      <c r="U959">
        <v>9.8791980000000006</v>
      </c>
      <c r="V959">
        <v>9.8638600000000007</v>
      </c>
      <c r="W959">
        <v>9.8879809999999999</v>
      </c>
      <c r="X959">
        <v>9.9087599999999991</v>
      </c>
      <c r="Y959">
        <v>9.9014869999999995</v>
      </c>
      <c r="Z959">
        <v>9.8761840000000003</v>
      </c>
      <c r="AA959">
        <v>9.873761</v>
      </c>
      <c r="AB959">
        <v>9.8460180000000008</v>
      </c>
      <c r="AC959">
        <v>9.8468119999999999</v>
      </c>
      <c r="AD959">
        <v>9.8341510000000003</v>
      </c>
      <c r="AE959">
        <v>9.7296580000000006</v>
      </c>
      <c r="AF959">
        <v>9.7020750000000007</v>
      </c>
      <c r="AG959">
        <v>9.6777339999999992</v>
      </c>
      <c r="AH959">
        <v>9.7692999999999994</v>
      </c>
      <c r="AI959">
        <v>9.7901170000000004</v>
      </c>
      <c r="AJ959">
        <v>9.7788369999999993</v>
      </c>
      <c r="AK959">
        <v>9.7479890000000005</v>
      </c>
      <c r="AL959">
        <v>9.719303</v>
      </c>
      <c r="AM959">
        <v>9.7244449999999993</v>
      </c>
      <c r="AN959">
        <v>9.7250139999999998</v>
      </c>
      <c r="AO959" s="1">
        <v>-1E-3</v>
      </c>
    </row>
    <row r="960" spans="1:41" hidden="1" x14ac:dyDescent="0.2">
      <c r="A960" t="s">
        <v>912</v>
      </c>
      <c r="B960" t="s">
        <v>13</v>
      </c>
      <c r="C960" t="s">
        <v>2648</v>
      </c>
      <c r="D960" t="s">
        <v>2672</v>
      </c>
      <c r="E960" t="s">
        <v>2655</v>
      </c>
      <c r="F960" t="s">
        <v>2652</v>
      </c>
      <c r="H960" t="s">
        <v>733</v>
      </c>
      <c r="I960" t="s">
        <v>10</v>
      </c>
      <c r="K960">
        <v>10.086095</v>
      </c>
      <c r="L960">
        <v>9.1935020000000005</v>
      </c>
      <c r="M960">
        <v>8.7206469999999996</v>
      </c>
      <c r="N960">
        <v>8.5316559999999999</v>
      </c>
      <c r="O960">
        <v>8.7910179999999993</v>
      </c>
      <c r="P960">
        <v>8.9160590000000006</v>
      </c>
      <c r="Q960">
        <v>9.0570079999999997</v>
      </c>
      <c r="R960">
        <v>9.111694</v>
      </c>
      <c r="S960">
        <v>9.2214810000000007</v>
      </c>
      <c r="T960">
        <v>9.3792910000000003</v>
      </c>
      <c r="U960">
        <v>9.4052849999999992</v>
      </c>
      <c r="V960">
        <v>9.3822349999999997</v>
      </c>
      <c r="W960">
        <v>9.5243350000000007</v>
      </c>
      <c r="X960">
        <v>9.5187659999999994</v>
      </c>
      <c r="Y960">
        <v>9.4761039999999994</v>
      </c>
      <c r="Z960">
        <v>9.4169739999999997</v>
      </c>
      <c r="AA960">
        <v>9.4257880000000007</v>
      </c>
      <c r="AB960">
        <v>9.3864570000000001</v>
      </c>
      <c r="AC960">
        <v>9.2561309999999999</v>
      </c>
      <c r="AD960">
        <v>9.1964050000000004</v>
      </c>
      <c r="AE960">
        <v>9.1667050000000003</v>
      </c>
      <c r="AF960">
        <v>9.1267650000000007</v>
      </c>
      <c r="AG960">
        <v>9.1337089999999996</v>
      </c>
      <c r="AH960">
        <v>9.1971740000000004</v>
      </c>
      <c r="AI960">
        <v>9.2580760000000009</v>
      </c>
      <c r="AJ960">
        <v>9.0604099999999992</v>
      </c>
      <c r="AK960">
        <v>8.9920559999999998</v>
      </c>
      <c r="AL960">
        <v>8.9105419999999995</v>
      </c>
      <c r="AM960">
        <v>8.7881619999999998</v>
      </c>
      <c r="AN960">
        <v>8.6920579999999994</v>
      </c>
      <c r="AO960" s="1">
        <v>-5.0000000000000001E-3</v>
      </c>
    </row>
    <row r="961" spans="1:41" hidden="1" x14ac:dyDescent="0.2">
      <c r="A961" t="s">
        <v>912</v>
      </c>
      <c r="B961" t="s">
        <v>15</v>
      </c>
      <c r="C961" t="s">
        <v>2648</v>
      </c>
      <c r="D961" t="s">
        <v>2672</v>
      </c>
      <c r="E961" t="s">
        <v>2655</v>
      </c>
      <c r="F961" t="s">
        <v>2653</v>
      </c>
      <c r="H961" t="s">
        <v>734</v>
      </c>
      <c r="I961" t="s">
        <v>10</v>
      </c>
      <c r="K961">
        <v>10.067444999999999</v>
      </c>
      <c r="L961">
        <v>9.7976720000000004</v>
      </c>
      <c r="M961">
        <v>9.5303290000000001</v>
      </c>
      <c r="N961">
        <v>9.6386459999999996</v>
      </c>
      <c r="O961">
        <v>9.8549950000000006</v>
      </c>
      <c r="P961">
        <v>10.107284999999999</v>
      </c>
      <c r="Q961">
        <v>10.389571999999999</v>
      </c>
      <c r="R961">
        <v>10.580558999999999</v>
      </c>
      <c r="S961">
        <v>10.887435999999999</v>
      </c>
      <c r="T961">
        <v>11.071351999999999</v>
      </c>
      <c r="U961">
        <v>11.256341000000001</v>
      </c>
      <c r="V961">
        <v>11.347759</v>
      </c>
      <c r="W961">
        <v>11.455581</v>
      </c>
      <c r="X961">
        <v>11.502575999999999</v>
      </c>
      <c r="Y961">
        <v>11.529191000000001</v>
      </c>
      <c r="Z961">
        <v>11.642149</v>
      </c>
      <c r="AA961">
        <v>11.709289999999999</v>
      </c>
      <c r="AB961">
        <v>11.750518</v>
      </c>
      <c r="AC961">
        <v>11.816271</v>
      </c>
      <c r="AD961">
        <v>11.876328000000001</v>
      </c>
      <c r="AE961">
        <v>11.829069</v>
      </c>
      <c r="AF961">
        <v>11.812799</v>
      </c>
      <c r="AG961">
        <v>11.775257999999999</v>
      </c>
      <c r="AH961">
        <v>11.865917</v>
      </c>
      <c r="AI961">
        <v>11.907857</v>
      </c>
      <c r="AJ961">
        <v>11.956564999999999</v>
      </c>
      <c r="AK961">
        <v>11.991</v>
      </c>
      <c r="AL961">
        <v>12.031433</v>
      </c>
      <c r="AM961">
        <v>12.110365</v>
      </c>
      <c r="AN961">
        <v>12.172553000000001</v>
      </c>
      <c r="AO961" s="1">
        <v>7.0000000000000001E-3</v>
      </c>
    </row>
    <row r="962" spans="1:41" hidden="1" x14ac:dyDescent="0.2">
      <c r="A962" t="s">
        <v>912</v>
      </c>
      <c r="B962" t="s">
        <v>59</v>
      </c>
      <c r="C962" t="s">
        <v>2648</v>
      </c>
      <c r="D962" t="s">
        <v>2672</v>
      </c>
      <c r="E962" t="s">
        <v>2661</v>
      </c>
      <c r="I962" t="s">
        <v>10</v>
      </c>
    </row>
    <row r="963" spans="1:41" hidden="1" x14ac:dyDescent="0.2">
      <c r="A963" t="s">
        <v>912</v>
      </c>
      <c r="B963" t="s">
        <v>11</v>
      </c>
      <c r="C963" t="s">
        <v>2648</v>
      </c>
      <c r="D963" t="s">
        <v>2672</v>
      </c>
      <c r="E963" t="s">
        <v>2661</v>
      </c>
      <c r="F963" t="s">
        <v>2651</v>
      </c>
      <c r="H963" t="s">
        <v>735</v>
      </c>
      <c r="I963" t="s">
        <v>10</v>
      </c>
      <c r="K963">
        <v>0</v>
      </c>
      <c r="L963">
        <v>0</v>
      </c>
      <c r="M963">
        <v>0</v>
      </c>
      <c r="N963">
        <v>0</v>
      </c>
      <c r="O963">
        <v>0</v>
      </c>
      <c r="P963">
        <v>0</v>
      </c>
      <c r="Q963">
        <v>0</v>
      </c>
      <c r="R963">
        <v>0</v>
      </c>
      <c r="S963">
        <v>0</v>
      </c>
      <c r="T963">
        <v>0</v>
      </c>
      <c r="U963">
        <v>0</v>
      </c>
      <c r="V963">
        <v>0</v>
      </c>
      <c r="W963">
        <v>0</v>
      </c>
      <c r="X963">
        <v>0</v>
      </c>
      <c r="Y963">
        <v>0</v>
      </c>
      <c r="Z963">
        <v>0</v>
      </c>
      <c r="AA963">
        <v>0</v>
      </c>
      <c r="AB963">
        <v>0</v>
      </c>
      <c r="AC963">
        <v>0</v>
      </c>
      <c r="AD963">
        <v>0</v>
      </c>
      <c r="AE963">
        <v>0</v>
      </c>
      <c r="AF963">
        <v>0</v>
      </c>
      <c r="AG963">
        <v>0</v>
      </c>
      <c r="AH963">
        <v>0</v>
      </c>
      <c r="AI963">
        <v>0</v>
      </c>
      <c r="AJ963">
        <v>0</v>
      </c>
      <c r="AK963">
        <v>0</v>
      </c>
      <c r="AL963">
        <v>0</v>
      </c>
      <c r="AM963">
        <v>0</v>
      </c>
      <c r="AN963">
        <v>0</v>
      </c>
      <c r="AO963" t="s">
        <v>69</v>
      </c>
    </row>
    <row r="964" spans="1:41" hidden="1" x14ac:dyDescent="0.2">
      <c r="A964" t="s">
        <v>912</v>
      </c>
      <c r="B964" t="s">
        <v>13</v>
      </c>
      <c r="C964" t="s">
        <v>2648</v>
      </c>
      <c r="D964" t="s">
        <v>2672</v>
      </c>
      <c r="E964" t="s">
        <v>2661</v>
      </c>
      <c r="F964" t="s">
        <v>2652</v>
      </c>
      <c r="H964" t="s">
        <v>736</v>
      </c>
      <c r="I964" t="s">
        <v>10</v>
      </c>
      <c r="K964">
        <v>0</v>
      </c>
      <c r="L964">
        <v>0</v>
      </c>
      <c r="M964">
        <v>0</v>
      </c>
      <c r="N964">
        <v>0</v>
      </c>
      <c r="O964">
        <v>0</v>
      </c>
      <c r="P964">
        <v>0</v>
      </c>
      <c r="Q964">
        <v>0</v>
      </c>
      <c r="R964">
        <v>0</v>
      </c>
      <c r="S964">
        <v>0</v>
      </c>
      <c r="T964">
        <v>0</v>
      </c>
      <c r="U964">
        <v>0</v>
      </c>
      <c r="V964">
        <v>0</v>
      </c>
      <c r="W964">
        <v>0</v>
      </c>
      <c r="X964">
        <v>0</v>
      </c>
      <c r="Y964">
        <v>0</v>
      </c>
      <c r="Z964">
        <v>0</v>
      </c>
      <c r="AA964">
        <v>0</v>
      </c>
      <c r="AB964">
        <v>0</v>
      </c>
      <c r="AC964">
        <v>0</v>
      </c>
      <c r="AD964">
        <v>0</v>
      </c>
      <c r="AE964">
        <v>0</v>
      </c>
      <c r="AF964">
        <v>0</v>
      </c>
      <c r="AG964">
        <v>0</v>
      </c>
      <c r="AH964">
        <v>0</v>
      </c>
      <c r="AI964">
        <v>0</v>
      </c>
      <c r="AJ964">
        <v>0</v>
      </c>
      <c r="AK964">
        <v>0</v>
      </c>
      <c r="AL964">
        <v>0</v>
      </c>
      <c r="AM964">
        <v>0</v>
      </c>
      <c r="AN964">
        <v>0</v>
      </c>
      <c r="AO964" t="s">
        <v>69</v>
      </c>
    </row>
    <row r="965" spans="1:41" hidden="1" x14ac:dyDescent="0.2">
      <c r="A965" t="s">
        <v>912</v>
      </c>
      <c r="B965" t="s">
        <v>15</v>
      </c>
      <c r="C965" t="s">
        <v>2648</v>
      </c>
      <c r="D965" t="s">
        <v>2672</v>
      </c>
      <c r="E965" t="s">
        <v>2661</v>
      </c>
      <c r="F965" t="s">
        <v>2653</v>
      </c>
      <c r="H965" t="s">
        <v>737</v>
      </c>
      <c r="I965" t="s">
        <v>10</v>
      </c>
      <c r="K965">
        <v>0</v>
      </c>
      <c r="L965">
        <v>0</v>
      </c>
      <c r="M965">
        <v>0</v>
      </c>
      <c r="N965">
        <v>0</v>
      </c>
      <c r="O965">
        <v>0</v>
      </c>
      <c r="P965">
        <v>0</v>
      </c>
      <c r="Q965">
        <v>0</v>
      </c>
      <c r="R965">
        <v>0</v>
      </c>
      <c r="S965">
        <v>0</v>
      </c>
      <c r="T965">
        <v>0</v>
      </c>
      <c r="U965">
        <v>0</v>
      </c>
      <c r="V965">
        <v>0</v>
      </c>
      <c r="W965">
        <v>0</v>
      </c>
      <c r="X965">
        <v>0</v>
      </c>
      <c r="Y965">
        <v>0</v>
      </c>
      <c r="Z965">
        <v>0</v>
      </c>
      <c r="AA965">
        <v>0</v>
      </c>
      <c r="AB965">
        <v>0</v>
      </c>
      <c r="AC965">
        <v>0</v>
      </c>
      <c r="AD965">
        <v>0</v>
      </c>
      <c r="AE965">
        <v>0</v>
      </c>
      <c r="AF965">
        <v>0</v>
      </c>
      <c r="AG965">
        <v>0</v>
      </c>
      <c r="AH965">
        <v>0</v>
      </c>
      <c r="AI965">
        <v>0</v>
      </c>
      <c r="AJ965">
        <v>0</v>
      </c>
      <c r="AK965">
        <v>0</v>
      </c>
      <c r="AL965">
        <v>0</v>
      </c>
      <c r="AM965">
        <v>0</v>
      </c>
      <c r="AN965">
        <v>0</v>
      </c>
      <c r="AO965" t="s">
        <v>69</v>
      </c>
    </row>
    <row r="966" spans="1:41" hidden="1" x14ac:dyDescent="0.2">
      <c r="A966" t="s">
        <v>912</v>
      </c>
      <c r="B966" t="s">
        <v>147</v>
      </c>
      <c r="C966" t="s">
        <v>2648</v>
      </c>
      <c r="D966" t="s">
        <v>2672</v>
      </c>
      <c r="E966" t="s">
        <v>2673</v>
      </c>
      <c r="I966" t="s">
        <v>10</v>
      </c>
    </row>
    <row r="967" spans="1:41" hidden="1" x14ac:dyDescent="0.2">
      <c r="A967" t="s">
        <v>912</v>
      </c>
      <c r="B967" t="s">
        <v>11</v>
      </c>
      <c r="C967" t="s">
        <v>2648</v>
      </c>
      <c r="D967" t="s">
        <v>2672</v>
      </c>
      <c r="E967" t="s">
        <v>2673</v>
      </c>
      <c r="F967" t="s">
        <v>2651</v>
      </c>
      <c r="H967" t="s">
        <v>738</v>
      </c>
      <c r="I967" t="s">
        <v>10</v>
      </c>
      <c r="K967">
        <v>0.18953100000000001</v>
      </c>
      <c r="L967">
        <v>0.19489100000000001</v>
      </c>
      <c r="M967">
        <v>3.3405149999999999</v>
      </c>
      <c r="N967">
        <v>3.5378509999999999</v>
      </c>
      <c r="O967">
        <v>3.576171</v>
      </c>
      <c r="P967">
        <v>3.5331600000000001</v>
      </c>
      <c r="Q967">
        <v>3.4154450000000001</v>
      </c>
      <c r="R967">
        <v>3.6621649999999999</v>
      </c>
      <c r="S967">
        <v>4.0783399999999999</v>
      </c>
      <c r="T967">
        <v>4.1113720000000002</v>
      </c>
      <c r="U967">
        <v>4.1502879999999998</v>
      </c>
      <c r="V967">
        <v>4.1842290000000002</v>
      </c>
      <c r="W967">
        <v>4.217619</v>
      </c>
      <c r="X967">
        <v>4.2467629999999996</v>
      </c>
      <c r="Y967">
        <v>4.2614609999999997</v>
      </c>
      <c r="Z967">
        <v>4.2906409999999999</v>
      </c>
      <c r="AA967">
        <v>4.3189679999999999</v>
      </c>
      <c r="AB967">
        <v>4.3509190000000002</v>
      </c>
      <c r="AC967">
        <v>4.3856650000000004</v>
      </c>
      <c r="AD967">
        <v>4.4175899999999997</v>
      </c>
      <c r="AE967">
        <v>3.4525239999999999</v>
      </c>
      <c r="AF967">
        <v>3.423219</v>
      </c>
      <c r="AG967">
        <v>3.4213100000000001</v>
      </c>
      <c r="AH967">
        <v>3.426701</v>
      </c>
      <c r="AI967">
        <v>3.4289890000000001</v>
      </c>
      <c r="AJ967">
        <v>3.4290430000000001</v>
      </c>
      <c r="AK967">
        <v>3.424121</v>
      </c>
      <c r="AL967">
        <v>3.4184939999999999</v>
      </c>
      <c r="AM967">
        <v>3.412563</v>
      </c>
      <c r="AN967">
        <v>3.404385</v>
      </c>
      <c r="AO967" s="1">
        <v>0.105</v>
      </c>
    </row>
    <row r="968" spans="1:41" hidden="1" x14ac:dyDescent="0.2">
      <c r="A968" t="s">
        <v>912</v>
      </c>
      <c r="B968" t="s">
        <v>13</v>
      </c>
      <c r="C968" t="s">
        <v>2648</v>
      </c>
      <c r="D968" t="s">
        <v>2672</v>
      </c>
      <c r="E968" t="s">
        <v>2673</v>
      </c>
      <c r="F968" t="s">
        <v>2652</v>
      </c>
      <c r="H968" t="s">
        <v>739</v>
      </c>
      <c r="I968" t="s">
        <v>10</v>
      </c>
      <c r="K968">
        <v>0.19</v>
      </c>
      <c r="L968">
        <v>0.190133</v>
      </c>
      <c r="M968">
        <v>3.2724820000000001</v>
      </c>
      <c r="N968">
        <v>3.602878</v>
      </c>
      <c r="O968">
        <v>3.6070150000000001</v>
      </c>
      <c r="P968">
        <v>3.5810309999999999</v>
      </c>
      <c r="Q968">
        <v>3.7317490000000002</v>
      </c>
      <c r="R968">
        <v>3.7852540000000001</v>
      </c>
      <c r="S968">
        <v>4.0142049999999996</v>
      </c>
      <c r="T968">
        <v>4.0372810000000001</v>
      </c>
      <c r="U968">
        <v>4.0691670000000002</v>
      </c>
      <c r="V968">
        <v>4.097836</v>
      </c>
      <c r="W968">
        <v>4.1248940000000003</v>
      </c>
      <c r="X968">
        <v>4.1516469999999996</v>
      </c>
      <c r="Y968">
        <v>4.1751120000000004</v>
      </c>
      <c r="Z968">
        <v>4.198277</v>
      </c>
      <c r="AA968">
        <v>4.2199239999999998</v>
      </c>
      <c r="AB968">
        <v>4.2439790000000004</v>
      </c>
      <c r="AC968">
        <v>4.2747760000000001</v>
      </c>
      <c r="AD968">
        <v>4.3062250000000004</v>
      </c>
      <c r="AE968">
        <v>4.3359769999999997</v>
      </c>
      <c r="AF968">
        <v>4.3623479999999999</v>
      </c>
      <c r="AG968">
        <v>3.428582</v>
      </c>
      <c r="AH968">
        <v>3.3407439999999999</v>
      </c>
      <c r="AI968">
        <v>3.3346879999999999</v>
      </c>
      <c r="AJ968">
        <v>3.333866</v>
      </c>
      <c r="AK968">
        <v>3.3154370000000002</v>
      </c>
      <c r="AL968">
        <v>3.3040759999999998</v>
      </c>
      <c r="AM968">
        <v>3.295601</v>
      </c>
      <c r="AN968">
        <v>3.2857980000000002</v>
      </c>
      <c r="AO968" s="1">
        <v>0.10299999999999999</v>
      </c>
    </row>
    <row r="969" spans="1:41" hidden="1" x14ac:dyDescent="0.2">
      <c r="A969" t="s">
        <v>912</v>
      </c>
      <c r="B969" t="s">
        <v>15</v>
      </c>
      <c r="C969" t="s">
        <v>2648</v>
      </c>
      <c r="D969" t="s">
        <v>2672</v>
      </c>
      <c r="E969" t="s">
        <v>2673</v>
      </c>
      <c r="F969" t="s">
        <v>2653</v>
      </c>
      <c r="H969" t="s">
        <v>740</v>
      </c>
      <c r="I969" t="s">
        <v>10</v>
      </c>
      <c r="K969">
        <v>0.19009100000000001</v>
      </c>
      <c r="L969">
        <v>0.19073499999999999</v>
      </c>
      <c r="M969">
        <v>3.4179110000000001</v>
      </c>
      <c r="N969">
        <v>3.8180559999999999</v>
      </c>
      <c r="O969">
        <v>3.7634880000000002</v>
      </c>
      <c r="P969">
        <v>4.0302709999999999</v>
      </c>
      <c r="Q969">
        <v>4.0630899999999999</v>
      </c>
      <c r="R969">
        <v>4.1050420000000001</v>
      </c>
      <c r="S969">
        <v>4.1554380000000002</v>
      </c>
      <c r="T969">
        <v>4.2023000000000001</v>
      </c>
      <c r="U969">
        <v>4.2510079999999997</v>
      </c>
      <c r="V969">
        <v>4.2977860000000003</v>
      </c>
      <c r="W969">
        <v>4.3425349999999998</v>
      </c>
      <c r="X969">
        <v>4.3786290000000001</v>
      </c>
      <c r="Y969">
        <v>4.4165890000000001</v>
      </c>
      <c r="Z969">
        <v>4.4513090000000002</v>
      </c>
      <c r="AA969">
        <v>4.4864129999999998</v>
      </c>
      <c r="AB969">
        <v>4.031568</v>
      </c>
      <c r="AC969">
        <v>3.7914910000000002</v>
      </c>
      <c r="AD969">
        <v>3.7849149999999998</v>
      </c>
      <c r="AE969">
        <v>3.785358</v>
      </c>
      <c r="AF969">
        <v>3.7206739999999998</v>
      </c>
      <c r="AG969">
        <v>3.7520159999999998</v>
      </c>
      <c r="AH969">
        <v>3.759379</v>
      </c>
      <c r="AI969">
        <v>3.804907</v>
      </c>
      <c r="AJ969">
        <v>3.8274119999999998</v>
      </c>
      <c r="AK969">
        <v>3.8366630000000002</v>
      </c>
      <c r="AL969">
        <v>3.8334959999999998</v>
      </c>
      <c r="AM969">
        <v>3.834673</v>
      </c>
      <c r="AN969">
        <v>3.837059</v>
      </c>
      <c r="AO969" s="1">
        <v>0.109</v>
      </c>
    </row>
    <row r="970" spans="1:41" hidden="1" x14ac:dyDescent="0.2">
      <c r="A970" t="s">
        <v>912</v>
      </c>
      <c r="B970" t="s">
        <v>67</v>
      </c>
      <c r="C970" t="s">
        <v>2648</v>
      </c>
      <c r="D970" t="s">
        <v>2672</v>
      </c>
      <c r="E970" t="s">
        <v>2663</v>
      </c>
      <c r="I970" t="s">
        <v>10</v>
      </c>
    </row>
    <row r="971" spans="1:41" hidden="1" x14ac:dyDescent="0.2">
      <c r="A971" t="s">
        <v>912</v>
      </c>
      <c r="B971" t="s">
        <v>11</v>
      </c>
      <c r="C971" t="s">
        <v>2648</v>
      </c>
      <c r="D971" t="s">
        <v>2672</v>
      </c>
      <c r="E971" t="s">
        <v>2663</v>
      </c>
      <c r="F971" t="s">
        <v>2651</v>
      </c>
      <c r="H971" t="s">
        <v>741</v>
      </c>
      <c r="I971" t="s">
        <v>10</v>
      </c>
      <c r="K971">
        <v>0</v>
      </c>
      <c r="L971">
        <v>0</v>
      </c>
      <c r="M971">
        <v>0</v>
      </c>
      <c r="N971">
        <v>0</v>
      </c>
      <c r="O971">
        <v>0</v>
      </c>
      <c r="P971">
        <v>0</v>
      </c>
      <c r="Q971">
        <v>0</v>
      </c>
      <c r="R971">
        <v>0</v>
      </c>
      <c r="S971">
        <v>0</v>
      </c>
      <c r="T971">
        <v>0</v>
      </c>
      <c r="U971">
        <v>0</v>
      </c>
      <c r="V971">
        <v>0</v>
      </c>
      <c r="W971">
        <v>0</v>
      </c>
      <c r="X971">
        <v>0</v>
      </c>
      <c r="Y971">
        <v>0</v>
      </c>
      <c r="Z971">
        <v>0</v>
      </c>
      <c r="AA971">
        <v>0</v>
      </c>
      <c r="AB971">
        <v>0</v>
      </c>
      <c r="AC971">
        <v>0</v>
      </c>
      <c r="AD971">
        <v>0</v>
      </c>
      <c r="AE971">
        <v>0</v>
      </c>
      <c r="AF971">
        <v>0</v>
      </c>
      <c r="AG971">
        <v>0</v>
      </c>
      <c r="AH971">
        <v>0</v>
      </c>
      <c r="AI971">
        <v>0</v>
      </c>
      <c r="AJ971">
        <v>0</v>
      </c>
      <c r="AK971">
        <v>0</v>
      </c>
      <c r="AL971">
        <v>0</v>
      </c>
      <c r="AM971">
        <v>0</v>
      </c>
      <c r="AN971">
        <v>0</v>
      </c>
      <c r="AO971" t="s">
        <v>69</v>
      </c>
    </row>
    <row r="972" spans="1:41" hidden="1" x14ac:dyDescent="0.2">
      <c r="A972" t="s">
        <v>912</v>
      </c>
      <c r="B972" t="s">
        <v>13</v>
      </c>
      <c r="C972" t="s">
        <v>2648</v>
      </c>
      <c r="D972" t="s">
        <v>2672</v>
      </c>
      <c r="E972" t="s">
        <v>2663</v>
      </c>
      <c r="F972" t="s">
        <v>2652</v>
      </c>
      <c r="H972" t="s">
        <v>742</v>
      </c>
      <c r="I972" t="s">
        <v>10</v>
      </c>
      <c r="K972">
        <v>0</v>
      </c>
      <c r="L972">
        <v>0</v>
      </c>
      <c r="M972">
        <v>0</v>
      </c>
      <c r="N972">
        <v>0</v>
      </c>
      <c r="O972">
        <v>0</v>
      </c>
      <c r="P972">
        <v>0</v>
      </c>
      <c r="Q972">
        <v>0</v>
      </c>
      <c r="R972">
        <v>0</v>
      </c>
      <c r="S972">
        <v>0</v>
      </c>
      <c r="T972">
        <v>0</v>
      </c>
      <c r="U972">
        <v>0</v>
      </c>
      <c r="V972">
        <v>0</v>
      </c>
      <c r="W972">
        <v>0</v>
      </c>
      <c r="X972">
        <v>0</v>
      </c>
      <c r="Y972">
        <v>0</v>
      </c>
      <c r="Z972">
        <v>0</v>
      </c>
      <c r="AA972">
        <v>0</v>
      </c>
      <c r="AB972">
        <v>0</v>
      </c>
      <c r="AC972">
        <v>0</v>
      </c>
      <c r="AD972">
        <v>0</v>
      </c>
      <c r="AE972">
        <v>0</v>
      </c>
      <c r="AF972">
        <v>0</v>
      </c>
      <c r="AG972">
        <v>0</v>
      </c>
      <c r="AH972">
        <v>0</v>
      </c>
      <c r="AI972">
        <v>0</v>
      </c>
      <c r="AJ972">
        <v>0</v>
      </c>
      <c r="AK972">
        <v>0</v>
      </c>
      <c r="AL972">
        <v>0</v>
      </c>
      <c r="AM972">
        <v>0</v>
      </c>
      <c r="AN972">
        <v>0</v>
      </c>
      <c r="AO972" t="s">
        <v>69</v>
      </c>
    </row>
    <row r="973" spans="1:41" hidden="1" x14ac:dyDescent="0.2">
      <c r="A973" t="s">
        <v>912</v>
      </c>
      <c r="B973" t="s">
        <v>15</v>
      </c>
      <c r="C973" t="s">
        <v>2648</v>
      </c>
      <c r="D973" t="s">
        <v>2672</v>
      </c>
      <c r="E973" t="s">
        <v>2663</v>
      </c>
      <c r="F973" t="s">
        <v>2653</v>
      </c>
      <c r="H973" t="s">
        <v>743</v>
      </c>
      <c r="I973" t="s">
        <v>10</v>
      </c>
      <c r="K973">
        <v>0</v>
      </c>
      <c r="L973">
        <v>0</v>
      </c>
      <c r="M973">
        <v>0</v>
      </c>
      <c r="N973">
        <v>0</v>
      </c>
      <c r="O973">
        <v>0</v>
      </c>
      <c r="P973">
        <v>0</v>
      </c>
      <c r="Q973">
        <v>0</v>
      </c>
      <c r="R973">
        <v>0</v>
      </c>
      <c r="S973">
        <v>0</v>
      </c>
      <c r="T973">
        <v>0</v>
      </c>
      <c r="U973">
        <v>0</v>
      </c>
      <c r="V973">
        <v>0</v>
      </c>
      <c r="W973">
        <v>0</v>
      </c>
      <c r="X973">
        <v>0</v>
      </c>
      <c r="Y973">
        <v>0</v>
      </c>
      <c r="Z973">
        <v>0</v>
      </c>
      <c r="AA973">
        <v>0</v>
      </c>
      <c r="AB973">
        <v>0</v>
      </c>
      <c r="AC973">
        <v>0</v>
      </c>
      <c r="AD973">
        <v>0</v>
      </c>
      <c r="AE973">
        <v>0</v>
      </c>
      <c r="AF973">
        <v>0</v>
      </c>
      <c r="AG973">
        <v>0</v>
      </c>
      <c r="AH973">
        <v>0</v>
      </c>
      <c r="AI973">
        <v>0</v>
      </c>
      <c r="AJ973">
        <v>0</v>
      </c>
      <c r="AK973">
        <v>0</v>
      </c>
      <c r="AL973">
        <v>0</v>
      </c>
      <c r="AM973">
        <v>0</v>
      </c>
      <c r="AN973">
        <v>0</v>
      </c>
      <c r="AO973" t="s">
        <v>69</v>
      </c>
    </row>
    <row r="974" spans="1:41" hidden="1" x14ac:dyDescent="0.2">
      <c r="A974" t="s">
        <v>912</v>
      </c>
      <c r="B974" t="s">
        <v>25</v>
      </c>
      <c r="C974" t="s">
        <v>2648</v>
      </c>
      <c r="D974" t="s">
        <v>2672</v>
      </c>
      <c r="E974" t="s">
        <v>2656</v>
      </c>
      <c r="I974" t="s">
        <v>10</v>
      </c>
    </row>
    <row r="975" spans="1:41" hidden="1" x14ac:dyDescent="0.2">
      <c r="A975" t="s">
        <v>912</v>
      </c>
      <c r="B975" t="s">
        <v>11</v>
      </c>
      <c r="C975" t="s">
        <v>2648</v>
      </c>
      <c r="D975" t="s">
        <v>2672</v>
      </c>
      <c r="E975" t="s">
        <v>2656</v>
      </c>
      <c r="F975" t="s">
        <v>2651</v>
      </c>
      <c r="H975" t="s">
        <v>744</v>
      </c>
      <c r="I975" t="s">
        <v>10</v>
      </c>
      <c r="K975">
        <v>52.194831999999998</v>
      </c>
      <c r="L975">
        <v>56.279327000000002</v>
      </c>
      <c r="M975">
        <v>54.637549999999997</v>
      </c>
      <c r="N975">
        <v>53.618999000000002</v>
      </c>
      <c r="O975">
        <v>53.842495</v>
      </c>
      <c r="P975">
        <v>53.303001000000002</v>
      </c>
      <c r="Q975">
        <v>53.610984999999999</v>
      </c>
      <c r="R975">
        <v>53.842258000000001</v>
      </c>
      <c r="S975">
        <v>54.402279</v>
      </c>
      <c r="T975">
        <v>52.888236999999997</v>
      </c>
      <c r="U975">
        <v>53.448951999999998</v>
      </c>
      <c r="V975">
        <v>53.614437000000002</v>
      </c>
      <c r="W975">
        <v>54.001755000000003</v>
      </c>
      <c r="X975">
        <v>55.375942000000002</v>
      </c>
      <c r="Y975">
        <v>55.204411</v>
      </c>
      <c r="Z975">
        <v>55.094397999999998</v>
      </c>
      <c r="AA975">
        <v>55.189278000000002</v>
      </c>
      <c r="AB975">
        <v>55.195025999999999</v>
      </c>
      <c r="AC975">
        <v>55.304774999999999</v>
      </c>
      <c r="AD975">
        <v>55.308146999999998</v>
      </c>
      <c r="AE975">
        <v>55.501216999999997</v>
      </c>
      <c r="AF975">
        <v>55.817959000000002</v>
      </c>
      <c r="AG975">
        <v>55.720139000000003</v>
      </c>
      <c r="AH975">
        <v>55.269553999999999</v>
      </c>
      <c r="AI975">
        <v>55.168545000000002</v>
      </c>
      <c r="AJ975">
        <v>55.144145999999999</v>
      </c>
      <c r="AK975">
        <v>54.961295999999997</v>
      </c>
      <c r="AL975">
        <v>54.835071999999997</v>
      </c>
      <c r="AM975">
        <v>54.795403</v>
      </c>
      <c r="AN975">
        <v>54.585075000000003</v>
      </c>
      <c r="AO975" s="1">
        <v>2E-3</v>
      </c>
    </row>
    <row r="976" spans="1:41" hidden="1" x14ac:dyDescent="0.2">
      <c r="A976" t="s">
        <v>912</v>
      </c>
      <c r="B976" t="s">
        <v>13</v>
      </c>
      <c r="C976" t="s">
        <v>2648</v>
      </c>
      <c r="D976" t="s">
        <v>2672</v>
      </c>
      <c r="E976" t="s">
        <v>2656</v>
      </c>
      <c r="F976" t="s">
        <v>2652</v>
      </c>
      <c r="H976" t="s">
        <v>745</v>
      </c>
      <c r="I976" t="s">
        <v>10</v>
      </c>
      <c r="K976">
        <v>52.217765999999997</v>
      </c>
      <c r="L976">
        <v>55.881568999999999</v>
      </c>
      <c r="M976">
        <v>53.885120000000001</v>
      </c>
      <c r="N976">
        <v>52.562935000000003</v>
      </c>
      <c r="O976">
        <v>51.720036</v>
      </c>
      <c r="P976">
        <v>51.967941000000003</v>
      </c>
      <c r="Q976">
        <v>52.971877999999997</v>
      </c>
      <c r="R976">
        <v>53.452686</v>
      </c>
      <c r="S976">
        <v>53.625950000000003</v>
      </c>
      <c r="T976">
        <v>52.205146999999997</v>
      </c>
      <c r="U976">
        <v>52.903820000000003</v>
      </c>
      <c r="V976">
        <v>52.955933000000002</v>
      </c>
      <c r="W976">
        <v>52.239337999999996</v>
      </c>
      <c r="X976">
        <v>54.000469000000002</v>
      </c>
      <c r="Y976">
        <v>52.295952</v>
      </c>
      <c r="Z976">
        <v>53.064072000000003</v>
      </c>
      <c r="AA976">
        <v>53.363888000000003</v>
      </c>
      <c r="AB976">
        <v>53.521286000000003</v>
      </c>
      <c r="AC976">
        <v>54.078743000000003</v>
      </c>
      <c r="AD976">
        <v>54.011707000000001</v>
      </c>
      <c r="AE976">
        <v>54.215611000000003</v>
      </c>
      <c r="AF976">
        <v>54.076504</v>
      </c>
      <c r="AG976">
        <v>54.181263000000001</v>
      </c>
      <c r="AH976">
        <v>53.970509</v>
      </c>
      <c r="AI976">
        <v>53.738930000000003</v>
      </c>
      <c r="AJ976">
        <v>53.385852999999997</v>
      </c>
      <c r="AK976">
        <v>53.139679000000001</v>
      </c>
      <c r="AL976">
        <v>52.719901999999998</v>
      </c>
      <c r="AM976">
        <v>52.540989000000003</v>
      </c>
      <c r="AN976">
        <v>52.192196000000003</v>
      </c>
      <c r="AO976" s="1">
        <v>0</v>
      </c>
    </row>
    <row r="977" spans="1:41" hidden="1" x14ac:dyDescent="0.2">
      <c r="A977" t="s">
        <v>912</v>
      </c>
      <c r="B977" t="s">
        <v>15</v>
      </c>
      <c r="C977" t="s">
        <v>2648</v>
      </c>
      <c r="D977" t="s">
        <v>2672</v>
      </c>
      <c r="E977" t="s">
        <v>2656</v>
      </c>
      <c r="F977" t="s">
        <v>2653</v>
      </c>
      <c r="H977" t="s">
        <v>746</v>
      </c>
      <c r="I977" t="s">
        <v>10</v>
      </c>
      <c r="K977">
        <v>52.316772</v>
      </c>
      <c r="L977">
        <v>55.770282999999999</v>
      </c>
      <c r="M977">
        <v>55.630839999999999</v>
      </c>
      <c r="N977">
        <v>56.021076000000001</v>
      </c>
      <c r="O977">
        <v>57.341392999999997</v>
      </c>
      <c r="P977">
        <v>56.753566999999997</v>
      </c>
      <c r="Q977">
        <v>58.381633999999998</v>
      </c>
      <c r="R977">
        <v>58.183501999999997</v>
      </c>
      <c r="S977">
        <v>58.490284000000003</v>
      </c>
      <c r="T977">
        <v>57.984408999999999</v>
      </c>
      <c r="U977">
        <v>59.017456000000003</v>
      </c>
      <c r="V977">
        <v>59.745285000000003</v>
      </c>
      <c r="W977">
        <v>60.229736000000003</v>
      </c>
      <c r="X977">
        <v>60.791167999999999</v>
      </c>
      <c r="Y977">
        <v>59.705993999999997</v>
      </c>
      <c r="Z977">
        <v>59.596729000000003</v>
      </c>
      <c r="AA977">
        <v>59.671123999999999</v>
      </c>
      <c r="AB977">
        <v>60.517906000000004</v>
      </c>
      <c r="AC977">
        <v>60.603259999999999</v>
      </c>
      <c r="AD977">
        <v>60.876102000000003</v>
      </c>
      <c r="AE977">
        <v>61.479438999999999</v>
      </c>
      <c r="AF977">
        <v>61.354691000000003</v>
      </c>
      <c r="AG977">
        <v>61.201107</v>
      </c>
      <c r="AH977">
        <v>61.274718999999997</v>
      </c>
      <c r="AI977">
        <v>61.172550000000001</v>
      </c>
      <c r="AJ977">
        <v>61.107647</v>
      </c>
      <c r="AK977">
        <v>60.947659000000002</v>
      </c>
      <c r="AL977">
        <v>60.648215999999998</v>
      </c>
      <c r="AM977">
        <v>60.584629</v>
      </c>
      <c r="AN977">
        <v>60.635914</v>
      </c>
      <c r="AO977" s="1">
        <v>5.0000000000000001E-3</v>
      </c>
    </row>
    <row r="978" spans="1:41" hidden="1" x14ac:dyDescent="0.2">
      <c r="A978" t="s">
        <v>912</v>
      </c>
      <c r="B978" t="s">
        <v>157</v>
      </c>
    </row>
    <row r="979" spans="1:41" hidden="1" x14ac:dyDescent="0.2">
      <c r="A979" t="s">
        <v>912</v>
      </c>
      <c r="B979" t="s">
        <v>158</v>
      </c>
    </row>
    <row r="980" spans="1:41" hidden="1" x14ac:dyDescent="0.2">
      <c r="A980" t="s">
        <v>912</v>
      </c>
      <c r="B980" t="s">
        <v>8</v>
      </c>
      <c r="C980" t="s">
        <v>181</v>
      </c>
      <c r="D980" t="s">
        <v>2674</v>
      </c>
      <c r="I980" t="s">
        <v>159</v>
      </c>
    </row>
    <row r="981" spans="1:41" hidden="1" x14ac:dyDescent="0.2">
      <c r="A981" t="s">
        <v>912</v>
      </c>
      <c r="B981" t="s">
        <v>11</v>
      </c>
      <c r="C981" t="s">
        <v>181</v>
      </c>
      <c r="D981" t="s">
        <v>2674</v>
      </c>
      <c r="E981" t="s">
        <v>2651</v>
      </c>
      <c r="H981" t="s">
        <v>747</v>
      </c>
      <c r="I981" t="s">
        <v>159</v>
      </c>
      <c r="K981">
        <v>17.879577999999999</v>
      </c>
      <c r="L981">
        <v>18.582813000000002</v>
      </c>
      <c r="M981">
        <v>18.234183999999999</v>
      </c>
      <c r="N981">
        <v>18.319293999999999</v>
      </c>
      <c r="O981">
        <v>18.490791000000002</v>
      </c>
      <c r="P981">
        <v>18.553608000000001</v>
      </c>
      <c r="Q981">
        <v>18.766973</v>
      </c>
      <c r="R981">
        <v>18.861217</v>
      </c>
      <c r="S981">
        <v>19.010020999999998</v>
      </c>
      <c r="T981">
        <v>18.824580999999998</v>
      </c>
      <c r="U981">
        <v>19.024045999999998</v>
      </c>
      <c r="V981">
        <v>19.134692999999999</v>
      </c>
      <c r="W981">
        <v>19.256734999999999</v>
      </c>
      <c r="X981">
        <v>19.551124999999999</v>
      </c>
      <c r="Y981">
        <v>19.581413000000001</v>
      </c>
      <c r="Z981">
        <v>19.657710999999999</v>
      </c>
      <c r="AA981">
        <v>19.777956</v>
      </c>
      <c r="AB981">
        <v>19.867712000000001</v>
      </c>
      <c r="AC981">
        <v>19.966491999999999</v>
      </c>
      <c r="AD981">
        <v>20.063749000000001</v>
      </c>
      <c r="AE981">
        <v>20.175899999999999</v>
      </c>
      <c r="AF981">
        <v>20.312508000000001</v>
      </c>
      <c r="AG981">
        <v>20.398593999999999</v>
      </c>
      <c r="AH981">
        <v>20.429693</v>
      </c>
      <c r="AI981">
        <v>20.513805000000001</v>
      </c>
      <c r="AJ981">
        <v>20.627552000000001</v>
      </c>
      <c r="AK981">
        <v>20.698505000000001</v>
      </c>
      <c r="AL981">
        <v>20.770336</v>
      </c>
      <c r="AM981">
        <v>20.864376</v>
      </c>
      <c r="AN981">
        <v>20.917603</v>
      </c>
      <c r="AO981" s="1">
        <v>5.0000000000000001E-3</v>
      </c>
    </row>
    <row r="982" spans="1:41" hidden="1" x14ac:dyDescent="0.2">
      <c r="A982" t="s">
        <v>912</v>
      </c>
      <c r="B982" t="s">
        <v>13</v>
      </c>
      <c r="C982" t="s">
        <v>181</v>
      </c>
      <c r="D982" t="s">
        <v>2674</v>
      </c>
      <c r="E982" t="s">
        <v>2652</v>
      </c>
      <c r="H982" t="s">
        <v>748</v>
      </c>
      <c r="I982" t="s">
        <v>159</v>
      </c>
      <c r="K982">
        <v>17.883811999999999</v>
      </c>
      <c r="L982">
        <v>18.4788</v>
      </c>
      <c r="M982">
        <v>18.011993</v>
      </c>
      <c r="N982">
        <v>17.966895999999998</v>
      </c>
      <c r="O982">
        <v>17.970551</v>
      </c>
      <c r="P982">
        <v>18.171582999999998</v>
      </c>
      <c r="Q982">
        <v>18.491755999999999</v>
      </c>
      <c r="R982">
        <v>18.594643000000001</v>
      </c>
      <c r="S982">
        <v>18.672598000000001</v>
      </c>
      <c r="T982">
        <v>18.496067</v>
      </c>
      <c r="U982">
        <v>18.677401</v>
      </c>
      <c r="V982">
        <v>18.764557</v>
      </c>
      <c r="W982">
        <v>18.699000999999999</v>
      </c>
      <c r="X982">
        <v>19.041927000000001</v>
      </c>
      <c r="Y982">
        <v>18.798126</v>
      </c>
      <c r="Z982">
        <v>19.005887999999999</v>
      </c>
      <c r="AA982">
        <v>19.145651000000001</v>
      </c>
      <c r="AB982">
        <v>19.251857999999999</v>
      </c>
      <c r="AC982">
        <v>19.412776999999998</v>
      </c>
      <c r="AD982">
        <v>19.497897999999999</v>
      </c>
      <c r="AE982">
        <v>19.619875</v>
      </c>
      <c r="AF982">
        <v>19.671989</v>
      </c>
      <c r="AG982">
        <v>19.807734</v>
      </c>
      <c r="AH982">
        <v>19.869316000000001</v>
      </c>
      <c r="AI982">
        <v>19.924084000000001</v>
      </c>
      <c r="AJ982">
        <v>19.981017999999999</v>
      </c>
      <c r="AK982">
        <v>20.034300000000002</v>
      </c>
      <c r="AL982">
        <v>20.076993999999999</v>
      </c>
      <c r="AM982">
        <v>20.177059</v>
      </c>
      <c r="AN982">
        <v>20.241934000000001</v>
      </c>
      <c r="AO982" s="1">
        <v>4.0000000000000001E-3</v>
      </c>
    </row>
    <row r="983" spans="1:41" hidden="1" x14ac:dyDescent="0.2">
      <c r="A983" t="s">
        <v>912</v>
      </c>
      <c r="B983" t="s">
        <v>15</v>
      </c>
      <c r="C983" t="s">
        <v>181</v>
      </c>
      <c r="D983" t="s">
        <v>2674</v>
      </c>
      <c r="E983" t="s">
        <v>2653</v>
      </c>
      <c r="H983" t="s">
        <v>749</v>
      </c>
      <c r="I983" t="s">
        <v>159</v>
      </c>
      <c r="K983">
        <v>17.899387000000001</v>
      </c>
      <c r="L983">
        <v>18.582996000000001</v>
      </c>
      <c r="M983">
        <v>18.394531000000001</v>
      </c>
      <c r="N983">
        <v>18.821247</v>
      </c>
      <c r="O983">
        <v>19.211608999999999</v>
      </c>
      <c r="P983">
        <v>19.302181000000001</v>
      </c>
      <c r="Q983">
        <v>19.746963999999998</v>
      </c>
      <c r="R983">
        <v>19.789791000000001</v>
      </c>
      <c r="S983">
        <v>20.04035</v>
      </c>
      <c r="T983">
        <v>20.062895000000001</v>
      </c>
      <c r="U983">
        <v>20.35014</v>
      </c>
      <c r="V983">
        <v>20.590916</v>
      </c>
      <c r="W983">
        <v>20.76107</v>
      </c>
      <c r="X983">
        <v>20.950001</v>
      </c>
      <c r="Y983">
        <v>20.864951999999999</v>
      </c>
      <c r="Z983">
        <v>20.974409000000001</v>
      </c>
      <c r="AA983">
        <v>21.122847</v>
      </c>
      <c r="AB983">
        <v>21.35548</v>
      </c>
      <c r="AC983">
        <v>21.449584999999999</v>
      </c>
      <c r="AD983">
        <v>21.521311000000001</v>
      </c>
      <c r="AE983">
        <v>21.663197</v>
      </c>
      <c r="AF983">
        <v>21.709305000000001</v>
      </c>
      <c r="AG983">
        <v>21.769760000000002</v>
      </c>
      <c r="AH983">
        <v>21.866161000000002</v>
      </c>
      <c r="AI983">
        <v>21.964870000000001</v>
      </c>
      <c r="AJ983">
        <v>22.049907999999999</v>
      </c>
      <c r="AK983">
        <v>22.120736999999998</v>
      </c>
      <c r="AL983">
        <v>22.149193</v>
      </c>
      <c r="AM983">
        <v>22.236149000000001</v>
      </c>
      <c r="AN983">
        <v>22.361048</v>
      </c>
      <c r="AO983" s="1">
        <v>8.0000000000000002E-3</v>
      </c>
    </row>
    <row r="984" spans="1:41" hidden="1" x14ac:dyDescent="0.2">
      <c r="A984" t="s">
        <v>912</v>
      </c>
      <c r="B984" t="s">
        <v>29</v>
      </c>
      <c r="C984" t="s">
        <v>181</v>
      </c>
      <c r="D984" t="s">
        <v>2675</v>
      </c>
      <c r="I984" t="s">
        <v>159</v>
      </c>
    </row>
    <row r="985" spans="1:41" hidden="1" x14ac:dyDescent="0.2">
      <c r="A985" t="s">
        <v>912</v>
      </c>
      <c r="B985" t="s">
        <v>11</v>
      </c>
      <c r="C985" t="s">
        <v>181</v>
      </c>
      <c r="D985" t="s">
        <v>2675</v>
      </c>
      <c r="E985" t="s">
        <v>2651</v>
      </c>
      <c r="H985" t="s">
        <v>750</v>
      </c>
      <c r="I985" t="s">
        <v>159</v>
      </c>
      <c r="K985">
        <v>12.176978</v>
      </c>
      <c r="L985">
        <v>13.232708000000001</v>
      </c>
      <c r="M985">
        <v>12.463053</v>
      </c>
      <c r="N985">
        <v>12.114347</v>
      </c>
      <c r="O985">
        <v>12.016939000000001</v>
      </c>
      <c r="P985">
        <v>11.827681</v>
      </c>
      <c r="Q985">
        <v>11.862074</v>
      </c>
      <c r="R985">
        <v>11.878952999999999</v>
      </c>
      <c r="S985">
        <v>11.941397</v>
      </c>
      <c r="T985">
        <v>11.706773</v>
      </c>
      <c r="U985">
        <v>11.786709</v>
      </c>
      <c r="V985">
        <v>11.792195</v>
      </c>
      <c r="W985">
        <v>11.841035</v>
      </c>
      <c r="X985">
        <v>12.026783999999999</v>
      </c>
      <c r="Y985">
        <v>11.988118</v>
      </c>
      <c r="Z985">
        <v>11.951052000000001</v>
      </c>
      <c r="AA985">
        <v>11.960777999999999</v>
      </c>
      <c r="AB985">
        <v>11.963558000000001</v>
      </c>
      <c r="AC985">
        <v>11.980791</v>
      </c>
      <c r="AD985">
        <v>11.99053</v>
      </c>
      <c r="AE985">
        <v>12.020497000000001</v>
      </c>
      <c r="AF985">
        <v>12.069851999999999</v>
      </c>
      <c r="AG985">
        <v>12.071681999999999</v>
      </c>
      <c r="AH985">
        <v>12.024925</v>
      </c>
      <c r="AI985">
        <v>12.030253</v>
      </c>
      <c r="AJ985">
        <v>12.046268</v>
      </c>
      <c r="AK985">
        <v>12.0448</v>
      </c>
      <c r="AL985">
        <v>12.047573</v>
      </c>
      <c r="AM985">
        <v>12.074622</v>
      </c>
      <c r="AN985">
        <v>12.080835</v>
      </c>
      <c r="AO985" s="1">
        <v>0</v>
      </c>
    </row>
    <row r="986" spans="1:41" hidden="1" x14ac:dyDescent="0.2">
      <c r="A986" t="s">
        <v>912</v>
      </c>
      <c r="B986" t="s">
        <v>13</v>
      </c>
      <c r="C986" t="s">
        <v>181</v>
      </c>
      <c r="D986" t="s">
        <v>2675</v>
      </c>
      <c r="E986" t="s">
        <v>2652</v>
      </c>
      <c r="H986" t="s">
        <v>751</v>
      </c>
      <c r="I986" t="s">
        <v>159</v>
      </c>
      <c r="K986">
        <v>12.180509000000001</v>
      </c>
      <c r="L986">
        <v>13.126533999999999</v>
      </c>
      <c r="M986">
        <v>12.264767000000001</v>
      </c>
      <c r="N986">
        <v>11.873505</v>
      </c>
      <c r="O986">
        <v>11.637884</v>
      </c>
      <c r="P986">
        <v>11.575418000000001</v>
      </c>
      <c r="Q986">
        <v>11.709163999999999</v>
      </c>
      <c r="R986">
        <v>11.74663</v>
      </c>
      <c r="S986">
        <v>11.758036000000001</v>
      </c>
      <c r="T986">
        <v>11.534224</v>
      </c>
      <c r="U986">
        <v>11.632477</v>
      </c>
      <c r="V986">
        <v>11.621195</v>
      </c>
      <c r="W986">
        <v>11.508511</v>
      </c>
      <c r="X986">
        <v>11.755407999999999</v>
      </c>
      <c r="Y986">
        <v>11.491783</v>
      </c>
      <c r="Z986">
        <v>11.587096000000001</v>
      </c>
      <c r="AA986">
        <v>11.602701</v>
      </c>
      <c r="AB986">
        <v>11.629543</v>
      </c>
      <c r="AC986">
        <v>11.718211999999999</v>
      </c>
      <c r="AD986">
        <v>11.715783</v>
      </c>
      <c r="AE986">
        <v>11.753111000000001</v>
      </c>
      <c r="AF986">
        <v>11.739272</v>
      </c>
      <c r="AG986">
        <v>11.772565999999999</v>
      </c>
      <c r="AH986">
        <v>11.756525</v>
      </c>
      <c r="AI986">
        <v>11.746019</v>
      </c>
      <c r="AJ986">
        <v>11.713805000000001</v>
      </c>
      <c r="AK986">
        <v>11.699498</v>
      </c>
      <c r="AL986">
        <v>11.670349</v>
      </c>
      <c r="AM986">
        <v>11.685673</v>
      </c>
      <c r="AN986">
        <v>11.673044000000001</v>
      </c>
      <c r="AO986" s="1">
        <v>-1E-3</v>
      </c>
    </row>
    <row r="987" spans="1:41" hidden="1" x14ac:dyDescent="0.2">
      <c r="A987" t="s">
        <v>912</v>
      </c>
      <c r="B987" t="s">
        <v>15</v>
      </c>
      <c r="C987" t="s">
        <v>181</v>
      </c>
      <c r="D987" t="s">
        <v>2675</v>
      </c>
      <c r="E987" t="s">
        <v>2653</v>
      </c>
      <c r="H987" t="s">
        <v>752</v>
      </c>
      <c r="I987" t="s">
        <v>159</v>
      </c>
      <c r="K987">
        <v>12.197172999999999</v>
      </c>
      <c r="L987">
        <v>13.238975999999999</v>
      </c>
      <c r="M987">
        <v>12.691919</v>
      </c>
      <c r="N987">
        <v>12.600809999999999</v>
      </c>
      <c r="O987">
        <v>12.666836</v>
      </c>
      <c r="P987">
        <v>12.45842</v>
      </c>
      <c r="Q987">
        <v>12.699242999999999</v>
      </c>
      <c r="R987">
        <v>12.626595</v>
      </c>
      <c r="S987">
        <v>12.694093000000001</v>
      </c>
      <c r="T987">
        <v>12.61689</v>
      </c>
      <c r="U987">
        <v>12.767827</v>
      </c>
      <c r="V987">
        <v>12.847719</v>
      </c>
      <c r="W987">
        <v>12.922535</v>
      </c>
      <c r="X987">
        <v>12.989992000000001</v>
      </c>
      <c r="Y987">
        <v>12.826124</v>
      </c>
      <c r="Z987">
        <v>12.836504</v>
      </c>
      <c r="AA987">
        <v>12.826921</v>
      </c>
      <c r="AB987">
        <v>12.951608</v>
      </c>
      <c r="AC987">
        <v>12.964086999999999</v>
      </c>
      <c r="AD987">
        <v>12.993269</v>
      </c>
      <c r="AE987">
        <v>13.056721</v>
      </c>
      <c r="AF987">
        <v>13.039592000000001</v>
      </c>
      <c r="AG987">
        <v>13.029953000000001</v>
      </c>
      <c r="AH987">
        <v>13.045308</v>
      </c>
      <c r="AI987">
        <v>13.058805</v>
      </c>
      <c r="AJ987">
        <v>13.064772</v>
      </c>
      <c r="AK987">
        <v>13.067767999999999</v>
      </c>
      <c r="AL987">
        <v>13.048785000000001</v>
      </c>
      <c r="AM987">
        <v>13.075827</v>
      </c>
      <c r="AN987">
        <v>13.108586000000001</v>
      </c>
      <c r="AO987" s="1">
        <v>2E-3</v>
      </c>
    </row>
    <row r="988" spans="1:41" hidden="1" x14ac:dyDescent="0.2">
      <c r="A988" t="s">
        <v>912</v>
      </c>
      <c r="B988" t="s">
        <v>46</v>
      </c>
      <c r="C988" t="s">
        <v>181</v>
      </c>
      <c r="D988" t="s">
        <v>2676</v>
      </c>
      <c r="I988" t="s">
        <v>159</v>
      </c>
    </row>
    <row r="989" spans="1:41" hidden="1" x14ac:dyDescent="0.2">
      <c r="A989" t="s">
        <v>912</v>
      </c>
      <c r="B989" t="s">
        <v>11</v>
      </c>
      <c r="C989" t="s">
        <v>181</v>
      </c>
      <c r="D989" t="s">
        <v>2676</v>
      </c>
      <c r="E989" t="s">
        <v>2651</v>
      </c>
      <c r="H989" t="s">
        <v>753</v>
      </c>
      <c r="I989" t="s">
        <v>159</v>
      </c>
      <c r="K989">
        <v>3.8923589999999999</v>
      </c>
      <c r="L989">
        <v>4.1530139999999998</v>
      </c>
      <c r="M989">
        <v>3.9305439999999998</v>
      </c>
      <c r="N989">
        <v>3.8759899999999998</v>
      </c>
      <c r="O989">
        <v>3.8376359999999998</v>
      </c>
      <c r="P989">
        <v>3.7772019999999999</v>
      </c>
      <c r="Q989">
        <v>3.7651129999999999</v>
      </c>
      <c r="R989">
        <v>3.7910849999999998</v>
      </c>
      <c r="S989">
        <v>3.8496800000000002</v>
      </c>
      <c r="T989">
        <v>3.794702</v>
      </c>
      <c r="U989">
        <v>3.851845</v>
      </c>
      <c r="V989">
        <v>3.8678469999999998</v>
      </c>
      <c r="W989">
        <v>3.9173939999999998</v>
      </c>
      <c r="X989">
        <v>3.966669</v>
      </c>
      <c r="Y989">
        <v>3.94875</v>
      </c>
      <c r="Z989">
        <v>3.9382730000000001</v>
      </c>
      <c r="AA989">
        <v>3.9693390000000002</v>
      </c>
      <c r="AB989">
        <v>4.005757</v>
      </c>
      <c r="AC989">
        <v>4.0221660000000004</v>
      </c>
      <c r="AD989">
        <v>4.0445089999999997</v>
      </c>
      <c r="AE989">
        <v>4.0791829999999996</v>
      </c>
      <c r="AF989">
        <v>4.1068360000000004</v>
      </c>
      <c r="AG989">
        <v>4.1282420000000002</v>
      </c>
      <c r="AH989">
        <v>4.1193900000000001</v>
      </c>
      <c r="AI989">
        <v>4.1413039999999999</v>
      </c>
      <c r="AJ989">
        <v>4.1698469999999999</v>
      </c>
      <c r="AK989">
        <v>4.1774069999999996</v>
      </c>
      <c r="AL989">
        <v>4.1613030000000002</v>
      </c>
      <c r="AM989">
        <v>4.1899759999999997</v>
      </c>
      <c r="AN989">
        <v>4.2117199999999997</v>
      </c>
      <c r="AO989" s="1">
        <v>3.0000000000000001E-3</v>
      </c>
    </row>
    <row r="990" spans="1:41" hidden="1" x14ac:dyDescent="0.2">
      <c r="A990" t="s">
        <v>912</v>
      </c>
      <c r="B990" t="s">
        <v>13</v>
      </c>
      <c r="C990" t="s">
        <v>181</v>
      </c>
      <c r="D990" t="s">
        <v>2676</v>
      </c>
      <c r="E990" t="s">
        <v>2652</v>
      </c>
      <c r="H990" t="s">
        <v>754</v>
      </c>
      <c r="I990" t="s">
        <v>159</v>
      </c>
      <c r="K990">
        <v>3.8997389999999998</v>
      </c>
      <c r="L990">
        <v>4.0706579999999999</v>
      </c>
      <c r="M990">
        <v>3.8228499999999999</v>
      </c>
      <c r="N990">
        <v>3.790699</v>
      </c>
      <c r="O990">
        <v>3.699557</v>
      </c>
      <c r="P990">
        <v>3.7006770000000002</v>
      </c>
      <c r="Q990">
        <v>3.7356820000000002</v>
      </c>
      <c r="R990">
        <v>3.7774930000000002</v>
      </c>
      <c r="S990">
        <v>3.8188420000000001</v>
      </c>
      <c r="T990">
        <v>3.759128</v>
      </c>
      <c r="U990">
        <v>3.8094510000000001</v>
      </c>
      <c r="V990">
        <v>3.8110680000000001</v>
      </c>
      <c r="W990">
        <v>3.8645149999999999</v>
      </c>
      <c r="X990">
        <v>3.9185180000000002</v>
      </c>
      <c r="Y990">
        <v>3.8626079999999998</v>
      </c>
      <c r="Z990">
        <v>3.876017</v>
      </c>
      <c r="AA990">
        <v>3.9174370000000001</v>
      </c>
      <c r="AB990">
        <v>3.954221</v>
      </c>
      <c r="AC990">
        <v>4.0099609999999997</v>
      </c>
      <c r="AD990">
        <v>4.0214800000000004</v>
      </c>
      <c r="AE990">
        <v>4.0900299999999996</v>
      </c>
      <c r="AF990">
        <v>4.1120720000000004</v>
      </c>
      <c r="AG990">
        <v>4.1668180000000001</v>
      </c>
      <c r="AH990">
        <v>4.187926</v>
      </c>
      <c r="AI990">
        <v>4.2298559999999998</v>
      </c>
      <c r="AJ990">
        <v>4.2075290000000001</v>
      </c>
      <c r="AK990">
        <v>4.2213669999999999</v>
      </c>
      <c r="AL990">
        <v>4.2129690000000002</v>
      </c>
      <c r="AM990">
        <v>4.2231730000000001</v>
      </c>
      <c r="AN990">
        <v>4.2560029999999998</v>
      </c>
      <c r="AO990" s="1">
        <v>3.0000000000000001E-3</v>
      </c>
    </row>
    <row r="991" spans="1:41" hidden="1" x14ac:dyDescent="0.2">
      <c r="A991" t="s">
        <v>912</v>
      </c>
      <c r="B991" t="s">
        <v>15</v>
      </c>
      <c r="C991" t="s">
        <v>181</v>
      </c>
      <c r="D991" t="s">
        <v>2676</v>
      </c>
      <c r="E991" t="s">
        <v>2653</v>
      </c>
      <c r="H991" t="s">
        <v>755</v>
      </c>
      <c r="I991" t="s">
        <v>159</v>
      </c>
      <c r="K991">
        <v>3.9139789999999999</v>
      </c>
      <c r="L991">
        <v>4.1493589999999996</v>
      </c>
      <c r="M991">
        <v>3.8961420000000002</v>
      </c>
      <c r="N991">
        <v>3.8455379999999999</v>
      </c>
      <c r="O991">
        <v>3.8570489999999999</v>
      </c>
      <c r="P991">
        <v>3.8278729999999999</v>
      </c>
      <c r="Q991">
        <v>3.8998539999999999</v>
      </c>
      <c r="R991">
        <v>3.889189</v>
      </c>
      <c r="S991">
        <v>3.9917479999999999</v>
      </c>
      <c r="T991">
        <v>4.0023689999999998</v>
      </c>
      <c r="U991">
        <v>4.0887089999999997</v>
      </c>
      <c r="V991">
        <v>4.1621300000000003</v>
      </c>
      <c r="W991">
        <v>4.2292550000000002</v>
      </c>
      <c r="X991">
        <v>4.2721369999999999</v>
      </c>
      <c r="Y991">
        <v>4.2468589999999997</v>
      </c>
      <c r="Z991">
        <v>4.2749079999999999</v>
      </c>
      <c r="AA991">
        <v>4.3137509999999999</v>
      </c>
      <c r="AB991">
        <v>4.3662549999999998</v>
      </c>
      <c r="AC991">
        <v>4.3868660000000004</v>
      </c>
      <c r="AD991">
        <v>4.3941309999999998</v>
      </c>
      <c r="AE991">
        <v>4.4431969999999996</v>
      </c>
      <c r="AF991">
        <v>4.4555790000000002</v>
      </c>
      <c r="AG991">
        <v>4.4655620000000003</v>
      </c>
      <c r="AH991">
        <v>4.4768220000000003</v>
      </c>
      <c r="AI991">
        <v>4.4962059999999999</v>
      </c>
      <c r="AJ991">
        <v>4.5076890000000001</v>
      </c>
      <c r="AK991">
        <v>4.5011429999999999</v>
      </c>
      <c r="AL991">
        <v>4.4756559999999999</v>
      </c>
      <c r="AM991">
        <v>4.495501</v>
      </c>
      <c r="AN991">
        <v>4.5350460000000004</v>
      </c>
      <c r="AO991" s="1">
        <v>5.0000000000000001E-3</v>
      </c>
    </row>
    <row r="992" spans="1:41" hidden="1" x14ac:dyDescent="0.2">
      <c r="A992" t="s">
        <v>912</v>
      </c>
      <c r="B992" t="s">
        <v>75</v>
      </c>
      <c r="C992" t="s">
        <v>181</v>
      </c>
      <c r="D992" t="s">
        <v>2677</v>
      </c>
      <c r="I992" t="s">
        <v>159</v>
      </c>
    </row>
    <row r="993" spans="1:41" hidden="1" x14ac:dyDescent="0.2">
      <c r="A993" t="s">
        <v>912</v>
      </c>
      <c r="B993" t="s">
        <v>11</v>
      </c>
      <c r="C993" t="s">
        <v>181</v>
      </c>
      <c r="D993" t="s">
        <v>2677</v>
      </c>
      <c r="E993" t="s">
        <v>2651</v>
      </c>
      <c r="H993" t="s">
        <v>756</v>
      </c>
      <c r="I993" t="s">
        <v>159</v>
      </c>
      <c r="K993">
        <v>23.534367</v>
      </c>
      <c r="L993">
        <v>23.317862000000002</v>
      </c>
      <c r="M993">
        <v>21.533272</v>
      </c>
      <c r="N993">
        <v>21.616032000000001</v>
      </c>
      <c r="O993">
        <v>21.38026</v>
      </c>
      <c r="P993">
        <v>21.474914999999999</v>
      </c>
      <c r="Q993">
        <v>21.575474</v>
      </c>
      <c r="R993">
        <v>21.692951000000001</v>
      </c>
      <c r="S993">
        <v>21.742052000000001</v>
      </c>
      <c r="T993">
        <v>22.031590999999999</v>
      </c>
      <c r="U993">
        <v>22.233604</v>
      </c>
      <c r="V993">
        <v>22.354965</v>
      </c>
      <c r="W993">
        <v>22.399930999999999</v>
      </c>
      <c r="X993">
        <v>22.509350000000001</v>
      </c>
      <c r="Y993">
        <v>22.532561999999999</v>
      </c>
      <c r="Z993">
        <v>22.657689999999999</v>
      </c>
      <c r="AA993">
        <v>22.808727000000001</v>
      </c>
      <c r="AB993">
        <v>23.009922</v>
      </c>
      <c r="AC993">
        <v>23.035799000000001</v>
      </c>
      <c r="AD993">
        <v>23.248507</v>
      </c>
      <c r="AE993">
        <v>23.394843999999999</v>
      </c>
      <c r="AF993">
        <v>23.435831</v>
      </c>
      <c r="AG993">
        <v>23.692167000000001</v>
      </c>
      <c r="AH993">
        <v>23.964009999999998</v>
      </c>
      <c r="AI993">
        <v>24.097370000000002</v>
      </c>
      <c r="AJ993">
        <v>24.356242999999999</v>
      </c>
      <c r="AK993">
        <v>24.487047</v>
      </c>
      <c r="AL993">
        <v>24.488582999999998</v>
      </c>
      <c r="AM993">
        <v>24.591159999999999</v>
      </c>
      <c r="AN993">
        <v>24.679796</v>
      </c>
      <c r="AO993" s="1">
        <v>2E-3</v>
      </c>
    </row>
    <row r="994" spans="1:41" hidden="1" x14ac:dyDescent="0.2">
      <c r="A994" t="s">
        <v>912</v>
      </c>
      <c r="B994" t="s">
        <v>13</v>
      </c>
      <c r="C994" t="s">
        <v>181</v>
      </c>
      <c r="D994" t="s">
        <v>2677</v>
      </c>
      <c r="E994" t="s">
        <v>2652</v>
      </c>
      <c r="H994" t="s">
        <v>757</v>
      </c>
      <c r="I994" t="s">
        <v>159</v>
      </c>
      <c r="K994">
        <v>23.53471</v>
      </c>
      <c r="L994">
        <v>23.318579</v>
      </c>
      <c r="M994">
        <v>21.177185000000001</v>
      </c>
      <c r="N994">
        <v>20.855968000000001</v>
      </c>
      <c r="O994">
        <v>20.657207</v>
      </c>
      <c r="P994">
        <v>20.700392000000001</v>
      </c>
      <c r="Q994">
        <v>20.851745999999999</v>
      </c>
      <c r="R994">
        <v>20.862631</v>
      </c>
      <c r="S994">
        <v>20.872471000000001</v>
      </c>
      <c r="T994">
        <v>20.971163000000001</v>
      </c>
      <c r="U994">
        <v>21.014863999999999</v>
      </c>
      <c r="V994">
        <v>21.078375000000001</v>
      </c>
      <c r="W994">
        <v>21.027798000000001</v>
      </c>
      <c r="X994">
        <v>20.936337999999999</v>
      </c>
      <c r="Y994">
        <v>20.888173999999999</v>
      </c>
      <c r="Z994">
        <v>20.865873000000001</v>
      </c>
      <c r="AA994">
        <v>20.834261000000001</v>
      </c>
      <c r="AB994">
        <v>20.989346999999999</v>
      </c>
      <c r="AC994">
        <v>21.051352000000001</v>
      </c>
      <c r="AD994">
        <v>21.450558000000001</v>
      </c>
      <c r="AE994">
        <v>21.625461999999999</v>
      </c>
      <c r="AF994">
        <v>21.701031</v>
      </c>
      <c r="AG994">
        <v>21.993956000000001</v>
      </c>
      <c r="AH994">
        <v>22.187197000000001</v>
      </c>
      <c r="AI994">
        <v>22.317156000000001</v>
      </c>
      <c r="AJ994">
        <v>22.582457999999999</v>
      </c>
      <c r="AK994">
        <v>22.568407000000001</v>
      </c>
      <c r="AL994">
        <v>22.779955000000001</v>
      </c>
      <c r="AM994">
        <v>23.15485</v>
      </c>
      <c r="AN994">
        <v>23.502541000000001</v>
      </c>
      <c r="AO994" s="1">
        <v>0</v>
      </c>
    </row>
    <row r="995" spans="1:41" hidden="1" x14ac:dyDescent="0.2">
      <c r="A995" t="s">
        <v>912</v>
      </c>
      <c r="B995" t="s">
        <v>15</v>
      </c>
      <c r="C995" t="s">
        <v>181</v>
      </c>
      <c r="D995" t="s">
        <v>2677</v>
      </c>
      <c r="E995" t="s">
        <v>2653</v>
      </c>
      <c r="H995" t="s">
        <v>758</v>
      </c>
      <c r="I995" t="s">
        <v>159</v>
      </c>
      <c r="K995">
        <v>23.600214000000001</v>
      </c>
      <c r="L995">
        <v>23.340896999999998</v>
      </c>
      <c r="M995">
        <v>21.273873999999999</v>
      </c>
      <c r="N995">
        <v>22.016918</v>
      </c>
      <c r="O995">
        <v>22.148351999999999</v>
      </c>
      <c r="P995">
        <v>22.267493999999999</v>
      </c>
      <c r="Q995">
        <v>22.451376</v>
      </c>
      <c r="R995">
        <v>22.704941000000002</v>
      </c>
      <c r="S995">
        <v>23.405308000000002</v>
      </c>
      <c r="T995">
        <v>23.697416</v>
      </c>
      <c r="U995">
        <v>23.969104999999999</v>
      </c>
      <c r="V995">
        <v>24.322651</v>
      </c>
      <c r="W995">
        <v>24.549862000000001</v>
      </c>
      <c r="X995">
        <v>24.791183</v>
      </c>
      <c r="Y995">
        <v>24.862022</v>
      </c>
      <c r="Z995">
        <v>25.018229000000002</v>
      </c>
      <c r="AA995">
        <v>25.216877</v>
      </c>
      <c r="AB995">
        <v>25.258057000000001</v>
      </c>
      <c r="AC995">
        <v>25.394587999999999</v>
      </c>
      <c r="AD995">
        <v>25.089024999999999</v>
      </c>
      <c r="AE995">
        <v>24.990905999999999</v>
      </c>
      <c r="AF995">
        <v>25.217307999999999</v>
      </c>
      <c r="AG995">
        <v>25.462026999999999</v>
      </c>
      <c r="AH995">
        <v>25.622284000000001</v>
      </c>
      <c r="AI995">
        <v>25.959613999999998</v>
      </c>
      <c r="AJ995">
        <v>25.915521999999999</v>
      </c>
      <c r="AK995">
        <v>25.950153</v>
      </c>
      <c r="AL995">
        <v>25.802869999999999</v>
      </c>
      <c r="AM995">
        <v>25.971159</v>
      </c>
      <c r="AN995">
        <v>26.222839</v>
      </c>
      <c r="AO995" s="1">
        <v>4.0000000000000001E-3</v>
      </c>
    </row>
    <row r="996" spans="1:41" hidden="1" x14ac:dyDescent="0.2">
      <c r="A996" t="s">
        <v>912</v>
      </c>
      <c r="B996" t="s">
        <v>172</v>
      </c>
      <c r="C996" t="s">
        <v>181</v>
      </c>
      <c r="D996" t="s">
        <v>2678</v>
      </c>
      <c r="I996" t="s">
        <v>159</v>
      </c>
    </row>
    <row r="997" spans="1:41" hidden="1" x14ac:dyDescent="0.2">
      <c r="A997" t="s">
        <v>912</v>
      </c>
      <c r="B997" t="s">
        <v>11</v>
      </c>
      <c r="C997" t="s">
        <v>181</v>
      </c>
      <c r="D997" t="s">
        <v>2678</v>
      </c>
      <c r="E997" t="s">
        <v>2651</v>
      </c>
      <c r="H997" t="s">
        <v>759</v>
      </c>
      <c r="I997" t="s">
        <v>159</v>
      </c>
      <c r="K997">
        <v>57.483280000000001</v>
      </c>
      <c r="L997">
        <v>59.2864</v>
      </c>
      <c r="M997">
        <v>56.161053000000003</v>
      </c>
      <c r="N997">
        <v>55.925663</v>
      </c>
      <c r="O997">
        <v>55.725628</v>
      </c>
      <c r="P997">
        <v>55.633403999999999</v>
      </c>
      <c r="Q997">
        <v>55.969634999999997</v>
      </c>
      <c r="R997">
        <v>56.224204999999998</v>
      </c>
      <c r="S997">
        <v>56.543151999999999</v>
      </c>
      <c r="T997">
        <v>56.357643000000003</v>
      </c>
      <c r="U997">
        <v>56.896202000000002</v>
      </c>
      <c r="V997">
        <v>57.149700000000003</v>
      </c>
      <c r="W997">
        <v>57.415092000000001</v>
      </c>
      <c r="X997">
        <v>58.053925</v>
      </c>
      <c r="Y997">
        <v>58.050842000000003</v>
      </c>
      <c r="Z997">
        <v>58.204726999999998</v>
      </c>
      <c r="AA997">
        <v>58.516804</v>
      </c>
      <c r="AB997">
        <v>58.846950999999997</v>
      </c>
      <c r="AC997">
        <v>59.005248999999999</v>
      </c>
      <c r="AD997">
        <v>59.347298000000002</v>
      </c>
      <c r="AE997">
        <v>59.670422000000002</v>
      </c>
      <c r="AF997">
        <v>59.925026000000003</v>
      </c>
      <c r="AG997">
        <v>60.290688000000003</v>
      </c>
      <c r="AH997">
        <v>60.538017000000004</v>
      </c>
      <c r="AI997">
        <v>60.782733999999998</v>
      </c>
      <c r="AJ997">
        <v>61.199908999999998</v>
      </c>
      <c r="AK997">
        <v>61.407761000000001</v>
      </c>
      <c r="AL997">
        <v>61.467793</v>
      </c>
      <c r="AM997">
        <v>61.720134999999999</v>
      </c>
      <c r="AN997">
        <v>61.889954000000003</v>
      </c>
      <c r="AO997" s="1">
        <v>3.0000000000000001E-3</v>
      </c>
    </row>
    <row r="998" spans="1:41" hidden="1" x14ac:dyDescent="0.2">
      <c r="A998" t="s">
        <v>912</v>
      </c>
      <c r="B998" t="s">
        <v>13</v>
      </c>
      <c r="C998" t="s">
        <v>181</v>
      </c>
      <c r="D998" t="s">
        <v>2678</v>
      </c>
      <c r="E998" t="s">
        <v>2652</v>
      </c>
      <c r="H998" t="s">
        <v>760</v>
      </c>
      <c r="I998" t="s">
        <v>159</v>
      </c>
      <c r="K998">
        <v>57.498767999999998</v>
      </c>
      <c r="L998">
        <v>58.994568000000001</v>
      </c>
      <c r="M998">
        <v>55.276794000000002</v>
      </c>
      <c r="N998">
        <v>54.487068000000001</v>
      </c>
      <c r="O998">
        <v>53.965198999999998</v>
      </c>
      <c r="P998">
        <v>54.148071000000002</v>
      </c>
      <c r="Q998">
        <v>54.788348999999997</v>
      </c>
      <c r="R998">
        <v>54.981400000000001</v>
      </c>
      <c r="S998">
        <v>55.121948000000003</v>
      </c>
      <c r="T998">
        <v>54.760581999999999</v>
      </c>
      <c r="U998">
        <v>55.134193000000003</v>
      </c>
      <c r="V998">
        <v>55.275191999999997</v>
      </c>
      <c r="W998">
        <v>55.099823000000001</v>
      </c>
      <c r="X998">
        <v>55.652191000000002</v>
      </c>
      <c r="Y998">
        <v>55.040694999999999</v>
      </c>
      <c r="Z998">
        <v>55.334876999999999</v>
      </c>
      <c r="AA998">
        <v>55.500053000000001</v>
      </c>
      <c r="AB998">
        <v>55.824966000000003</v>
      </c>
      <c r="AC998">
        <v>56.192298999999998</v>
      </c>
      <c r="AD998">
        <v>56.685718999999999</v>
      </c>
      <c r="AE998">
        <v>57.088478000000002</v>
      </c>
      <c r="AF998">
        <v>57.224364999999999</v>
      </c>
      <c r="AG998">
        <v>57.741073999999998</v>
      </c>
      <c r="AH998">
        <v>58.000960999999997</v>
      </c>
      <c r="AI998">
        <v>58.217117000000002</v>
      </c>
      <c r="AJ998">
        <v>58.484810000000003</v>
      </c>
      <c r="AK998">
        <v>58.523575000000001</v>
      </c>
      <c r="AL998">
        <v>58.740265000000001</v>
      </c>
      <c r="AM998">
        <v>59.240757000000002</v>
      </c>
      <c r="AN998">
        <v>59.673523000000003</v>
      </c>
      <c r="AO998" s="1">
        <v>1E-3</v>
      </c>
    </row>
    <row r="999" spans="1:41" hidden="1" x14ac:dyDescent="0.2">
      <c r="A999" t="s">
        <v>912</v>
      </c>
      <c r="B999" t="s">
        <v>15</v>
      </c>
      <c r="C999" t="s">
        <v>181</v>
      </c>
      <c r="D999" t="s">
        <v>2678</v>
      </c>
      <c r="E999" t="s">
        <v>2653</v>
      </c>
      <c r="H999" t="s">
        <v>761</v>
      </c>
      <c r="I999" t="s">
        <v>159</v>
      </c>
      <c r="K999">
        <v>57.610756000000002</v>
      </c>
      <c r="L999">
        <v>59.312224999999998</v>
      </c>
      <c r="M999">
        <v>56.25647</v>
      </c>
      <c r="N999">
        <v>57.284514999999999</v>
      </c>
      <c r="O999">
        <v>57.883842000000001</v>
      </c>
      <c r="P999">
        <v>57.855967999999997</v>
      </c>
      <c r="Q999">
        <v>58.797432000000001</v>
      </c>
      <c r="R999">
        <v>59.010517</v>
      </c>
      <c r="S999">
        <v>60.131500000000003</v>
      </c>
      <c r="T999">
        <v>60.379570000000001</v>
      </c>
      <c r="U999">
        <v>61.175776999999997</v>
      </c>
      <c r="V999">
        <v>61.92342</v>
      </c>
      <c r="W999">
        <v>62.462722999999997</v>
      </c>
      <c r="X999">
        <v>63.003315000000001</v>
      </c>
      <c r="Y999">
        <v>62.799961000000003</v>
      </c>
      <c r="Z999">
        <v>63.104050000000001</v>
      </c>
      <c r="AA999">
        <v>63.480395999999999</v>
      </c>
      <c r="AB999">
        <v>63.931395999999999</v>
      </c>
      <c r="AC999">
        <v>64.195128999999994</v>
      </c>
      <c r="AD999">
        <v>63.997734000000001</v>
      </c>
      <c r="AE999">
        <v>64.154021999999998</v>
      </c>
      <c r="AF999">
        <v>64.421783000000005</v>
      </c>
      <c r="AG999">
        <v>64.727303000000006</v>
      </c>
      <c r="AH999">
        <v>65.010574000000005</v>
      </c>
      <c r="AI999">
        <v>65.479491999999993</v>
      </c>
      <c r="AJ999">
        <v>65.537887999999995</v>
      </c>
      <c r="AK999">
        <v>65.639801000000006</v>
      </c>
      <c r="AL999">
        <v>65.476500999999999</v>
      </c>
      <c r="AM999">
        <v>65.778632999999999</v>
      </c>
      <c r="AN999">
        <v>66.227524000000003</v>
      </c>
      <c r="AO999" s="1">
        <v>5.0000000000000001E-3</v>
      </c>
    </row>
    <row r="1000" spans="1:41" hidden="1" x14ac:dyDescent="0.2">
      <c r="A1000" t="s">
        <v>912</v>
      </c>
      <c r="B1000" t="s">
        <v>176</v>
      </c>
      <c r="C1000" t="s">
        <v>181</v>
      </c>
      <c r="D1000" t="s">
        <v>2679</v>
      </c>
      <c r="I1000" t="s">
        <v>159</v>
      </c>
    </row>
    <row r="1001" spans="1:41" hidden="1" x14ac:dyDescent="0.2">
      <c r="A1001" t="s">
        <v>912</v>
      </c>
      <c r="B1001" t="s">
        <v>11</v>
      </c>
      <c r="C1001" t="s">
        <v>181</v>
      </c>
      <c r="D1001" t="s">
        <v>2679</v>
      </c>
      <c r="E1001" t="s">
        <v>2651</v>
      </c>
      <c r="H1001" t="s">
        <v>762</v>
      </c>
      <c r="I1001" t="s">
        <v>159</v>
      </c>
      <c r="K1001">
        <v>1.1584000000000001E-2</v>
      </c>
      <c r="L1001">
        <v>1.154E-2</v>
      </c>
      <c r="M1001">
        <v>1.1124999999999999E-2</v>
      </c>
      <c r="N1001">
        <v>1.0348E-2</v>
      </c>
      <c r="O1001">
        <v>1.0576E-2</v>
      </c>
      <c r="P1001">
        <v>1.0292000000000001E-2</v>
      </c>
      <c r="Q1001">
        <v>9.894E-3</v>
      </c>
      <c r="R1001">
        <v>9.3869999999999995E-3</v>
      </c>
      <c r="S1001">
        <v>9.0840000000000001E-3</v>
      </c>
      <c r="T1001">
        <v>8.9099999999999995E-3</v>
      </c>
      <c r="U1001">
        <v>8.7460000000000003E-3</v>
      </c>
      <c r="V1001">
        <v>8.4670000000000006E-3</v>
      </c>
      <c r="W1001">
        <v>8.182E-3</v>
      </c>
      <c r="X1001">
        <v>7.9349999999999993E-3</v>
      </c>
      <c r="Y1001">
        <v>7.6829999999999997E-3</v>
      </c>
      <c r="Z1001">
        <v>7.4879999999999999E-3</v>
      </c>
      <c r="AA1001">
        <v>7.3270000000000002E-3</v>
      </c>
      <c r="AB1001">
        <v>7.2139999999999999E-3</v>
      </c>
      <c r="AC1001">
        <v>7.1029999999999999E-3</v>
      </c>
      <c r="AD1001">
        <v>7.0619999999999997E-3</v>
      </c>
      <c r="AE1001">
        <v>7.0239999999999999E-3</v>
      </c>
      <c r="AF1001">
        <v>7.0559999999999998E-3</v>
      </c>
      <c r="AG1001">
        <v>7.0980000000000001E-3</v>
      </c>
      <c r="AH1001">
        <v>7.2230000000000003E-3</v>
      </c>
      <c r="AI1001">
        <v>7.2230000000000003E-3</v>
      </c>
      <c r="AJ1001">
        <v>7.254E-3</v>
      </c>
      <c r="AK1001">
        <v>7.2740000000000001E-3</v>
      </c>
      <c r="AL1001">
        <v>7.3800000000000003E-3</v>
      </c>
      <c r="AM1001">
        <v>7.2859999999999999E-3</v>
      </c>
      <c r="AN1001">
        <v>7.3070000000000001E-3</v>
      </c>
      <c r="AO1001" s="1">
        <v>-1.6E-2</v>
      </c>
    </row>
    <row r="1002" spans="1:41" hidden="1" x14ac:dyDescent="0.2">
      <c r="A1002" t="s">
        <v>912</v>
      </c>
      <c r="B1002" t="s">
        <v>13</v>
      </c>
      <c r="C1002" t="s">
        <v>181</v>
      </c>
      <c r="D1002" t="s">
        <v>2679</v>
      </c>
      <c r="E1002" t="s">
        <v>2652</v>
      </c>
      <c r="H1002" t="s">
        <v>763</v>
      </c>
      <c r="I1002" t="s">
        <v>159</v>
      </c>
      <c r="K1002">
        <v>1.1521999999999999E-2</v>
      </c>
      <c r="L1002">
        <v>1.2437999999999999E-2</v>
      </c>
      <c r="M1002">
        <v>1.1017000000000001E-2</v>
      </c>
      <c r="N1002">
        <v>1.0302E-2</v>
      </c>
      <c r="O1002">
        <v>9.9649999999999999E-3</v>
      </c>
      <c r="P1002">
        <v>9.5729999999999999E-3</v>
      </c>
      <c r="Q1002">
        <v>9.3919999999999993E-3</v>
      </c>
      <c r="R1002">
        <v>9.3869999999999995E-3</v>
      </c>
      <c r="S1002">
        <v>9.0760000000000007E-3</v>
      </c>
      <c r="T1002">
        <v>8.6210000000000002E-3</v>
      </c>
      <c r="U1002">
        <v>8.0809999999999996E-3</v>
      </c>
      <c r="V1002">
        <v>7.8079999999999998E-3</v>
      </c>
      <c r="W1002">
        <v>7.9970000000000006E-3</v>
      </c>
      <c r="X1002">
        <v>7.3359999999999996E-3</v>
      </c>
      <c r="Y1002">
        <v>7.0309999999999999E-3</v>
      </c>
      <c r="Z1002">
        <v>7.2110000000000004E-3</v>
      </c>
      <c r="AA1002">
        <v>7.0910000000000001E-3</v>
      </c>
      <c r="AB1002">
        <v>6.6540000000000002E-3</v>
      </c>
      <c r="AC1002">
        <v>6.7580000000000001E-3</v>
      </c>
      <c r="AD1002">
        <v>6.5469999999999999E-3</v>
      </c>
      <c r="AE1002">
        <v>6.5250000000000004E-3</v>
      </c>
      <c r="AF1002">
        <v>6.4949999999999999E-3</v>
      </c>
      <c r="AG1002">
        <v>6.7219999999999997E-3</v>
      </c>
      <c r="AH1002">
        <v>6.5180000000000004E-3</v>
      </c>
      <c r="AI1002">
        <v>6.5329999999999997E-3</v>
      </c>
      <c r="AJ1002">
        <v>6.9509999999999997E-3</v>
      </c>
      <c r="AK1002">
        <v>6.8950000000000001E-3</v>
      </c>
      <c r="AL1002">
        <v>6.9439999999999997E-3</v>
      </c>
      <c r="AM1002">
        <v>7.0309999999999999E-3</v>
      </c>
      <c r="AN1002">
        <v>7.1180000000000002E-3</v>
      </c>
      <c r="AO1002" s="1">
        <v>-1.6E-2</v>
      </c>
    </row>
    <row r="1003" spans="1:41" hidden="1" x14ac:dyDescent="0.2">
      <c r="A1003" t="s">
        <v>912</v>
      </c>
      <c r="B1003" t="s">
        <v>15</v>
      </c>
      <c r="C1003" t="s">
        <v>181</v>
      </c>
      <c r="D1003" t="s">
        <v>2679</v>
      </c>
      <c r="E1003" t="s">
        <v>2653</v>
      </c>
      <c r="H1003" t="s">
        <v>764</v>
      </c>
      <c r="I1003" t="s">
        <v>159</v>
      </c>
      <c r="K1003">
        <v>1.1809999999999999E-2</v>
      </c>
      <c r="L1003">
        <v>1.2281E-2</v>
      </c>
      <c r="M1003">
        <v>1.1017000000000001E-2</v>
      </c>
      <c r="N1003">
        <v>1.1054E-2</v>
      </c>
      <c r="O1003">
        <v>1.0899000000000001E-2</v>
      </c>
      <c r="P1003">
        <v>1.0709E-2</v>
      </c>
      <c r="Q1003">
        <v>1.0458E-2</v>
      </c>
      <c r="R1003">
        <v>1.021E-2</v>
      </c>
      <c r="S1003">
        <v>1.0057999999999999E-2</v>
      </c>
      <c r="T1003">
        <v>9.8099999999999993E-3</v>
      </c>
      <c r="U1003">
        <v>9.5230000000000002E-3</v>
      </c>
      <c r="V1003">
        <v>9.1240000000000002E-3</v>
      </c>
      <c r="W1003">
        <v>8.8039999999999993E-3</v>
      </c>
      <c r="X1003">
        <v>8.6239999999999997E-3</v>
      </c>
      <c r="Y1003">
        <v>8.3610000000000004E-3</v>
      </c>
      <c r="Z1003">
        <v>8.1259999999999995E-3</v>
      </c>
      <c r="AA1003">
        <v>8.0510000000000009E-3</v>
      </c>
      <c r="AB1003">
        <v>7.868E-3</v>
      </c>
      <c r="AC1003">
        <v>7.7429999999999999E-3</v>
      </c>
      <c r="AD1003">
        <v>7.5529999999999998E-3</v>
      </c>
      <c r="AE1003">
        <v>7.4469999999999996E-3</v>
      </c>
      <c r="AF1003">
        <v>7.2750000000000002E-3</v>
      </c>
      <c r="AG1003">
        <v>7.2319999999999997E-3</v>
      </c>
      <c r="AH1003">
        <v>7.4460000000000004E-3</v>
      </c>
      <c r="AI1003">
        <v>7.4700000000000001E-3</v>
      </c>
      <c r="AJ1003">
        <v>7.417E-3</v>
      </c>
      <c r="AK1003">
        <v>7.4219999999999998E-3</v>
      </c>
      <c r="AL1003">
        <v>7.378E-3</v>
      </c>
      <c r="AM1003">
        <v>7.4130000000000003E-3</v>
      </c>
      <c r="AN1003">
        <v>7.4609999999999998E-3</v>
      </c>
      <c r="AO1003" s="1">
        <v>-1.6E-2</v>
      </c>
    </row>
    <row r="1004" spans="1:41" hidden="1" x14ac:dyDescent="0.2">
      <c r="A1004" t="s">
        <v>912</v>
      </c>
      <c r="B1004" t="s">
        <v>180</v>
      </c>
      <c r="C1004" t="s">
        <v>181</v>
      </c>
      <c r="I1004" t="s">
        <v>159</v>
      </c>
    </row>
    <row r="1005" spans="1:41" hidden="1" x14ac:dyDescent="0.2">
      <c r="A1005" t="s">
        <v>912</v>
      </c>
      <c r="B1005" t="s">
        <v>11</v>
      </c>
      <c r="C1005" t="s">
        <v>181</v>
      </c>
      <c r="D1005" t="s">
        <v>2651</v>
      </c>
      <c r="H1005" t="s">
        <v>765</v>
      </c>
      <c r="I1005" t="s">
        <v>159</v>
      </c>
      <c r="K1005">
        <v>57.494864999999997</v>
      </c>
      <c r="L1005">
        <v>59.297939</v>
      </c>
      <c r="M1005">
        <v>56.172176</v>
      </c>
      <c r="N1005">
        <v>55.936011999999998</v>
      </c>
      <c r="O1005">
        <v>55.736201999999999</v>
      </c>
      <c r="P1005">
        <v>55.643695999999998</v>
      </c>
      <c r="Q1005">
        <v>55.979529999999997</v>
      </c>
      <c r="R1005">
        <v>56.233592999999999</v>
      </c>
      <c r="S1005">
        <v>56.552235000000003</v>
      </c>
      <c r="T1005">
        <v>56.366554000000001</v>
      </c>
      <c r="U1005">
        <v>56.904949000000002</v>
      </c>
      <c r="V1005">
        <v>57.158169000000001</v>
      </c>
      <c r="W1005">
        <v>57.423274999999997</v>
      </c>
      <c r="X1005">
        <v>58.061858999999998</v>
      </c>
      <c r="Y1005">
        <v>58.058525000000003</v>
      </c>
      <c r="Z1005">
        <v>58.212215</v>
      </c>
      <c r="AA1005">
        <v>58.524132000000002</v>
      </c>
      <c r="AB1005">
        <v>58.854163999999997</v>
      </c>
      <c r="AC1005">
        <v>59.012352</v>
      </c>
      <c r="AD1005">
        <v>59.354359000000002</v>
      </c>
      <c r="AE1005">
        <v>59.677444000000001</v>
      </c>
      <c r="AF1005">
        <v>59.932082999999999</v>
      </c>
      <c r="AG1005">
        <v>60.297787</v>
      </c>
      <c r="AH1005">
        <v>60.545237999999998</v>
      </c>
      <c r="AI1005">
        <v>60.789954999999999</v>
      </c>
      <c r="AJ1005">
        <v>61.207165000000003</v>
      </c>
      <c r="AK1005">
        <v>61.415035000000003</v>
      </c>
      <c r="AL1005">
        <v>61.475174000000003</v>
      </c>
      <c r="AM1005">
        <v>61.727421</v>
      </c>
      <c r="AN1005">
        <v>61.897263000000002</v>
      </c>
      <c r="AO1005" s="1">
        <v>3.0000000000000001E-3</v>
      </c>
    </row>
    <row r="1006" spans="1:41" hidden="1" x14ac:dyDescent="0.2">
      <c r="A1006" t="s">
        <v>912</v>
      </c>
      <c r="B1006" t="s">
        <v>13</v>
      </c>
      <c r="C1006" t="s">
        <v>181</v>
      </c>
      <c r="D1006" t="s">
        <v>2652</v>
      </c>
      <c r="H1006" t="s">
        <v>766</v>
      </c>
      <c r="I1006" t="s">
        <v>159</v>
      </c>
      <c r="K1006">
        <v>57.510288000000003</v>
      </c>
      <c r="L1006">
        <v>59.007004000000002</v>
      </c>
      <c r="M1006">
        <v>55.287810999999998</v>
      </c>
      <c r="N1006">
        <v>54.497371999999999</v>
      </c>
      <c r="O1006">
        <v>53.975163000000002</v>
      </c>
      <c r="P1006">
        <v>54.157646</v>
      </c>
      <c r="Q1006">
        <v>54.797741000000002</v>
      </c>
      <c r="R1006">
        <v>54.990788000000002</v>
      </c>
      <c r="S1006">
        <v>55.131022999999999</v>
      </c>
      <c r="T1006">
        <v>54.769202999999997</v>
      </c>
      <c r="U1006">
        <v>55.142273000000003</v>
      </c>
      <c r="V1006">
        <v>55.283000999999999</v>
      </c>
      <c r="W1006">
        <v>55.107818999999999</v>
      </c>
      <c r="X1006">
        <v>55.659526999999997</v>
      </c>
      <c r="Y1006">
        <v>55.047725999999997</v>
      </c>
      <c r="Z1006">
        <v>55.342086999999999</v>
      </c>
      <c r="AA1006">
        <v>55.507145000000001</v>
      </c>
      <c r="AB1006">
        <v>55.831619000000003</v>
      </c>
      <c r="AC1006">
        <v>56.199058999999998</v>
      </c>
      <c r="AD1006">
        <v>56.692264999999999</v>
      </c>
      <c r="AE1006">
        <v>57.095001000000003</v>
      </c>
      <c r="AF1006">
        <v>57.230857999999998</v>
      </c>
      <c r="AG1006">
        <v>57.747795000000004</v>
      </c>
      <c r="AH1006">
        <v>58.007480999999999</v>
      </c>
      <c r="AI1006">
        <v>58.223652000000001</v>
      </c>
      <c r="AJ1006">
        <v>58.491759999999999</v>
      </c>
      <c r="AK1006">
        <v>58.530467999999999</v>
      </c>
      <c r="AL1006">
        <v>58.747208000000001</v>
      </c>
      <c r="AM1006">
        <v>59.247787000000002</v>
      </c>
      <c r="AN1006">
        <v>59.680641000000001</v>
      </c>
      <c r="AO1006" s="1">
        <v>1E-3</v>
      </c>
    </row>
    <row r="1007" spans="1:41" hidden="1" x14ac:dyDescent="0.2">
      <c r="A1007" t="s">
        <v>912</v>
      </c>
      <c r="B1007" t="s">
        <v>15</v>
      </c>
      <c r="C1007" t="s">
        <v>181</v>
      </c>
      <c r="D1007" t="s">
        <v>2653</v>
      </c>
      <c r="H1007" t="s">
        <v>767</v>
      </c>
      <c r="I1007" t="s">
        <v>159</v>
      </c>
      <c r="K1007">
        <v>57.622565999999999</v>
      </c>
      <c r="L1007">
        <v>59.324505000000002</v>
      </c>
      <c r="M1007">
        <v>56.267487000000003</v>
      </c>
      <c r="N1007">
        <v>57.295569999999998</v>
      </c>
      <c r="O1007">
        <v>57.894741000000003</v>
      </c>
      <c r="P1007">
        <v>57.866675999999998</v>
      </c>
      <c r="Q1007">
        <v>58.807887999999998</v>
      </c>
      <c r="R1007">
        <v>59.020729000000003</v>
      </c>
      <c r="S1007">
        <v>60.141559999999998</v>
      </c>
      <c r="T1007">
        <v>60.389381</v>
      </c>
      <c r="U1007">
        <v>61.185302999999998</v>
      </c>
      <c r="V1007">
        <v>61.932544999999998</v>
      </c>
      <c r="W1007">
        <v>62.471527000000002</v>
      </c>
      <c r="X1007">
        <v>63.011940000000003</v>
      </c>
      <c r="Y1007">
        <v>62.808323000000001</v>
      </c>
      <c r="Z1007">
        <v>63.112175000000001</v>
      </c>
      <c r="AA1007">
        <v>63.488444999999999</v>
      </c>
      <c r="AB1007">
        <v>63.939266000000003</v>
      </c>
      <c r="AC1007">
        <v>64.202872999999997</v>
      </c>
      <c r="AD1007">
        <v>64.005286999999996</v>
      </c>
      <c r="AE1007">
        <v>64.161468999999997</v>
      </c>
      <c r="AF1007">
        <v>64.429062000000002</v>
      </c>
      <c r="AG1007">
        <v>64.734534999999994</v>
      </c>
      <c r="AH1007">
        <v>65.018021000000005</v>
      </c>
      <c r="AI1007">
        <v>65.486960999999994</v>
      </c>
      <c r="AJ1007">
        <v>65.545303000000004</v>
      </c>
      <c r="AK1007">
        <v>65.647223999999994</v>
      </c>
      <c r="AL1007">
        <v>65.483879000000002</v>
      </c>
      <c r="AM1007">
        <v>65.786049000000006</v>
      </c>
      <c r="AN1007">
        <v>66.234984999999995</v>
      </c>
      <c r="AO1007" s="1">
        <v>5.0000000000000001E-3</v>
      </c>
    </row>
    <row r="1008" spans="1:41" hidden="1" x14ac:dyDescent="0.2">
      <c r="A1008" t="s">
        <v>912</v>
      </c>
      <c r="B1008" t="s">
        <v>185</v>
      </c>
    </row>
    <row r="1009" spans="1:41" hidden="1" x14ac:dyDescent="0.2">
      <c r="A1009" t="s">
        <v>912</v>
      </c>
      <c r="B1009" t="s">
        <v>8</v>
      </c>
    </row>
    <row r="1010" spans="1:41" hidden="1" x14ac:dyDescent="0.2">
      <c r="A1010" t="s">
        <v>912</v>
      </c>
      <c r="B1010" t="s">
        <v>9</v>
      </c>
      <c r="C1010" t="s">
        <v>2648</v>
      </c>
      <c r="D1010" t="s">
        <v>2680</v>
      </c>
      <c r="E1010" t="s">
        <v>2649</v>
      </c>
      <c r="F1010" t="s">
        <v>2650</v>
      </c>
      <c r="I1010" t="s">
        <v>186</v>
      </c>
    </row>
    <row r="1011" spans="1:41" hidden="1" x14ac:dyDescent="0.2">
      <c r="A1011" t="s">
        <v>912</v>
      </c>
      <c r="B1011" t="s">
        <v>11</v>
      </c>
      <c r="C1011" t="s">
        <v>2648</v>
      </c>
      <c r="D1011" t="s">
        <v>2680</v>
      </c>
      <c r="E1011" t="s">
        <v>2649</v>
      </c>
      <c r="F1011" t="s">
        <v>2650</v>
      </c>
      <c r="G1011" t="s">
        <v>2651</v>
      </c>
      <c r="H1011" t="s">
        <v>768</v>
      </c>
      <c r="I1011" t="s">
        <v>186</v>
      </c>
      <c r="K1011">
        <v>25.035135</v>
      </c>
      <c r="L1011">
        <v>27.723175000000001</v>
      </c>
      <c r="M1011">
        <v>27.970478</v>
      </c>
      <c r="N1011">
        <v>28.660077999999999</v>
      </c>
      <c r="O1011">
        <v>29.268166000000001</v>
      </c>
      <c r="P1011">
        <v>30.097034000000001</v>
      </c>
      <c r="Q1011">
        <v>31.281506</v>
      </c>
      <c r="R1011">
        <v>32.78492</v>
      </c>
      <c r="S1011">
        <v>34.277287000000001</v>
      </c>
      <c r="T1011">
        <v>35.810634999999998</v>
      </c>
      <c r="U1011">
        <v>37.359862999999997</v>
      </c>
      <c r="V1011">
        <v>38.853045999999999</v>
      </c>
      <c r="W1011">
        <v>40.344310999999998</v>
      </c>
      <c r="X1011">
        <v>41.746963999999998</v>
      </c>
      <c r="Y1011">
        <v>43.059612000000001</v>
      </c>
      <c r="Z1011">
        <v>44.390064000000002</v>
      </c>
      <c r="AA1011">
        <v>45.793221000000003</v>
      </c>
      <c r="AB1011">
        <v>47.234577000000002</v>
      </c>
      <c r="AC1011">
        <v>48.598469000000001</v>
      </c>
      <c r="AD1011">
        <v>50.228855000000003</v>
      </c>
      <c r="AE1011">
        <v>51.837589000000001</v>
      </c>
      <c r="AF1011">
        <v>53.278174999999997</v>
      </c>
      <c r="AG1011">
        <v>54.885632000000001</v>
      </c>
      <c r="AH1011">
        <v>56.619629000000003</v>
      </c>
      <c r="AI1011">
        <v>58.181910999999999</v>
      </c>
      <c r="AJ1011">
        <v>59.815089999999998</v>
      </c>
      <c r="AK1011">
        <v>61.431313000000003</v>
      </c>
      <c r="AL1011">
        <v>63.016243000000003</v>
      </c>
      <c r="AM1011">
        <v>64.520286999999996</v>
      </c>
      <c r="AN1011">
        <v>65.992828000000003</v>
      </c>
      <c r="AO1011" s="1">
        <v>3.4000000000000002E-2</v>
      </c>
    </row>
    <row r="1012" spans="1:41" hidden="1" x14ac:dyDescent="0.2">
      <c r="A1012" t="s">
        <v>912</v>
      </c>
      <c r="B1012" t="s">
        <v>13</v>
      </c>
      <c r="C1012" t="s">
        <v>2648</v>
      </c>
      <c r="D1012" t="s">
        <v>2680</v>
      </c>
      <c r="E1012" t="s">
        <v>2649</v>
      </c>
      <c r="F1012" t="s">
        <v>2650</v>
      </c>
      <c r="G1012" t="s">
        <v>2652</v>
      </c>
      <c r="H1012" t="s">
        <v>769</v>
      </c>
      <c r="I1012" t="s">
        <v>186</v>
      </c>
      <c r="K1012">
        <v>25.035135</v>
      </c>
      <c r="L1012">
        <v>27.358443999999999</v>
      </c>
      <c r="M1012">
        <v>27.004728</v>
      </c>
      <c r="N1012">
        <v>26.842815000000002</v>
      </c>
      <c r="O1012">
        <v>26.817098999999999</v>
      </c>
      <c r="P1012">
        <v>27.091367999999999</v>
      </c>
      <c r="Q1012">
        <v>27.666536000000001</v>
      </c>
      <c r="R1012">
        <v>28.573425</v>
      </c>
      <c r="S1012">
        <v>29.705748</v>
      </c>
      <c r="T1012">
        <v>30.864388000000002</v>
      </c>
      <c r="U1012">
        <v>32.032608000000003</v>
      </c>
      <c r="V1012">
        <v>33.418564000000003</v>
      </c>
      <c r="W1012">
        <v>34.906199999999998</v>
      </c>
      <c r="X1012">
        <v>36.200935000000001</v>
      </c>
      <c r="Y1012">
        <v>37.31953</v>
      </c>
      <c r="Z1012">
        <v>38.424388999999998</v>
      </c>
      <c r="AA1012">
        <v>39.652560999999999</v>
      </c>
      <c r="AB1012">
        <v>40.995068000000003</v>
      </c>
      <c r="AC1012">
        <v>42.211936999999999</v>
      </c>
      <c r="AD1012">
        <v>43.702576000000001</v>
      </c>
      <c r="AE1012">
        <v>45.039616000000002</v>
      </c>
      <c r="AF1012">
        <v>46.285957000000003</v>
      </c>
      <c r="AG1012">
        <v>47.497833</v>
      </c>
      <c r="AH1012">
        <v>48.654674999999997</v>
      </c>
      <c r="AI1012">
        <v>49.774185000000003</v>
      </c>
      <c r="AJ1012">
        <v>50.845097000000003</v>
      </c>
      <c r="AK1012">
        <v>51.751143999999996</v>
      </c>
      <c r="AL1012">
        <v>52.598579000000001</v>
      </c>
      <c r="AM1012">
        <v>53.648738999999999</v>
      </c>
      <c r="AN1012">
        <v>54.644081</v>
      </c>
      <c r="AO1012" s="1">
        <v>2.7E-2</v>
      </c>
    </row>
    <row r="1013" spans="1:41" hidden="1" x14ac:dyDescent="0.2">
      <c r="A1013" t="s">
        <v>912</v>
      </c>
      <c r="B1013" t="s">
        <v>15</v>
      </c>
      <c r="C1013" t="s">
        <v>2648</v>
      </c>
      <c r="D1013" t="s">
        <v>2680</v>
      </c>
      <c r="E1013" t="s">
        <v>2649</v>
      </c>
      <c r="F1013" t="s">
        <v>2650</v>
      </c>
      <c r="G1013" t="s">
        <v>2653</v>
      </c>
      <c r="H1013" t="s">
        <v>770</v>
      </c>
      <c r="I1013" t="s">
        <v>186</v>
      </c>
      <c r="K1013">
        <v>25.035135</v>
      </c>
      <c r="L1013">
        <v>28.305765000000001</v>
      </c>
      <c r="M1013">
        <v>29.313798999999999</v>
      </c>
      <c r="N1013">
        <v>31.163170000000001</v>
      </c>
      <c r="O1013">
        <v>33.018580999999998</v>
      </c>
      <c r="P1013">
        <v>34.889740000000003</v>
      </c>
      <c r="Q1013">
        <v>36.799487999999997</v>
      </c>
      <c r="R1013">
        <v>38.832970000000003</v>
      </c>
      <c r="S1013">
        <v>41.447639000000002</v>
      </c>
      <c r="T1013">
        <v>43.850135999999999</v>
      </c>
      <c r="U1013">
        <v>46.160148999999997</v>
      </c>
      <c r="V1013">
        <v>48.368000000000002</v>
      </c>
      <c r="W1013">
        <v>50.450657</v>
      </c>
      <c r="X1013">
        <v>52.408149999999999</v>
      </c>
      <c r="Y1013">
        <v>54.086899000000003</v>
      </c>
      <c r="Z1013">
        <v>55.964443000000003</v>
      </c>
      <c r="AA1013">
        <v>57.723644</v>
      </c>
      <c r="AB1013">
        <v>59.569198999999998</v>
      </c>
      <c r="AC1013">
        <v>61.477131</v>
      </c>
      <c r="AD1013">
        <v>63.161670999999998</v>
      </c>
      <c r="AE1013">
        <v>64.724815000000007</v>
      </c>
      <c r="AF1013">
        <v>66.232367999999994</v>
      </c>
      <c r="AG1013">
        <v>67.986298000000005</v>
      </c>
      <c r="AH1013">
        <v>70.102080999999998</v>
      </c>
      <c r="AI1013">
        <v>72.437668000000002</v>
      </c>
      <c r="AJ1013">
        <v>74.729263000000003</v>
      </c>
      <c r="AK1013">
        <v>76.985359000000003</v>
      </c>
      <c r="AL1013">
        <v>79.148810999999995</v>
      </c>
      <c r="AM1013">
        <v>81.474639999999994</v>
      </c>
      <c r="AN1013">
        <v>83.705605000000006</v>
      </c>
      <c r="AO1013" s="1">
        <v>4.2000000000000003E-2</v>
      </c>
    </row>
    <row r="1014" spans="1:41" hidden="1" x14ac:dyDescent="0.2">
      <c r="A1014" t="s">
        <v>912</v>
      </c>
      <c r="B1014" t="s">
        <v>17</v>
      </c>
      <c r="C1014" t="s">
        <v>2648</v>
      </c>
      <c r="D1014" t="s">
        <v>2680</v>
      </c>
      <c r="E1014" t="s">
        <v>2649</v>
      </c>
      <c r="F1014" t="s">
        <v>2654</v>
      </c>
      <c r="I1014" t="s">
        <v>186</v>
      </c>
    </row>
    <row r="1015" spans="1:41" hidden="1" x14ac:dyDescent="0.2">
      <c r="A1015" t="s">
        <v>912</v>
      </c>
      <c r="B1015" t="s">
        <v>11</v>
      </c>
      <c r="C1015" t="s">
        <v>2648</v>
      </c>
      <c r="D1015" t="s">
        <v>2680</v>
      </c>
      <c r="E1015" t="s">
        <v>2649</v>
      </c>
      <c r="F1015" t="s">
        <v>2654</v>
      </c>
      <c r="G1015" t="s">
        <v>2651</v>
      </c>
      <c r="H1015" t="s">
        <v>771</v>
      </c>
      <c r="I1015" t="s">
        <v>186</v>
      </c>
      <c r="K1015">
        <v>21.669879999999999</v>
      </c>
      <c r="L1015">
        <v>22.510974999999998</v>
      </c>
      <c r="M1015">
        <v>22.634243000000001</v>
      </c>
      <c r="N1015">
        <v>24.620774999999998</v>
      </c>
      <c r="O1015">
        <v>25.805676999999999</v>
      </c>
      <c r="P1015">
        <v>27.077251</v>
      </c>
      <c r="Q1015">
        <v>28.509083</v>
      </c>
      <c r="R1015">
        <v>29.440228999999999</v>
      </c>
      <c r="S1015">
        <v>30.307390000000002</v>
      </c>
      <c r="T1015">
        <v>30.968426000000001</v>
      </c>
      <c r="U1015">
        <v>32.021487999999998</v>
      </c>
      <c r="V1015">
        <v>32.859921</v>
      </c>
      <c r="W1015">
        <v>33.671962999999998</v>
      </c>
      <c r="X1015">
        <v>34.486961000000001</v>
      </c>
      <c r="Y1015">
        <v>35.360911999999999</v>
      </c>
      <c r="Z1015">
        <v>36.387653</v>
      </c>
      <c r="AA1015">
        <v>37.511940000000003</v>
      </c>
      <c r="AB1015">
        <v>38.540458999999998</v>
      </c>
      <c r="AC1015">
        <v>39.505099999999999</v>
      </c>
      <c r="AD1015">
        <v>40.754845000000003</v>
      </c>
      <c r="AE1015">
        <v>41.839401000000002</v>
      </c>
      <c r="AF1015">
        <v>42.817371000000001</v>
      </c>
      <c r="AG1015">
        <v>44.178275999999997</v>
      </c>
      <c r="AH1015">
        <v>45.628002000000002</v>
      </c>
      <c r="AI1015">
        <v>46.842666999999999</v>
      </c>
      <c r="AJ1015">
        <v>48.280067000000003</v>
      </c>
      <c r="AK1015">
        <v>49.439785000000001</v>
      </c>
      <c r="AL1015">
        <v>50.435237999999998</v>
      </c>
      <c r="AM1015">
        <v>51.573830000000001</v>
      </c>
      <c r="AN1015">
        <v>52.671734000000001</v>
      </c>
      <c r="AO1015" s="1">
        <v>3.1E-2</v>
      </c>
    </row>
    <row r="1016" spans="1:41" hidden="1" x14ac:dyDescent="0.2">
      <c r="A1016" t="s">
        <v>912</v>
      </c>
      <c r="B1016" t="s">
        <v>13</v>
      </c>
      <c r="C1016" t="s">
        <v>2648</v>
      </c>
      <c r="D1016" t="s">
        <v>2680</v>
      </c>
      <c r="E1016" t="s">
        <v>2649</v>
      </c>
      <c r="F1016" t="s">
        <v>2654</v>
      </c>
      <c r="G1016" t="s">
        <v>2652</v>
      </c>
      <c r="H1016" t="s">
        <v>772</v>
      </c>
      <c r="I1016" t="s">
        <v>186</v>
      </c>
      <c r="K1016">
        <v>21.669879999999999</v>
      </c>
      <c r="L1016">
        <v>22.504866</v>
      </c>
      <c r="M1016">
        <v>22.153203999999999</v>
      </c>
      <c r="N1016">
        <v>23.608564000000001</v>
      </c>
      <c r="O1016">
        <v>24.692173</v>
      </c>
      <c r="P1016">
        <v>25.968378000000001</v>
      </c>
      <c r="Q1016">
        <v>27.480443999999999</v>
      </c>
      <c r="R1016">
        <v>28.406219</v>
      </c>
      <c r="S1016">
        <v>29.28088</v>
      </c>
      <c r="T1016">
        <v>29.987069999999999</v>
      </c>
      <c r="U1016">
        <v>30.829245</v>
      </c>
      <c r="V1016">
        <v>31.723606</v>
      </c>
      <c r="W1016">
        <v>32.589947000000002</v>
      </c>
      <c r="X1016">
        <v>33.201340000000002</v>
      </c>
      <c r="Y1016">
        <v>34.005692000000003</v>
      </c>
      <c r="Z1016">
        <v>34.827427</v>
      </c>
      <c r="AA1016">
        <v>35.709193999999997</v>
      </c>
      <c r="AB1016">
        <v>36.648601999999997</v>
      </c>
      <c r="AC1016">
        <v>37.517544000000001</v>
      </c>
      <c r="AD1016">
        <v>38.849570999999997</v>
      </c>
      <c r="AE1016">
        <v>39.958244000000001</v>
      </c>
      <c r="AF1016">
        <v>40.823523999999999</v>
      </c>
      <c r="AG1016">
        <v>42.203147999999999</v>
      </c>
      <c r="AH1016">
        <v>43.298214000000002</v>
      </c>
      <c r="AI1016">
        <v>44.275539000000002</v>
      </c>
      <c r="AJ1016">
        <v>45.611179</v>
      </c>
      <c r="AK1016">
        <v>46.269427999999998</v>
      </c>
      <c r="AL1016">
        <v>47.249896999999997</v>
      </c>
      <c r="AM1016">
        <v>48.529147999999999</v>
      </c>
      <c r="AN1016">
        <v>49.618912000000002</v>
      </c>
      <c r="AO1016" s="1">
        <v>2.9000000000000001E-2</v>
      </c>
    </row>
    <row r="1017" spans="1:41" hidden="1" x14ac:dyDescent="0.2">
      <c r="A1017" t="s">
        <v>912</v>
      </c>
      <c r="B1017" t="s">
        <v>15</v>
      </c>
      <c r="C1017" t="s">
        <v>2648</v>
      </c>
      <c r="D1017" t="s">
        <v>2680</v>
      </c>
      <c r="E1017" t="s">
        <v>2649</v>
      </c>
      <c r="F1017" t="s">
        <v>2654</v>
      </c>
      <c r="G1017" t="s">
        <v>2653</v>
      </c>
      <c r="H1017" t="s">
        <v>773</v>
      </c>
      <c r="I1017" t="s">
        <v>186</v>
      </c>
      <c r="K1017">
        <v>21.669879999999999</v>
      </c>
      <c r="L1017">
        <v>22.523150999999999</v>
      </c>
      <c r="M1017">
        <v>22.516731</v>
      </c>
      <c r="N1017">
        <v>24.849986999999999</v>
      </c>
      <c r="O1017">
        <v>26.453908999999999</v>
      </c>
      <c r="P1017">
        <v>27.944158999999999</v>
      </c>
      <c r="Q1017">
        <v>29.500219000000001</v>
      </c>
      <c r="R1017">
        <v>30.641413</v>
      </c>
      <c r="S1017">
        <v>32.345379000000001</v>
      </c>
      <c r="T1017">
        <v>33.247943999999997</v>
      </c>
      <c r="U1017">
        <v>34.243309000000004</v>
      </c>
      <c r="V1017">
        <v>35.184555000000003</v>
      </c>
      <c r="W1017">
        <v>36.076225000000001</v>
      </c>
      <c r="X1017">
        <v>36.945422999999998</v>
      </c>
      <c r="Y1017">
        <v>37.676853000000001</v>
      </c>
      <c r="Z1017">
        <v>38.569397000000002</v>
      </c>
      <c r="AA1017">
        <v>39.614769000000003</v>
      </c>
      <c r="AB1017">
        <v>40.465187</v>
      </c>
      <c r="AC1017">
        <v>41.433762000000002</v>
      </c>
      <c r="AD1017">
        <v>41.821350000000002</v>
      </c>
      <c r="AE1017">
        <v>42.559910000000002</v>
      </c>
      <c r="AF1017">
        <v>43.597068999999998</v>
      </c>
      <c r="AG1017">
        <v>45.003436999999998</v>
      </c>
      <c r="AH1017">
        <v>46.351936000000002</v>
      </c>
      <c r="AI1017">
        <v>47.991546999999997</v>
      </c>
      <c r="AJ1017">
        <v>49.2607</v>
      </c>
      <c r="AK1017">
        <v>50.516930000000002</v>
      </c>
      <c r="AL1017">
        <v>51.423450000000003</v>
      </c>
      <c r="AM1017">
        <v>52.680233000000001</v>
      </c>
      <c r="AN1017">
        <v>54.194763000000002</v>
      </c>
      <c r="AO1017" s="1">
        <v>3.2000000000000001E-2</v>
      </c>
    </row>
    <row r="1018" spans="1:41" hidden="1" x14ac:dyDescent="0.2">
      <c r="A1018" t="s">
        <v>912</v>
      </c>
      <c r="B1018" t="s">
        <v>21</v>
      </c>
      <c r="C1018" t="s">
        <v>2648</v>
      </c>
      <c r="D1018" t="s">
        <v>2680</v>
      </c>
      <c r="E1018" t="s">
        <v>2649</v>
      </c>
      <c r="F1018" t="s">
        <v>2655</v>
      </c>
      <c r="I1018" t="s">
        <v>186</v>
      </c>
    </row>
    <row r="1019" spans="1:41" hidden="1" x14ac:dyDescent="0.2">
      <c r="A1019" t="s">
        <v>912</v>
      </c>
      <c r="B1019" t="s">
        <v>11</v>
      </c>
      <c r="C1019" t="s">
        <v>2648</v>
      </c>
      <c r="D1019" t="s">
        <v>2680</v>
      </c>
      <c r="E1019" t="s">
        <v>2649</v>
      </c>
      <c r="F1019" t="s">
        <v>2655</v>
      </c>
      <c r="G1019" t="s">
        <v>2651</v>
      </c>
      <c r="H1019" t="s">
        <v>774</v>
      </c>
      <c r="I1019" t="s">
        <v>186</v>
      </c>
      <c r="K1019">
        <v>15.125964</v>
      </c>
      <c r="L1019">
        <v>14.764824000000001</v>
      </c>
      <c r="M1019">
        <v>14.690597</v>
      </c>
      <c r="N1019">
        <v>14.96367</v>
      </c>
      <c r="O1019">
        <v>15.445781999999999</v>
      </c>
      <c r="P1019">
        <v>16.063828000000001</v>
      </c>
      <c r="Q1019">
        <v>16.740206000000001</v>
      </c>
      <c r="R1019">
        <v>17.169824999999999</v>
      </c>
      <c r="S1019">
        <v>17.607116999999999</v>
      </c>
      <c r="T1019">
        <v>18.039051000000001</v>
      </c>
      <c r="U1019">
        <v>18.476868</v>
      </c>
      <c r="V1019">
        <v>18.891081</v>
      </c>
      <c r="W1019">
        <v>19.342466000000002</v>
      </c>
      <c r="X1019">
        <v>19.779318</v>
      </c>
      <c r="Y1019">
        <v>20.184566</v>
      </c>
      <c r="Z1019">
        <v>20.616969999999998</v>
      </c>
      <c r="AA1019">
        <v>21.072298</v>
      </c>
      <c r="AB1019">
        <v>21.539715000000001</v>
      </c>
      <c r="AC1019">
        <v>22.020720000000001</v>
      </c>
      <c r="AD1019">
        <v>22.520546</v>
      </c>
      <c r="AE1019">
        <v>22.997520000000002</v>
      </c>
      <c r="AF1019">
        <v>23.510535999999998</v>
      </c>
      <c r="AG1019">
        <v>24.049285999999999</v>
      </c>
      <c r="AH1019">
        <v>24.544283</v>
      </c>
      <c r="AI1019">
        <v>25.099032999999999</v>
      </c>
      <c r="AJ1019">
        <v>25.674398</v>
      </c>
      <c r="AK1019">
        <v>26.265637999999999</v>
      </c>
      <c r="AL1019">
        <v>26.865525999999999</v>
      </c>
      <c r="AM1019">
        <v>27.505306000000001</v>
      </c>
      <c r="AN1019">
        <v>28.147423</v>
      </c>
      <c r="AO1019" s="1">
        <v>2.1999999999999999E-2</v>
      </c>
    </row>
    <row r="1020" spans="1:41" hidden="1" x14ac:dyDescent="0.2">
      <c r="A1020" t="s">
        <v>912</v>
      </c>
      <c r="B1020" t="s">
        <v>13</v>
      </c>
      <c r="C1020" t="s">
        <v>2648</v>
      </c>
      <c r="D1020" t="s">
        <v>2680</v>
      </c>
      <c r="E1020" t="s">
        <v>2649</v>
      </c>
      <c r="F1020" t="s">
        <v>2655</v>
      </c>
      <c r="G1020" t="s">
        <v>2652</v>
      </c>
      <c r="H1020" t="s">
        <v>775</v>
      </c>
      <c r="I1020" t="s">
        <v>186</v>
      </c>
      <c r="K1020">
        <v>15.125964</v>
      </c>
      <c r="L1020">
        <v>14.639142</v>
      </c>
      <c r="M1020">
        <v>14.478346</v>
      </c>
      <c r="N1020">
        <v>14.772232000000001</v>
      </c>
      <c r="O1020">
        <v>15.229706999999999</v>
      </c>
      <c r="P1020">
        <v>15.852016000000001</v>
      </c>
      <c r="Q1020">
        <v>16.560009000000001</v>
      </c>
      <c r="R1020">
        <v>17.026147999999999</v>
      </c>
      <c r="S1020">
        <v>17.502489000000001</v>
      </c>
      <c r="T1020">
        <v>17.980758999999999</v>
      </c>
      <c r="U1020">
        <v>18.487895999999999</v>
      </c>
      <c r="V1020">
        <v>18.984728</v>
      </c>
      <c r="W1020">
        <v>19.555332</v>
      </c>
      <c r="X1020">
        <v>20.056035999999999</v>
      </c>
      <c r="Y1020">
        <v>20.53735</v>
      </c>
      <c r="Z1020">
        <v>21.013483000000001</v>
      </c>
      <c r="AA1020">
        <v>21.531046</v>
      </c>
      <c r="AB1020">
        <v>22.025708999999999</v>
      </c>
      <c r="AC1020">
        <v>22.542086000000001</v>
      </c>
      <c r="AD1020">
        <v>23.060614000000001</v>
      </c>
      <c r="AE1020">
        <v>23.595621000000001</v>
      </c>
      <c r="AF1020">
        <v>24.109434</v>
      </c>
      <c r="AG1020">
        <v>24.640711</v>
      </c>
      <c r="AH1020">
        <v>25.153348999999999</v>
      </c>
      <c r="AI1020">
        <v>25.699359999999999</v>
      </c>
      <c r="AJ1020">
        <v>26.173124000000001</v>
      </c>
      <c r="AK1020">
        <v>26.658940999999999</v>
      </c>
      <c r="AL1020">
        <v>27.160938000000002</v>
      </c>
      <c r="AM1020">
        <v>27.661567999999999</v>
      </c>
      <c r="AN1020">
        <v>28.158089</v>
      </c>
      <c r="AO1020" s="1">
        <v>2.1999999999999999E-2</v>
      </c>
    </row>
    <row r="1021" spans="1:41" hidden="1" x14ac:dyDescent="0.2">
      <c r="A1021" t="s">
        <v>912</v>
      </c>
      <c r="B1021" t="s">
        <v>15</v>
      </c>
      <c r="C1021" t="s">
        <v>2648</v>
      </c>
      <c r="D1021" t="s">
        <v>2680</v>
      </c>
      <c r="E1021" t="s">
        <v>2649</v>
      </c>
      <c r="F1021" t="s">
        <v>2655</v>
      </c>
      <c r="G1021" t="s">
        <v>2653</v>
      </c>
      <c r="H1021" t="s">
        <v>776</v>
      </c>
      <c r="I1021" t="s">
        <v>186</v>
      </c>
      <c r="K1021">
        <v>15.125964</v>
      </c>
      <c r="L1021">
        <v>15.084078</v>
      </c>
      <c r="M1021">
        <v>14.951419</v>
      </c>
      <c r="N1021">
        <v>15.371062999999999</v>
      </c>
      <c r="O1021">
        <v>15.924621</v>
      </c>
      <c r="P1021">
        <v>16.626532000000001</v>
      </c>
      <c r="Q1021">
        <v>17.362870999999998</v>
      </c>
      <c r="R1021">
        <v>17.782795</v>
      </c>
      <c r="S1021">
        <v>18.325420000000001</v>
      </c>
      <c r="T1021">
        <v>18.744064000000002</v>
      </c>
      <c r="U1021">
        <v>19.182044999999999</v>
      </c>
      <c r="V1021">
        <v>19.601915000000002</v>
      </c>
      <c r="W1021">
        <v>20.002887999999999</v>
      </c>
      <c r="X1021">
        <v>20.392668</v>
      </c>
      <c r="Y1021">
        <v>20.754373999999999</v>
      </c>
      <c r="Z1021">
        <v>21.207699000000002</v>
      </c>
      <c r="AA1021">
        <v>21.639446</v>
      </c>
      <c r="AB1021">
        <v>22.099501</v>
      </c>
      <c r="AC1021">
        <v>22.597382</v>
      </c>
      <c r="AD1021">
        <v>23.161545</v>
      </c>
      <c r="AE1021">
        <v>23.669084999999999</v>
      </c>
      <c r="AF1021">
        <v>24.184384999999999</v>
      </c>
      <c r="AG1021">
        <v>24.689547000000001</v>
      </c>
      <c r="AH1021">
        <v>25.208739999999999</v>
      </c>
      <c r="AI1021">
        <v>25.820820000000001</v>
      </c>
      <c r="AJ1021">
        <v>26.496693</v>
      </c>
      <c r="AK1021">
        <v>27.180954</v>
      </c>
      <c r="AL1021">
        <v>27.899260000000002</v>
      </c>
      <c r="AM1021">
        <v>28.662523</v>
      </c>
      <c r="AN1021">
        <v>29.471267999999998</v>
      </c>
      <c r="AO1021" s="1">
        <v>2.3E-2</v>
      </c>
    </row>
    <row r="1022" spans="1:41" hidden="1" x14ac:dyDescent="0.2">
      <c r="A1022" t="s">
        <v>912</v>
      </c>
      <c r="B1022" t="s">
        <v>25</v>
      </c>
      <c r="C1022" t="s">
        <v>2648</v>
      </c>
      <c r="D1022" t="s">
        <v>2680</v>
      </c>
      <c r="E1022" t="s">
        <v>2649</v>
      </c>
      <c r="F1022" t="s">
        <v>2656</v>
      </c>
      <c r="I1022" t="s">
        <v>186</v>
      </c>
    </row>
    <row r="1023" spans="1:41" hidden="1" x14ac:dyDescent="0.2">
      <c r="A1023" t="s">
        <v>912</v>
      </c>
      <c r="B1023" t="s">
        <v>11</v>
      </c>
      <c r="C1023" t="s">
        <v>2648</v>
      </c>
      <c r="D1023" t="s">
        <v>2680</v>
      </c>
      <c r="E1023" t="s">
        <v>2649</v>
      </c>
      <c r="F1023" t="s">
        <v>2656</v>
      </c>
      <c r="G1023" t="s">
        <v>2651</v>
      </c>
      <c r="H1023" t="s">
        <v>777</v>
      </c>
      <c r="I1023" t="s">
        <v>186</v>
      </c>
      <c r="K1023">
        <v>58.306873000000003</v>
      </c>
      <c r="L1023">
        <v>63.836711999999999</v>
      </c>
      <c r="M1023">
        <v>63.900364000000003</v>
      </c>
      <c r="N1023">
        <v>64.553162</v>
      </c>
      <c r="O1023">
        <v>66.569678999999994</v>
      </c>
      <c r="P1023">
        <v>67.839225999999996</v>
      </c>
      <c r="Q1023">
        <v>70.156020999999996</v>
      </c>
      <c r="R1023">
        <v>72.404517999999996</v>
      </c>
      <c r="S1023">
        <v>75.060897999999995</v>
      </c>
      <c r="T1023">
        <v>75.205887000000004</v>
      </c>
      <c r="U1023">
        <v>77.865966999999998</v>
      </c>
      <c r="V1023">
        <v>80.134513999999996</v>
      </c>
      <c r="W1023">
        <v>82.611771000000005</v>
      </c>
      <c r="X1023">
        <v>86.678291000000002</v>
      </c>
      <c r="Y1023">
        <v>88.674225000000007</v>
      </c>
      <c r="Z1023">
        <v>90.795119999999997</v>
      </c>
      <c r="AA1023">
        <v>93.175742999999997</v>
      </c>
      <c r="AB1023">
        <v>95.426094000000006</v>
      </c>
      <c r="AC1023">
        <v>97.865622999999999</v>
      </c>
      <c r="AD1023">
        <v>100.220116</v>
      </c>
      <c r="AE1023">
        <v>103.006897</v>
      </c>
      <c r="AF1023">
        <v>106.164177</v>
      </c>
      <c r="AG1023">
        <v>108.676163</v>
      </c>
      <c r="AH1023">
        <v>110.614754</v>
      </c>
      <c r="AI1023">
        <v>113.143776</v>
      </c>
      <c r="AJ1023">
        <v>115.820305</v>
      </c>
      <c r="AK1023">
        <v>118.25348700000001</v>
      </c>
      <c r="AL1023">
        <v>120.825012</v>
      </c>
      <c r="AM1023">
        <v>123.607254</v>
      </c>
      <c r="AN1023">
        <v>125.955704</v>
      </c>
      <c r="AO1023" s="1">
        <v>2.7E-2</v>
      </c>
    </row>
    <row r="1024" spans="1:41" hidden="1" x14ac:dyDescent="0.2">
      <c r="A1024" t="s">
        <v>912</v>
      </c>
      <c r="B1024" t="s">
        <v>13</v>
      </c>
      <c r="C1024" t="s">
        <v>2648</v>
      </c>
      <c r="D1024" t="s">
        <v>2680</v>
      </c>
      <c r="E1024" t="s">
        <v>2649</v>
      </c>
      <c r="F1024" t="s">
        <v>2656</v>
      </c>
      <c r="G1024" t="s">
        <v>2652</v>
      </c>
      <c r="H1024" t="s">
        <v>778</v>
      </c>
      <c r="I1024" t="s">
        <v>186</v>
      </c>
      <c r="K1024">
        <v>58.332408999999998</v>
      </c>
      <c r="L1024">
        <v>63.425201000000001</v>
      </c>
      <c r="M1024">
        <v>63.183529</v>
      </c>
      <c r="N1024">
        <v>63.351298999999997</v>
      </c>
      <c r="O1024">
        <v>64.149055000000004</v>
      </c>
      <c r="P1024">
        <v>66.321312000000006</v>
      </c>
      <c r="Q1024">
        <v>69.521561000000005</v>
      </c>
      <c r="R1024">
        <v>72.226333999999994</v>
      </c>
      <c r="S1024">
        <v>74.690894999999998</v>
      </c>
      <c r="T1024">
        <v>75.214973000000001</v>
      </c>
      <c r="U1024">
        <v>78.373176999999998</v>
      </c>
      <c r="V1024">
        <v>80.865356000000006</v>
      </c>
      <c r="W1024">
        <v>82.061522999999994</v>
      </c>
      <c r="X1024">
        <v>87.003035999999994</v>
      </c>
      <c r="Y1024">
        <v>86.926567000000006</v>
      </c>
      <c r="Z1024">
        <v>90.462401999999997</v>
      </c>
      <c r="AA1024">
        <v>93.511809999999997</v>
      </c>
      <c r="AB1024">
        <v>96.206299000000001</v>
      </c>
      <c r="AC1024">
        <v>99.433914000000001</v>
      </c>
      <c r="AD1024">
        <v>101.850334</v>
      </c>
      <c r="AE1024">
        <v>104.738823</v>
      </c>
      <c r="AF1024">
        <v>107.130234</v>
      </c>
      <c r="AG1024">
        <v>109.92234000000001</v>
      </c>
      <c r="AH1024">
        <v>112.20358299999999</v>
      </c>
      <c r="AI1024">
        <v>114.31828299999999</v>
      </c>
      <c r="AJ1024">
        <v>116.264877</v>
      </c>
      <c r="AK1024">
        <v>118.304382</v>
      </c>
      <c r="AL1024">
        <v>119.94396999999999</v>
      </c>
      <c r="AM1024">
        <v>121.934822</v>
      </c>
      <c r="AN1024">
        <v>123.43654600000001</v>
      </c>
      <c r="AO1024" s="1">
        <v>2.5999999999999999E-2</v>
      </c>
    </row>
    <row r="1025" spans="1:41" hidden="1" x14ac:dyDescent="0.2">
      <c r="A1025" t="s">
        <v>912</v>
      </c>
      <c r="B1025" t="s">
        <v>15</v>
      </c>
      <c r="C1025" t="s">
        <v>2648</v>
      </c>
      <c r="D1025" t="s">
        <v>2680</v>
      </c>
      <c r="E1025" t="s">
        <v>2649</v>
      </c>
      <c r="F1025" t="s">
        <v>2656</v>
      </c>
      <c r="G1025" t="s">
        <v>2653</v>
      </c>
      <c r="H1025" t="s">
        <v>779</v>
      </c>
      <c r="I1025" t="s">
        <v>186</v>
      </c>
      <c r="K1025">
        <v>58.426399000000004</v>
      </c>
      <c r="L1025">
        <v>63.259532999999998</v>
      </c>
      <c r="M1025">
        <v>64.572226999999998</v>
      </c>
      <c r="N1025">
        <v>67.062331999999998</v>
      </c>
      <c r="O1025">
        <v>70.402023</v>
      </c>
      <c r="P1025">
        <v>71.697342000000006</v>
      </c>
      <c r="Q1025">
        <v>75.526672000000005</v>
      </c>
      <c r="R1025">
        <v>77.164412999999996</v>
      </c>
      <c r="S1025">
        <v>79.325035</v>
      </c>
      <c r="T1025">
        <v>80.443664999999996</v>
      </c>
      <c r="U1025">
        <v>83.40258</v>
      </c>
      <c r="V1025">
        <v>86.060692000000003</v>
      </c>
      <c r="W1025">
        <v>88.346512000000004</v>
      </c>
      <c r="X1025">
        <v>90.867050000000006</v>
      </c>
      <c r="Y1025">
        <v>91.260475</v>
      </c>
      <c r="Z1025">
        <v>92.948646999999994</v>
      </c>
      <c r="AA1025">
        <v>95.183479000000005</v>
      </c>
      <c r="AB1025">
        <v>98.558036999999999</v>
      </c>
      <c r="AC1025">
        <v>100.85784099999999</v>
      </c>
      <c r="AD1025">
        <v>103.485214</v>
      </c>
      <c r="AE1025">
        <v>106.817177</v>
      </c>
      <c r="AF1025">
        <v>109.189819</v>
      </c>
      <c r="AG1025">
        <v>111.531136</v>
      </c>
      <c r="AH1025">
        <v>114.35477400000001</v>
      </c>
      <c r="AI1025">
        <v>117.03694900000001</v>
      </c>
      <c r="AJ1025">
        <v>119.83298499999999</v>
      </c>
      <c r="AK1025">
        <v>122.585182</v>
      </c>
      <c r="AL1025">
        <v>125.17575100000001</v>
      </c>
      <c r="AM1025">
        <v>128.23680100000001</v>
      </c>
      <c r="AN1025">
        <v>131.62446600000001</v>
      </c>
      <c r="AO1025" s="1">
        <v>2.8000000000000001E-2</v>
      </c>
    </row>
    <row r="1026" spans="1:41" hidden="1" x14ac:dyDescent="0.2">
      <c r="A1026" t="s">
        <v>912</v>
      </c>
      <c r="B1026" t="s">
        <v>29</v>
      </c>
    </row>
    <row r="1027" spans="1:41" hidden="1" x14ac:dyDescent="0.2">
      <c r="A1027" t="s">
        <v>912</v>
      </c>
      <c r="B1027" t="s">
        <v>9</v>
      </c>
      <c r="C1027" t="s">
        <v>2648</v>
      </c>
      <c r="D1027" t="s">
        <v>2680</v>
      </c>
      <c r="E1027" t="s">
        <v>2657</v>
      </c>
      <c r="F1027" t="s">
        <v>2650</v>
      </c>
      <c r="I1027" t="s">
        <v>186</v>
      </c>
    </row>
    <row r="1028" spans="1:41" hidden="1" x14ac:dyDescent="0.2">
      <c r="A1028" t="s">
        <v>912</v>
      </c>
      <c r="B1028" t="s">
        <v>11</v>
      </c>
      <c r="C1028" t="s">
        <v>2648</v>
      </c>
      <c r="D1028" t="s">
        <v>2680</v>
      </c>
      <c r="E1028" t="s">
        <v>2657</v>
      </c>
      <c r="F1028" t="s">
        <v>2650</v>
      </c>
      <c r="G1028" t="s">
        <v>2651</v>
      </c>
      <c r="H1028" t="s">
        <v>780</v>
      </c>
      <c r="I1028" t="s">
        <v>186</v>
      </c>
      <c r="K1028">
        <v>19.120450999999999</v>
      </c>
      <c r="L1028">
        <v>20.646384999999999</v>
      </c>
      <c r="M1028">
        <v>19.354081999999998</v>
      </c>
      <c r="N1028">
        <v>19.701149000000001</v>
      </c>
      <c r="O1028">
        <v>20.018818</v>
      </c>
      <c r="P1028">
        <v>20.649107000000001</v>
      </c>
      <c r="Q1028">
        <v>21.623553999999999</v>
      </c>
      <c r="R1028">
        <v>22.817007</v>
      </c>
      <c r="S1028">
        <v>23.828406999999999</v>
      </c>
      <c r="T1028">
        <v>24.862562</v>
      </c>
      <c r="U1028">
        <v>25.874749999999999</v>
      </c>
      <c r="V1028">
        <v>26.817807999999999</v>
      </c>
      <c r="W1028">
        <v>27.770088000000001</v>
      </c>
      <c r="X1028">
        <v>28.617640999999999</v>
      </c>
      <c r="Y1028">
        <v>29.408092</v>
      </c>
      <c r="Z1028">
        <v>30.268325999999998</v>
      </c>
      <c r="AA1028">
        <v>31.214102</v>
      </c>
      <c r="AB1028">
        <v>32.171455000000002</v>
      </c>
      <c r="AC1028">
        <v>33.021918999999997</v>
      </c>
      <c r="AD1028">
        <v>34.198459999999997</v>
      </c>
      <c r="AE1028">
        <v>35.250107</v>
      </c>
      <c r="AF1028">
        <v>36.093777000000003</v>
      </c>
      <c r="AG1028">
        <v>37.203727999999998</v>
      </c>
      <c r="AH1028">
        <v>38.410415999999998</v>
      </c>
      <c r="AI1028">
        <v>39.354121999999997</v>
      </c>
      <c r="AJ1028">
        <v>40.436047000000002</v>
      </c>
      <c r="AK1028">
        <v>41.487465</v>
      </c>
      <c r="AL1028">
        <v>42.505276000000002</v>
      </c>
      <c r="AM1028">
        <v>43.44529</v>
      </c>
      <c r="AN1028">
        <v>44.393093</v>
      </c>
      <c r="AO1028" s="1">
        <v>2.9000000000000001E-2</v>
      </c>
    </row>
    <row r="1029" spans="1:41" hidden="1" x14ac:dyDescent="0.2">
      <c r="A1029" t="s">
        <v>912</v>
      </c>
      <c r="B1029" t="s">
        <v>13</v>
      </c>
      <c r="C1029" t="s">
        <v>2648</v>
      </c>
      <c r="D1029" t="s">
        <v>2680</v>
      </c>
      <c r="E1029" t="s">
        <v>2657</v>
      </c>
      <c r="F1029" t="s">
        <v>2650</v>
      </c>
      <c r="G1029" t="s">
        <v>2652</v>
      </c>
      <c r="H1029" t="s">
        <v>781</v>
      </c>
      <c r="I1029" t="s">
        <v>186</v>
      </c>
      <c r="K1029">
        <v>19.120450999999999</v>
      </c>
      <c r="L1029">
        <v>20.186119000000001</v>
      </c>
      <c r="M1029">
        <v>18.385408000000002</v>
      </c>
      <c r="N1029">
        <v>18.043499000000001</v>
      </c>
      <c r="O1029">
        <v>18.045743999999999</v>
      </c>
      <c r="P1029">
        <v>18.380027999999999</v>
      </c>
      <c r="Q1029">
        <v>18.946349999999999</v>
      </c>
      <c r="R1029">
        <v>19.761009000000001</v>
      </c>
      <c r="S1029">
        <v>20.677620000000001</v>
      </c>
      <c r="T1029">
        <v>21.498224</v>
      </c>
      <c r="U1029">
        <v>22.277042000000002</v>
      </c>
      <c r="V1029">
        <v>23.314587</v>
      </c>
      <c r="W1029">
        <v>24.37311</v>
      </c>
      <c r="X1029">
        <v>25.132038000000001</v>
      </c>
      <c r="Y1029">
        <v>25.765108000000001</v>
      </c>
      <c r="Z1029">
        <v>26.478762</v>
      </c>
      <c r="AA1029">
        <v>27.351932999999999</v>
      </c>
      <c r="AB1029">
        <v>28.330168</v>
      </c>
      <c r="AC1029">
        <v>29.093533999999998</v>
      </c>
      <c r="AD1029">
        <v>30.197686999999998</v>
      </c>
      <c r="AE1029">
        <v>31.034271</v>
      </c>
      <c r="AF1029">
        <v>31.806170999999999</v>
      </c>
      <c r="AG1029">
        <v>32.594439999999999</v>
      </c>
      <c r="AH1029">
        <v>33.341540999999999</v>
      </c>
      <c r="AI1029">
        <v>34.080879000000003</v>
      </c>
      <c r="AJ1029">
        <v>34.769618999999999</v>
      </c>
      <c r="AK1029">
        <v>35.322341999999999</v>
      </c>
      <c r="AL1029">
        <v>35.873207000000001</v>
      </c>
      <c r="AM1029">
        <v>36.702151999999998</v>
      </c>
      <c r="AN1029">
        <v>37.396084000000002</v>
      </c>
      <c r="AO1029" s="1">
        <v>2.3E-2</v>
      </c>
    </row>
    <row r="1030" spans="1:41" hidden="1" x14ac:dyDescent="0.2">
      <c r="A1030" t="s">
        <v>912</v>
      </c>
      <c r="B1030" t="s">
        <v>15</v>
      </c>
      <c r="C1030" t="s">
        <v>2648</v>
      </c>
      <c r="D1030" t="s">
        <v>2680</v>
      </c>
      <c r="E1030" t="s">
        <v>2657</v>
      </c>
      <c r="F1030" t="s">
        <v>2650</v>
      </c>
      <c r="G1030" t="s">
        <v>2653</v>
      </c>
      <c r="H1030" t="s">
        <v>782</v>
      </c>
      <c r="I1030" t="s">
        <v>186</v>
      </c>
      <c r="K1030">
        <v>19.120450999999999</v>
      </c>
      <c r="L1030">
        <v>21.38871</v>
      </c>
      <c r="M1030">
        <v>20.692276</v>
      </c>
      <c r="N1030">
        <v>22.011339</v>
      </c>
      <c r="O1030">
        <v>23.181601000000001</v>
      </c>
      <c r="P1030">
        <v>24.365984000000001</v>
      </c>
      <c r="Q1030">
        <v>25.599041</v>
      </c>
      <c r="R1030">
        <v>26.975016</v>
      </c>
      <c r="S1030">
        <v>28.986038000000001</v>
      </c>
      <c r="T1030">
        <v>30.473063</v>
      </c>
      <c r="U1030">
        <v>31.872178999999999</v>
      </c>
      <c r="V1030">
        <v>33.20187</v>
      </c>
      <c r="W1030">
        <v>34.413445000000003</v>
      </c>
      <c r="X1030">
        <v>35.531585999999997</v>
      </c>
      <c r="Y1030">
        <v>36.395622000000003</v>
      </c>
      <c r="Z1030">
        <v>37.614113000000003</v>
      </c>
      <c r="AA1030">
        <v>38.634903000000001</v>
      </c>
      <c r="AB1030">
        <v>39.797702999999998</v>
      </c>
      <c r="AC1030">
        <v>41.008541000000001</v>
      </c>
      <c r="AD1030">
        <v>41.933430000000001</v>
      </c>
      <c r="AE1030">
        <v>42.818500999999998</v>
      </c>
      <c r="AF1030">
        <v>43.717896000000003</v>
      </c>
      <c r="AG1030">
        <v>44.93779</v>
      </c>
      <c r="AH1030">
        <v>46.470923999999997</v>
      </c>
      <c r="AI1030">
        <v>48.08952</v>
      </c>
      <c r="AJ1030">
        <v>49.525215000000003</v>
      </c>
      <c r="AK1030">
        <v>50.919440999999999</v>
      </c>
      <c r="AL1030">
        <v>52.226813999999997</v>
      </c>
      <c r="AM1030">
        <v>53.765948999999999</v>
      </c>
      <c r="AN1030">
        <v>55.142108999999998</v>
      </c>
      <c r="AO1030" s="1">
        <v>3.6999999999999998E-2</v>
      </c>
    </row>
    <row r="1031" spans="1:41" hidden="1" x14ac:dyDescent="0.2">
      <c r="A1031" t="s">
        <v>912</v>
      </c>
      <c r="B1031" t="s">
        <v>17</v>
      </c>
      <c r="C1031" t="s">
        <v>2648</v>
      </c>
      <c r="D1031" t="s">
        <v>2680</v>
      </c>
      <c r="E1031" t="s">
        <v>2657</v>
      </c>
      <c r="F1031" t="s">
        <v>2654</v>
      </c>
      <c r="I1031" t="s">
        <v>186</v>
      </c>
    </row>
    <row r="1032" spans="1:41" hidden="1" x14ac:dyDescent="0.2">
      <c r="A1032" t="s">
        <v>912</v>
      </c>
      <c r="B1032" t="s">
        <v>11</v>
      </c>
      <c r="C1032" t="s">
        <v>2648</v>
      </c>
      <c r="D1032" t="s">
        <v>2680</v>
      </c>
      <c r="E1032" t="s">
        <v>2657</v>
      </c>
      <c r="F1032" t="s">
        <v>2654</v>
      </c>
      <c r="G1032" t="s">
        <v>2651</v>
      </c>
      <c r="H1032" t="s">
        <v>783</v>
      </c>
      <c r="I1032" t="s">
        <v>186</v>
      </c>
      <c r="K1032">
        <v>23.615407999999999</v>
      </c>
      <c r="L1032">
        <v>24.673048000000001</v>
      </c>
      <c r="M1032">
        <v>23.751553000000001</v>
      </c>
      <c r="N1032">
        <v>24.829336000000001</v>
      </c>
      <c r="O1032">
        <v>24.975636999999999</v>
      </c>
      <c r="P1032">
        <v>25.183039000000001</v>
      </c>
      <c r="Q1032">
        <v>25.509305999999999</v>
      </c>
      <c r="R1032">
        <v>26.383488</v>
      </c>
      <c r="S1032">
        <v>27.177999</v>
      </c>
      <c r="T1032">
        <v>27.779875000000001</v>
      </c>
      <c r="U1032">
        <v>28.756934999999999</v>
      </c>
      <c r="V1032">
        <v>29.561869000000002</v>
      </c>
      <c r="W1032">
        <v>30.303146000000002</v>
      </c>
      <c r="X1032">
        <v>31.068888000000001</v>
      </c>
      <c r="Y1032">
        <v>31.882899999999999</v>
      </c>
      <c r="Z1032">
        <v>32.830565999999997</v>
      </c>
      <c r="AA1032">
        <v>33.876624999999997</v>
      </c>
      <c r="AB1032">
        <v>34.824950999999999</v>
      </c>
      <c r="AC1032">
        <v>35.704383999999997</v>
      </c>
      <c r="AD1032">
        <v>36.872073999999998</v>
      </c>
      <c r="AE1032">
        <v>37.868008000000003</v>
      </c>
      <c r="AF1032">
        <v>38.755749000000002</v>
      </c>
      <c r="AG1032">
        <v>40.023719999999997</v>
      </c>
      <c r="AH1032">
        <v>41.382553000000001</v>
      </c>
      <c r="AI1032">
        <v>42.497954999999997</v>
      </c>
      <c r="AJ1032">
        <v>43.84404</v>
      </c>
      <c r="AK1032">
        <v>44.894427999999998</v>
      </c>
      <c r="AL1032">
        <v>45.782009000000002</v>
      </c>
      <c r="AM1032">
        <v>46.815120999999998</v>
      </c>
      <c r="AN1032">
        <v>47.786369000000001</v>
      </c>
      <c r="AO1032" s="1">
        <v>2.5000000000000001E-2</v>
      </c>
    </row>
    <row r="1033" spans="1:41" hidden="1" x14ac:dyDescent="0.2">
      <c r="A1033" t="s">
        <v>912</v>
      </c>
      <c r="B1033" t="s">
        <v>13</v>
      </c>
      <c r="C1033" t="s">
        <v>2648</v>
      </c>
      <c r="D1033" t="s">
        <v>2680</v>
      </c>
      <c r="E1033" t="s">
        <v>2657</v>
      </c>
      <c r="F1033" t="s">
        <v>2654</v>
      </c>
      <c r="G1033" t="s">
        <v>2652</v>
      </c>
      <c r="H1033" t="s">
        <v>784</v>
      </c>
      <c r="I1033" t="s">
        <v>186</v>
      </c>
      <c r="K1033">
        <v>23.615407999999999</v>
      </c>
      <c r="L1033">
        <v>24.666350999999999</v>
      </c>
      <c r="M1033">
        <v>23.289738</v>
      </c>
      <c r="N1033">
        <v>23.811578999999998</v>
      </c>
      <c r="O1033">
        <v>23.872441999999999</v>
      </c>
      <c r="P1033">
        <v>24.081858</v>
      </c>
      <c r="Q1033">
        <v>24.469135000000001</v>
      </c>
      <c r="R1033">
        <v>25.330929000000001</v>
      </c>
      <c r="S1033">
        <v>26.125311</v>
      </c>
      <c r="T1033">
        <v>26.764500000000002</v>
      </c>
      <c r="U1033">
        <v>27.536885999999999</v>
      </c>
      <c r="V1033">
        <v>28.360309999999998</v>
      </c>
      <c r="W1033">
        <v>29.126927999999999</v>
      </c>
      <c r="X1033">
        <v>29.664950999999999</v>
      </c>
      <c r="Y1033">
        <v>30.388783</v>
      </c>
      <c r="Z1033">
        <v>31.111329999999999</v>
      </c>
      <c r="AA1033">
        <v>31.897760000000002</v>
      </c>
      <c r="AB1033">
        <v>32.778655999999998</v>
      </c>
      <c r="AC1033">
        <v>33.544620999999999</v>
      </c>
      <c r="AD1033">
        <v>34.811126999999999</v>
      </c>
      <c r="AE1033">
        <v>35.829093999999998</v>
      </c>
      <c r="AF1033">
        <v>36.599471999999999</v>
      </c>
      <c r="AG1033">
        <v>37.883209000000001</v>
      </c>
      <c r="AH1033">
        <v>38.894962</v>
      </c>
      <c r="AI1033">
        <v>39.780082999999998</v>
      </c>
      <c r="AJ1033">
        <v>41.021984000000003</v>
      </c>
      <c r="AK1033">
        <v>41.588047000000003</v>
      </c>
      <c r="AL1033">
        <v>42.485405</v>
      </c>
      <c r="AM1033">
        <v>43.685177000000003</v>
      </c>
      <c r="AN1033">
        <v>44.690745999999997</v>
      </c>
      <c r="AO1033" s="1">
        <v>2.1999999999999999E-2</v>
      </c>
    </row>
    <row r="1034" spans="1:41" hidden="1" x14ac:dyDescent="0.2">
      <c r="A1034" t="s">
        <v>912</v>
      </c>
      <c r="B1034" t="s">
        <v>15</v>
      </c>
      <c r="C1034" t="s">
        <v>2648</v>
      </c>
      <c r="D1034" t="s">
        <v>2680</v>
      </c>
      <c r="E1034" t="s">
        <v>2657</v>
      </c>
      <c r="F1034" t="s">
        <v>2654</v>
      </c>
      <c r="G1034" t="s">
        <v>2653</v>
      </c>
      <c r="H1034" t="s">
        <v>785</v>
      </c>
      <c r="I1034" t="s">
        <v>186</v>
      </c>
      <c r="K1034">
        <v>23.615407999999999</v>
      </c>
      <c r="L1034">
        <v>24.686394</v>
      </c>
      <c r="M1034">
        <v>23.638791999999999</v>
      </c>
      <c r="N1034">
        <v>25.051748</v>
      </c>
      <c r="O1034">
        <v>25.617284999999999</v>
      </c>
      <c r="P1034">
        <v>26.039829000000001</v>
      </c>
      <c r="Q1034">
        <v>26.485849000000002</v>
      </c>
      <c r="R1034">
        <v>27.587109000000002</v>
      </c>
      <c r="S1034">
        <v>29.246870000000001</v>
      </c>
      <c r="T1034">
        <v>30.097346999999999</v>
      </c>
      <c r="U1034">
        <v>31.069582</v>
      </c>
      <c r="V1034">
        <v>31.976797000000001</v>
      </c>
      <c r="W1034">
        <v>32.813583000000001</v>
      </c>
      <c r="X1034">
        <v>33.634872000000001</v>
      </c>
      <c r="Y1034">
        <v>34.309963000000003</v>
      </c>
      <c r="Z1034">
        <v>35.142738000000001</v>
      </c>
      <c r="AA1034">
        <v>36.129787</v>
      </c>
      <c r="AB1034">
        <v>36.918582999999998</v>
      </c>
      <c r="AC1034">
        <v>37.810093000000002</v>
      </c>
      <c r="AD1034">
        <v>38.120860999999998</v>
      </c>
      <c r="AE1034">
        <v>38.783194999999999</v>
      </c>
      <c r="AF1034">
        <v>39.731796000000003</v>
      </c>
      <c r="AG1034">
        <v>41.050624999999997</v>
      </c>
      <c r="AH1034">
        <v>42.318958000000002</v>
      </c>
      <c r="AI1034">
        <v>43.871861000000003</v>
      </c>
      <c r="AJ1034">
        <v>45.047671999999999</v>
      </c>
      <c r="AK1034">
        <v>46.192290999999997</v>
      </c>
      <c r="AL1034">
        <v>46.978785999999999</v>
      </c>
      <c r="AM1034">
        <v>48.138030999999998</v>
      </c>
      <c r="AN1034">
        <v>49.529254999999999</v>
      </c>
      <c r="AO1034" s="1">
        <v>2.5999999999999999E-2</v>
      </c>
    </row>
    <row r="1035" spans="1:41" hidden="1" x14ac:dyDescent="0.2">
      <c r="A1035" t="s">
        <v>912</v>
      </c>
      <c r="B1035" t="s">
        <v>36</v>
      </c>
      <c r="C1035" t="s">
        <v>2648</v>
      </c>
      <c r="D1035" t="s">
        <v>2680</v>
      </c>
      <c r="E1035" t="s">
        <v>2657</v>
      </c>
      <c r="F1035" t="s">
        <v>2658</v>
      </c>
      <c r="I1035" t="s">
        <v>186</v>
      </c>
    </row>
    <row r="1036" spans="1:41" hidden="1" x14ac:dyDescent="0.2">
      <c r="A1036" t="s">
        <v>912</v>
      </c>
      <c r="B1036" t="s">
        <v>11</v>
      </c>
      <c r="C1036" t="s">
        <v>2648</v>
      </c>
      <c r="D1036" t="s">
        <v>2680</v>
      </c>
      <c r="E1036" t="s">
        <v>2657</v>
      </c>
      <c r="F1036" t="s">
        <v>2658</v>
      </c>
      <c r="G1036" t="s">
        <v>2651</v>
      </c>
      <c r="H1036" t="s">
        <v>786</v>
      </c>
      <c r="I1036" t="s">
        <v>186</v>
      </c>
      <c r="K1036">
        <v>6.6437739999999996</v>
      </c>
      <c r="L1036">
        <v>7.8640040000000004</v>
      </c>
      <c r="M1036">
        <v>8.1508649999999996</v>
      </c>
      <c r="N1036">
        <v>9.7944969999999998</v>
      </c>
      <c r="O1036">
        <v>10.644472</v>
      </c>
      <c r="P1036">
        <v>11.585858</v>
      </c>
      <c r="Q1036">
        <v>12.780416000000001</v>
      </c>
      <c r="R1036">
        <v>13.342895</v>
      </c>
      <c r="S1036">
        <v>13.785740000000001</v>
      </c>
      <c r="T1036">
        <v>14.297839</v>
      </c>
      <c r="U1036">
        <v>14.855290999999999</v>
      </c>
      <c r="V1036">
        <v>15.366892999999999</v>
      </c>
      <c r="W1036">
        <v>15.86571</v>
      </c>
      <c r="X1036">
        <v>16.236025000000001</v>
      </c>
      <c r="Y1036">
        <v>16.622295000000001</v>
      </c>
      <c r="Z1036">
        <v>16.924928999999999</v>
      </c>
      <c r="AA1036">
        <v>17.280235000000001</v>
      </c>
      <c r="AB1036">
        <v>17.949532999999999</v>
      </c>
      <c r="AC1036">
        <v>18.082426000000002</v>
      </c>
      <c r="AD1036">
        <v>19.296275999999999</v>
      </c>
      <c r="AE1036">
        <v>20.003992</v>
      </c>
      <c r="AF1036">
        <v>20.686247000000002</v>
      </c>
      <c r="AG1036">
        <v>21.770213999999999</v>
      </c>
      <c r="AH1036">
        <v>22.734501000000002</v>
      </c>
      <c r="AI1036">
        <v>23.414265</v>
      </c>
      <c r="AJ1036">
        <v>24.199681999999999</v>
      </c>
      <c r="AK1036">
        <v>24.975442999999999</v>
      </c>
      <c r="AL1036">
        <v>25.356031000000002</v>
      </c>
      <c r="AM1036">
        <v>26.057396000000001</v>
      </c>
      <c r="AN1036">
        <v>26.475624</v>
      </c>
      <c r="AO1036" s="1">
        <v>4.9000000000000002E-2</v>
      </c>
    </row>
    <row r="1037" spans="1:41" hidden="1" x14ac:dyDescent="0.2">
      <c r="A1037" t="s">
        <v>912</v>
      </c>
      <c r="B1037" t="s">
        <v>13</v>
      </c>
      <c r="C1037" t="s">
        <v>2648</v>
      </c>
      <c r="D1037" t="s">
        <v>2680</v>
      </c>
      <c r="E1037" t="s">
        <v>2657</v>
      </c>
      <c r="F1037" t="s">
        <v>2658</v>
      </c>
      <c r="G1037" t="s">
        <v>2652</v>
      </c>
      <c r="H1037" t="s">
        <v>787</v>
      </c>
      <c r="I1037" t="s">
        <v>186</v>
      </c>
      <c r="K1037">
        <v>6.6437739999999996</v>
      </c>
      <c r="L1037">
        <v>7.8618690000000004</v>
      </c>
      <c r="M1037">
        <v>7.8344769999999997</v>
      </c>
      <c r="N1037">
        <v>9.0160830000000001</v>
      </c>
      <c r="O1037">
        <v>9.7958020000000001</v>
      </c>
      <c r="P1037">
        <v>10.753149000000001</v>
      </c>
      <c r="Q1037">
        <v>11.920393000000001</v>
      </c>
      <c r="R1037">
        <v>12.445077</v>
      </c>
      <c r="S1037">
        <v>12.920567999999999</v>
      </c>
      <c r="T1037">
        <v>13.338175</v>
      </c>
      <c r="U1037">
        <v>13.786783</v>
      </c>
      <c r="V1037">
        <v>14.310371999999999</v>
      </c>
      <c r="W1037">
        <v>14.746308000000001</v>
      </c>
      <c r="X1037">
        <v>15.049642</v>
      </c>
      <c r="Y1037">
        <v>15.471729</v>
      </c>
      <c r="Z1037">
        <v>15.880401000000001</v>
      </c>
      <c r="AA1037">
        <v>16.349277000000001</v>
      </c>
      <c r="AB1037">
        <v>16.937439000000001</v>
      </c>
      <c r="AC1037">
        <v>17.307261</v>
      </c>
      <c r="AD1037">
        <v>18.232637</v>
      </c>
      <c r="AE1037">
        <v>18.854790000000001</v>
      </c>
      <c r="AF1037">
        <v>19.284224999999999</v>
      </c>
      <c r="AG1037">
        <v>20.087745999999999</v>
      </c>
      <c r="AH1037">
        <v>20.699757000000002</v>
      </c>
      <c r="AI1037">
        <v>21.337744000000001</v>
      </c>
      <c r="AJ1037">
        <v>22.027649</v>
      </c>
      <c r="AK1037">
        <v>22.351505</v>
      </c>
      <c r="AL1037">
        <v>22.935269999999999</v>
      </c>
      <c r="AM1037">
        <v>23.605412000000001</v>
      </c>
      <c r="AN1037">
        <v>24.207201000000001</v>
      </c>
      <c r="AO1037" s="1">
        <v>4.5999999999999999E-2</v>
      </c>
    </row>
    <row r="1038" spans="1:41" hidden="1" x14ac:dyDescent="0.2">
      <c r="A1038" t="s">
        <v>912</v>
      </c>
      <c r="B1038" t="s">
        <v>15</v>
      </c>
      <c r="C1038" t="s">
        <v>2648</v>
      </c>
      <c r="D1038" t="s">
        <v>2680</v>
      </c>
      <c r="E1038" t="s">
        <v>2657</v>
      </c>
      <c r="F1038" t="s">
        <v>2658</v>
      </c>
      <c r="G1038" t="s">
        <v>2653</v>
      </c>
      <c r="H1038" t="s">
        <v>788</v>
      </c>
      <c r="I1038" t="s">
        <v>186</v>
      </c>
      <c r="K1038">
        <v>6.6437739999999996</v>
      </c>
      <c r="L1038">
        <v>7.868258</v>
      </c>
      <c r="M1038">
        <v>7.9913790000000002</v>
      </c>
      <c r="N1038">
        <v>9.9866659999999996</v>
      </c>
      <c r="O1038">
        <v>11.214566</v>
      </c>
      <c r="P1038">
        <v>12.364983000000001</v>
      </c>
      <c r="Q1038">
        <v>13.65611</v>
      </c>
      <c r="R1038">
        <v>14.372415999999999</v>
      </c>
      <c r="S1038">
        <v>15.585653000000001</v>
      </c>
      <c r="T1038">
        <v>15.98743</v>
      </c>
      <c r="U1038">
        <v>16.53359</v>
      </c>
      <c r="V1038">
        <v>17.017403000000002</v>
      </c>
      <c r="W1038">
        <v>17.553736000000001</v>
      </c>
      <c r="X1038">
        <v>18.044687</v>
      </c>
      <c r="Y1038">
        <v>18.327171</v>
      </c>
      <c r="Z1038">
        <v>18.705356999999999</v>
      </c>
      <c r="AA1038">
        <v>19.507625999999998</v>
      </c>
      <c r="AB1038">
        <v>20.144621000000001</v>
      </c>
      <c r="AC1038">
        <v>20.618407999999999</v>
      </c>
      <c r="AD1038">
        <v>21.115182999999998</v>
      </c>
      <c r="AE1038">
        <v>21.767299999999999</v>
      </c>
      <c r="AF1038">
        <v>22.409594999999999</v>
      </c>
      <c r="AG1038">
        <v>23.329975000000001</v>
      </c>
      <c r="AH1038">
        <v>23.754978000000001</v>
      </c>
      <c r="AI1038">
        <v>24.4986</v>
      </c>
      <c r="AJ1038">
        <v>25.291183</v>
      </c>
      <c r="AK1038">
        <v>25.904191999999998</v>
      </c>
      <c r="AL1038">
        <v>26.653500000000001</v>
      </c>
      <c r="AM1038">
        <v>27.437854999999999</v>
      </c>
      <c r="AN1038">
        <v>28.050673</v>
      </c>
      <c r="AO1038" s="1">
        <v>5.0999999999999997E-2</v>
      </c>
    </row>
    <row r="1039" spans="1:41" hidden="1" x14ac:dyDescent="0.2">
      <c r="A1039" t="s">
        <v>912</v>
      </c>
      <c r="B1039" t="s">
        <v>21</v>
      </c>
      <c r="C1039" t="s">
        <v>2648</v>
      </c>
      <c r="D1039" t="s">
        <v>2680</v>
      </c>
      <c r="E1039" t="s">
        <v>2657</v>
      </c>
      <c r="F1039" t="s">
        <v>2655</v>
      </c>
      <c r="I1039" t="s">
        <v>186</v>
      </c>
    </row>
    <row r="1040" spans="1:41" hidden="1" x14ac:dyDescent="0.2">
      <c r="A1040" t="s">
        <v>912</v>
      </c>
      <c r="B1040" t="s">
        <v>11</v>
      </c>
      <c r="C1040" t="s">
        <v>2648</v>
      </c>
      <c r="D1040" t="s">
        <v>2680</v>
      </c>
      <c r="E1040" t="s">
        <v>2657</v>
      </c>
      <c r="F1040" t="s">
        <v>2655</v>
      </c>
      <c r="G1040" t="s">
        <v>2651</v>
      </c>
      <c r="H1040" t="s">
        <v>789</v>
      </c>
      <c r="I1040" t="s">
        <v>186</v>
      </c>
      <c r="K1040">
        <v>10.788595000000001</v>
      </c>
      <c r="L1040">
        <v>11.281986</v>
      </c>
      <c r="M1040">
        <v>11.32095</v>
      </c>
      <c r="N1040">
        <v>11.443391999999999</v>
      </c>
      <c r="O1040">
        <v>11.778172</v>
      </c>
      <c r="P1040">
        <v>12.250405000000001</v>
      </c>
      <c r="Q1040">
        <v>12.77196</v>
      </c>
      <c r="R1040">
        <v>13.132667</v>
      </c>
      <c r="S1040">
        <v>13.495907000000001</v>
      </c>
      <c r="T1040">
        <v>13.852543000000001</v>
      </c>
      <c r="U1040">
        <v>14.214931</v>
      </c>
      <c r="V1040">
        <v>14.554868000000001</v>
      </c>
      <c r="W1040">
        <v>14.931139999999999</v>
      </c>
      <c r="X1040">
        <v>15.290277</v>
      </c>
      <c r="Y1040">
        <v>15.615316</v>
      </c>
      <c r="Z1040">
        <v>15.965871999999999</v>
      </c>
      <c r="AA1040">
        <v>16.337709</v>
      </c>
      <c r="AB1040">
        <v>16.719442000000001</v>
      </c>
      <c r="AC1040">
        <v>17.114189</v>
      </c>
      <c r="AD1040">
        <v>17.522687999999999</v>
      </c>
      <c r="AE1040">
        <v>17.904875000000001</v>
      </c>
      <c r="AF1040">
        <v>18.320574000000001</v>
      </c>
      <c r="AG1040">
        <v>18.759156999999998</v>
      </c>
      <c r="AH1040">
        <v>19.150369999999999</v>
      </c>
      <c r="AI1040">
        <v>19.599125000000001</v>
      </c>
      <c r="AJ1040">
        <v>20.065172</v>
      </c>
      <c r="AK1040">
        <v>20.545110999999999</v>
      </c>
      <c r="AL1040">
        <v>21.030629999999999</v>
      </c>
      <c r="AM1040">
        <v>21.553307</v>
      </c>
      <c r="AN1040">
        <v>22.075861</v>
      </c>
      <c r="AO1040" s="1">
        <v>2.5000000000000001E-2</v>
      </c>
    </row>
    <row r="1041" spans="1:41" hidden="1" x14ac:dyDescent="0.2">
      <c r="A1041" t="s">
        <v>912</v>
      </c>
      <c r="B1041" t="s">
        <v>13</v>
      </c>
      <c r="C1041" t="s">
        <v>2648</v>
      </c>
      <c r="D1041" t="s">
        <v>2680</v>
      </c>
      <c r="E1041" t="s">
        <v>2657</v>
      </c>
      <c r="F1041" t="s">
        <v>2655</v>
      </c>
      <c r="G1041" t="s">
        <v>2652</v>
      </c>
      <c r="H1041" t="s">
        <v>790</v>
      </c>
      <c r="I1041" t="s">
        <v>186</v>
      </c>
      <c r="K1041">
        <v>10.788595000000001</v>
      </c>
      <c r="L1041">
        <v>11.156162999999999</v>
      </c>
      <c r="M1041">
        <v>11.102738</v>
      </c>
      <c r="N1041">
        <v>11.246634</v>
      </c>
      <c r="O1041">
        <v>11.554831999999999</v>
      </c>
      <c r="P1041">
        <v>12.026590000000001</v>
      </c>
      <c r="Q1041">
        <v>12.572329999999999</v>
      </c>
      <c r="R1041">
        <v>12.95856</v>
      </c>
      <c r="S1041">
        <v>13.346</v>
      </c>
      <c r="T1041">
        <v>13.731619999999999</v>
      </c>
      <c r="U1041">
        <v>14.143701999999999</v>
      </c>
      <c r="V1041">
        <v>14.545552000000001</v>
      </c>
      <c r="W1041">
        <v>15.022493000000001</v>
      </c>
      <c r="X1041">
        <v>15.427965</v>
      </c>
      <c r="Y1041">
        <v>15.813362</v>
      </c>
      <c r="Z1041">
        <v>16.193762</v>
      </c>
      <c r="AA1041">
        <v>16.613852000000001</v>
      </c>
      <c r="AB1041">
        <v>17.014004</v>
      </c>
      <c r="AC1041">
        <v>17.437624</v>
      </c>
      <c r="AD1041">
        <v>17.857203999999999</v>
      </c>
      <c r="AE1041">
        <v>18.294955999999999</v>
      </c>
      <c r="AF1041">
        <v>18.710974</v>
      </c>
      <c r="AG1041">
        <v>19.145824000000001</v>
      </c>
      <c r="AH1041">
        <v>19.561551999999999</v>
      </c>
      <c r="AI1041">
        <v>20.012594</v>
      </c>
      <c r="AJ1041">
        <v>20.387281000000002</v>
      </c>
      <c r="AK1041">
        <v>20.778898000000002</v>
      </c>
      <c r="AL1041">
        <v>21.188936000000002</v>
      </c>
      <c r="AM1041">
        <v>21.600344</v>
      </c>
      <c r="AN1041">
        <v>22.012896000000001</v>
      </c>
      <c r="AO1041" s="1">
        <v>2.5000000000000001E-2</v>
      </c>
    </row>
    <row r="1042" spans="1:41" hidden="1" x14ac:dyDescent="0.2">
      <c r="A1042" t="s">
        <v>912</v>
      </c>
      <c r="B1042" t="s">
        <v>15</v>
      </c>
      <c r="C1042" t="s">
        <v>2648</v>
      </c>
      <c r="D1042" t="s">
        <v>2680</v>
      </c>
      <c r="E1042" t="s">
        <v>2657</v>
      </c>
      <c r="F1042" t="s">
        <v>2655</v>
      </c>
      <c r="G1042" t="s">
        <v>2653</v>
      </c>
      <c r="H1042" t="s">
        <v>791</v>
      </c>
      <c r="I1042" t="s">
        <v>186</v>
      </c>
      <c r="K1042">
        <v>10.788595000000001</v>
      </c>
      <c r="L1042">
        <v>11.601801</v>
      </c>
      <c r="M1042">
        <v>11.591646000000001</v>
      </c>
      <c r="N1042">
        <v>11.865769999999999</v>
      </c>
      <c r="O1042">
        <v>12.274243999999999</v>
      </c>
      <c r="P1042">
        <v>12.838621</v>
      </c>
      <c r="Q1042">
        <v>13.433331000000001</v>
      </c>
      <c r="R1042">
        <v>13.801337</v>
      </c>
      <c r="S1042">
        <v>14.291829999999999</v>
      </c>
      <c r="T1042">
        <v>14.661009999999999</v>
      </c>
      <c r="U1042">
        <v>15.053528999999999</v>
      </c>
      <c r="V1042">
        <v>15.431699999999999</v>
      </c>
      <c r="W1042">
        <v>15.790070999999999</v>
      </c>
      <c r="X1042">
        <v>16.133859999999999</v>
      </c>
      <c r="Y1042">
        <v>16.444799</v>
      </c>
      <c r="Z1042">
        <v>16.843240999999999</v>
      </c>
      <c r="AA1042">
        <v>17.214382000000001</v>
      </c>
      <c r="AB1042">
        <v>17.608587</v>
      </c>
      <c r="AC1042">
        <v>18.036476</v>
      </c>
      <c r="AD1042">
        <v>18.526282999999999</v>
      </c>
      <c r="AE1042">
        <v>18.953571</v>
      </c>
      <c r="AF1042">
        <v>19.383381</v>
      </c>
      <c r="AG1042">
        <v>19.796827</v>
      </c>
      <c r="AH1042">
        <v>20.217531000000001</v>
      </c>
      <c r="AI1042">
        <v>20.727377000000001</v>
      </c>
      <c r="AJ1042">
        <v>21.297142000000001</v>
      </c>
      <c r="AK1042">
        <v>21.871168000000001</v>
      </c>
      <c r="AL1042">
        <v>22.474685999999998</v>
      </c>
      <c r="AM1042">
        <v>23.119012999999999</v>
      </c>
      <c r="AN1042">
        <v>23.805060999999998</v>
      </c>
      <c r="AO1042" s="1">
        <v>2.8000000000000001E-2</v>
      </c>
    </row>
    <row r="1043" spans="1:41" hidden="1" x14ac:dyDescent="0.2">
      <c r="A1043" t="s">
        <v>912</v>
      </c>
      <c r="B1043" t="s">
        <v>25</v>
      </c>
      <c r="C1043" t="s">
        <v>2648</v>
      </c>
      <c r="D1043" t="s">
        <v>2680</v>
      </c>
      <c r="E1043" t="s">
        <v>2657</v>
      </c>
      <c r="F1043" t="s">
        <v>2656</v>
      </c>
      <c r="I1043" t="s">
        <v>186</v>
      </c>
    </row>
    <row r="1044" spans="1:41" hidden="1" x14ac:dyDescent="0.2">
      <c r="A1044" t="s">
        <v>912</v>
      </c>
      <c r="B1044" t="s">
        <v>11</v>
      </c>
      <c r="C1044" t="s">
        <v>2648</v>
      </c>
      <c r="D1044" t="s">
        <v>2680</v>
      </c>
      <c r="E1044" t="s">
        <v>2657</v>
      </c>
      <c r="F1044" t="s">
        <v>2656</v>
      </c>
      <c r="G1044" t="s">
        <v>2651</v>
      </c>
      <c r="H1044" t="s">
        <v>792</v>
      </c>
      <c r="I1044" t="s">
        <v>186</v>
      </c>
      <c r="K1044">
        <v>49.912368999999998</v>
      </c>
      <c r="L1044">
        <v>55.695929999999997</v>
      </c>
      <c r="M1044">
        <v>54.385173999999999</v>
      </c>
      <c r="N1044">
        <v>54.393478000000002</v>
      </c>
      <c r="O1044">
        <v>55.853844000000002</v>
      </c>
      <c r="P1044">
        <v>56.485591999999997</v>
      </c>
      <c r="Q1044">
        <v>58.127040999999998</v>
      </c>
      <c r="R1044">
        <v>59.723049000000003</v>
      </c>
      <c r="S1044">
        <v>61.740310999999998</v>
      </c>
      <c r="T1044">
        <v>61.127220000000001</v>
      </c>
      <c r="U1044">
        <v>63.138255999999998</v>
      </c>
      <c r="V1044">
        <v>64.463775999999996</v>
      </c>
      <c r="W1044">
        <v>66.226791000000006</v>
      </c>
      <c r="X1044">
        <v>69.573654000000005</v>
      </c>
      <c r="Y1044">
        <v>70.707442999999998</v>
      </c>
      <c r="Z1044">
        <v>71.857826000000003</v>
      </c>
      <c r="AA1044">
        <v>73.417586999999997</v>
      </c>
      <c r="AB1044">
        <v>74.875236999999998</v>
      </c>
      <c r="AC1044">
        <v>76.562302000000003</v>
      </c>
      <c r="AD1044">
        <v>78.201553000000004</v>
      </c>
      <c r="AE1044">
        <v>80.114838000000006</v>
      </c>
      <c r="AF1044">
        <v>82.326194999999998</v>
      </c>
      <c r="AG1044">
        <v>83.896277999999995</v>
      </c>
      <c r="AH1044">
        <v>84.790999999999997</v>
      </c>
      <c r="AI1044">
        <v>86.355018999999999</v>
      </c>
      <c r="AJ1044">
        <v>88.176597999999998</v>
      </c>
      <c r="AK1044">
        <v>89.709000000000003</v>
      </c>
      <c r="AL1044">
        <v>91.346419999999995</v>
      </c>
      <c r="AM1044">
        <v>93.217949000000004</v>
      </c>
      <c r="AN1044">
        <v>94.956969999999998</v>
      </c>
      <c r="AO1044" s="1">
        <v>2.1999999999999999E-2</v>
      </c>
    </row>
    <row r="1045" spans="1:41" hidden="1" x14ac:dyDescent="0.2">
      <c r="A1045" t="s">
        <v>912</v>
      </c>
      <c r="B1045" t="s">
        <v>13</v>
      </c>
      <c r="C1045" t="s">
        <v>2648</v>
      </c>
      <c r="D1045" t="s">
        <v>2680</v>
      </c>
      <c r="E1045" t="s">
        <v>2657</v>
      </c>
      <c r="F1045" t="s">
        <v>2656</v>
      </c>
      <c r="G1045" t="s">
        <v>2652</v>
      </c>
      <c r="H1045" t="s">
        <v>793</v>
      </c>
      <c r="I1045" t="s">
        <v>186</v>
      </c>
      <c r="K1045">
        <v>49.933674000000003</v>
      </c>
      <c r="L1045">
        <v>55.255146000000003</v>
      </c>
      <c r="M1045">
        <v>53.492488999999999</v>
      </c>
      <c r="N1045">
        <v>53.230288999999999</v>
      </c>
      <c r="O1045">
        <v>53.578339</v>
      </c>
      <c r="P1045">
        <v>55.083168000000001</v>
      </c>
      <c r="Q1045">
        <v>57.743381999999997</v>
      </c>
      <c r="R1045">
        <v>59.860667999999997</v>
      </c>
      <c r="S1045">
        <v>61.575943000000002</v>
      </c>
      <c r="T1045">
        <v>61.302525000000003</v>
      </c>
      <c r="U1045">
        <v>63.802802999999997</v>
      </c>
      <c r="V1045">
        <v>65.290520000000001</v>
      </c>
      <c r="W1045">
        <v>65.667159999999996</v>
      </c>
      <c r="X1045">
        <v>69.94529</v>
      </c>
      <c r="Y1045">
        <v>68.905197000000001</v>
      </c>
      <c r="Z1045">
        <v>71.786011000000002</v>
      </c>
      <c r="AA1045">
        <v>73.706100000000006</v>
      </c>
      <c r="AB1045">
        <v>75.553604000000007</v>
      </c>
      <c r="AC1045">
        <v>78.142021</v>
      </c>
      <c r="AD1045">
        <v>79.784012000000004</v>
      </c>
      <c r="AE1045">
        <v>81.859786999999997</v>
      </c>
      <c r="AF1045">
        <v>83.318100000000001</v>
      </c>
      <c r="AG1045">
        <v>85.211487000000005</v>
      </c>
      <c r="AH1045">
        <v>86.449798999999999</v>
      </c>
      <c r="AI1045">
        <v>87.621834000000007</v>
      </c>
      <c r="AJ1045">
        <v>88.644203000000005</v>
      </c>
      <c r="AK1045">
        <v>89.787186000000005</v>
      </c>
      <c r="AL1045">
        <v>90.487679</v>
      </c>
      <c r="AM1045">
        <v>91.646316999999996</v>
      </c>
      <c r="AN1045">
        <v>92.401748999999995</v>
      </c>
      <c r="AO1045" s="1">
        <v>2.1000000000000001E-2</v>
      </c>
    </row>
    <row r="1046" spans="1:41" hidden="1" x14ac:dyDescent="0.2">
      <c r="A1046" t="s">
        <v>912</v>
      </c>
      <c r="B1046" t="s">
        <v>15</v>
      </c>
      <c r="C1046" t="s">
        <v>2648</v>
      </c>
      <c r="D1046" t="s">
        <v>2680</v>
      </c>
      <c r="E1046" t="s">
        <v>2657</v>
      </c>
      <c r="F1046" t="s">
        <v>2656</v>
      </c>
      <c r="G1046" t="s">
        <v>2653</v>
      </c>
      <c r="H1046" t="s">
        <v>794</v>
      </c>
      <c r="I1046" t="s">
        <v>186</v>
      </c>
      <c r="K1046">
        <v>50.034213999999999</v>
      </c>
      <c r="L1046">
        <v>55.221930999999998</v>
      </c>
      <c r="M1046">
        <v>55.576205999999999</v>
      </c>
      <c r="N1046">
        <v>57.123272</v>
      </c>
      <c r="O1046">
        <v>59.916179999999997</v>
      </c>
      <c r="P1046">
        <v>60.276260000000001</v>
      </c>
      <c r="Q1046">
        <v>63.576388999999999</v>
      </c>
      <c r="R1046">
        <v>64.369765999999998</v>
      </c>
      <c r="S1046">
        <v>65.838547000000005</v>
      </c>
      <c r="T1046">
        <v>66.306168</v>
      </c>
      <c r="U1046">
        <v>68.698875000000001</v>
      </c>
      <c r="V1046">
        <v>70.374274999999997</v>
      </c>
      <c r="W1046">
        <v>71.894324999999995</v>
      </c>
      <c r="X1046">
        <v>73.542434999999998</v>
      </c>
      <c r="Y1046">
        <v>73.017159000000007</v>
      </c>
      <c r="Z1046">
        <v>74.045387000000005</v>
      </c>
      <c r="AA1046">
        <v>75.028023000000005</v>
      </c>
      <c r="AB1046">
        <v>77.482742000000002</v>
      </c>
      <c r="AC1046">
        <v>78.927490000000006</v>
      </c>
      <c r="AD1046">
        <v>80.823661999999999</v>
      </c>
      <c r="AE1046">
        <v>83.205185</v>
      </c>
      <c r="AF1046">
        <v>84.608458999999996</v>
      </c>
      <c r="AG1046">
        <v>86.127257999999998</v>
      </c>
      <c r="AH1046">
        <v>87.754158000000004</v>
      </c>
      <c r="AI1046">
        <v>89.373604</v>
      </c>
      <c r="AJ1046">
        <v>91.153923000000006</v>
      </c>
      <c r="AK1046">
        <v>92.912216000000001</v>
      </c>
      <c r="AL1046">
        <v>94.399338</v>
      </c>
      <c r="AM1046">
        <v>96.461692999999997</v>
      </c>
      <c r="AN1046">
        <v>98.695694000000003</v>
      </c>
      <c r="AO1046" s="1">
        <v>2.4E-2</v>
      </c>
    </row>
    <row r="1047" spans="1:41" hidden="1" x14ac:dyDescent="0.2">
      <c r="A1047" t="s">
        <v>912</v>
      </c>
      <c r="B1047" t="s">
        <v>46</v>
      </c>
    </row>
    <row r="1048" spans="1:41" hidden="1" x14ac:dyDescent="0.2">
      <c r="A1048" t="s">
        <v>912</v>
      </c>
      <c r="B1048" t="s">
        <v>9</v>
      </c>
      <c r="C1048" t="s">
        <v>2648</v>
      </c>
      <c r="D1048" t="s">
        <v>2680</v>
      </c>
      <c r="E1048" t="s">
        <v>2659</v>
      </c>
      <c r="F1048" t="s">
        <v>2650</v>
      </c>
      <c r="I1048" t="s">
        <v>186</v>
      </c>
    </row>
    <row r="1049" spans="1:41" hidden="1" x14ac:dyDescent="0.2">
      <c r="A1049" t="s">
        <v>912</v>
      </c>
      <c r="B1049" t="s">
        <v>11</v>
      </c>
      <c r="C1049" t="s">
        <v>2648</v>
      </c>
      <c r="D1049" t="s">
        <v>2680</v>
      </c>
      <c r="E1049" t="s">
        <v>2659</v>
      </c>
      <c r="F1049" t="s">
        <v>2650</v>
      </c>
      <c r="G1049" t="s">
        <v>2651</v>
      </c>
      <c r="H1049" t="s">
        <v>795</v>
      </c>
      <c r="I1049" t="s">
        <v>186</v>
      </c>
      <c r="K1049">
        <v>13.641980999999999</v>
      </c>
      <c r="L1049">
        <v>14.823278999999999</v>
      </c>
      <c r="M1049">
        <v>13.228116</v>
      </c>
      <c r="N1049">
        <v>13.50958</v>
      </c>
      <c r="O1049">
        <v>13.700346</v>
      </c>
      <c r="P1049">
        <v>14.203958999999999</v>
      </c>
      <c r="Q1049">
        <v>15.032783</v>
      </c>
      <c r="R1049">
        <v>16.078341000000002</v>
      </c>
      <c r="S1049">
        <v>16.922007000000001</v>
      </c>
      <c r="T1049">
        <v>17.805546</v>
      </c>
      <c r="U1049">
        <v>18.664694000000001</v>
      </c>
      <c r="V1049">
        <v>19.456358000000002</v>
      </c>
      <c r="W1049">
        <v>20.259916</v>
      </c>
      <c r="X1049">
        <v>20.942270000000001</v>
      </c>
      <c r="Y1049">
        <v>21.565059999999999</v>
      </c>
      <c r="Z1049">
        <v>22.266251</v>
      </c>
      <c r="AA1049">
        <v>23.055674</v>
      </c>
      <c r="AB1049">
        <v>23.847632999999998</v>
      </c>
      <c r="AC1049">
        <v>24.515267999999999</v>
      </c>
      <c r="AD1049">
        <v>25.546053000000001</v>
      </c>
      <c r="AE1049">
        <v>26.414724</v>
      </c>
      <c r="AF1049">
        <v>27.043839999999999</v>
      </c>
      <c r="AG1049">
        <v>27.982063</v>
      </c>
      <c r="AH1049">
        <v>29.014348999999999</v>
      </c>
      <c r="AI1049">
        <v>29.733128000000001</v>
      </c>
      <c r="AJ1049">
        <v>30.615953000000001</v>
      </c>
      <c r="AK1049">
        <v>31.452760999999999</v>
      </c>
      <c r="AL1049">
        <v>32.243564999999997</v>
      </c>
      <c r="AM1049">
        <v>32.938231999999999</v>
      </c>
      <c r="AN1049">
        <v>33.640236000000002</v>
      </c>
      <c r="AO1049" s="1">
        <v>3.2000000000000001E-2</v>
      </c>
    </row>
    <row r="1050" spans="1:41" hidden="1" x14ac:dyDescent="0.2">
      <c r="A1050" t="s">
        <v>912</v>
      </c>
      <c r="B1050" t="s">
        <v>13</v>
      </c>
      <c r="C1050" t="s">
        <v>2648</v>
      </c>
      <c r="D1050" t="s">
        <v>2680</v>
      </c>
      <c r="E1050" t="s">
        <v>2659</v>
      </c>
      <c r="F1050" t="s">
        <v>2650</v>
      </c>
      <c r="G1050" t="s">
        <v>2652</v>
      </c>
      <c r="H1050" t="s">
        <v>796</v>
      </c>
      <c r="I1050" t="s">
        <v>186</v>
      </c>
      <c r="K1050">
        <v>13.641980999999999</v>
      </c>
      <c r="L1050">
        <v>14.326269</v>
      </c>
      <c r="M1050">
        <v>12.259755999999999</v>
      </c>
      <c r="N1050">
        <v>11.873374</v>
      </c>
      <c r="O1050">
        <v>11.786516000000001</v>
      </c>
      <c r="P1050">
        <v>11.999395</v>
      </c>
      <c r="Q1050">
        <v>12.402298</v>
      </c>
      <c r="R1050">
        <v>13.033493999999999</v>
      </c>
      <c r="S1050">
        <v>13.751612</v>
      </c>
      <c r="T1050">
        <v>14.367091</v>
      </c>
      <c r="U1050">
        <v>14.937016</v>
      </c>
      <c r="V1050">
        <v>15.777037999999999</v>
      </c>
      <c r="W1050">
        <v>16.627728999999999</v>
      </c>
      <c r="X1050">
        <v>17.162856999999999</v>
      </c>
      <c r="Y1050">
        <v>17.583527</v>
      </c>
      <c r="Z1050">
        <v>18.096729</v>
      </c>
      <c r="AA1050">
        <v>18.767645000000002</v>
      </c>
      <c r="AB1050">
        <v>19.545641</v>
      </c>
      <c r="AC1050">
        <v>20.092358000000001</v>
      </c>
      <c r="AD1050">
        <v>20.995646000000001</v>
      </c>
      <c r="AE1050">
        <v>21.605782000000001</v>
      </c>
      <c r="AF1050">
        <v>22.156442999999999</v>
      </c>
      <c r="AG1050">
        <v>22.732094</v>
      </c>
      <c r="AH1050">
        <v>23.264033999999999</v>
      </c>
      <c r="AI1050">
        <v>23.792824</v>
      </c>
      <c r="AJ1050">
        <v>24.26219</v>
      </c>
      <c r="AK1050">
        <v>24.601168000000001</v>
      </c>
      <c r="AL1050">
        <v>24.947931000000001</v>
      </c>
      <c r="AM1050">
        <v>25.593572999999999</v>
      </c>
      <c r="AN1050">
        <v>26.090914000000001</v>
      </c>
      <c r="AO1050" s="1">
        <v>2.3E-2</v>
      </c>
    </row>
    <row r="1051" spans="1:41" hidden="1" x14ac:dyDescent="0.2">
      <c r="A1051" t="s">
        <v>912</v>
      </c>
      <c r="B1051" t="s">
        <v>15</v>
      </c>
      <c r="C1051" t="s">
        <v>2648</v>
      </c>
      <c r="D1051" t="s">
        <v>2680</v>
      </c>
      <c r="E1051" t="s">
        <v>2659</v>
      </c>
      <c r="F1051" t="s">
        <v>2650</v>
      </c>
      <c r="G1051" t="s">
        <v>2653</v>
      </c>
      <c r="H1051" t="s">
        <v>797</v>
      </c>
      <c r="I1051" t="s">
        <v>186</v>
      </c>
      <c r="K1051">
        <v>13.641980999999999</v>
      </c>
      <c r="L1051">
        <v>15.635956</v>
      </c>
      <c r="M1051">
        <v>14.600004</v>
      </c>
      <c r="N1051">
        <v>15.900316</v>
      </c>
      <c r="O1051">
        <v>16.963642</v>
      </c>
      <c r="P1051">
        <v>18.052396999999999</v>
      </c>
      <c r="Q1051">
        <v>19.186996000000001</v>
      </c>
      <c r="R1051">
        <v>20.500914000000002</v>
      </c>
      <c r="S1051">
        <v>22.575558000000001</v>
      </c>
      <c r="T1051">
        <v>24.032789000000001</v>
      </c>
      <c r="U1051">
        <v>25.430204</v>
      </c>
      <c r="V1051">
        <v>26.775642000000001</v>
      </c>
      <c r="W1051">
        <v>27.986173999999998</v>
      </c>
      <c r="X1051">
        <v>29.087060999999999</v>
      </c>
      <c r="Y1051">
        <v>29.872789000000001</v>
      </c>
      <c r="Z1051">
        <v>31.105186</v>
      </c>
      <c r="AA1051">
        <v>32.055584000000003</v>
      </c>
      <c r="AB1051">
        <v>33.180202000000001</v>
      </c>
      <c r="AC1051">
        <v>34.346854999999998</v>
      </c>
      <c r="AD1051">
        <v>35.128613000000001</v>
      </c>
      <c r="AE1051">
        <v>35.862278000000003</v>
      </c>
      <c r="AF1051">
        <v>36.605136999999999</v>
      </c>
      <c r="AG1051">
        <v>37.74194</v>
      </c>
      <c r="AH1051">
        <v>39.243907999999998</v>
      </c>
      <c r="AI1051">
        <v>40.822249999999997</v>
      </c>
      <c r="AJ1051">
        <v>42.139805000000003</v>
      </c>
      <c r="AK1051">
        <v>43.398457000000001</v>
      </c>
      <c r="AL1051">
        <v>44.531883000000001</v>
      </c>
      <c r="AM1051">
        <v>45.956249</v>
      </c>
      <c r="AN1051">
        <v>47.139645000000002</v>
      </c>
      <c r="AO1051" s="1">
        <v>4.3999999999999997E-2</v>
      </c>
    </row>
    <row r="1052" spans="1:41" hidden="1" x14ac:dyDescent="0.2">
      <c r="A1052" t="s">
        <v>912</v>
      </c>
      <c r="B1052" t="s">
        <v>17</v>
      </c>
      <c r="C1052" t="s">
        <v>2648</v>
      </c>
      <c r="D1052" t="s">
        <v>2680</v>
      </c>
      <c r="E1052" t="s">
        <v>2659</v>
      </c>
      <c r="F1052" t="s">
        <v>2654</v>
      </c>
      <c r="I1052" t="s">
        <v>186</v>
      </c>
    </row>
    <row r="1053" spans="1:41" hidden="1" x14ac:dyDescent="0.2">
      <c r="A1053" t="s">
        <v>912</v>
      </c>
      <c r="B1053" t="s">
        <v>11</v>
      </c>
      <c r="C1053" t="s">
        <v>2648</v>
      </c>
      <c r="D1053" t="s">
        <v>2680</v>
      </c>
      <c r="E1053" t="s">
        <v>2659</v>
      </c>
      <c r="F1053" t="s">
        <v>2654</v>
      </c>
      <c r="G1053" t="s">
        <v>2651</v>
      </c>
      <c r="H1053" t="s">
        <v>798</v>
      </c>
      <c r="I1053" t="s">
        <v>186</v>
      </c>
      <c r="K1053">
        <v>22.663340000000002</v>
      </c>
      <c r="L1053">
        <v>23.761585</v>
      </c>
      <c r="M1053">
        <v>22.872374000000001</v>
      </c>
      <c r="N1053">
        <v>23.921980000000001</v>
      </c>
      <c r="O1053">
        <v>24.068605000000002</v>
      </c>
      <c r="P1053">
        <v>24.265457000000001</v>
      </c>
      <c r="Q1053">
        <v>24.578137999999999</v>
      </c>
      <c r="R1053">
        <v>25.422840000000001</v>
      </c>
      <c r="S1053">
        <v>26.193159000000001</v>
      </c>
      <c r="T1053">
        <v>26.768008999999999</v>
      </c>
      <c r="U1053">
        <v>27.722338000000001</v>
      </c>
      <c r="V1053">
        <v>28.491147999999999</v>
      </c>
      <c r="W1053">
        <v>29.207951999999999</v>
      </c>
      <c r="X1053">
        <v>29.940450999999999</v>
      </c>
      <c r="Y1053">
        <v>30.723942000000001</v>
      </c>
      <c r="Z1053">
        <v>31.646851999999999</v>
      </c>
      <c r="AA1053">
        <v>32.666446999999998</v>
      </c>
      <c r="AB1053">
        <v>33.586849000000001</v>
      </c>
      <c r="AC1053">
        <v>34.439903000000001</v>
      </c>
      <c r="AD1053">
        <v>35.577641</v>
      </c>
      <c r="AE1053">
        <v>36.543666999999999</v>
      </c>
      <c r="AF1053">
        <v>37.400931999999997</v>
      </c>
      <c r="AG1053">
        <v>38.637604000000003</v>
      </c>
      <c r="AH1053">
        <v>39.963959000000003</v>
      </c>
      <c r="AI1053">
        <v>41.047932000000003</v>
      </c>
      <c r="AJ1053">
        <v>42.357970999999999</v>
      </c>
      <c r="AK1053">
        <v>43.377071000000001</v>
      </c>
      <c r="AL1053">
        <v>44.230991000000003</v>
      </c>
      <c r="AM1053">
        <v>45.227192000000002</v>
      </c>
      <c r="AN1053">
        <v>46.167324000000001</v>
      </c>
      <c r="AO1053" s="1">
        <v>2.5000000000000001E-2</v>
      </c>
    </row>
    <row r="1054" spans="1:41" hidden="1" x14ac:dyDescent="0.2">
      <c r="A1054" t="s">
        <v>912</v>
      </c>
      <c r="B1054" t="s">
        <v>13</v>
      </c>
      <c r="C1054" t="s">
        <v>2648</v>
      </c>
      <c r="D1054" t="s">
        <v>2680</v>
      </c>
      <c r="E1054" t="s">
        <v>2659</v>
      </c>
      <c r="F1054" t="s">
        <v>2654</v>
      </c>
      <c r="G1054" t="s">
        <v>2652</v>
      </c>
      <c r="H1054" t="s">
        <v>799</v>
      </c>
      <c r="I1054" t="s">
        <v>186</v>
      </c>
      <c r="K1054">
        <v>22.663340000000002</v>
      </c>
      <c r="L1054">
        <v>23.755136</v>
      </c>
      <c r="M1054">
        <v>22.404744999999998</v>
      </c>
      <c r="N1054">
        <v>22.907665000000001</v>
      </c>
      <c r="O1054">
        <v>22.962955000000001</v>
      </c>
      <c r="P1054">
        <v>23.163048</v>
      </c>
      <c r="Q1054">
        <v>23.539304999999999</v>
      </c>
      <c r="R1054">
        <v>24.368504000000001</v>
      </c>
      <c r="S1054">
        <v>25.134271999999999</v>
      </c>
      <c r="T1054">
        <v>25.739975000000001</v>
      </c>
      <c r="U1054">
        <v>26.477630999999999</v>
      </c>
      <c r="V1054">
        <v>27.266839999999998</v>
      </c>
      <c r="W1054">
        <v>28.008492</v>
      </c>
      <c r="X1054">
        <v>28.511081999999998</v>
      </c>
      <c r="Y1054">
        <v>29.202608000000001</v>
      </c>
      <c r="Z1054">
        <v>29.898644999999998</v>
      </c>
      <c r="AA1054">
        <v>30.656300999999999</v>
      </c>
      <c r="AB1054">
        <v>31.496770999999999</v>
      </c>
      <c r="AC1054">
        <v>32.237507000000001</v>
      </c>
      <c r="AD1054">
        <v>33.463420999999997</v>
      </c>
      <c r="AE1054">
        <v>34.449387000000002</v>
      </c>
      <c r="AF1054">
        <v>35.188701999999999</v>
      </c>
      <c r="AG1054">
        <v>36.441254000000001</v>
      </c>
      <c r="AH1054">
        <v>37.418410999999999</v>
      </c>
      <c r="AI1054">
        <v>38.272841999999997</v>
      </c>
      <c r="AJ1054">
        <v>39.482399000000001</v>
      </c>
      <c r="AK1054">
        <v>40.018940000000001</v>
      </c>
      <c r="AL1054">
        <v>40.883643999999997</v>
      </c>
      <c r="AM1054">
        <v>42.050598000000001</v>
      </c>
      <c r="AN1054">
        <v>43.026465999999999</v>
      </c>
      <c r="AO1054" s="1">
        <v>2.1999999999999999E-2</v>
      </c>
    </row>
    <row r="1055" spans="1:41" hidden="1" x14ac:dyDescent="0.2">
      <c r="A1055" t="s">
        <v>912</v>
      </c>
      <c r="B1055" t="s">
        <v>15</v>
      </c>
      <c r="C1055" t="s">
        <v>2648</v>
      </c>
      <c r="D1055" t="s">
        <v>2680</v>
      </c>
      <c r="E1055" t="s">
        <v>2659</v>
      </c>
      <c r="F1055" t="s">
        <v>2654</v>
      </c>
      <c r="G1055" t="s">
        <v>2653</v>
      </c>
      <c r="H1055" t="s">
        <v>800</v>
      </c>
      <c r="I1055" t="s">
        <v>186</v>
      </c>
      <c r="K1055">
        <v>22.663340000000002</v>
      </c>
      <c r="L1055">
        <v>23.774439000000001</v>
      </c>
      <c r="M1055">
        <v>22.756018000000001</v>
      </c>
      <c r="N1055">
        <v>24.144069999999999</v>
      </c>
      <c r="O1055">
        <v>24.707346000000001</v>
      </c>
      <c r="P1055">
        <v>25.122634999999999</v>
      </c>
      <c r="Q1055">
        <v>25.560061999999999</v>
      </c>
      <c r="R1055">
        <v>26.632404000000001</v>
      </c>
      <c r="S1055">
        <v>28.267240999999999</v>
      </c>
      <c r="T1055">
        <v>29.097794</v>
      </c>
      <c r="U1055">
        <v>30.043392000000001</v>
      </c>
      <c r="V1055">
        <v>30.929209</v>
      </c>
      <c r="W1055">
        <v>31.751186000000001</v>
      </c>
      <c r="X1055">
        <v>32.552483000000002</v>
      </c>
      <c r="Y1055">
        <v>33.210608999999998</v>
      </c>
      <c r="Z1055">
        <v>34.024619999999999</v>
      </c>
      <c r="AA1055">
        <v>34.990622999999999</v>
      </c>
      <c r="AB1055">
        <v>35.756217999999997</v>
      </c>
      <c r="AC1055">
        <v>36.627040999999998</v>
      </c>
      <c r="AD1055">
        <v>36.912533000000003</v>
      </c>
      <c r="AE1055">
        <v>37.548850999999999</v>
      </c>
      <c r="AF1055">
        <v>38.473598000000003</v>
      </c>
      <c r="AG1055">
        <v>39.765846000000003</v>
      </c>
      <c r="AH1055">
        <v>41.001396</v>
      </c>
      <c r="AI1055">
        <v>42.520485000000001</v>
      </c>
      <c r="AJ1055">
        <v>43.663474999999998</v>
      </c>
      <c r="AK1055">
        <v>44.778892999999997</v>
      </c>
      <c r="AL1055">
        <v>45.536396000000003</v>
      </c>
      <c r="AM1055">
        <v>46.655906999999999</v>
      </c>
      <c r="AN1055">
        <v>48.013438999999998</v>
      </c>
      <c r="AO1055" s="1">
        <v>2.5999999999999999E-2</v>
      </c>
    </row>
    <row r="1056" spans="1:41" hidden="1" x14ac:dyDescent="0.2">
      <c r="A1056" t="s">
        <v>912</v>
      </c>
      <c r="B1056" t="s">
        <v>36</v>
      </c>
      <c r="C1056" t="s">
        <v>2648</v>
      </c>
      <c r="D1056" t="s">
        <v>2680</v>
      </c>
      <c r="E1056" t="s">
        <v>2659</v>
      </c>
      <c r="F1056" t="s">
        <v>2660</v>
      </c>
      <c r="I1056" t="s">
        <v>186</v>
      </c>
    </row>
    <row r="1057" spans="1:41" hidden="1" x14ac:dyDescent="0.2">
      <c r="A1057" t="s">
        <v>912</v>
      </c>
      <c r="B1057" t="s">
        <v>11</v>
      </c>
      <c r="C1057" t="s">
        <v>2648</v>
      </c>
      <c r="D1057" t="s">
        <v>2680</v>
      </c>
      <c r="E1057" t="s">
        <v>2659</v>
      </c>
      <c r="F1057" t="s">
        <v>2660</v>
      </c>
      <c r="G1057" t="s">
        <v>2651</v>
      </c>
      <c r="H1057" t="s">
        <v>801</v>
      </c>
      <c r="I1057" t="s">
        <v>186</v>
      </c>
      <c r="K1057">
        <v>6.5609859999999998</v>
      </c>
      <c r="L1057">
        <v>7.779217</v>
      </c>
      <c r="M1057">
        <v>8.0818300000000001</v>
      </c>
      <c r="N1057">
        <v>9.7415489999999991</v>
      </c>
      <c r="O1057">
        <v>10.608333</v>
      </c>
      <c r="P1057">
        <v>11.567347</v>
      </c>
      <c r="Q1057">
        <v>12.780416000000001</v>
      </c>
      <c r="R1057">
        <v>13.342895</v>
      </c>
      <c r="S1057">
        <v>13.785740000000001</v>
      </c>
      <c r="T1057">
        <v>14.297839</v>
      </c>
      <c r="U1057">
        <v>14.855290999999999</v>
      </c>
      <c r="V1057">
        <v>15.366892999999999</v>
      </c>
      <c r="W1057">
        <v>15.86571</v>
      </c>
      <c r="X1057">
        <v>16.236025000000001</v>
      </c>
      <c r="Y1057">
        <v>16.622295000000001</v>
      </c>
      <c r="Z1057">
        <v>16.924928999999999</v>
      </c>
      <c r="AA1057">
        <v>17.280235000000001</v>
      </c>
      <c r="AB1057">
        <v>17.949532999999999</v>
      </c>
      <c r="AC1057">
        <v>18.082426000000002</v>
      </c>
      <c r="AD1057">
        <v>19.296275999999999</v>
      </c>
      <c r="AE1057">
        <v>20.003992</v>
      </c>
      <c r="AF1057">
        <v>20.686247000000002</v>
      </c>
      <c r="AG1057">
        <v>21.770213999999999</v>
      </c>
      <c r="AH1057">
        <v>22.734501000000002</v>
      </c>
      <c r="AI1057">
        <v>23.414265</v>
      </c>
      <c r="AJ1057">
        <v>24.199681999999999</v>
      </c>
      <c r="AK1057">
        <v>24.975442999999999</v>
      </c>
      <c r="AL1057">
        <v>25.356031000000002</v>
      </c>
      <c r="AM1057">
        <v>26.057396000000001</v>
      </c>
      <c r="AN1057">
        <v>26.475624</v>
      </c>
      <c r="AO1057" s="1">
        <v>4.9000000000000002E-2</v>
      </c>
    </row>
    <row r="1058" spans="1:41" hidden="1" x14ac:dyDescent="0.2">
      <c r="A1058" t="s">
        <v>912</v>
      </c>
      <c r="B1058" t="s">
        <v>13</v>
      </c>
      <c r="C1058" t="s">
        <v>2648</v>
      </c>
      <c r="D1058" t="s">
        <v>2680</v>
      </c>
      <c r="E1058" t="s">
        <v>2659</v>
      </c>
      <c r="F1058" t="s">
        <v>2660</v>
      </c>
      <c r="G1058" t="s">
        <v>2652</v>
      </c>
      <c r="H1058" t="s">
        <v>802</v>
      </c>
      <c r="I1058" t="s">
        <v>186</v>
      </c>
      <c r="K1058">
        <v>6.5609859999999998</v>
      </c>
      <c r="L1058">
        <v>7.7771049999999997</v>
      </c>
      <c r="M1058">
        <v>7.7655010000000004</v>
      </c>
      <c r="N1058">
        <v>8.963203</v>
      </c>
      <c r="O1058">
        <v>9.7597009999999997</v>
      </c>
      <c r="P1058">
        <v>10.734634</v>
      </c>
      <c r="Q1058">
        <v>11.920393000000001</v>
      </c>
      <c r="R1058">
        <v>12.445077</v>
      </c>
      <c r="S1058">
        <v>12.920567999999999</v>
      </c>
      <c r="T1058">
        <v>13.338175</v>
      </c>
      <c r="U1058">
        <v>13.786783</v>
      </c>
      <c r="V1058">
        <v>14.310371999999999</v>
      </c>
      <c r="W1058">
        <v>14.746308000000001</v>
      </c>
      <c r="X1058">
        <v>15.049642</v>
      </c>
      <c r="Y1058">
        <v>15.471729</v>
      </c>
      <c r="Z1058">
        <v>15.880401000000001</v>
      </c>
      <c r="AA1058">
        <v>16.349277000000001</v>
      </c>
      <c r="AB1058">
        <v>16.937439000000001</v>
      </c>
      <c r="AC1058">
        <v>17.307261</v>
      </c>
      <c r="AD1058">
        <v>18.232637</v>
      </c>
      <c r="AE1058">
        <v>18.854790000000001</v>
      </c>
      <c r="AF1058">
        <v>19.284224999999999</v>
      </c>
      <c r="AG1058">
        <v>20.087745999999999</v>
      </c>
      <c r="AH1058">
        <v>20.699757000000002</v>
      </c>
      <c r="AI1058">
        <v>21.337744000000001</v>
      </c>
      <c r="AJ1058">
        <v>22.027649</v>
      </c>
      <c r="AK1058">
        <v>22.351505</v>
      </c>
      <c r="AL1058">
        <v>22.935269999999999</v>
      </c>
      <c r="AM1058">
        <v>23.605412000000001</v>
      </c>
      <c r="AN1058">
        <v>24.207201000000001</v>
      </c>
      <c r="AO1058" s="1">
        <v>4.5999999999999999E-2</v>
      </c>
    </row>
    <row r="1059" spans="1:41" hidden="1" x14ac:dyDescent="0.2">
      <c r="A1059" t="s">
        <v>912</v>
      </c>
      <c r="B1059" t="s">
        <v>15</v>
      </c>
      <c r="C1059" t="s">
        <v>2648</v>
      </c>
      <c r="D1059" t="s">
        <v>2680</v>
      </c>
      <c r="E1059" t="s">
        <v>2659</v>
      </c>
      <c r="F1059" t="s">
        <v>2660</v>
      </c>
      <c r="G1059" t="s">
        <v>2653</v>
      </c>
      <c r="H1059" t="s">
        <v>803</v>
      </c>
      <c r="I1059" t="s">
        <v>186</v>
      </c>
      <c r="K1059">
        <v>6.5609859999999998</v>
      </c>
      <c r="L1059">
        <v>7.7834240000000001</v>
      </c>
      <c r="M1059">
        <v>7.9222830000000002</v>
      </c>
      <c r="N1059">
        <v>9.9336610000000007</v>
      </c>
      <c r="O1059">
        <v>11.178374</v>
      </c>
      <c r="P1059">
        <v>12.346463999999999</v>
      </c>
      <c r="Q1059">
        <v>13.65611</v>
      </c>
      <c r="R1059">
        <v>14.372415999999999</v>
      </c>
      <c r="S1059">
        <v>15.585653000000001</v>
      </c>
      <c r="T1059">
        <v>15.98743</v>
      </c>
      <c r="U1059">
        <v>16.53359</v>
      </c>
      <c r="V1059">
        <v>17.017403000000002</v>
      </c>
      <c r="W1059">
        <v>17.553736000000001</v>
      </c>
      <c r="X1059">
        <v>18.044687</v>
      </c>
      <c r="Y1059">
        <v>18.327171</v>
      </c>
      <c r="Z1059">
        <v>18.705356999999999</v>
      </c>
      <c r="AA1059">
        <v>19.507625999999998</v>
      </c>
      <c r="AB1059">
        <v>20.144621000000001</v>
      </c>
      <c r="AC1059">
        <v>20.618407999999999</v>
      </c>
      <c r="AD1059">
        <v>21.115182999999998</v>
      </c>
      <c r="AE1059">
        <v>21.767299999999999</v>
      </c>
      <c r="AF1059">
        <v>22.409594999999999</v>
      </c>
      <c r="AG1059">
        <v>23.329975000000001</v>
      </c>
      <c r="AH1059">
        <v>23.754978000000001</v>
      </c>
      <c r="AI1059">
        <v>24.4986</v>
      </c>
      <c r="AJ1059">
        <v>25.291183</v>
      </c>
      <c r="AK1059">
        <v>25.904191999999998</v>
      </c>
      <c r="AL1059">
        <v>26.653500000000001</v>
      </c>
      <c r="AM1059">
        <v>27.437854999999999</v>
      </c>
      <c r="AN1059">
        <v>28.050673</v>
      </c>
      <c r="AO1059" s="1">
        <v>5.0999999999999997E-2</v>
      </c>
    </row>
    <row r="1060" spans="1:41" hidden="1" x14ac:dyDescent="0.2">
      <c r="A1060" t="s">
        <v>912</v>
      </c>
      <c r="B1060" t="s">
        <v>21</v>
      </c>
      <c r="C1060" t="s">
        <v>2648</v>
      </c>
      <c r="D1060" t="s">
        <v>2680</v>
      </c>
      <c r="E1060" t="s">
        <v>2659</v>
      </c>
      <c r="F1060" t="s">
        <v>2655</v>
      </c>
      <c r="I1060" t="s">
        <v>186</v>
      </c>
    </row>
    <row r="1061" spans="1:41" hidden="1" x14ac:dyDescent="0.2">
      <c r="A1061" t="s">
        <v>912</v>
      </c>
      <c r="B1061" t="s">
        <v>11</v>
      </c>
      <c r="C1061" t="s">
        <v>2648</v>
      </c>
      <c r="D1061" t="s">
        <v>2680</v>
      </c>
      <c r="E1061" t="s">
        <v>2659</v>
      </c>
      <c r="F1061" t="s">
        <v>2655</v>
      </c>
      <c r="G1061" t="s">
        <v>2651</v>
      </c>
      <c r="H1061" t="s">
        <v>804</v>
      </c>
      <c r="I1061" t="s">
        <v>186</v>
      </c>
      <c r="K1061">
        <v>8.3845419999999997</v>
      </c>
      <c r="L1061">
        <v>8.3575759999999999</v>
      </c>
      <c r="M1061">
        <v>7.9316050000000002</v>
      </c>
      <c r="N1061">
        <v>7.4528299999999996</v>
      </c>
      <c r="O1061">
        <v>7.231414</v>
      </c>
      <c r="P1061">
        <v>7.1220780000000001</v>
      </c>
      <c r="Q1061">
        <v>7.1140939999999997</v>
      </c>
      <c r="R1061">
        <v>7.3228809999999998</v>
      </c>
      <c r="S1061">
        <v>7.641953</v>
      </c>
      <c r="T1061">
        <v>7.960839</v>
      </c>
      <c r="U1061">
        <v>8.3343279999999993</v>
      </c>
      <c r="V1061">
        <v>8.4465529999999998</v>
      </c>
      <c r="W1061">
        <v>8.7998899999999995</v>
      </c>
      <c r="X1061">
        <v>9.0407659999999996</v>
      </c>
      <c r="Y1061">
        <v>9.1111319999999996</v>
      </c>
      <c r="Z1061">
        <v>9.2230550000000004</v>
      </c>
      <c r="AA1061">
        <v>9.5486380000000004</v>
      </c>
      <c r="AB1061">
        <v>9.797072</v>
      </c>
      <c r="AC1061">
        <v>10.098898999999999</v>
      </c>
      <c r="AD1061">
        <v>10.229932</v>
      </c>
      <c r="AE1061">
        <v>10.425824</v>
      </c>
      <c r="AF1061">
        <v>10.613617</v>
      </c>
      <c r="AG1061">
        <v>10.849030000000001</v>
      </c>
      <c r="AH1061">
        <v>10.835834999999999</v>
      </c>
      <c r="AI1061">
        <v>11.224031</v>
      </c>
      <c r="AJ1061">
        <v>11.489129999999999</v>
      </c>
      <c r="AK1061">
        <v>11.796075999999999</v>
      </c>
      <c r="AL1061">
        <v>11.956409000000001</v>
      </c>
      <c r="AM1061">
        <v>12.444725999999999</v>
      </c>
      <c r="AN1061">
        <v>12.709438</v>
      </c>
      <c r="AO1061" s="1">
        <v>1.4E-2</v>
      </c>
    </row>
    <row r="1062" spans="1:41" hidden="1" x14ac:dyDescent="0.2">
      <c r="A1062" t="s">
        <v>912</v>
      </c>
      <c r="B1062" t="s">
        <v>13</v>
      </c>
      <c r="C1062" t="s">
        <v>2648</v>
      </c>
      <c r="D1062" t="s">
        <v>2680</v>
      </c>
      <c r="E1062" t="s">
        <v>2659</v>
      </c>
      <c r="F1062" t="s">
        <v>2655</v>
      </c>
      <c r="G1062" t="s">
        <v>2652</v>
      </c>
      <c r="H1062" t="s">
        <v>805</v>
      </c>
      <c r="I1062" t="s">
        <v>186</v>
      </c>
      <c r="K1062">
        <v>8.4136019999999991</v>
      </c>
      <c r="L1062">
        <v>8.0823359999999997</v>
      </c>
      <c r="M1062">
        <v>7.5232049999999999</v>
      </c>
      <c r="N1062">
        <v>7.049798</v>
      </c>
      <c r="O1062">
        <v>6.4911989999999999</v>
      </c>
      <c r="P1062">
        <v>6.4576589999999996</v>
      </c>
      <c r="Q1062">
        <v>6.6167150000000001</v>
      </c>
      <c r="R1062">
        <v>6.8369099999999996</v>
      </c>
      <c r="S1062">
        <v>7.1261830000000002</v>
      </c>
      <c r="T1062">
        <v>7.3324439999999997</v>
      </c>
      <c r="U1062">
        <v>7.6342119999999998</v>
      </c>
      <c r="V1062">
        <v>7.7176749999999998</v>
      </c>
      <c r="W1062">
        <v>8.3832369999999994</v>
      </c>
      <c r="X1062">
        <v>8.5898950000000003</v>
      </c>
      <c r="Y1062">
        <v>8.7430409999999998</v>
      </c>
      <c r="Z1062">
        <v>8.7692920000000001</v>
      </c>
      <c r="AA1062">
        <v>9.1636279999999992</v>
      </c>
      <c r="AB1062">
        <v>9.3799089999999996</v>
      </c>
      <c r="AC1062">
        <v>9.7179450000000003</v>
      </c>
      <c r="AD1062">
        <v>9.7670130000000004</v>
      </c>
      <c r="AE1062">
        <v>10.212528000000001</v>
      </c>
      <c r="AF1062">
        <v>10.408329999999999</v>
      </c>
      <c r="AG1062">
        <v>10.677676</v>
      </c>
      <c r="AH1062">
        <v>10.751543</v>
      </c>
      <c r="AI1062">
        <v>11.226184999999999</v>
      </c>
      <c r="AJ1062">
        <v>10.989077999999999</v>
      </c>
      <c r="AK1062">
        <v>10.973379</v>
      </c>
      <c r="AL1062">
        <v>11.015077</v>
      </c>
      <c r="AM1062">
        <v>11.165763</v>
      </c>
      <c r="AN1062">
        <v>11.348893</v>
      </c>
      <c r="AO1062" s="1">
        <v>0.01</v>
      </c>
    </row>
    <row r="1063" spans="1:41" hidden="1" x14ac:dyDescent="0.2">
      <c r="A1063" t="s">
        <v>912</v>
      </c>
      <c r="B1063" t="s">
        <v>15</v>
      </c>
      <c r="C1063" t="s">
        <v>2648</v>
      </c>
      <c r="D1063" t="s">
        <v>2680</v>
      </c>
      <c r="E1063" t="s">
        <v>2659</v>
      </c>
      <c r="F1063" t="s">
        <v>2655</v>
      </c>
      <c r="G1063" t="s">
        <v>2653</v>
      </c>
      <c r="H1063" t="s">
        <v>806</v>
      </c>
      <c r="I1063" t="s">
        <v>186</v>
      </c>
      <c r="K1063">
        <v>8.3731810000000007</v>
      </c>
      <c r="L1063">
        <v>8.8087009999999992</v>
      </c>
      <c r="M1063">
        <v>8.5586110000000009</v>
      </c>
      <c r="N1063">
        <v>8.0307390000000005</v>
      </c>
      <c r="O1063">
        <v>8.0740180000000006</v>
      </c>
      <c r="P1063">
        <v>8.2510700000000003</v>
      </c>
      <c r="Q1063">
        <v>8.6786309999999993</v>
      </c>
      <c r="R1063">
        <v>8.4994440000000004</v>
      </c>
      <c r="S1063">
        <v>9.1087019999999992</v>
      </c>
      <c r="T1063">
        <v>9.6466530000000006</v>
      </c>
      <c r="U1063">
        <v>10.104654</v>
      </c>
      <c r="V1063">
        <v>10.402568</v>
      </c>
      <c r="W1063">
        <v>10.828443999999999</v>
      </c>
      <c r="X1063">
        <v>11.055695999999999</v>
      </c>
      <c r="Y1063">
        <v>11.310938</v>
      </c>
      <c r="Z1063">
        <v>11.727764000000001</v>
      </c>
      <c r="AA1063">
        <v>12.155792</v>
      </c>
      <c r="AB1063">
        <v>12.488804999999999</v>
      </c>
      <c r="AC1063">
        <v>12.861114000000001</v>
      </c>
      <c r="AD1063">
        <v>13.193509000000001</v>
      </c>
      <c r="AE1063">
        <v>13.620189999999999</v>
      </c>
      <c r="AF1063">
        <v>13.906606999999999</v>
      </c>
      <c r="AG1063">
        <v>14.166274</v>
      </c>
      <c r="AH1063">
        <v>14.263597000000001</v>
      </c>
      <c r="AI1063">
        <v>14.80353</v>
      </c>
      <c r="AJ1063">
        <v>15.258893</v>
      </c>
      <c r="AK1063">
        <v>15.690583999999999</v>
      </c>
      <c r="AL1063">
        <v>16.027197000000001</v>
      </c>
      <c r="AM1063">
        <v>16.722984</v>
      </c>
      <c r="AN1063">
        <v>17.305897000000002</v>
      </c>
      <c r="AO1063" s="1">
        <v>2.5000000000000001E-2</v>
      </c>
    </row>
    <row r="1064" spans="1:41" hidden="1" x14ac:dyDescent="0.2">
      <c r="A1064" t="s">
        <v>912</v>
      </c>
      <c r="B1064" t="s">
        <v>59</v>
      </c>
      <c r="C1064" t="s">
        <v>2648</v>
      </c>
      <c r="D1064" t="s">
        <v>2680</v>
      </c>
      <c r="E1064" t="s">
        <v>2659</v>
      </c>
      <c r="F1064" t="s">
        <v>2661</v>
      </c>
      <c r="I1064" t="s">
        <v>186</v>
      </c>
    </row>
    <row r="1065" spans="1:41" hidden="1" x14ac:dyDescent="0.2">
      <c r="A1065" t="s">
        <v>912</v>
      </c>
      <c r="B1065" t="s">
        <v>11</v>
      </c>
      <c r="C1065" t="s">
        <v>2648</v>
      </c>
      <c r="D1065" t="s">
        <v>2680</v>
      </c>
      <c r="E1065" t="s">
        <v>2659</v>
      </c>
      <c r="F1065" t="s">
        <v>2661</v>
      </c>
      <c r="G1065" t="s">
        <v>2651</v>
      </c>
      <c r="H1065" t="s">
        <v>807</v>
      </c>
      <c r="I1065" t="s">
        <v>186</v>
      </c>
      <c r="K1065">
        <v>0</v>
      </c>
      <c r="L1065">
        <v>0</v>
      </c>
      <c r="M1065">
        <v>0</v>
      </c>
      <c r="N1065">
        <v>0</v>
      </c>
      <c r="O1065">
        <v>0</v>
      </c>
      <c r="P1065">
        <v>0</v>
      </c>
      <c r="Q1065">
        <v>0</v>
      </c>
      <c r="R1065">
        <v>0</v>
      </c>
      <c r="S1065">
        <v>0</v>
      </c>
      <c r="T1065">
        <v>0</v>
      </c>
      <c r="U1065">
        <v>0</v>
      </c>
      <c r="V1065">
        <v>0</v>
      </c>
      <c r="W1065">
        <v>0</v>
      </c>
      <c r="X1065">
        <v>0</v>
      </c>
      <c r="Y1065">
        <v>0</v>
      </c>
      <c r="Z1065">
        <v>0</v>
      </c>
      <c r="AA1065">
        <v>0</v>
      </c>
      <c r="AB1065">
        <v>0</v>
      </c>
      <c r="AC1065">
        <v>0</v>
      </c>
      <c r="AD1065">
        <v>0</v>
      </c>
      <c r="AE1065">
        <v>0</v>
      </c>
      <c r="AF1065">
        <v>0</v>
      </c>
      <c r="AG1065">
        <v>0</v>
      </c>
      <c r="AH1065">
        <v>0</v>
      </c>
      <c r="AI1065">
        <v>0</v>
      </c>
      <c r="AJ1065">
        <v>0</v>
      </c>
      <c r="AK1065">
        <v>0</v>
      </c>
      <c r="AL1065">
        <v>0</v>
      </c>
      <c r="AM1065">
        <v>0</v>
      </c>
      <c r="AN1065">
        <v>0</v>
      </c>
      <c r="AO1065" t="s">
        <v>69</v>
      </c>
    </row>
    <row r="1066" spans="1:41" hidden="1" x14ac:dyDescent="0.2">
      <c r="A1066" t="s">
        <v>912</v>
      </c>
      <c r="B1066" t="s">
        <v>13</v>
      </c>
      <c r="C1066" t="s">
        <v>2648</v>
      </c>
      <c r="D1066" t="s">
        <v>2680</v>
      </c>
      <c r="E1066" t="s">
        <v>2659</v>
      </c>
      <c r="F1066" t="s">
        <v>2661</v>
      </c>
      <c r="G1066" t="s">
        <v>2652</v>
      </c>
      <c r="H1066" t="s">
        <v>808</v>
      </c>
      <c r="I1066" t="s">
        <v>186</v>
      </c>
      <c r="K1066">
        <v>0</v>
      </c>
      <c r="L1066">
        <v>0</v>
      </c>
      <c r="M1066">
        <v>0</v>
      </c>
      <c r="N1066">
        <v>0</v>
      </c>
      <c r="O1066">
        <v>0</v>
      </c>
      <c r="P1066">
        <v>0</v>
      </c>
      <c r="Q1066">
        <v>0</v>
      </c>
      <c r="R1066">
        <v>0</v>
      </c>
      <c r="S1066">
        <v>0</v>
      </c>
      <c r="T1066">
        <v>0</v>
      </c>
      <c r="U1066">
        <v>0</v>
      </c>
      <c r="V1066">
        <v>0</v>
      </c>
      <c r="W1066">
        <v>0</v>
      </c>
      <c r="X1066">
        <v>0</v>
      </c>
      <c r="Y1066">
        <v>0</v>
      </c>
      <c r="Z1066">
        <v>0</v>
      </c>
      <c r="AA1066">
        <v>0</v>
      </c>
      <c r="AB1066">
        <v>0</v>
      </c>
      <c r="AC1066">
        <v>0</v>
      </c>
      <c r="AD1066">
        <v>0</v>
      </c>
      <c r="AE1066">
        <v>0</v>
      </c>
      <c r="AF1066">
        <v>0</v>
      </c>
      <c r="AG1066">
        <v>0</v>
      </c>
      <c r="AH1066">
        <v>0</v>
      </c>
      <c r="AI1066">
        <v>0</v>
      </c>
      <c r="AJ1066">
        <v>0</v>
      </c>
      <c r="AK1066">
        <v>0</v>
      </c>
      <c r="AL1066">
        <v>0</v>
      </c>
      <c r="AM1066">
        <v>0</v>
      </c>
      <c r="AN1066">
        <v>0</v>
      </c>
      <c r="AO1066" t="s">
        <v>69</v>
      </c>
    </row>
    <row r="1067" spans="1:41" hidden="1" x14ac:dyDescent="0.2">
      <c r="A1067" t="s">
        <v>912</v>
      </c>
      <c r="B1067" t="s">
        <v>15</v>
      </c>
      <c r="C1067" t="s">
        <v>2648</v>
      </c>
      <c r="D1067" t="s">
        <v>2680</v>
      </c>
      <c r="E1067" t="s">
        <v>2659</v>
      </c>
      <c r="F1067" t="s">
        <v>2661</v>
      </c>
      <c r="G1067" t="s">
        <v>2653</v>
      </c>
      <c r="H1067" t="s">
        <v>809</v>
      </c>
      <c r="I1067" t="s">
        <v>186</v>
      </c>
      <c r="K1067">
        <v>0</v>
      </c>
      <c r="L1067">
        <v>0</v>
      </c>
      <c r="M1067">
        <v>0</v>
      </c>
      <c r="N1067">
        <v>0</v>
      </c>
      <c r="O1067">
        <v>0</v>
      </c>
      <c r="P1067">
        <v>0</v>
      </c>
      <c r="Q1067">
        <v>0</v>
      </c>
      <c r="R1067">
        <v>0</v>
      </c>
      <c r="S1067">
        <v>0</v>
      </c>
      <c r="T1067">
        <v>0</v>
      </c>
      <c r="U1067">
        <v>0</v>
      </c>
      <c r="V1067">
        <v>0</v>
      </c>
      <c r="W1067">
        <v>0</v>
      </c>
      <c r="X1067">
        <v>0</v>
      </c>
      <c r="Y1067">
        <v>0</v>
      </c>
      <c r="Z1067">
        <v>0</v>
      </c>
      <c r="AA1067">
        <v>0</v>
      </c>
      <c r="AB1067">
        <v>0</v>
      </c>
      <c r="AC1067">
        <v>0</v>
      </c>
      <c r="AD1067">
        <v>0</v>
      </c>
      <c r="AE1067">
        <v>0</v>
      </c>
      <c r="AF1067">
        <v>0</v>
      </c>
      <c r="AG1067">
        <v>0</v>
      </c>
      <c r="AH1067">
        <v>0</v>
      </c>
      <c r="AI1067">
        <v>0</v>
      </c>
      <c r="AJ1067">
        <v>0</v>
      </c>
      <c r="AK1067">
        <v>0</v>
      </c>
      <c r="AL1067">
        <v>0</v>
      </c>
      <c r="AM1067">
        <v>0</v>
      </c>
      <c r="AN1067">
        <v>0</v>
      </c>
      <c r="AO1067" t="s">
        <v>69</v>
      </c>
    </row>
    <row r="1068" spans="1:41" hidden="1" x14ac:dyDescent="0.2">
      <c r="A1068" t="s">
        <v>912</v>
      </c>
      <c r="B1068" t="s">
        <v>63</v>
      </c>
      <c r="C1068" t="s">
        <v>2648</v>
      </c>
      <c r="D1068" t="s">
        <v>2680</v>
      </c>
      <c r="E1068" t="s">
        <v>2659</v>
      </c>
      <c r="F1068" t="s">
        <v>2662</v>
      </c>
      <c r="I1068" t="s">
        <v>186</v>
      </c>
    </row>
    <row r="1069" spans="1:41" hidden="1" x14ac:dyDescent="0.2">
      <c r="A1069" t="s">
        <v>912</v>
      </c>
      <c r="B1069" t="s">
        <v>11</v>
      </c>
      <c r="C1069" t="s">
        <v>2648</v>
      </c>
      <c r="D1069" t="s">
        <v>2680</v>
      </c>
      <c r="E1069" t="s">
        <v>2659</v>
      </c>
      <c r="F1069" t="s">
        <v>2662</v>
      </c>
      <c r="G1069" t="s">
        <v>2651</v>
      </c>
      <c r="H1069" t="s">
        <v>810</v>
      </c>
      <c r="I1069" t="s">
        <v>186</v>
      </c>
      <c r="K1069">
        <v>3.945433</v>
      </c>
      <c r="L1069">
        <v>4.1751620000000003</v>
      </c>
      <c r="M1069">
        <v>4.0816869999999996</v>
      </c>
      <c r="N1069">
        <v>4.2048480000000001</v>
      </c>
      <c r="O1069">
        <v>4.337186</v>
      </c>
      <c r="P1069">
        <v>4.4703010000000001</v>
      </c>
      <c r="Q1069">
        <v>4.6103680000000002</v>
      </c>
      <c r="R1069">
        <v>4.7609149999999998</v>
      </c>
      <c r="S1069">
        <v>4.9097609999999996</v>
      </c>
      <c r="T1069">
        <v>5.0648090000000003</v>
      </c>
      <c r="U1069">
        <v>5.2306780000000002</v>
      </c>
      <c r="V1069">
        <v>5.3906159999999996</v>
      </c>
      <c r="W1069">
        <v>5.553903</v>
      </c>
      <c r="X1069">
        <v>5.7171459999999996</v>
      </c>
      <c r="Y1069">
        <v>5.8639780000000004</v>
      </c>
      <c r="Z1069">
        <v>6.0345789999999999</v>
      </c>
      <c r="AA1069">
        <v>6.2089189999999999</v>
      </c>
      <c r="AB1069">
        <v>6.394196</v>
      </c>
      <c r="AC1069">
        <v>6.5878410000000001</v>
      </c>
      <c r="AD1069">
        <v>6.7863350000000002</v>
      </c>
      <c r="AE1069">
        <v>6.2436319999999998</v>
      </c>
      <c r="AF1069">
        <v>6.3424529999999999</v>
      </c>
      <c r="AG1069">
        <v>6.4736580000000004</v>
      </c>
      <c r="AH1069">
        <v>6.6260620000000001</v>
      </c>
      <c r="AI1069">
        <v>6.7788830000000004</v>
      </c>
      <c r="AJ1069">
        <v>6.9357759999999997</v>
      </c>
      <c r="AK1069">
        <v>7.0936490000000001</v>
      </c>
      <c r="AL1069">
        <v>7.2528509999999997</v>
      </c>
      <c r="AM1069">
        <v>7.4175880000000003</v>
      </c>
      <c r="AN1069">
        <v>7.5847189999999998</v>
      </c>
      <c r="AO1069" s="1">
        <v>2.3E-2</v>
      </c>
    </row>
    <row r="1070" spans="1:41" hidden="1" x14ac:dyDescent="0.2">
      <c r="A1070" t="s">
        <v>912</v>
      </c>
      <c r="B1070" t="s">
        <v>13</v>
      </c>
      <c r="C1070" t="s">
        <v>2648</v>
      </c>
      <c r="D1070" t="s">
        <v>2680</v>
      </c>
      <c r="E1070" t="s">
        <v>2659</v>
      </c>
      <c r="F1070" t="s">
        <v>2662</v>
      </c>
      <c r="G1070" t="s">
        <v>2652</v>
      </c>
      <c r="H1070" t="s">
        <v>811</v>
      </c>
      <c r="I1070" t="s">
        <v>186</v>
      </c>
      <c r="K1070">
        <v>3.9834619999999998</v>
      </c>
      <c r="L1070">
        <v>4.0928170000000001</v>
      </c>
      <c r="M1070">
        <v>4.0587720000000003</v>
      </c>
      <c r="N1070">
        <v>4.1824009999999996</v>
      </c>
      <c r="O1070">
        <v>4.3104469999999999</v>
      </c>
      <c r="P1070">
        <v>4.4401780000000004</v>
      </c>
      <c r="Q1070">
        <v>4.5762409999999996</v>
      </c>
      <c r="R1070">
        <v>4.7068969999999997</v>
      </c>
      <c r="S1070">
        <v>4.8713499999999996</v>
      </c>
      <c r="T1070">
        <v>5.0326820000000003</v>
      </c>
      <c r="U1070">
        <v>5.2116069999999999</v>
      </c>
      <c r="V1070">
        <v>5.3890630000000002</v>
      </c>
      <c r="W1070">
        <v>5.5677459999999996</v>
      </c>
      <c r="X1070">
        <v>5.7502680000000002</v>
      </c>
      <c r="Y1070">
        <v>5.9296470000000001</v>
      </c>
      <c r="Z1070">
        <v>6.1102239999999997</v>
      </c>
      <c r="AA1070">
        <v>6.2940759999999996</v>
      </c>
      <c r="AB1070">
        <v>6.4805669999999997</v>
      </c>
      <c r="AC1070">
        <v>6.6790330000000004</v>
      </c>
      <c r="AD1070">
        <v>6.8889579999999997</v>
      </c>
      <c r="AE1070">
        <v>7.0967799999999999</v>
      </c>
      <c r="AF1070">
        <v>7.3025310000000001</v>
      </c>
      <c r="AG1070">
        <v>6.7354029999999998</v>
      </c>
      <c r="AH1070">
        <v>6.8314709999999996</v>
      </c>
      <c r="AI1070">
        <v>6.9731569999999996</v>
      </c>
      <c r="AJ1070">
        <v>7.1193679999999997</v>
      </c>
      <c r="AK1070">
        <v>7.2556520000000004</v>
      </c>
      <c r="AL1070">
        <v>7.392385</v>
      </c>
      <c r="AM1070">
        <v>7.528899</v>
      </c>
      <c r="AN1070">
        <v>7.6589980000000004</v>
      </c>
      <c r="AO1070" s="1">
        <v>2.3E-2</v>
      </c>
    </row>
    <row r="1071" spans="1:41" hidden="1" x14ac:dyDescent="0.2">
      <c r="A1071" t="s">
        <v>912</v>
      </c>
      <c r="B1071" t="s">
        <v>15</v>
      </c>
      <c r="C1071" t="s">
        <v>2648</v>
      </c>
      <c r="D1071" t="s">
        <v>2680</v>
      </c>
      <c r="E1071" t="s">
        <v>2659</v>
      </c>
      <c r="F1071" t="s">
        <v>2662</v>
      </c>
      <c r="G1071" t="s">
        <v>2653</v>
      </c>
      <c r="H1071" t="s">
        <v>812</v>
      </c>
      <c r="I1071" t="s">
        <v>186</v>
      </c>
      <c r="K1071">
        <v>3.983447</v>
      </c>
      <c r="L1071">
        <v>4.1219229999999998</v>
      </c>
      <c r="M1071">
        <v>4.0999970000000001</v>
      </c>
      <c r="N1071">
        <v>4.2541079999999996</v>
      </c>
      <c r="O1071">
        <v>4.3633009999999999</v>
      </c>
      <c r="P1071">
        <v>4.5081319999999998</v>
      </c>
      <c r="Q1071">
        <v>4.6491160000000002</v>
      </c>
      <c r="R1071">
        <v>4.798648</v>
      </c>
      <c r="S1071">
        <v>4.9558869999999997</v>
      </c>
      <c r="T1071">
        <v>5.1031890000000004</v>
      </c>
      <c r="U1071">
        <v>5.2507099999999998</v>
      </c>
      <c r="V1071">
        <v>5.3922920000000003</v>
      </c>
      <c r="W1071">
        <v>5.5337209999999999</v>
      </c>
      <c r="X1071">
        <v>5.6690189999999996</v>
      </c>
      <c r="Y1071">
        <v>5.8118160000000003</v>
      </c>
      <c r="Z1071">
        <v>5.9585610000000004</v>
      </c>
      <c r="AA1071">
        <v>6.1147869999999998</v>
      </c>
      <c r="AB1071">
        <v>5.5992839999999999</v>
      </c>
      <c r="AC1071">
        <v>5.6677970000000002</v>
      </c>
      <c r="AD1071">
        <v>5.7817290000000003</v>
      </c>
      <c r="AE1071">
        <v>5.9024359999999998</v>
      </c>
      <c r="AF1071">
        <v>6.0119300000000004</v>
      </c>
      <c r="AG1071">
        <v>6.1511139999999997</v>
      </c>
      <c r="AH1071">
        <v>6.2908460000000002</v>
      </c>
      <c r="AI1071">
        <v>6.4454779999999996</v>
      </c>
      <c r="AJ1071">
        <v>6.6007470000000001</v>
      </c>
      <c r="AK1071">
        <v>6.7584900000000001</v>
      </c>
      <c r="AL1071">
        <v>6.919772</v>
      </c>
      <c r="AM1071">
        <v>7.0878959999999998</v>
      </c>
      <c r="AN1071">
        <v>7.2615879999999997</v>
      </c>
      <c r="AO1071" s="1">
        <v>2.1000000000000001E-2</v>
      </c>
    </row>
    <row r="1072" spans="1:41" hidden="1" x14ac:dyDescent="0.2">
      <c r="A1072" t="s">
        <v>912</v>
      </c>
      <c r="B1072" t="s">
        <v>67</v>
      </c>
      <c r="C1072" t="s">
        <v>2648</v>
      </c>
      <c r="D1072" t="s">
        <v>2680</v>
      </c>
      <c r="E1072" t="s">
        <v>2659</v>
      </c>
      <c r="F1072" t="s">
        <v>2663</v>
      </c>
      <c r="I1072" t="s">
        <v>186</v>
      </c>
    </row>
    <row r="1073" spans="1:41" hidden="1" x14ac:dyDescent="0.2">
      <c r="A1073" t="s">
        <v>912</v>
      </c>
      <c r="B1073" t="s">
        <v>11</v>
      </c>
      <c r="C1073" t="s">
        <v>2648</v>
      </c>
      <c r="D1073" t="s">
        <v>2680</v>
      </c>
      <c r="E1073" t="s">
        <v>2659</v>
      </c>
      <c r="F1073" t="s">
        <v>2663</v>
      </c>
      <c r="G1073" t="s">
        <v>2651</v>
      </c>
      <c r="H1073" t="s">
        <v>813</v>
      </c>
      <c r="I1073" t="s">
        <v>186</v>
      </c>
      <c r="K1073">
        <v>0</v>
      </c>
      <c r="L1073">
        <v>0</v>
      </c>
      <c r="M1073">
        <v>0</v>
      </c>
      <c r="N1073">
        <v>0</v>
      </c>
      <c r="O1073">
        <v>0</v>
      </c>
      <c r="P1073">
        <v>0</v>
      </c>
      <c r="Q1073">
        <v>0</v>
      </c>
      <c r="R1073">
        <v>0</v>
      </c>
      <c r="S1073">
        <v>0</v>
      </c>
      <c r="T1073">
        <v>0</v>
      </c>
      <c r="U1073">
        <v>0</v>
      </c>
      <c r="V1073">
        <v>0</v>
      </c>
      <c r="W1073">
        <v>0</v>
      </c>
      <c r="X1073">
        <v>0</v>
      </c>
      <c r="Y1073">
        <v>0</v>
      </c>
      <c r="Z1073">
        <v>0</v>
      </c>
      <c r="AA1073">
        <v>0</v>
      </c>
      <c r="AB1073">
        <v>0</v>
      </c>
      <c r="AC1073">
        <v>0</v>
      </c>
      <c r="AD1073">
        <v>0</v>
      </c>
      <c r="AE1073">
        <v>0</v>
      </c>
      <c r="AF1073">
        <v>0</v>
      </c>
      <c r="AG1073">
        <v>0</v>
      </c>
      <c r="AH1073">
        <v>0</v>
      </c>
      <c r="AI1073">
        <v>0</v>
      </c>
      <c r="AJ1073">
        <v>0</v>
      </c>
      <c r="AK1073">
        <v>0</v>
      </c>
      <c r="AL1073">
        <v>0</v>
      </c>
      <c r="AM1073">
        <v>0</v>
      </c>
      <c r="AN1073">
        <v>0</v>
      </c>
      <c r="AO1073" t="s">
        <v>69</v>
      </c>
    </row>
    <row r="1074" spans="1:41" hidden="1" x14ac:dyDescent="0.2">
      <c r="A1074" t="s">
        <v>912</v>
      </c>
      <c r="B1074" t="s">
        <v>13</v>
      </c>
      <c r="C1074" t="s">
        <v>2648</v>
      </c>
      <c r="D1074" t="s">
        <v>2680</v>
      </c>
      <c r="E1074" t="s">
        <v>2659</v>
      </c>
      <c r="F1074" t="s">
        <v>2663</v>
      </c>
      <c r="G1074" t="s">
        <v>2652</v>
      </c>
      <c r="H1074" t="s">
        <v>814</v>
      </c>
      <c r="I1074" t="s">
        <v>186</v>
      </c>
      <c r="K1074">
        <v>0</v>
      </c>
      <c r="L1074">
        <v>0</v>
      </c>
      <c r="M1074">
        <v>0</v>
      </c>
      <c r="N1074">
        <v>0</v>
      </c>
      <c r="O1074">
        <v>0</v>
      </c>
      <c r="P1074">
        <v>0</v>
      </c>
      <c r="Q1074">
        <v>0</v>
      </c>
      <c r="R1074">
        <v>0</v>
      </c>
      <c r="S1074">
        <v>0</v>
      </c>
      <c r="T1074">
        <v>0</v>
      </c>
      <c r="U1074">
        <v>0</v>
      </c>
      <c r="V1074">
        <v>0</v>
      </c>
      <c r="W1074">
        <v>0</v>
      </c>
      <c r="X1074">
        <v>0</v>
      </c>
      <c r="Y1074">
        <v>0</v>
      </c>
      <c r="Z1074">
        <v>0</v>
      </c>
      <c r="AA1074">
        <v>0</v>
      </c>
      <c r="AB1074">
        <v>0</v>
      </c>
      <c r="AC1074">
        <v>0</v>
      </c>
      <c r="AD1074">
        <v>0</v>
      </c>
      <c r="AE1074">
        <v>0</v>
      </c>
      <c r="AF1074">
        <v>0</v>
      </c>
      <c r="AG1074">
        <v>0</v>
      </c>
      <c r="AH1074">
        <v>0</v>
      </c>
      <c r="AI1074">
        <v>0</v>
      </c>
      <c r="AJ1074">
        <v>0</v>
      </c>
      <c r="AK1074">
        <v>0</v>
      </c>
      <c r="AL1074">
        <v>0</v>
      </c>
      <c r="AM1074">
        <v>0</v>
      </c>
      <c r="AN1074">
        <v>0</v>
      </c>
      <c r="AO1074" t="s">
        <v>69</v>
      </c>
    </row>
    <row r="1075" spans="1:41" hidden="1" x14ac:dyDescent="0.2">
      <c r="A1075" t="s">
        <v>912</v>
      </c>
      <c r="B1075" t="s">
        <v>15</v>
      </c>
      <c r="C1075" t="s">
        <v>2648</v>
      </c>
      <c r="D1075" t="s">
        <v>2680</v>
      </c>
      <c r="E1075" t="s">
        <v>2659</v>
      </c>
      <c r="F1075" t="s">
        <v>2663</v>
      </c>
      <c r="G1075" t="s">
        <v>2653</v>
      </c>
      <c r="H1075" t="s">
        <v>815</v>
      </c>
      <c r="I1075" t="s">
        <v>186</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c r="AI1075">
        <v>0</v>
      </c>
      <c r="AJ1075">
        <v>0</v>
      </c>
      <c r="AK1075">
        <v>0</v>
      </c>
      <c r="AL1075">
        <v>0</v>
      </c>
      <c r="AM1075">
        <v>0</v>
      </c>
      <c r="AN1075">
        <v>0</v>
      </c>
      <c r="AO1075" t="s">
        <v>69</v>
      </c>
    </row>
    <row r="1076" spans="1:41" hidden="1" x14ac:dyDescent="0.2">
      <c r="A1076" t="s">
        <v>912</v>
      </c>
      <c r="B1076" t="s">
        <v>25</v>
      </c>
      <c r="C1076" t="s">
        <v>2648</v>
      </c>
      <c r="D1076" t="s">
        <v>2680</v>
      </c>
      <c r="E1076" t="s">
        <v>2659</v>
      </c>
      <c r="F1076" t="s">
        <v>2656</v>
      </c>
      <c r="I1076" t="s">
        <v>186</v>
      </c>
    </row>
    <row r="1077" spans="1:41" hidden="1" x14ac:dyDescent="0.2">
      <c r="A1077" t="s">
        <v>912</v>
      </c>
      <c r="B1077" t="s">
        <v>11</v>
      </c>
      <c r="C1077" t="s">
        <v>2648</v>
      </c>
      <c r="D1077" t="s">
        <v>2680</v>
      </c>
      <c r="E1077" t="s">
        <v>2659</v>
      </c>
      <c r="F1077" t="s">
        <v>2656</v>
      </c>
      <c r="G1077" t="s">
        <v>2651</v>
      </c>
      <c r="H1077" t="s">
        <v>816</v>
      </c>
      <c r="I1077" t="s">
        <v>186</v>
      </c>
      <c r="K1077">
        <v>40.035010999999997</v>
      </c>
      <c r="L1077">
        <v>45.040855000000001</v>
      </c>
      <c r="M1077">
        <v>43.264674999999997</v>
      </c>
      <c r="N1077">
        <v>42.501494999999998</v>
      </c>
      <c r="O1077">
        <v>43.107140000000001</v>
      </c>
      <c r="P1077">
        <v>43.058425999999997</v>
      </c>
      <c r="Q1077">
        <v>44.030799999999999</v>
      </c>
      <c r="R1077">
        <v>45.013233</v>
      </c>
      <c r="S1077">
        <v>46.381779000000002</v>
      </c>
      <c r="T1077">
        <v>45.215744000000001</v>
      </c>
      <c r="U1077">
        <v>46.478546000000001</v>
      </c>
      <c r="V1077">
        <v>47.396445999999997</v>
      </c>
      <c r="W1077">
        <v>48.711624</v>
      </c>
      <c r="X1077">
        <v>50.501350000000002</v>
      </c>
      <c r="Y1077">
        <v>50.890079</v>
      </c>
      <c r="Z1077">
        <v>51.434550999999999</v>
      </c>
      <c r="AA1077">
        <v>52.346283</v>
      </c>
      <c r="AB1077">
        <v>53.382159999999999</v>
      </c>
      <c r="AC1077">
        <v>54.44014</v>
      </c>
      <c r="AD1077">
        <v>55.444262999999999</v>
      </c>
      <c r="AE1077">
        <v>56.730179</v>
      </c>
      <c r="AF1077">
        <v>57.986614000000003</v>
      </c>
      <c r="AG1077">
        <v>58.858615999999998</v>
      </c>
      <c r="AH1077">
        <v>59.381858999999999</v>
      </c>
      <c r="AI1077">
        <v>60.335887999999997</v>
      </c>
      <c r="AJ1077">
        <v>61.440154999999997</v>
      </c>
      <c r="AK1077">
        <v>62.373798000000001</v>
      </c>
      <c r="AL1077">
        <v>63.399628</v>
      </c>
      <c r="AM1077">
        <v>64.710792999999995</v>
      </c>
      <c r="AN1077">
        <v>65.823318</v>
      </c>
      <c r="AO1077" s="1">
        <v>1.7000000000000001E-2</v>
      </c>
    </row>
    <row r="1078" spans="1:41" hidden="1" x14ac:dyDescent="0.2">
      <c r="A1078" t="s">
        <v>912</v>
      </c>
      <c r="B1078" t="s">
        <v>13</v>
      </c>
      <c r="C1078" t="s">
        <v>2648</v>
      </c>
      <c r="D1078" t="s">
        <v>2680</v>
      </c>
      <c r="E1078" t="s">
        <v>2659</v>
      </c>
      <c r="F1078" t="s">
        <v>2656</v>
      </c>
      <c r="G1078" t="s">
        <v>2652</v>
      </c>
      <c r="H1078" t="s">
        <v>817</v>
      </c>
      <c r="I1078" t="s">
        <v>186</v>
      </c>
      <c r="K1078">
        <v>40.056258999999997</v>
      </c>
      <c r="L1078">
        <v>44.563617999999998</v>
      </c>
      <c r="M1078">
        <v>42.245907000000003</v>
      </c>
      <c r="N1078">
        <v>41.352702999999998</v>
      </c>
      <c r="O1078">
        <v>40.872391</v>
      </c>
      <c r="P1078">
        <v>41.724411000000003</v>
      </c>
      <c r="Q1078">
        <v>43.201537999999999</v>
      </c>
      <c r="R1078">
        <v>44.475223999999997</v>
      </c>
      <c r="S1078">
        <v>45.612988000000001</v>
      </c>
      <c r="T1078">
        <v>44.716721</v>
      </c>
      <c r="U1078">
        <v>46.332538999999997</v>
      </c>
      <c r="V1078">
        <v>47.337719</v>
      </c>
      <c r="W1078">
        <v>48.211094000000003</v>
      </c>
      <c r="X1078">
        <v>50.552135</v>
      </c>
      <c r="Y1078">
        <v>49.842326999999997</v>
      </c>
      <c r="Z1078">
        <v>51.212231000000003</v>
      </c>
      <c r="AA1078">
        <v>52.512160999999999</v>
      </c>
      <c r="AB1078">
        <v>53.683875999999998</v>
      </c>
      <c r="AC1078">
        <v>55.474933999999998</v>
      </c>
      <c r="AD1078">
        <v>56.456004999999998</v>
      </c>
      <c r="AE1078">
        <v>57.793163</v>
      </c>
      <c r="AF1078">
        <v>58.616863000000002</v>
      </c>
      <c r="AG1078">
        <v>59.762157000000002</v>
      </c>
      <c r="AH1078">
        <v>60.492592000000002</v>
      </c>
      <c r="AI1078">
        <v>61.27346</v>
      </c>
      <c r="AJ1078">
        <v>61.698238000000003</v>
      </c>
      <c r="AK1078">
        <v>62.286476</v>
      </c>
      <c r="AL1078">
        <v>62.579453000000001</v>
      </c>
      <c r="AM1078">
        <v>63.257019</v>
      </c>
      <c r="AN1078">
        <v>63.787342000000002</v>
      </c>
      <c r="AO1078" s="1">
        <v>1.6E-2</v>
      </c>
    </row>
    <row r="1079" spans="1:41" hidden="1" x14ac:dyDescent="0.2">
      <c r="A1079" t="s">
        <v>912</v>
      </c>
      <c r="B1079" t="s">
        <v>15</v>
      </c>
      <c r="C1079" t="s">
        <v>2648</v>
      </c>
      <c r="D1079" t="s">
        <v>2680</v>
      </c>
      <c r="E1079" t="s">
        <v>2659</v>
      </c>
      <c r="F1079" t="s">
        <v>2656</v>
      </c>
      <c r="G1079" t="s">
        <v>2653</v>
      </c>
      <c r="H1079" t="s">
        <v>818</v>
      </c>
      <c r="I1079" t="s">
        <v>186</v>
      </c>
      <c r="K1079">
        <v>40.155991</v>
      </c>
      <c r="L1079">
        <v>44.662593999999999</v>
      </c>
      <c r="M1079">
        <v>44.810741</v>
      </c>
      <c r="N1079">
        <v>44.539875000000002</v>
      </c>
      <c r="O1079">
        <v>46.083739999999999</v>
      </c>
      <c r="P1079">
        <v>46.452728</v>
      </c>
      <c r="Q1079">
        <v>48.197322999999997</v>
      </c>
      <c r="R1079">
        <v>49.096446999999998</v>
      </c>
      <c r="S1079">
        <v>50.176445000000001</v>
      </c>
      <c r="T1079">
        <v>49.840499999999999</v>
      </c>
      <c r="U1079">
        <v>51.113098000000001</v>
      </c>
      <c r="V1079">
        <v>52.378948000000001</v>
      </c>
      <c r="W1079">
        <v>53.417918999999998</v>
      </c>
      <c r="X1079">
        <v>54.441685</v>
      </c>
      <c r="Y1079">
        <v>53.648308</v>
      </c>
      <c r="Z1079">
        <v>53.880802000000003</v>
      </c>
      <c r="AA1079">
        <v>54.665359000000002</v>
      </c>
      <c r="AB1079">
        <v>56.130619000000003</v>
      </c>
      <c r="AC1079">
        <v>57.068187999999999</v>
      </c>
      <c r="AD1079">
        <v>58.312649</v>
      </c>
      <c r="AE1079">
        <v>60.072738999999999</v>
      </c>
      <c r="AF1079">
        <v>60.919373</v>
      </c>
      <c r="AG1079">
        <v>61.707825</v>
      </c>
      <c r="AH1079">
        <v>63.372394999999997</v>
      </c>
      <c r="AI1079">
        <v>64.438834999999997</v>
      </c>
      <c r="AJ1079">
        <v>65.656745999999998</v>
      </c>
      <c r="AK1079">
        <v>66.657050999999996</v>
      </c>
      <c r="AL1079">
        <v>67.606003000000001</v>
      </c>
      <c r="AM1079">
        <v>68.940048000000004</v>
      </c>
      <c r="AN1079">
        <v>70.704696999999996</v>
      </c>
      <c r="AO1079" s="1">
        <v>0.02</v>
      </c>
    </row>
    <row r="1080" spans="1:41" hidden="1" x14ac:dyDescent="0.2">
      <c r="A1080" t="s">
        <v>912</v>
      </c>
      <c r="B1080" t="s">
        <v>75</v>
      </c>
    </row>
    <row r="1081" spans="1:41" hidden="1" x14ac:dyDescent="0.2">
      <c r="A1081" t="s">
        <v>912</v>
      </c>
      <c r="B1081" t="s">
        <v>9</v>
      </c>
      <c r="C1081" t="s">
        <v>2648</v>
      </c>
      <c r="D1081" t="s">
        <v>2680</v>
      </c>
      <c r="E1081" t="s">
        <v>2664</v>
      </c>
      <c r="F1081" t="s">
        <v>2650</v>
      </c>
      <c r="I1081" t="s">
        <v>186</v>
      </c>
    </row>
    <row r="1082" spans="1:41" hidden="1" x14ac:dyDescent="0.2">
      <c r="A1082" t="s">
        <v>912</v>
      </c>
      <c r="B1082" t="s">
        <v>11</v>
      </c>
      <c r="C1082" t="s">
        <v>2648</v>
      </c>
      <c r="D1082" t="s">
        <v>2680</v>
      </c>
      <c r="E1082" t="s">
        <v>2664</v>
      </c>
      <c r="F1082" t="s">
        <v>2650</v>
      </c>
      <c r="G1082" t="s">
        <v>2651</v>
      </c>
      <c r="H1082" t="s">
        <v>819</v>
      </c>
      <c r="I1082" t="s">
        <v>186</v>
      </c>
      <c r="K1082">
        <v>17.204502000000002</v>
      </c>
      <c r="L1082">
        <v>18.230119999999999</v>
      </c>
      <c r="M1082">
        <v>17.021418000000001</v>
      </c>
      <c r="N1082">
        <v>17.410692000000001</v>
      </c>
      <c r="O1082">
        <v>17.718942999999999</v>
      </c>
      <c r="P1082">
        <v>18.296087</v>
      </c>
      <c r="Q1082">
        <v>19.147438000000001</v>
      </c>
      <c r="R1082">
        <v>20.169467999999998</v>
      </c>
      <c r="S1082">
        <v>21.017651000000001</v>
      </c>
      <c r="T1082">
        <v>21.892707999999999</v>
      </c>
      <c r="U1082">
        <v>22.746943999999999</v>
      </c>
      <c r="V1082">
        <v>23.543434000000001</v>
      </c>
      <c r="W1082">
        <v>24.351547</v>
      </c>
      <c r="X1082">
        <v>25.070163999999998</v>
      </c>
      <c r="Y1082">
        <v>25.746535999999999</v>
      </c>
      <c r="Z1082">
        <v>26.487891999999999</v>
      </c>
      <c r="AA1082">
        <v>27.300789000000002</v>
      </c>
      <c r="AB1082">
        <v>28.119713000000001</v>
      </c>
      <c r="AC1082">
        <v>28.846640000000001</v>
      </c>
      <c r="AD1082">
        <v>29.861044</v>
      </c>
      <c r="AE1082">
        <v>30.752998000000002</v>
      </c>
      <c r="AF1082">
        <v>31.47241</v>
      </c>
      <c r="AG1082">
        <v>32.434128000000001</v>
      </c>
      <c r="AH1082">
        <v>33.467491000000003</v>
      </c>
      <c r="AI1082">
        <v>34.269641999999997</v>
      </c>
      <c r="AJ1082">
        <v>35.205280000000002</v>
      </c>
      <c r="AK1082">
        <v>36.110999999999997</v>
      </c>
      <c r="AL1082">
        <v>36.990470999999999</v>
      </c>
      <c r="AM1082">
        <v>37.807270000000003</v>
      </c>
      <c r="AN1082">
        <v>38.637309999999999</v>
      </c>
      <c r="AO1082" s="1">
        <v>2.8000000000000001E-2</v>
      </c>
    </row>
    <row r="1083" spans="1:41" hidden="1" x14ac:dyDescent="0.2">
      <c r="A1083" t="s">
        <v>912</v>
      </c>
      <c r="B1083" t="s">
        <v>13</v>
      </c>
      <c r="C1083" t="s">
        <v>2648</v>
      </c>
      <c r="D1083" t="s">
        <v>2680</v>
      </c>
      <c r="E1083" t="s">
        <v>2664</v>
      </c>
      <c r="F1083" t="s">
        <v>2650</v>
      </c>
      <c r="G1083" t="s">
        <v>2652</v>
      </c>
      <c r="H1083" t="s">
        <v>820</v>
      </c>
      <c r="I1083" t="s">
        <v>186</v>
      </c>
      <c r="K1083">
        <v>17.205107000000002</v>
      </c>
      <c r="L1083">
        <v>17.830736000000002</v>
      </c>
      <c r="M1083">
        <v>16.204521</v>
      </c>
      <c r="N1083">
        <v>16.019835</v>
      </c>
      <c r="O1083">
        <v>16.090320999999999</v>
      </c>
      <c r="P1083">
        <v>16.430873999999999</v>
      </c>
      <c r="Q1083">
        <v>16.948530000000002</v>
      </c>
      <c r="R1083">
        <v>17.672543000000001</v>
      </c>
      <c r="S1083">
        <v>18.471992</v>
      </c>
      <c r="T1083">
        <v>19.179562000000001</v>
      </c>
      <c r="U1083">
        <v>19.854341999999999</v>
      </c>
      <c r="V1083">
        <v>20.761168999999999</v>
      </c>
      <c r="W1083">
        <v>21.672356000000001</v>
      </c>
      <c r="X1083">
        <v>22.318476</v>
      </c>
      <c r="Y1083">
        <v>22.871786</v>
      </c>
      <c r="Z1083">
        <v>23.504992000000001</v>
      </c>
      <c r="AA1083">
        <v>24.274908</v>
      </c>
      <c r="AB1083">
        <v>25.127746999999999</v>
      </c>
      <c r="AC1083">
        <v>25.785382999999999</v>
      </c>
      <c r="AD1083">
        <v>26.751629000000001</v>
      </c>
      <c r="AE1083">
        <v>27.46904</v>
      </c>
      <c r="AF1083">
        <v>28.142337999999999</v>
      </c>
      <c r="AG1083">
        <v>28.835910999999999</v>
      </c>
      <c r="AH1083">
        <v>29.49361</v>
      </c>
      <c r="AI1083">
        <v>30.146847000000001</v>
      </c>
      <c r="AJ1083">
        <v>30.756457999999999</v>
      </c>
      <c r="AK1083">
        <v>31.251255</v>
      </c>
      <c r="AL1083">
        <v>31.751051</v>
      </c>
      <c r="AM1083">
        <v>32.493426999999997</v>
      </c>
      <c r="AN1083">
        <v>33.10239</v>
      </c>
      <c r="AO1083" s="1">
        <v>2.3E-2</v>
      </c>
    </row>
    <row r="1084" spans="1:41" hidden="1" x14ac:dyDescent="0.2">
      <c r="A1084" t="s">
        <v>912</v>
      </c>
      <c r="B1084" t="s">
        <v>15</v>
      </c>
      <c r="C1084" t="s">
        <v>2648</v>
      </c>
      <c r="D1084" t="s">
        <v>2680</v>
      </c>
      <c r="E1084" t="s">
        <v>2664</v>
      </c>
      <c r="F1084" t="s">
        <v>2650</v>
      </c>
      <c r="G1084" t="s">
        <v>2653</v>
      </c>
      <c r="H1084" t="s">
        <v>821</v>
      </c>
      <c r="I1084" t="s">
        <v>186</v>
      </c>
      <c r="K1084">
        <v>17.204153000000002</v>
      </c>
      <c r="L1084">
        <v>18.874537</v>
      </c>
      <c r="M1084">
        <v>18.140716999999999</v>
      </c>
      <c r="N1084">
        <v>19.335090999999998</v>
      </c>
      <c r="O1084">
        <v>20.323087999999998</v>
      </c>
      <c r="P1084">
        <v>21.322631999999999</v>
      </c>
      <c r="Q1084">
        <v>22.349943</v>
      </c>
      <c r="R1084">
        <v>23.496151000000001</v>
      </c>
      <c r="S1084">
        <v>25.174886999999998</v>
      </c>
      <c r="T1084">
        <v>26.363136000000001</v>
      </c>
      <c r="U1084">
        <v>27.496113000000001</v>
      </c>
      <c r="V1084">
        <v>28.574984000000001</v>
      </c>
      <c r="W1084">
        <v>29.555515</v>
      </c>
      <c r="X1084">
        <v>30.464763999999999</v>
      </c>
      <c r="Y1084">
        <v>31.166651000000002</v>
      </c>
      <c r="Z1084">
        <v>32.183974999999997</v>
      </c>
      <c r="AA1084">
        <v>33.020373999999997</v>
      </c>
      <c r="AB1084">
        <v>33.987816000000002</v>
      </c>
      <c r="AC1084">
        <v>34.992466</v>
      </c>
      <c r="AD1084">
        <v>35.756709999999998</v>
      </c>
      <c r="AE1084">
        <v>36.505603999999998</v>
      </c>
      <c r="AF1084">
        <v>37.273814999999999</v>
      </c>
      <c r="AG1084">
        <v>38.314143999999999</v>
      </c>
      <c r="AH1084">
        <v>39.603653000000001</v>
      </c>
      <c r="AI1084">
        <v>40.948321999999997</v>
      </c>
      <c r="AJ1084">
        <v>42.135693000000003</v>
      </c>
      <c r="AK1084">
        <v>43.300708999999998</v>
      </c>
      <c r="AL1084">
        <v>44.400058999999999</v>
      </c>
      <c r="AM1084">
        <v>45.701884999999997</v>
      </c>
      <c r="AN1084">
        <v>46.859825000000001</v>
      </c>
      <c r="AO1084" s="1">
        <v>3.5000000000000003E-2</v>
      </c>
    </row>
    <row r="1085" spans="1:41" hidden="1" x14ac:dyDescent="0.2">
      <c r="A1085" t="s">
        <v>912</v>
      </c>
      <c r="B1085" t="s">
        <v>79</v>
      </c>
      <c r="C1085" t="s">
        <v>2648</v>
      </c>
      <c r="D1085" t="s">
        <v>2680</v>
      </c>
      <c r="E1085" t="s">
        <v>2664</v>
      </c>
      <c r="F1085" t="s">
        <v>2665</v>
      </c>
      <c r="I1085" t="s">
        <v>186</v>
      </c>
    </row>
    <row r="1086" spans="1:41" hidden="1" x14ac:dyDescent="0.2">
      <c r="A1086" t="s">
        <v>912</v>
      </c>
      <c r="B1086" t="s">
        <v>11</v>
      </c>
      <c r="C1086" t="s">
        <v>2648</v>
      </c>
      <c r="D1086" t="s">
        <v>2680</v>
      </c>
      <c r="E1086" t="s">
        <v>2664</v>
      </c>
      <c r="F1086" t="s">
        <v>2665</v>
      </c>
      <c r="G1086" t="s">
        <v>2651</v>
      </c>
      <c r="H1086" t="s">
        <v>822</v>
      </c>
      <c r="I1086" t="s">
        <v>186</v>
      </c>
      <c r="K1086">
        <v>32.473770000000002</v>
      </c>
      <c r="L1086">
        <v>32.600639000000001</v>
      </c>
      <c r="M1086">
        <v>27.841826999999999</v>
      </c>
      <c r="N1086">
        <v>28.673779</v>
      </c>
      <c r="O1086">
        <v>28.394248999999999</v>
      </c>
      <c r="P1086">
        <v>29.476254000000001</v>
      </c>
      <c r="Q1086">
        <v>30.726448000000001</v>
      </c>
      <c r="R1086">
        <v>32.170048000000001</v>
      </c>
      <c r="S1086">
        <v>33.225181999999997</v>
      </c>
      <c r="T1086">
        <v>34.751198000000002</v>
      </c>
      <c r="U1086">
        <v>35.954974999999997</v>
      </c>
      <c r="V1086">
        <v>37.170333999999997</v>
      </c>
      <c r="W1086">
        <v>38.208134000000001</v>
      </c>
      <c r="X1086">
        <v>39.404488000000001</v>
      </c>
      <c r="Y1086">
        <v>40.446528999999998</v>
      </c>
      <c r="Z1086">
        <v>41.682975999999996</v>
      </c>
      <c r="AA1086">
        <v>42.926352999999999</v>
      </c>
      <c r="AB1086">
        <v>44.345126999999998</v>
      </c>
      <c r="AC1086">
        <v>45.361671000000001</v>
      </c>
      <c r="AD1086">
        <v>46.777126000000003</v>
      </c>
      <c r="AE1086">
        <v>48.131329000000001</v>
      </c>
      <c r="AF1086">
        <v>49.074584999999999</v>
      </c>
      <c r="AG1086">
        <v>50.664822000000001</v>
      </c>
      <c r="AH1086">
        <v>52.088394000000001</v>
      </c>
      <c r="AI1086">
        <v>53.467891999999999</v>
      </c>
      <c r="AJ1086">
        <v>55.136764999999997</v>
      </c>
      <c r="AK1086">
        <v>56.578850000000003</v>
      </c>
      <c r="AL1086">
        <v>57.452415000000002</v>
      </c>
      <c r="AM1086">
        <v>59.090587999999997</v>
      </c>
      <c r="AN1086">
        <v>60.400638999999998</v>
      </c>
      <c r="AO1086" s="1">
        <v>2.1999999999999999E-2</v>
      </c>
    </row>
    <row r="1087" spans="1:41" hidden="1" x14ac:dyDescent="0.2">
      <c r="A1087" t="s">
        <v>912</v>
      </c>
      <c r="B1087" t="s">
        <v>13</v>
      </c>
      <c r="C1087" t="s">
        <v>2648</v>
      </c>
      <c r="D1087" t="s">
        <v>2680</v>
      </c>
      <c r="E1087" t="s">
        <v>2664</v>
      </c>
      <c r="F1087" t="s">
        <v>2665</v>
      </c>
      <c r="G1087" t="s">
        <v>2652</v>
      </c>
      <c r="H1087" t="s">
        <v>823</v>
      </c>
      <c r="I1087" t="s">
        <v>186</v>
      </c>
      <c r="K1087">
        <v>32.473770000000002</v>
      </c>
      <c r="L1087">
        <v>32.591793000000003</v>
      </c>
      <c r="M1087">
        <v>27.371936999999999</v>
      </c>
      <c r="N1087">
        <v>27.295116</v>
      </c>
      <c r="O1087">
        <v>27.508130999999999</v>
      </c>
      <c r="P1087">
        <v>28.498944999999999</v>
      </c>
      <c r="Q1087">
        <v>29.597372</v>
      </c>
      <c r="R1087">
        <v>30.389530000000001</v>
      </c>
      <c r="S1087">
        <v>31.411764000000002</v>
      </c>
      <c r="T1087">
        <v>32.713256999999999</v>
      </c>
      <c r="U1087">
        <v>34.508319999999998</v>
      </c>
      <c r="V1087">
        <v>35.746505999999997</v>
      </c>
      <c r="W1087">
        <v>35.855156000000001</v>
      </c>
      <c r="X1087">
        <v>37.609408999999999</v>
      </c>
      <c r="Y1087">
        <v>38.628323000000002</v>
      </c>
      <c r="Z1087">
        <v>38.743369999999999</v>
      </c>
      <c r="AA1087">
        <v>39.545074</v>
      </c>
      <c r="AB1087">
        <v>41.668568</v>
      </c>
      <c r="AC1087">
        <v>41.947597999999999</v>
      </c>
      <c r="AD1087">
        <v>44.58614</v>
      </c>
      <c r="AE1087">
        <v>45.875999</v>
      </c>
      <c r="AF1087">
        <v>46.375286000000003</v>
      </c>
      <c r="AG1087">
        <v>47.605319999999999</v>
      </c>
      <c r="AH1087">
        <v>49.136181000000001</v>
      </c>
      <c r="AI1087">
        <v>50.261845000000001</v>
      </c>
      <c r="AJ1087">
        <v>51.226531999999999</v>
      </c>
      <c r="AK1087">
        <v>51.970981999999999</v>
      </c>
      <c r="AL1087">
        <v>53.204987000000003</v>
      </c>
      <c r="AM1087">
        <v>54.817309999999999</v>
      </c>
      <c r="AN1087">
        <v>56.306767000000001</v>
      </c>
      <c r="AO1087" s="1">
        <v>1.9E-2</v>
      </c>
    </row>
    <row r="1088" spans="1:41" hidden="1" x14ac:dyDescent="0.2">
      <c r="A1088" t="s">
        <v>912</v>
      </c>
      <c r="B1088" t="s">
        <v>15</v>
      </c>
      <c r="C1088" t="s">
        <v>2648</v>
      </c>
      <c r="D1088" t="s">
        <v>2680</v>
      </c>
      <c r="E1088" t="s">
        <v>2664</v>
      </c>
      <c r="F1088" t="s">
        <v>2665</v>
      </c>
      <c r="G1088" t="s">
        <v>2653</v>
      </c>
      <c r="H1088" t="s">
        <v>824</v>
      </c>
      <c r="I1088" t="s">
        <v>186</v>
      </c>
      <c r="K1088">
        <v>32.473770000000002</v>
      </c>
      <c r="L1088">
        <v>32.618274999999997</v>
      </c>
      <c r="M1088">
        <v>27.65774</v>
      </c>
      <c r="N1088">
        <v>29.248270000000002</v>
      </c>
      <c r="O1088">
        <v>30.140758999999999</v>
      </c>
      <c r="P1088">
        <v>31.221067000000001</v>
      </c>
      <c r="Q1088">
        <v>32.471072999999997</v>
      </c>
      <c r="R1088">
        <v>33.769736999999999</v>
      </c>
      <c r="S1088">
        <v>35.779743000000003</v>
      </c>
      <c r="T1088">
        <v>37.209567999999997</v>
      </c>
      <c r="U1088">
        <v>38.427897999999999</v>
      </c>
      <c r="V1088">
        <v>39.976973999999998</v>
      </c>
      <c r="W1088">
        <v>41.145415999999997</v>
      </c>
      <c r="X1088">
        <v>42.268065999999997</v>
      </c>
      <c r="Y1088">
        <v>43.276980999999999</v>
      </c>
      <c r="Z1088">
        <v>44.258217000000002</v>
      </c>
      <c r="AA1088">
        <v>45.373787</v>
      </c>
      <c r="AB1088">
        <v>46.360312999999998</v>
      </c>
      <c r="AC1088">
        <v>47.498558000000003</v>
      </c>
      <c r="AD1088">
        <v>47.933193000000003</v>
      </c>
      <c r="AE1088">
        <v>48.734054999999998</v>
      </c>
      <c r="AF1088">
        <v>50.924289999999999</v>
      </c>
      <c r="AG1088">
        <v>52.582034999999998</v>
      </c>
      <c r="AH1088">
        <v>53.416953999999997</v>
      </c>
      <c r="AI1088">
        <v>55.402348000000003</v>
      </c>
      <c r="AJ1088">
        <v>56.474617000000002</v>
      </c>
      <c r="AK1088">
        <v>57.807513999999998</v>
      </c>
      <c r="AL1088">
        <v>58.792670999999999</v>
      </c>
      <c r="AM1088">
        <v>60.621758</v>
      </c>
      <c r="AN1088">
        <v>62.552821999999999</v>
      </c>
      <c r="AO1088" s="1">
        <v>2.3E-2</v>
      </c>
    </row>
    <row r="1089" spans="1:41" hidden="1" x14ac:dyDescent="0.2">
      <c r="A1089" t="s">
        <v>912</v>
      </c>
      <c r="B1089" t="s">
        <v>83</v>
      </c>
      <c r="C1089" t="s">
        <v>2648</v>
      </c>
      <c r="D1089" t="s">
        <v>2680</v>
      </c>
      <c r="E1089" t="s">
        <v>2664</v>
      </c>
      <c r="F1089" t="s">
        <v>2666</v>
      </c>
      <c r="I1089" t="s">
        <v>186</v>
      </c>
    </row>
    <row r="1090" spans="1:41" hidden="1" x14ac:dyDescent="0.2">
      <c r="A1090" t="s">
        <v>912</v>
      </c>
      <c r="B1090" t="s">
        <v>11</v>
      </c>
      <c r="C1090" t="s">
        <v>2648</v>
      </c>
      <c r="D1090" t="s">
        <v>2680</v>
      </c>
      <c r="E1090" t="s">
        <v>2664</v>
      </c>
      <c r="F1090" t="s">
        <v>2666</v>
      </c>
      <c r="G1090" t="s">
        <v>2651</v>
      </c>
      <c r="H1090" t="s">
        <v>825</v>
      </c>
      <c r="I1090" t="s">
        <v>186</v>
      </c>
      <c r="K1090">
        <v>26.554397999999999</v>
      </c>
      <c r="L1090">
        <v>25.817672999999999</v>
      </c>
      <c r="M1090">
        <v>23.252994999999999</v>
      </c>
      <c r="N1090">
        <v>23.491061999999999</v>
      </c>
      <c r="O1090">
        <v>23.714366999999999</v>
      </c>
      <c r="P1090">
        <v>24.513784000000001</v>
      </c>
      <c r="Q1090">
        <v>25.415092000000001</v>
      </c>
      <c r="R1090">
        <v>26.355388999999999</v>
      </c>
      <c r="S1090">
        <v>27.219809999999999</v>
      </c>
      <c r="T1090">
        <v>28.555166</v>
      </c>
      <c r="U1090">
        <v>29.597329999999999</v>
      </c>
      <c r="V1090">
        <v>30.597788000000001</v>
      </c>
      <c r="W1090">
        <v>31.452079999999999</v>
      </c>
      <c r="X1090">
        <v>32.436892999999998</v>
      </c>
      <c r="Y1090">
        <v>33.294674000000001</v>
      </c>
      <c r="Z1090">
        <v>34.312491999999999</v>
      </c>
      <c r="AA1090">
        <v>35.336010000000002</v>
      </c>
      <c r="AB1090">
        <v>36.503917999999999</v>
      </c>
      <c r="AC1090">
        <v>37.340710000000001</v>
      </c>
      <c r="AD1090">
        <v>38.505882</v>
      </c>
      <c r="AE1090">
        <v>39.620628000000004</v>
      </c>
      <c r="AF1090">
        <v>40.567191999999999</v>
      </c>
      <c r="AG1090">
        <v>41.906928999999998</v>
      </c>
      <c r="AH1090">
        <v>43.292842999999998</v>
      </c>
      <c r="AI1090">
        <v>44.439399999999999</v>
      </c>
      <c r="AJ1090">
        <v>45.826473</v>
      </c>
      <c r="AK1090">
        <v>47.025055000000002</v>
      </c>
      <c r="AL1090">
        <v>47.983226999999999</v>
      </c>
      <c r="AM1090">
        <v>49.112659000000001</v>
      </c>
      <c r="AN1090">
        <v>50.201500000000003</v>
      </c>
      <c r="AO1090" s="1">
        <v>2.1999999999999999E-2</v>
      </c>
    </row>
    <row r="1091" spans="1:41" hidden="1" x14ac:dyDescent="0.2">
      <c r="A1091" t="s">
        <v>912</v>
      </c>
      <c r="B1091" t="s">
        <v>13</v>
      </c>
      <c r="C1091" t="s">
        <v>2648</v>
      </c>
      <c r="D1091" t="s">
        <v>2680</v>
      </c>
      <c r="E1091" t="s">
        <v>2664</v>
      </c>
      <c r="F1091" t="s">
        <v>2666</v>
      </c>
      <c r="G1091" t="s">
        <v>2652</v>
      </c>
      <c r="H1091" t="s">
        <v>826</v>
      </c>
      <c r="I1091" t="s">
        <v>186</v>
      </c>
      <c r="K1091">
        <v>26.554397999999999</v>
      </c>
      <c r="L1091">
        <v>25.810665</v>
      </c>
      <c r="M1091">
        <v>22.847898000000001</v>
      </c>
      <c r="N1091">
        <v>22.537348000000001</v>
      </c>
      <c r="O1091">
        <v>22.686444999999999</v>
      </c>
      <c r="P1091">
        <v>23.300787</v>
      </c>
      <c r="Q1091">
        <v>24.206821000000001</v>
      </c>
      <c r="R1091">
        <v>24.981579</v>
      </c>
      <c r="S1091">
        <v>25.814644000000001</v>
      </c>
      <c r="T1091">
        <v>26.853349999999999</v>
      </c>
      <c r="U1091">
        <v>27.786107999999999</v>
      </c>
      <c r="V1091">
        <v>28.775794999999999</v>
      </c>
      <c r="W1091">
        <v>29.553864000000001</v>
      </c>
      <c r="X1091">
        <v>30.322561</v>
      </c>
      <c r="Y1091">
        <v>31.095839999999999</v>
      </c>
      <c r="Z1091">
        <v>31.889215</v>
      </c>
      <c r="AA1091">
        <v>32.595604000000002</v>
      </c>
      <c r="AB1091">
        <v>33.604221000000003</v>
      </c>
      <c r="AC1091">
        <v>34.452713000000003</v>
      </c>
      <c r="AD1091">
        <v>35.919674000000001</v>
      </c>
      <c r="AE1091">
        <v>36.958984000000001</v>
      </c>
      <c r="AF1091">
        <v>37.866013000000002</v>
      </c>
      <c r="AG1091">
        <v>39.057549000000002</v>
      </c>
      <c r="AH1091">
        <v>40.118839000000001</v>
      </c>
      <c r="AI1091">
        <v>41.038432999999998</v>
      </c>
      <c r="AJ1091">
        <v>42.178035999999999</v>
      </c>
      <c r="AK1091">
        <v>42.741390000000003</v>
      </c>
      <c r="AL1091">
        <v>43.756039000000001</v>
      </c>
      <c r="AM1091">
        <v>45.082352</v>
      </c>
      <c r="AN1091">
        <v>46.307960999999999</v>
      </c>
      <c r="AO1091" s="1">
        <v>1.9E-2</v>
      </c>
    </row>
    <row r="1092" spans="1:41" hidden="1" x14ac:dyDescent="0.2">
      <c r="A1092" t="s">
        <v>912</v>
      </c>
      <c r="B1092" t="s">
        <v>15</v>
      </c>
      <c r="C1092" t="s">
        <v>2648</v>
      </c>
      <c r="D1092" t="s">
        <v>2680</v>
      </c>
      <c r="E1092" t="s">
        <v>2664</v>
      </c>
      <c r="F1092" t="s">
        <v>2666</v>
      </c>
      <c r="G1092" t="s">
        <v>2653</v>
      </c>
      <c r="H1092" t="s">
        <v>827</v>
      </c>
      <c r="I1092" t="s">
        <v>186</v>
      </c>
      <c r="K1092">
        <v>26.554397999999999</v>
      </c>
      <c r="L1092">
        <v>25.831638000000002</v>
      </c>
      <c r="M1092">
        <v>23.08633</v>
      </c>
      <c r="N1092">
        <v>24.340391</v>
      </c>
      <c r="O1092">
        <v>25.158932</v>
      </c>
      <c r="P1092">
        <v>26.068584000000001</v>
      </c>
      <c r="Q1092">
        <v>27.104063</v>
      </c>
      <c r="R1092">
        <v>28.195719</v>
      </c>
      <c r="S1092">
        <v>29.865546999999999</v>
      </c>
      <c r="T1092">
        <v>31.059149000000001</v>
      </c>
      <c r="U1092">
        <v>32.076121999999998</v>
      </c>
      <c r="V1092">
        <v>33.207298000000002</v>
      </c>
      <c r="W1092">
        <v>34.158585000000002</v>
      </c>
      <c r="X1092">
        <v>35.133026000000001</v>
      </c>
      <c r="Y1092">
        <v>35.884953000000003</v>
      </c>
      <c r="Z1092">
        <v>36.786968000000002</v>
      </c>
      <c r="AA1092">
        <v>37.781834000000003</v>
      </c>
      <c r="AB1092">
        <v>38.60331</v>
      </c>
      <c r="AC1092">
        <v>39.647083000000002</v>
      </c>
      <c r="AD1092">
        <v>39.986794000000003</v>
      </c>
      <c r="AE1092">
        <v>40.655746000000001</v>
      </c>
      <c r="AF1092">
        <v>42.020007999999997</v>
      </c>
      <c r="AG1092">
        <v>43.363765999999998</v>
      </c>
      <c r="AH1092">
        <v>44.588687999999998</v>
      </c>
      <c r="AI1092">
        <v>46.244101999999998</v>
      </c>
      <c r="AJ1092">
        <v>47.139319999999998</v>
      </c>
      <c r="AK1092">
        <v>48.265799999999999</v>
      </c>
      <c r="AL1092">
        <v>49.074691999999999</v>
      </c>
      <c r="AM1092">
        <v>50.601643000000003</v>
      </c>
      <c r="AN1092">
        <v>52.213531000000003</v>
      </c>
      <c r="AO1092" s="1">
        <v>2.4E-2</v>
      </c>
    </row>
    <row r="1093" spans="1:41" hidden="1" x14ac:dyDescent="0.2">
      <c r="A1093" t="s">
        <v>912</v>
      </c>
      <c r="B1093" t="s">
        <v>87</v>
      </c>
      <c r="C1093" t="s">
        <v>2648</v>
      </c>
      <c r="D1093" t="s">
        <v>2680</v>
      </c>
      <c r="E1093" t="s">
        <v>2664</v>
      </c>
      <c r="F1093" t="s">
        <v>2667</v>
      </c>
      <c r="I1093" t="s">
        <v>186</v>
      </c>
    </row>
    <row r="1094" spans="1:41" hidden="1" x14ac:dyDescent="0.2">
      <c r="A1094" t="s">
        <v>912</v>
      </c>
      <c r="B1094" t="s">
        <v>11</v>
      </c>
      <c r="C1094" t="s">
        <v>2648</v>
      </c>
      <c r="D1094" t="s">
        <v>2680</v>
      </c>
      <c r="E1094" t="s">
        <v>2664</v>
      </c>
      <c r="F1094" t="s">
        <v>2667</v>
      </c>
      <c r="G1094" t="s">
        <v>2651</v>
      </c>
      <c r="H1094" t="s">
        <v>828</v>
      </c>
      <c r="I1094" t="s">
        <v>186</v>
      </c>
      <c r="K1094">
        <v>14.819134</v>
      </c>
      <c r="L1094">
        <v>15.749204000000001</v>
      </c>
      <c r="M1094">
        <v>14.857029000000001</v>
      </c>
      <c r="N1094">
        <v>16.425356000000001</v>
      </c>
      <c r="O1094">
        <v>16.818816999999999</v>
      </c>
      <c r="P1094">
        <v>17.365718999999999</v>
      </c>
      <c r="Q1094">
        <v>18.042318000000002</v>
      </c>
      <c r="R1094">
        <v>18.838507</v>
      </c>
      <c r="S1094">
        <v>19.489782000000002</v>
      </c>
      <c r="T1094">
        <v>19.865181</v>
      </c>
      <c r="U1094">
        <v>20.866274000000001</v>
      </c>
      <c r="V1094">
        <v>21.567211</v>
      </c>
      <c r="W1094">
        <v>22.176817</v>
      </c>
      <c r="X1094">
        <v>22.908415000000002</v>
      </c>
      <c r="Y1094">
        <v>23.568726000000002</v>
      </c>
      <c r="Z1094">
        <v>24.362537</v>
      </c>
      <c r="AA1094">
        <v>25.263822999999999</v>
      </c>
      <c r="AB1094">
        <v>26.087971</v>
      </c>
      <c r="AC1094">
        <v>26.803425000000001</v>
      </c>
      <c r="AD1094">
        <v>27.731251</v>
      </c>
      <c r="AE1094">
        <v>28.568570999999999</v>
      </c>
      <c r="AF1094">
        <v>29.269493000000001</v>
      </c>
      <c r="AG1094">
        <v>30.395861</v>
      </c>
      <c r="AH1094">
        <v>31.608882999999999</v>
      </c>
      <c r="AI1094">
        <v>32.509312000000001</v>
      </c>
      <c r="AJ1094">
        <v>33.606178</v>
      </c>
      <c r="AK1094">
        <v>34.515030000000003</v>
      </c>
      <c r="AL1094">
        <v>35.256022999999999</v>
      </c>
      <c r="AM1094">
        <v>36.156773000000001</v>
      </c>
      <c r="AN1094">
        <v>36.837691999999997</v>
      </c>
      <c r="AO1094" s="1">
        <v>3.2000000000000001E-2</v>
      </c>
    </row>
    <row r="1095" spans="1:41" hidden="1" x14ac:dyDescent="0.2">
      <c r="A1095" t="s">
        <v>912</v>
      </c>
      <c r="B1095" t="s">
        <v>13</v>
      </c>
      <c r="C1095" t="s">
        <v>2648</v>
      </c>
      <c r="D1095" t="s">
        <v>2680</v>
      </c>
      <c r="E1095" t="s">
        <v>2664</v>
      </c>
      <c r="F1095" t="s">
        <v>2667</v>
      </c>
      <c r="G1095" t="s">
        <v>2652</v>
      </c>
      <c r="H1095" t="s">
        <v>829</v>
      </c>
      <c r="I1095" t="s">
        <v>186</v>
      </c>
      <c r="K1095">
        <v>14.819134</v>
      </c>
      <c r="L1095">
        <v>15.744929000000001</v>
      </c>
      <c r="M1095">
        <v>14.379311</v>
      </c>
      <c r="N1095">
        <v>15.348514</v>
      </c>
      <c r="O1095">
        <v>15.662737999999999</v>
      </c>
      <c r="P1095">
        <v>16.235220000000002</v>
      </c>
      <c r="Q1095">
        <v>16.970354</v>
      </c>
      <c r="R1095">
        <v>17.72316</v>
      </c>
      <c r="S1095">
        <v>18.38899</v>
      </c>
      <c r="T1095">
        <v>18.834493999999999</v>
      </c>
      <c r="U1095">
        <v>19.509416999999999</v>
      </c>
      <c r="V1095">
        <v>20.211659999999998</v>
      </c>
      <c r="W1095">
        <v>20.72484</v>
      </c>
      <c r="X1095">
        <v>21.068476</v>
      </c>
      <c r="Y1095">
        <v>21.643854000000001</v>
      </c>
      <c r="Z1095">
        <v>22.148636</v>
      </c>
      <c r="AA1095">
        <v>22.753782000000001</v>
      </c>
      <c r="AB1095">
        <v>23.552992</v>
      </c>
      <c r="AC1095">
        <v>24.105682000000002</v>
      </c>
      <c r="AD1095">
        <v>25.230917000000002</v>
      </c>
      <c r="AE1095">
        <v>26.053826999999998</v>
      </c>
      <c r="AF1095">
        <v>26.63616</v>
      </c>
      <c r="AG1095">
        <v>27.781288</v>
      </c>
      <c r="AH1095">
        <v>28.629926999999999</v>
      </c>
      <c r="AI1095">
        <v>29.361013</v>
      </c>
      <c r="AJ1095">
        <v>30.384074999999999</v>
      </c>
      <c r="AK1095">
        <v>30.797293</v>
      </c>
      <c r="AL1095">
        <v>31.535854</v>
      </c>
      <c r="AM1095">
        <v>32.618304999999999</v>
      </c>
      <c r="AN1095">
        <v>33.481425999999999</v>
      </c>
      <c r="AO1095" s="1">
        <v>2.9000000000000001E-2</v>
      </c>
    </row>
    <row r="1096" spans="1:41" hidden="1" x14ac:dyDescent="0.2">
      <c r="A1096" t="s">
        <v>912</v>
      </c>
      <c r="B1096" t="s">
        <v>15</v>
      </c>
      <c r="C1096" t="s">
        <v>2648</v>
      </c>
      <c r="D1096" t="s">
        <v>2680</v>
      </c>
      <c r="E1096" t="s">
        <v>2664</v>
      </c>
      <c r="F1096" t="s">
        <v>2667</v>
      </c>
      <c r="G1096" t="s">
        <v>2653</v>
      </c>
      <c r="H1096" t="s">
        <v>830</v>
      </c>
      <c r="I1096" t="s">
        <v>186</v>
      </c>
      <c r="K1096">
        <v>14.819134</v>
      </c>
      <c r="L1096">
        <v>15.757723</v>
      </c>
      <c r="M1096">
        <v>14.719872000000001</v>
      </c>
      <c r="N1096">
        <v>16.534300000000002</v>
      </c>
      <c r="O1096">
        <v>17.388846999999998</v>
      </c>
      <c r="P1096">
        <v>18.11562</v>
      </c>
      <c r="Q1096">
        <v>18.917104999999999</v>
      </c>
      <c r="R1096">
        <v>20.007940000000001</v>
      </c>
      <c r="S1096">
        <v>21.623605999999999</v>
      </c>
      <c r="T1096">
        <v>22.367827999999999</v>
      </c>
      <c r="U1096">
        <v>23.34309</v>
      </c>
      <c r="V1096">
        <v>24.189474000000001</v>
      </c>
      <c r="W1096">
        <v>24.971540000000001</v>
      </c>
      <c r="X1096">
        <v>25.734214999999999</v>
      </c>
      <c r="Y1096">
        <v>26.320271999999999</v>
      </c>
      <c r="Z1096">
        <v>27.07752</v>
      </c>
      <c r="AA1096">
        <v>27.92502</v>
      </c>
      <c r="AB1096">
        <v>28.553021999999999</v>
      </c>
      <c r="AC1096">
        <v>29.378038</v>
      </c>
      <c r="AD1096">
        <v>29.583603</v>
      </c>
      <c r="AE1096">
        <v>30.114134</v>
      </c>
      <c r="AF1096">
        <v>30.923147</v>
      </c>
      <c r="AG1096">
        <v>32.080768999999997</v>
      </c>
      <c r="AH1096">
        <v>33.142085999999999</v>
      </c>
      <c r="AI1096">
        <v>34.516373000000002</v>
      </c>
      <c r="AJ1096">
        <v>35.438442000000002</v>
      </c>
      <c r="AK1096">
        <v>36.448546999999998</v>
      </c>
      <c r="AL1096">
        <v>37.087623999999998</v>
      </c>
      <c r="AM1096">
        <v>37.999428000000002</v>
      </c>
      <c r="AN1096">
        <v>39.203448999999999</v>
      </c>
      <c r="AO1096" s="1">
        <v>3.4000000000000002E-2</v>
      </c>
    </row>
    <row r="1097" spans="1:41" hidden="1" x14ac:dyDescent="0.2">
      <c r="A1097" t="s">
        <v>912</v>
      </c>
      <c r="B1097" t="s">
        <v>91</v>
      </c>
      <c r="C1097" t="s">
        <v>2648</v>
      </c>
      <c r="D1097" t="s">
        <v>2680</v>
      </c>
      <c r="E1097" t="s">
        <v>2664</v>
      </c>
      <c r="F1097" t="s">
        <v>2668</v>
      </c>
      <c r="I1097" t="s">
        <v>186</v>
      </c>
    </row>
    <row r="1098" spans="1:41" hidden="1" x14ac:dyDescent="0.2">
      <c r="A1098" t="s">
        <v>912</v>
      </c>
      <c r="B1098" t="s">
        <v>11</v>
      </c>
      <c r="C1098" t="s">
        <v>2648</v>
      </c>
      <c r="D1098" t="s">
        <v>2680</v>
      </c>
      <c r="E1098" t="s">
        <v>2664</v>
      </c>
      <c r="F1098" t="s">
        <v>2668</v>
      </c>
      <c r="G1098" t="s">
        <v>2651</v>
      </c>
      <c r="H1098" t="s">
        <v>831</v>
      </c>
      <c r="I1098" t="s">
        <v>186</v>
      </c>
      <c r="K1098">
        <v>24.112137000000001</v>
      </c>
      <c r="L1098">
        <v>23.655601999999998</v>
      </c>
      <c r="M1098">
        <v>23.157844999999998</v>
      </c>
      <c r="N1098">
        <v>24.492270999999999</v>
      </c>
      <c r="O1098">
        <v>25.01849</v>
      </c>
      <c r="P1098">
        <v>25.586102</v>
      </c>
      <c r="Q1098">
        <v>26.276547999999998</v>
      </c>
      <c r="R1098">
        <v>27.146507</v>
      </c>
      <c r="S1098">
        <v>27.967580999999999</v>
      </c>
      <c r="T1098">
        <v>28.573093</v>
      </c>
      <c r="U1098">
        <v>29.562290000000001</v>
      </c>
      <c r="V1098">
        <v>30.350228999999999</v>
      </c>
      <c r="W1098">
        <v>31.098589</v>
      </c>
      <c r="X1098">
        <v>31.865223</v>
      </c>
      <c r="Y1098">
        <v>32.680382000000002</v>
      </c>
      <c r="Z1098">
        <v>33.674816</v>
      </c>
      <c r="AA1098">
        <v>34.698326000000002</v>
      </c>
      <c r="AB1098">
        <v>35.654021999999998</v>
      </c>
      <c r="AC1098">
        <v>36.575057999999999</v>
      </c>
      <c r="AD1098">
        <v>37.760711999999998</v>
      </c>
      <c r="AE1098">
        <v>38.780971999999998</v>
      </c>
      <c r="AF1098">
        <v>39.680073</v>
      </c>
      <c r="AG1098">
        <v>40.963676</v>
      </c>
      <c r="AH1098">
        <v>42.354671000000003</v>
      </c>
      <c r="AI1098">
        <v>43.477463</v>
      </c>
      <c r="AJ1098">
        <v>44.836258000000001</v>
      </c>
      <c r="AK1098">
        <v>45.930115000000001</v>
      </c>
      <c r="AL1098">
        <v>46.832855000000002</v>
      </c>
      <c r="AM1098">
        <v>47.887154000000002</v>
      </c>
      <c r="AN1098">
        <v>48.920589</v>
      </c>
      <c r="AO1098" s="1">
        <v>2.5000000000000001E-2</v>
      </c>
    </row>
    <row r="1099" spans="1:41" hidden="1" x14ac:dyDescent="0.2">
      <c r="A1099" t="s">
        <v>912</v>
      </c>
      <c r="B1099" t="s">
        <v>13</v>
      </c>
      <c r="C1099" t="s">
        <v>2648</v>
      </c>
      <c r="D1099" t="s">
        <v>2680</v>
      </c>
      <c r="E1099" t="s">
        <v>2664</v>
      </c>
      <c r="F1099" t="s">
        <v>2668</v>
      </c>
      <c r="G1099" t="s">
        <v>2652</v>
      </c>
      <c r="H1099" t="s">
        <v>832</v>
      </c>
      <c r="I1099" t="s">
        <v>186</v>
      </c>
      <c r="K1099">
        <v>24.112137000000001</v>
      </c>
      <c r="L1099">
        <v>23.649180999999999</v>
      </c>
      <c r="M1099">
        <v>22.823533999999999</v>
      </c>
      <c r="N1099">
        <v>23.640553000000001</v>
      </c>
      <c r="O1099">
        <v>24.105927999999999</v>
      </c>
      <c r="P1099">
        <v>24.653462999999999</v>
      </c>
      <c r="Q1099">
        <v>25.425238</v>
      </c>
      <c r="R1099">
        <v>26.275918999999998</v>
      </c>
      <c r="S1099">
        <v>27.130185999999998</v>
      </c>
      <c r="T1099">
        <v>27.826060999999999</v>
      </c>
      <c r="U1099">
        <v>28.674659999999999</v>
      </c>
      <c r="V1099">
        <v>29.499652999999999</v>
      </c>
      <c r="W1099">
        <v>30.249320999999998</v>
      </c>
      <c r="X1099">
        <v>30.770506000000001</v>
      </c>
      <c r="Y1099">
        <v>31.53454</v>
      </c>
      <c r="Z1099">
        <v>32.331600000000002</v>
      </c>
      <c r="AA1099">
        <v>33.18224</v>
      </c>
      <c r="AB1099">
        <v>34.052909999999997</v>
      </c>
      <c r="AC1099">
        <v>34.844540000000002</v>
      </c>
      <c r="AD1099">
        <v>36.093155000000003</v>
      </c>
      <c r="AE1099">
        <v>37.158886000000003</v>
      </c>
      <c r="AF1099">
        <v>37.989258</v>
      </c>
      <c r="AG1099">
        <v>39.274078000000003</v>
      </c>
      <c r="AH1099">
        <v>40.204070999999999</v>
      </c>
      <c r="AI1099">
        <v>41.164009</v>
      </c>
      <c r="AJ1099">
        <v>42.416901000000003</v>
      </c>
      <c r="AK1099">
        <v>43.052672999999999</v>
      </c>
      <c r="AL1099">
        <v>43.990859999999998</v>
      </c>
      <c r="AM1099">
        <v>45.237701000000001</v>
      </c>
      <c r="AN1099">
        <v>46.256644999999999</v>
      </c>
      <c r="AO1099" s="1">
        <v>2.3E-2</v>
      </c>
    </row>
    <row r="1100" spans="1:41" hidden="1" x14ac:dyDescent="0.2">
      <c r="A1100" t="s">
        <v>912</v>
      </c>
      <c r="B1100" t="s">
        <v>15</v>
      </c>
      <c r="C1100" t="s">
        <v>2648</v>
      </c>
      <c r="D1100" t="s">
        <v>2680</v>
      </c>
      <c r="E1100" t="s">
        <v>2664</v>
      </c>
      <c r="F1100" t="s">
        <v>2668</v>
      </c>
      <c r="G1100" t="s">
        <v>2653</v>
      </c>
      <c r="H1100" t="s">
        <v>833</v>
      </c>
      <c r="I1100" t="s">
        <v>186</v>
      </c>
      <c r="K1100">
        <v>24.112137000000001</v>
      </c>
      <c r="L1100">
        <v>23.668396000000001</v>
      </c>
      <c r="M1100">
        <v>23.120145999999998</v>
      </c>
      <c r="N1100">
        <v>24.831078999999999</v>
      </c>
      <c r="O1100">
        <v>25.797901</v>
      </c>
      <c r="P1100">
        <v>26.602577</v>
      </c>
      <c r="Q1100">
        <v>27.417605999999999</v>
      </c>
      <c r="R1100">
        <v>28.389174000000001</v>
      </c>
      <c r="S1100">
        <v>30.145496000000001</v>
      </c>
      <c r="T1100">
        <v>31.042726999999999</v>
      </c>
      <c r="U1100">
        <v>32.004748999999997</v>
      </c>
      <c r="V1100">
        <v>32.924686000000001</v>
      </c>
      <c r="W1100">
        <v>33.729038000000003</v>
      </c>
      <c r="X1100">
        <v>34.503459999999997</v>
      </c>
      <c r="Y1100">
        <v>35.132911999999997</v>
      </c>
      <c r="Z1100">
        <v>36.066822000000002</v>
      </c>
      <c r="AA1100">
        <v>36.991219000000001</v>
      </c>
      <c r="AB1100">
        <v>37.739474999999999</v>
      </c>
      <c r="AC1100">
        <v>38.723782</v>
      </c>
      <c r="AD1100">
        <v>39.138083999999999</v>
      </c>
      <c r="AE1100">
        <v>39.843829999999997</v>
      </c>
      <c r="AF1100">
        <v>40.806767000000001</v>
      </c>
      <c r="AG1100">
        <v>42.165134000000002</v>
      </c>
      <c r="AH1100">
        <v>43.359116</v>
      </c>
      <c r="AI1100">
        <v>44.843628000000002</v>
      </c>
      <c r="AJ1100">
        <v>46.126781000000001</v>
      </c>
      <c r="AK1100">
        <v>47.247005000000001</v>
      </c>
      <c r="AL1100">
        <v>48.221004000000001</v>
      </c>
      <c r="AM1100">
        <v>49.404774000000003</v>
      </c>
      <c r="AN1100">
        <v>50.822890999999998</v>
      </c>
      <c r="AO1100" s="1">
        <v>2.5999999999999999E-2</v>
      </c>
    </row>
    <row r="1101" spans="1:41" hidden="1" x14ac:dyDescent="0.2">
      <c r="A1101" t="s">
        <v>912</v>
      </c>
      <c r="B1101" t="s">
        <v>36</v>
      </c>
      <c r="C1101" t="s">
        <v>2648</v>
      </c>
      <c r="D1101" t="s">
        <v>2680</v>
      </c>
      <c r="E1101" t="s">
        <v>2664</v>
      </c>
      <c r="F1101" t="s">
        <v>2660</v>
      </c>
      <c r="I1101" t="s">
        <v>186</v>
      </c>
    </row>
    <row r="1102" spans="1:41" hidden="1" x14ac:dyDescent="0.2">
      <c r="A1102" t="s">
        <v>912</v>
      </c>
      <c r="B1102" t="s">
        <v>11</v>
      </c>
      <c r="C1102" t="s">
        <v>2648</v>
      </c>
      <c r="D1102" t="s">
        <v>2680</v>
      </c>
      <c r="E1102" t="s">
        <v>2664</v>
      </c>
      <c r="F1102" t="s">
        <v>2660</v>
      </c>
      <c r="G1102" t="s">
        <v>2651</v>
      </c>
      <c r="H1102" t="s">
        <v>834</v>
      </c>
      <c r="I1102" t="s">
        <v>186</v>
      </c>
      <c r="K1102">
        <v>3.5956450000000002</v>
      </c>
      <c r="L1102">
        <v>5.3397220000000001</v>
      </c>
      <c r="M1102">
        <v>8.6748069999999995</v>
      </c>
      <c r="N1102">
        <v>9.7385640000000002</v>
      </c>
      <c r="O1102">
        <v>10.088806</v>
      </c>
      <c r="P1102">
        <v>10.488028999999999</v>
      </c>
      <c r="Q1102">
        <v>11.079867999999999</v>
      </c>
      <c r="R1102">
        <v>11.55644</v>
      </c>
      <c r="S1102">
        <v>11.937975</v>
      </c>
      <c r="T1102">
        <v>12.371509</v>
      </c>
      <c r="U1102">
        <v>12.866342</v>
      </c>
      <c r="V1102">
        <v>13.303258</v>
      </c>
      <c r="W1102">
        <v>13.731605</v>
      </c>
      <c r="X1102">
        <v>14.050065</v>
      </c>
      <c r="Y1102">
        <v>14.381916</v>
      </c>
      <c r="Z1102">
        <v>14.643943999999999</v>
      </c>
      <c r="AA1102">
        <v>14.952275999999999</v>
      </c>
      <c r="AB1102">
        <v>15.521946</v>
      </c>
      <c r="AC1102">
        <v>15.637225000000001</v>
      </c>
      <c r="AD1102">
        <v>16.654591</v>
      </c>
      <c r="AE1102">
        <v>17.248407</v>
      </c>
      <c r="AF1102">
        <v>17.819638999999999</v>
      </c>
      <c r="AG1102">
        <v>18.720827</v>
      </c>
      <c r="AH1102">
        <v>19.523637999999998</v>
      </c>
      <c r="AI1102">
        <v>20.096724999999999</v>
      </c>
      <c r="AJ1102">
        <v>20.752996</v>
      </c>
      <c r="AK1102">
        <v>21.407574</v>
      </c>
      <c r="AL1102">
        <v>21.733741999999999</v>
      </c>
      <c r="AM1102">
        <v>22.331163</v>
      </c>
      <c r="AN1102">
        <v>22.690922</v>
      </c>
      <c r="AO1102" s="1">
        <v>6.6000000000000003E-2</v>
      </c>
    </row>
    <row r="1103" spans="1:41" hidden="1" x14ac:dyDescent="0.2">
      <c r="A1103" t="s">
        <v>912</v>
      </c>
      <c r="B1103" t="s">
        <v>13</v>
      </c>
      <c r="C1103" t="s">
        <v>2648</v>
      </c>
      <c r="D1103" t="s">
        <v>2680</v>
      </c>
      <c r="E1103" t="s">
        <v>2664</v>
      </c>
      <c r="F1103" t="s">
        <v>2660</v>
      </c>
      <c r="G1103" t="s">
        <v>2652</v>
      </c>
      <c r="H1103" t="s">
        <v>835</v>
      </c>
      <c r="I1103" t="s">
        <v>186</v>
      </c>
      <c r="K1103">
        <v>3.5956950000000001</v>
      </c>
      <c r="L1103">
        <v>5.3394620000000002</v>
      </c>
      <c r="M1103">
        <v>8.3804429999999996</v>
      </c>
      <c r="N1103">
        <v>9.0454910000000002</v>
      </c>
      <c r="O1103">
        <v>9.355143</v>
      </c>
      <c r="P1103">
        <v>9.773809</v>
      </c>
      <c r="Q1103">
        <v>10.349273</v>
      </c>
      <c r="R1103">
        <v>10.795123</v>
      </c>
      <c r="S1103">
        <v>11.206299</v>
      </c>
      <c r="T1103">
        <v>11.564698999999999</v>
      </c>
      <c r="U1103">
        <v>11.966044999999999</v>
      </c>
      <c r="V1103">
        <v>12.415784</v>
      </c>
      <c r="W1103">
        <v>12.789857</v>
      </c>
      <c r="X1103">
        <v>13.049770000000001</v>
      </c>
      <c r="Y1103">
        <v>13.412236</v>
      </c>
      <c r="Z1103">
        <v>13.761208999999999</v>
      </c>
      <c r="AA1103">
        <v>14.162015</v>
      </c>
      <c r="AB1103">
        <v>14.660691</v>
      </c>
      <c r="AC1103">
        <v>14.978618000000001</v>
      </c>
      <c r="AD1103">
        <v>15.756786999999999</v>
      </c>
      <c r="AE1103">
        <v>16.283192</v>
      </c>
      <c r="AF1103">
        <v>16.650379000000001</v>
      </c>
      <c r="AG1103">
        <v>17.317791</v>
      </c>
      <c r="AH1103">
        <v>17.828903</v>
      </c>
      <c r="AI1103">
        <v>18.371051999999999</v>
      </c>
      <c r="AJ1103">
        <v>18.940450999999999</v>
      </c>
      <c r="AK1103">
        <v>19.223803</v>
      </c>
      <c r="AL1103">
        <v>19.721119000000002</v>
      </c>
      <c r="AM1103">
        <v>20.280419999999999</v>
      </c>
      <c r="AN1103">
        <v>20.789324000000001</v>
      </c>
      <c r="AO1103" s="1">
        <v>6.2E-2</v>
      </c>
    </row>
    <row r="1104" spans="1:41" hidden="1" x14ac:dyDescent="0.2">
      <c r="A1104" t="s">
        <v>912</v>
      </c>
      <c r="B1104" t="s">
        <v>15</v>
      </c>
      <c r="C1104" t="s">
        <v>2648</v>
      </c>
      <c r="D1104" t="s">
        <v>2680</v>
      </c>
      <c r="E1104" t="s">
        <v>2664</v>
      </c>
      <c r="F1104" t="s">
        <v>2660</v>
      </c>
      <c r="G1104" t="s">
        <v>2653</v>
      </c>
      <c r="H1104" t="s">
        <v>836</v>
      </c>
      <c r="I1104" t="s">
        <v>186</v>
      </c>
      <c r="K1104">
        <v>3.5957080000000001</v>
      </c>
      <c r="L1104">
        <v>5.3419249999999998</v>
      </c>
      <c r="M1104">
        <v>8.6790149999999997</v>
      </c>
      <c r="N1104">
        <v>10.007401</v>
      </c>
      <c r="O1104">
        <v>10.643409999999999</v>
      </c>
      <c r="P1104">
        <v>11.181214000000001</v>
      </c>
      <c r="Q1104">
        <v>11.817384000000001</v>
      </c>
      <c r="R1104">
        <v>12.427464000000001</v>
      </c>
      <c r="S1104">
        <v>13.46909</v>
      </c>
      <c r="T1104">
        <v>13.812734000000001</v>
      </c>
      <c r="U1104">
        <v>14.283568000000001</v>
      </c>
      <c r="V1104">
        <v>14.701703</v>
      </c>
      <c r="W1104">
        <v>15.178997000000001</v>
      </c>
      <c r="X1104">
        <v>15.600790999999999</v>
      </c>
      <c r="Y1104">
        <v>15.84648</v>
      </c>
      <c r="Z1104">
        <v>16.167770000000001</v>
      </c>
      <c r="AA1104">
        <v>16.854915999999999</v>
      </c>
      <c r="AB1104">
        <v>17.395652999999999</v>
      </c>
      <c r="AC1104">
        <v>17.800182</v>
      </c>
      <c r="AD1104">
        <v>18.222248</v>
      </c>
      <c r="AE1104">
        <v>18.775219</v>
      </c>
      <c r="AF1104">
        <v>19.318766</v>
      </c>
      <c r="AG1104">
        <v>20.097197000000001</v>
      </c>
      <c r="AH1104">
        <v>20.463574999999999</v>
      </c>
      <c r="AI1104">
        <v>21.103432000000002</v>
      </c>
      <c r="AJ1104">
        <v>21.778600999999998</v>
      </c>
      <c r="AK1104">
        <v>22.306363999999999</v>
      </c>
      <c r="AL1104">
        <v>22.944855</v>
      </c>
      <c r="AM1104">
        <v>23.615321999999999</v>
      </c>
      <c r="AN1104">
        <v>24.142714999999999</v>
      </c>
      <c r="AO1104" s="1">
        <v>6.8000000000000005E-2</v>
      </c>
    </row>
    <row r="1105" spans="1:41" hidden="1" x14ac:dyDescent="0.2">
      <c r="A1105" t="s">
        <v>912</v>
      </c>
      <c r="B1105" t="s">
        <v>21</v>
      </c>
      <c r="C1105" t="s">
        <v>2648</v>
      </c>
      <c r="D1105" t="s">
        <v>2680</v>
      </c>
      <c r="E1105" t="s">
        <v>2664</v>
      </c>
      <c r="F1105" t="s">
        <v>2655</v>
      </c>
      <c r="I1105" t="s">
        <v>186</v>
      </c>
    </row>
    <row r="1106" spans="1:41" hidden="1" x14ac:dyDescent="0.2">
      <c r="A1106" t="s">
        <v>912</v>
      </c>
      <c r="B1106" t="s">
        <v>11</v>
      </c>
      <c r="C1106" t="s">
        <v>2648</v>
      </c>
      <c r="D1106" t="s">
        <v>2680</v>
      </c>
      <c r="E1106" t="s">
        <v>2664</v>
      </c>
      <c r="F1106" t="s">
        <v>2655</v>
      </c>
      <c r="G1106" t="s">
        <v>2651</v>
      </c>
      <c r="H1106" t="s">
        <v>837</v>
      </c>
      <c r="I1106" t="s">
        <v>186</v>
      </c>
      <c r="K1106">
        <v>18.234916999999999</v>
      </c>
      <c r="L1106">
        <v>18.433862999999999</v>
      </c>
      <c r="M1106">
        <v>17.984103999999999</v>
      </c>
      <c r="N1106">
        <v>17.602927999999999</v>
      </c>
      <c r="O1106">
        <v>17.462551000000001</v>
      </c>
      <c r="P1106">
        <v>17.397998999999999</v>
      </c>
      <c r="Q1106">
        <v>17.393903999999999</v>
      </c>
      <c r="R1106">
        <v>17.567135</v>
      </c>
      <c r="S1106">
        <v>17.807632000000002</v>
      </c>
      <c r="T1106">
        <v>18.059501999999998</v>
      </c>
      <c r="U1106">
        <v>18.395185000000001</v>
      </c>
      <c r="V1106">
        <v>18.504702000000002</v>
      </c>
      <c r="W1106">
        <v>18.844087999999999</v>
      </c>
      <c r="X1106">
        <v>19.110168000000002</v>
      </c>
      <c r="Y1106">
        <v>19.237058999999999</v>
      </c>
      <c r="Z1106">
        <v>19.416269</v>
      </c>
      <c r="AA1106">
        <v>19.793310000000002</v>
      </c>
      <c r="AB1106">
        <v>20.120687</v>
      </c>
      <c r="AC1106">
        <v>20.512616999999999</v>
      </c>
      <c r="AD1106">
        <v>20.771405999999999</v>
      </c>
      <c r="AE1106">
        <v>21.098969</v>
      </c>
      <c r="AF1106">
        <v>21.440778999999999</v>
      </c>
      <c r="AG1106">
        <v>21.835445</v>
      </c>
      <c r="AH1106">
        <v>22.013807</v>
      </c>
      <c r="AI1106">
        <v>22.573505000000001</v>
      </c>
      <c r="AJ1106">
        <v>23.037904999999999</v>
      </c>
      <c r="AK1106">
        <v>23.558613000000001</v>
      </c>
      <c r="AL1106">
        <v>23.961655</v>
      </c>
      <c r="AM1106">
        <v>24.678379</v>
      </c>
      <c r="AN1106">
        <v>25.198910000000001</v>
      </c>
      <c r="AO1106" s="1">
        <v>1.0999999999999999E-2</v>
      </c>
    </row>
    <row r="1107" spans="1:41" hidden="1" x14ac:dyDescent="0.2">
      <c r="A1107" t="s">
        <v>912</v>
      </c>
      <c r="B1107" t="s">
        <v>13</v>
      </c>
      <c r="C1107" t="s">
        <v>2648</v>
      </c>
      <c r="D1107" t="s">
        <v>2680</v>
      </c>
      <c r="E1107" t="s">
        <v>2664</v>
      </c>
      <c r="F1107" t="s">
        <v>2655</v>
      </c>
      <c r="G1107" t="s">
        <v>2652</v>
      </c>
      <c r="H1107" t="s">
        <v>838</v>
      </c>
      <c r="I1107" t="s">
        <v>186</v>
      </c>
      <c r="K1107">
        <v>18.251638</v>
      </c>
      <c r="L1107">
        <v>18.172335</v>
      </c>
      <c r="M1107">
        <v>17.592517999999998</v>
      </c>
      <c r="N1107">
        <v>17.219597</v>
      </c>
      <c r="O1107">
        <v>16.836065000000001</v>
      </c>
      <c r="P1107">
        <v>16.830148999999999</v>
      </c>
      <c r="Q1107">
        <v>16.966669</v>
      </c>
      <c r="R1107">
        <v>17.151819</v>
      </c>
      <c r="S1107">
        <v>17.377203000000002</v>
      </c>
      <c r="T1107">
        <v>17.555916</v>
      </c>
      <c r="U1107">
        <v>17.863426</v>
      </c>
      <c r="V1107">
        <v>17.97617</v>
      </c>
      <c r="W1107">
        <v>18.598509</v>
      </c>
      <c r="X1107">
        <v>18.845113999999999</v>
      </c>
      <c r="Y1107">
        <v>19.050063999999999</v>
      </c>
      <c r="Z1107">
        <v>19.156496000000001</v>
      </c>
      <c r="AA1107">
        <v>19.591759</v>
      </c>
      <c r="AB1107">
        <v>19.876519999999999</v>
      </c>
      <c r="AC1107">
        <v>20.279942999999999</v>
      </c>
      <c r="AD1107">
        <v>20.448442</v>
      </c>
      <c r="AE1107">
        <v>20.974796000000001</v>
      </c>
      <c r="AF1107">
        <v>21.296246</v>
      </c>
      <c r="AG1107">
        <v>21.691054999999999</v>
      </c>
      <c r="AH1107">
        <v>21.919819</v>
      </c>
      <c r="AI1107">
        <v>22.523899</v>
      </c>
      <c r="AJ1107">
        <v>22.485882</v>
      </c>
      <c r="AK1107">
        <v>22.644998999999999</v>
      </c>
      <c r="AL1107">
        <v>22.868632999999999</v>
      </c>
      <c r="AM1107">
        <v>23.197807000000001</v>
      </c>
      <c r="AN1107">
        <v>23.547815</v>
      </c>
      <c r="AO1107" s="1">
        <v>8.9999999999999993E-3</v>
      </c>
    </row>
    <row r="1108" spans="1:41" hidden="1" x14ac:dyDescent="0.2">
      <c r="A1108" t="s">
        <v>912</v>
      </c>
      <c r="B1108" t="s">
        <v>15</v>
      </c>
      <c r="C1108" t="s">
        <v>2648</v>
      </c>
      <c r="D1108" t="s">
        <v>2680</v>
      </c>
      <c r="E1108" t="s">
        <v>2664</v>
      </c>
      <c r="F1108" t="s">
        <v>2655</v>
      </c>
      <c r="G1108" t="s">
        <v>2653</v>
      </c>
      <c r="H1108" t="s">
        <v>839</v>
      </c>
      <c r="I1108" t="s">
        <v>186</v>
      </c>
      <c r="K1108">
        <v>18.226637</v>
      </c>
      <c r="L1108">
        <v>18.907800999999999</v>
      </c>
      <c r="M1108">
        <v>18.598403999999999</v>
      </c>
      <c r="N1108">
        <v>18.239353000000001</v>
      </c>
      <c r="O1108">
        <v>18.331434000000002</v>
      </c>
      <c r="P1108">
        <v>18.526592000000001</v>
      </c>
      <c r="Q1108">
        <v>18.888919999999999</v>
      </c>
      <c r="R1108">
        <v>18.748234</v>
      </c>
      <c r="S1108">
        <v>19.223386999999999</v>
      </c>
      <c r="T1108">
        <v>19.631060000000002</v>
      </c>
      <c r="U1108">
        <v>19.998612999999999</v>
      </c>
      <c r="V1108">
        <v>20.250135</v>
      </c>
      <c r="W1108">
        <v>20.623080999999999</v>
      </c>
      <c r="X1108">
        <v>20.844335999999998</v>
      </c>
      <c r="Y1108">
        <v>21.097242000000001</v>
      </c>
      <c r="Z1108">
        <v>21.523081000000001</v>
      </c>
      <c r="AA1108">
        <v>21.968992</v>
      </c>
      <c r="AB1108">
        <v>22.362172999999999</v>
      </c>
      <c r="AC1108">
        <v>22.813479999999998</v>
      </c>
      <c r="AD1108">
        <v>23.262481999999999</v>
      </c>
      <c r="AE1108">
        <v>23.784220000000001</v>
      </c>
      <c r="AF1108">
        <v>24.200672000000001</v>
      </c>
      <c r="AG1108">
        <v>24.598589</v>
      </c>
      <c r="AH1108">
        <v>24.874628000000001</v>
      </c>
      <c r="AI1108">
        <v>25.559877</v>
      </c>
      <c r="AJ1108">
        <v>26.198602999999999</v>
      </c>
      <c r="AK1108">
        <v>26.831188000000001</v>
      </c>
      <c r="AL1108">
        <v>27.399096</v>
      </c>
      <c r="AM1108">
        <v>28.296391</v>
      </c>
      <c r="AN1108">
        <v>29.109200000000001</v>
      </c>
      <c r="AO1108" s="1">
        <v>1.6E-2</v>
      </c>
    </row>
    <row r="1109" spans="1:41" hidden="1" x14ac:dyDescent="0.2">
      <c r="A1109" t="s">
        <v>912</v>
      </c>
      <c r="B1109" t="s">
        <v>25</v>
      </c>
      <c r="C1109" t="s">
        <v>2648</v>
      </c>
      <c r="D1109" t="s">
        <v>2680</v>
      </c>
      <c r="E1109" t="s">
        <v>2664</v>
      </c>
      <c r="F1109" t="s">
        <v>2656</v>
      </c>
      <c r="I1109" t="s">
        <v>186</v>
      </c>
    </row>
    <row r="1110" spans="1:41" hidden="1" x14ac:dyDescent="0.2">
      <c r="A1110" t="s">
        <v>912</v>
      </c>
      <c r="B1110" t="s">
        <v>11</v>
      </c>
      <c r="C1110" t="s">
        <v>2648</v>
      </c>
      <c r="D1110" t="s">
        <v>2680</v>
      </c>
      <c r="E1110" t="s">
        <v>2664</v>
      </c>
      <c r="F1110" t="s">
        <v>2656</v>
      </c>
      <c r="G1110" t="s">
        <v>2651</v>
      </c>
      <c r="H1110" t="s">
        <v>840</v>
      </c>
      <c r="I1110" t="s">
        <v>186</v>
      </c>
      <c r="K1110">
        <v>48.066566000000002</v>
      </c>
      <c r="L1110">
        <v>55.993659999999998</v>
      </c>
      <c r="M1110">
        <v>54.420592999999997</v>
      </c>
      <c r="N1110">
        <v>55.414977999999998</v>
      </c>
      <c r="O1110">
        <v>57.087212000000001</v>
      </c>
      <c r="P1110">
        <v>58.227352000000003</v>
      </c>
      <c r="Q1110">
        <v>60.230110000000003</v>
      </c>
      <c r="R1110">
        <v>62.068747999999999</v>
      </c>
      <c r="S1110">
        <v>64.004829000000001</v>
      </c>
      <c r="T1110">
        <v>63.608589000000002</v>
      </c>
      <c r="U1110">
        <v>65.318580999999995</v>
      </c>
      <c r="V1110">
        <v>67.098961000000003</v>
      </c>
      <c r="W1110">
        <v>69.003142999999994</v>
      </c>
      <c r="X1110">
        <v>70.723145000000002</v>
      </c>
      <c r="Y1110">
        <v>71.549683000000002</v>
      </c>
      <c r="Z1110">
        <v>72.815948000000006</v>
      </c>
      <c r="AA1110">
        <v>74.258719999999997</v>
      </c>
      <c r="AB1110">
        <v>75.983954999999995</v>
      </c>
      <c r="AC1110">
        <v>77.443916000000002</v>
      </c>
      <c r="AD1110">
        <v>78.718010000000007</v>
      </c>
      <c r="AE1110">
        <v>80.618842999999998</v>
      </c>
      <c r="AF1110">
        <v>82.117408999999995</v>
      </c>
      <c r="AG1110">
        <v>83.274970999999994</v>
      </c>
      <c r="AH1110">
        <v>84.423079999999999</v>
      </c>
      <c r="AI1110">
        <v>85.758842000000001</v>
      </c>
      <c r="AJ1110">
        <v>87.049621999999999</v>
      </c>
      <c r="AK1110">
        <v>88.186272000000002</v>
      </c>
      <c r="AL1110">
        <v>89.468384</v>
      </c>
      <c r="AM1110">
        <v>91.032798999999997</v>
      </c>
      <c r="AN1110">
        <v>92.662871999999993</v>
      </c>
      <c r="AO1110" s="1">
        <v>2.3E-2</v>
      </c>
    </row>
    <row r="1111" spans="1:41" hidden="1" x14ac:dyDescent="0.2">
      <c r="A1111" t="s">
        <v>912</v>
      </c>
      <c r="B1111" t="s">
        <v>13</v>
      </c>
      <c r="C1111" t="s">
        <v>2648</v>
      </c>
      <c r="D1111" t="s">
        <v>2680</v>
      </c>
      <c r="E1111" t="s">
        <v>2664</v>
      </c>
      <c r="F1111" t="s">
        <v>2656</v>
      </c>
      <c r="G1111" t="s">
        <v>2652</v>
      </c>
      <c r="H1111" t="s">
        <v>841</v>
      </c>
      <c r="I1111" t="s">
        <v>186</v>
      </c>
      <c r="K1111">
        <v>48.106403</v>
      </c>
      <c r="L1111">
        <v>55.504620000000003</v>
      </c>
      <c r="M1111">
        <v>53.571841999999997</v>
      </c>
      <c r="N1111">
        <v>54.047535000000003</v>
      </c>
      <c r="O1111">
        <v>54.650790999999998</v>
      </c>
      <c r="P1111">
        <v>56.686024000000003</v>
      </c>
      <c r="Q1111">
        <v>58.761353</v>
      </c>
      <c r="R1111">
        <v>60.684483</v>
      </c>
      <c r="S1111">
        <v>62.510075000000001</v>
      </c>
      <c r="T1111">
        <v>62.318195000000003</v>
      </c>
      <c r="U1111">
        <v>64.251334999999997</v>
      </c>
      <c r="V1111">
        <v>66.174109999999999</v>
      </c>
      <c r="W1111">
        <v>68.390617000000006</v>
      </c>
      <c r="X1111">
        <v>70.390358000000006</v>
      </c>
      <c r="Y1111">
        <v>70.952438000000001</v>
      </c>
      <c r="Z1111">
        <v>72.258598000000006</v>
      </c>
      <c r="AA1111">
        <v>74.624534999999995</v>
      </c>
      <c r="AB1111">
        <v>76.384643999999994</v>
      </c>
      <c r="AC1111">
        <v>78.407082000000003</v>
      </c>
      <c r="AD1111">
        <v>79.712317999999996</v>
      </c>
      <c r="AE1111">
        <v>81.549392999999995</v>
      </c>
      <c r="AF1111">
        <v>82.800407000000007</v>
      </c>
      <c r="AG1111">
        <v>84.318779000000006</v>
      </c>
      <c r="AH1111">
        <v>85.709663000000006</v>
      </c>
      <c r="AI1111">
        <v>87.088470000000001</v>
      </c>
      <c r="AJ1111">
        <v>87.817779999999999</v>
      </c>
      <c r="AK1111">
        <v>88.670494000000005</v>
      </c>
      <c r="AL1111">
        <v>89.325858999999994</v>
      </c>
      <c r="AM1111">
        <v>90.208907999999994</v>
      </c>
      <c r="AN1111">
        <v>91.043114000000003</v>
      </c>
      <c r="AO1111" s="1">
        <v>2.1999999999999999E-2</v>
      </c>
    </row>
    <row r="1112" spans="1:41" hidden="1" x14ac:dyDescent="0.2">
      <c r="A1112" t="s">
        <v>912</v>
      </c>
      <c r="B1112" t="s">
        <v>15</v>
      </c>
      <c r="C1112" t="s">
        <v>2648</v>
      </c>
      <c r="D1112" t="s">
        <v>2680</v>
      </c>
      <c r="E1112" t="s">
        <v>2664</v>
      </c>
      <c r="F1112" t="s">
        <v>2656</v>
      </c>
      <c r="G1112" t="s">
        <v>2653</v>
      </c>
      <c r="H1112" t="s">
        <v>842</v>
      </c>
      <c r="I1112" t="s">
        <v>186</v>
      </c>
      <c r="K1112">
        <v>48.246169999999999</v>
      </c>
      <c r="L1112">
        <v>55.603115000000003</v>
      </c>
      <c r="M1112">
        <v>55.456448000000002</v>
      </c>
      <c r="N1112">
        <v>57.131076999999998</v>
      </c>
      <c r="O1112">
        <v>59.639336</v>
      </c>
      <c r="P1112">
        <v>61.766289</v>
      </c>
      <c r="Q1112">
        <v>63.785800999999999</v>
      </c>
      <c r="R1112">
        <v>66.021979999999999</v>
      </c>
      <c r="S1112">
        <v>67.980880999999997</v>
      </c>
      <c r="T1112">
        <v>68.151718000000002</v>
      </c>
      <c r="U1112">
        <v>69.527671999999995</v>
      </c>
      <c r="V1112">
        <v>71.801590000000004</v>
      </c>
      <c r="W1112">
        <v>73.335037</v>
      </c>
      <c r="X1112">
        <v>75.055969000000005</v>
      </c>
      <c r="Y1112">
        <v>75.178612000000001</v>
      </c>
      <c r="Z1112">
        <v>75.505370999999997</v>
      </c>
      <c r="AA1112">
        <v>77.653496000000004</v>
      </c>
      <c r="AB1112">
        <v>79.471053999999995</v>
      </c>
      <c r="AC1112">
        <v>80.909935000000004</v>
      </c>
      <c r="AD1112">
        <v>82.360916000000003</v>
      </c>
      <c r="AE1112">
        <v>84.893310999999997</v>
      </c>
      <c r="AF1112">
        <v>86.173737000000003</v>
      </c>
      <c r="AG1112">
        <v>87.500214</v>
      </c>
      <c r="AH1112">
        <v>90.789032000000006</v>
      </c>
      <c r="AI1112">
        <v>92.203720000000004</v>
      </c>
      <c r="AJ1112">
        <v>93.834457</v>
      </c>
      <c r="AK1112">
        <v>94.810944000000006</v>
      </c>
      <c r="AL1112">
        <v>96.101257000000004</v>
      </c>
      <c r="AM1112">
        <v>97.494491999999994</v>
      </c>
      <c r="AN1112">
        <v>99.860450999999998</v>
      </c>
      <c r="AO1112" s="1">
        <v>2.5000000000000001E-2</v>
      </c>
    </row>
    <row r="1113" spans="1:41" hidden="1" x14ac:dyDescent="0.2">
      <c r="A1113" t="s">
        <v>912</v>
      </c>
      <c r="B1113" t="s">
        <v>104</v>
      </c>
    </row>
    <row r="1114" spans="1:41" hidden="1" x14ac:dyDescent="0.2">
      <c r="A1114" t="s">
        <v>912</v>
      </c>
      <c r="B1114" t="s">
        <v>17</v>
      </c>
      <c r="C1114" t="s">
        <v>2648</v>
      </c>
      <c r="D1114" t="s">
        <v>2680</v>
      </c>
      <c r="E1114" t="s">
        <v>2669</v>
      </c>
      <c r="F1114" t="s">
        <v>2654</v>
      </c>
      <c r="I1114" t="s">
        <v>186</v>
      </c>
    </row>
    <row r="1115" spans="1:41" hidden="1" x14ac:dyDescent="0.2">
      <c r="A1115" t="s">
        <v>912</v>
      </c>
      <c r="B1115" t="s">
        <v>11</v>
      </c>
      <c r="C1115" t="s">
        <v>2648</v>
      </c>
      <c r="D1115" t="s">
        <v>2680</v>
      </c>
      <c r="E1115" t="s">
        <v>2669</v>
      </c>
      <c r="F1115" t="s">
        <v>2654</v>
      </c>
      <c r="G1115" t="s">
        <v>2651</v>
      </c>
      <c r="H1115" t="s">
        <v>843</v>
      </c>
      <c r="I1115" t="s">
        <v>186</v>
      </c>
      <c r="K1115">
        <v>21.007570000000001</v>
      </c>
      <c r="L1115">
        <v>21.790285000000001</v>
      </c>
      <c r="M1115">
        <v>20.348312</v>
      </c>
      <c r="N1115">
        <v>21.223828999999999</v>
      </c>
      <c r="O1115">
        <v>20.970327000000001</v>
      </c>
      <c r="P1115">
        <v>20.823291999999999</v>
      </c>
      <c r="Q1115">
        <v>20.790441999999999</v>
      </c>
      <c r="R1115">
        <v>21.583238999999999</v>
      </c>
      <c r="S1115">
        <v>22.265899999999998</v>
      </c>
      <c r="T1115">
        <v>22.778417999999999</v>
      </c>
      <c r="U1115">
        <v>23.636374</v>
      </c>
      <c r="V1115">
        <v>24.408106</v>
      </c>
      <c r="W1115">
        <v>25.040030999999999</v>
      </c>
      <c r="X1115">
        <v>25.742159000000001</v>
      </c>
      <c r="Y1115">
        <v>26.472124000000001</v>
      </c>
      <c r="Z1115">
        <v>27.295019</v>
      </c>
      <c r="AA1115">
        <v>28.220074</v>
      </c>
      <c r="AB1115">
        <v>29.048323</v>
      </c>
      <c r="AC1115">
        <v>29.793783000000001</v>
      </c>
      <c r="AD1115">
        <v>30.835152000000001</v>
      </c>
      <c r="AE1115">
        <v>31.697503999999999</v>
      </c>
      <c r="AF1115">
        <v>32.446292999999997</v>
      </c>
      <c r="AG1115">
        <v>33.571204999999999</v>
      </c>
      <c r="AH1115">
        <v>34.787796</v>
      </c>
      <c r="AI1115">
        <v>35.748486</v>
      </c>
      <c r="AJ1115">
        <v>36.958157</v>
      </c>
      <c r="AK1115">
        <v>37.835917999999999</v>
      </c>
      <c r="AL1115">
        <v>38.556038000000001</v>
      </c>
      <c r="AM1115">
        <v>39.431666999999997</v>
      </c>
      <c r="AN1115">
        <v>40.201725000000003</v>
      </c>
      <c r="AO1115" s="1">
        <v>2.3E-2</v>
      </c>
    </row>
    <row r="1116" spans="1:41" hidden="1" x14ac:dyDescent="0.2">
      <c r="A1116" t="s">
        <v>912</v>
      </c>
      <c r="B1116" t="s">
        <v>13</v>
      </c>
      <c r="C1116" t="s">
        <v>2648</v>
      </c>
      <c r="D1116" t="s">
        <v>2680</v>
      </c>
      <c r="E1116" t="s">
        <v>2669</v>
      </c>
      <c r="F1116" t="s">
        <v>2654</v>
      </c>
      <c r="G1116" t="s">
        <v>2652</v>
      </c>
      <c r="H1116" t="s">
        <v>844</v>
      </c>
      <c r="I1116" t="s">
        <v>186</v>
      </c>
      <c r="K1116">
        <v>21.007570000000001</v>
      </c>
      <c r="L1116">
        <v>21.784369999999999</v>
      </c>
      <c r="M1116">
        <v>19.929689</v>
      </c>
      <c r="N1116">
        <v>20.197164999999998</v>
      </c>
      <c r="O1116">
        <v>19.891850999999999</v>
      </c>
      <c r="P1116">
        <v>19.728753999999999</v>
      </c>
      <c r="Q1116">
        <v>19.722099</v>
      </c>
      <c r="R1116">
        <v>20.492457999999999</v>
      </c>
      <c r="S1116">
        <v>21.163322000000001</v>
      </c>
      <c r="T1116">
        <v>21.707408999999998</v>
      </c>
      <c r="U1116">
        <v>22.381653</v>
      </c>
      <c r="V1116">
        <v>23.102415000000001</v>
      </c>
      <c r="W1116">
        <v>23.706586999999999</v>
      </c>
      <c r="X1116">
        <v>24.141069000000002</v>
      </c>
      <c r="Y1116">
        <v>24.743006000000001</v>
      </c>
      <c r="Z1116">
        <v>25.308122999999998</v>
      </c>
      <c r="AA1116">
        <v>25.942613999999999</v>
      </c>
      <c r="AB1116">
        <v>26.748587000000001</v>
      </c>
      <c r="AC1116">
        <v>27.347000000000001</v>
      </c>
      <c r="AD1116">
        <v>28.522749000000001</v>
      </c>
      <c r="AE1116">
        <v>29.400776</v>
      </c>
      <c r="AF1116">
        <v>30.022670999999999</v>
      </c>
      <c r="AG1116">
        <v>31.160813999999998</v>
      </c>
      <c r="AH1116">
        <v>32.047676000000003</v>
      </c>
      <c r="AI1116">
        <v>32.787917999999998</v>
      </c>
      <c r="AJ1116">
        <v>33.887447000000002</v>
      </c>
      <c r="AK1116">
        <v>34.307419000000003</v>
      </c>
      <c r="AL1116">
        <v>35.081843999999997</v>
      </c>
      <c r="AM1116">
        <v>36.164878999999999</v>
      </c>
      <c r="AN1116">
        <v>37.046638000000002</v>
      </c>
      <c r="AO1116" s="1">
        <v>0.02</v>
      </c>
    </row>
    <row r="1117" spans="1:41" hidden="1" x14ac:dyDescent="0.2">
      <c r="A1117" t="s">
        <v>912</v>
      </c>
      <c r="B1117" t="s">
        <v>15</v>
      </c>
      <c r="C1117" t="s">
        <v>2648</v>
      </c>
      <c r="D1117" t="s">
        <v>2680</v>
      </c>
      <c r="E1117" t="s">
        <v>2669</v>
      </c>
      <c r="F1117" t="s">
        <v>2654</v>
      </c>
      <c r="G1117" t="s">
        <v>2653</v>
      </c>
      <c r="H1117" t="s">
        <v>845</v>
      </c>
      <c r="I1117" t="s">
        <v>186</v>
      </c>
      <c r="K1117">
        <v>21.007570000000001</v>
      </c>
      <c r="L1117">
        <v>21.802071000000002</v>
      </c>
      <c r="M1117">
        <v>20.249662000000001</v>
      </c>
      <c r="N1117">
        <v>21.438202</v>
      </c>
      <c r="O1117">
        <v>21.615431000000001</v>
      </c>
      <c r="P1117">
        <v>21.673183000000002</v>
      </c>
      <c r="Q1117">
        <v>21.753872000000001</v>
      </c>
      <c r="R1117">
        <v>22.807426</v>
      </c>
      <c r="S1117">
        <v>24.404907000000001</v>
      </c>
      <c r="T1117">
        <v>25.179697000000001</v>
      </c>
      <c r="U1117">
        <v>26.126280000000001</v>
      </c>
      <c r="V1117">
        <v>26.987309</v>
      </c>
      <c r="W1117">
        <v>27.736263000000001</v>
      </c>
      <c r="X1117">
        <v>28.494613999999999</v>
      </c>
      <c r="Y1117">
        <v>29.080803</v>
      </c>
      <c r="Z1117">
        <v>29.822141999999999</v>
      </c>
      <c r="AA1117">
        <v>30.716767999999998</v>
      </c>
      <c r="AB1117">
        <v>31.411959</v>
      </c>
      <c r="AC1117">
        <v>32.181674999999998</v>
      </c>
      <c r="AD1117">
        <v>32.384124999999997</v>
      </c>
      <c r="AE1117">
        <v>32.929935</v>
      </c>
      <c r="AF1117">
        <v>33.736156000000001</v>
      </c>
      <c r="AG1117">
        <v>34.916522999999998</v>
      </c>
      <c r="AH1117">
        <v>36.069842999999999</v>
      </c>
      <c r="AI1117">
        <v>37.502316</v>
      </c>
      <c r="AJ1117">
        <v>38.537177999999997</v>
      </c>
      <c r="AK1117">
        <v>39.505405000000003</v>
      </c>
      <c r="AL1117">
        <v>40.100399000000003</v>
      </c>
      <c r="AM1117">
        <v>41.120460999999999</v>
      </c>
      <c r="AN1117">
        <v>42.322173999999997</v>
      </c>
      <c r="AO1117" s="1">
        <v>2.4E-2</v>
      </c>
    </row>
    <row r="1118" spans="1:41" hidden="1" x14ac:dyDescent="0.2">
      <c r="A1118" t="s">
        <v>912</v>
      </c>
      <c r="B1118" t="s">
        <v>36</v>
      </c>
      <c r="C1118" t="s">
        <v>2648</v>
      </c>
      <c r="D1118" t="s">
        <v>2680</v>
      </c>
      <c r="E1118" t="s">
        <v>2669</v>
      </c>
      <c r="F1118" t="s">
        <v>2660</v>
      </c>
      <c r="I1118" t="s">
        <v>186</v>
      </c>
    </row>
    <row r="1119" spans="1:41" hidden="1" x14ac:dyDescent="0.2">
      <c r="A1119" t="s">
        <v>912</v>
      </c>
      <c r="B1119" t="s">
        <v>11</v>
      </c>
      <c r="C1119" t="s">
        <v>2648</v>
      </c>
      <c r="D1119" t="s">
        <v>2680</v>
      </c>
      <c r="E1119" t="s">
        <v>2669</v>
      </c>
      <c r="F1119" t="s">
        <v>2660</v>
      </c>
      <c r="G1119" t="s">
        <v>2651</v>
      </c>
      <c r="H1119" t="s">
        <v>846</v>
      </c>
      <c r="I1119" t="s">
        <v>186</v>
      </c>
      <c r="K1119">
        <v>11.818052</v>
      </c>
      <c r="L1119">
        <v>12.166948</v>
      </c>
      <c r="M1119">
        <v>11.654415</v>
      </c>
      <c r="N1119">
        <v>12.481650999999999</v>
      </c>
      <c r="O1119">
        <v>12.478448999999999</v>
      </c>
      <c r="P1119">
        <v>12.525339000000001</v>
      </c>
      <c r="Q1119">
        <v>12.780416000000001</v>
      </c>
      <c r="R1119">
        <v>13.342895</v>
      </c>
      <c r="S1119">
        <v>13.785740000000001</v>
      </c>
      <c r="T1119">
        <v>14.297839</v>
      </c>
      <c r="U1119">
        <v>14.855290999999999</v>
      </c>
      <c r="V1119">
        <v>15.366892999999999</v>
      </c>
      <c r="W1119">
        <v>15.86571</v>
      </c>
      <c r="X1119">
        <v>16.236025000000001</v>
      </c>
      <c r="Y1119">
        <v>16.622295000000001</v>
      </c>
      <c r="Z1119">
        <v>16.924928999999999</v>
      </c>
      <c r="AA1119">
        <v>17.280235000000001</v>
      </c>
      <c r="AB1119">
        <v>17.949532999999999</v>
      </c>
      <c r="AC1119">
        <v>18.082426000000002</v>
      </c>
      <c r="AD1119">
        <v>19.296275999999999</v>
      </c>
      <c r="AE1119">
        <v>20.003992</v>
      </c>
      <c r="AF1119">
        <v>20.686247000000002</v>
      </c>
      <c r="AG1119">
        <v>21.770213999999999</v>
      </c>
      <c r="AH1119">
        <v>22.734501000000002</v>
      </c>
      <c r="AI1119">
        <v>23.414265</v>
      </c>
      <c r="AJ1119">
        <v>24.199681999999999</v>
      </c>
      <c r="AK1119">
        <v>24.975442999999999</v>
      </c>
      <c r="AL1119">
        <v>25.356031000000002</v>
      </c>
      <c r="AM1119">
        <v>26.057396000000001</v>
      </c>
      <c r="AN1119">
        <v>26.475624</v>
      </c>
      <c r="AO1119" s="1">
        <v>2.8000000000000001E-2</v>
      </c>
    </row>
    <row r="1120" spans="1:41" hidden="1" x14ac:dyDescent="0.2">
      <c r="A1120" t="s">
        <v>912</v>
      </c>
      <c r="B1120" t="s">
        <v>13</v>
      </c>
      <c r="C1120" t="s">
        <v>2648</v>
      </c>
      <c r="D1120" t="s">
        <v>2680</v>
      </c>
      <c r="E1120" t="s">
        <v>2669</v>
      </c>
      <c r="F1120" t="s">
        <v>2660</v>
      </c>
      <c r="G1120" t="s">
        <v>2652</v>
      </c>
      <c r="H1120" t="s">
        <v>847</v>
      </c>
      <c r="I1120" t="s">
        <v>186</v>
      </c>
      <c r="K1120">
        <v>11.818052</v>
      </c>
      <c r="L1120">
        <v>12.163646999999999</v>
      </c>
      <c r="M1120">
        <v>11.335018</v>
      </c>
      <c r="N1120">
        <v>11.699668000000001</v>
      </c>
      <c r="O1120">
        <v>11.627929</v>
      </c>
      <c r="P1120">
        <v>11.692712</v>
      </c>
      <c r="Q1120">
        <v>11.920393000000001</v>
      </c>
      <c r="R1120">
        <v>12.445077</v>
      </c>
      <c r="S1120">
        <v>12.920567999999999</v>
      </c>
      <c r="T1120">
        <v>13.338175</v>
      </c>
      <c r="U1120">
        <v>13.786783</v>
      </c>
      <c r="V1120">
        <v>14.310371999999999</v>
      </c>
      <c r="W1120">
        <v>14.746308000000001</v>
      </c>
      <c r="X1120">
        <v>15.049642</v>
      </c>
      <c r="Y1120">
        <v>15.471729</v>
      </c>
      <c r="Z1120">
        <v>15.880401000000001</v>
      </c>
      <c r="AA1120">
        <v>16.349277000000001</v>
      </c>
      <c r="AB1120">
        <v>16.937439000000001</v>
      </c>
      <c r="AC1120">
        <v>17.307261</v>
      </c>
      <c r="AD1120">
        <v>18.232637</v>
      </c>
      <c r="AE1120">
        <v>18.854790000000001</v>
      </c>
      <c r="AF1120">
        <v>19.284224999999999</v>
      </c>
      <c r="AG1120">
        <v>20.087745999999999</v>
      </c>
      <c r="AH1120">
        <v>20.699757000000002</v>
      </c>
      <c r="AI1120">
        <v>21.337744000000001</v>
      </c>
      <c r="AJ1120">
        <v>22.027649</v>
      </c>
      <c r="AK1120">
        <v>22.351505</v>
      </c>
      <c r="AL1120">
        <v>22.935269999999999</v>
      </c>
      <c r="AM1120">
        <v>23.605412000000001</v>
      </c>
      <c r="AN1120">
        <v>24.207201000000001</v>
      </c>
      <c r="AO1120" s="1">
        <v>2.5000000000000001E-2</v>
      </c>
    </row>
    <row r="1121" spans="1:41" hidden="1" x14ac:dyDescent="0.2">
      <c r="A1121" t="s">
        <v>912</v>
      </c>
      <c r="B1121" t="s">
        <v>15</v>
      </c>
      <c r="C1121" t="s">
        <v>2648</v>
      </c>
      <c r="D1121" t="s">
        <v>2680</v>
      </c>
      <c r="E1121" t="s">
        <v>2669</v>
      </c>
      <c r="F1121" t="s">
        <v>2660</v>
      </c>
      <c r="G1121" t="s">
        <v>2653</v>
      </c>
      <c r="H1121" t="s">
        <v>848</v>
      </c>
      <c r="I1121" t="s">
        <v>186</v>
      </c>
      <c r="K1121">
        <v>11.818052</v>
      </c>
      <c r="L1121">
        <v>12.17353</v>
      </c>
      <c r="M1121">
        <v>11.498081000000001</v>
      </c>
      <c r="N1121">
        <v>12.676755</v>
      </c>
      <c r="O1121">
        <v>13.051299999999999</v>
      </c>
      <c r="P1121">
        <v>13.304891</v>
      </c>
      <c r="Q1121">
        <v>13.65611</v>
      </c>
      <c r="R1121">
        <v>14.372415999999999</v>
      </c>
      <c r="S1121">
        <v>15.585653000000001</v>
      </c>
      <c r="T1121">
        <v>15.98743</v>
      </c>
      <c r="U1121">
        <v>16.53359</v>
      </c>
      <c r="V1121">
        <v>17.017403000000002</v>
      </c>
      <c r="W1121">
        <v>17.553736000000001</v>
      </c>
      <c r="X1121">
        <v>18.044687</v>
      </c>
      <c r="Y1121">
        <v>18.327171</v>
      </c>
      <c r="Z1121">
        <v>18.705356999999999</v>
      </c>
      <c r="AA1121">
        <v>19.507625999999998</v>
      </c>
      <c r="AB1121">
        <v>20.144621000000001</v>
      </c>
      <c r="AC1121">
        <v>20.618407999999999</v>
      </c>
      <c r="AD1121">
        <v>21.115182999999998</v>
      </c>
      <c r="AE1121">
        <v>21.767299999999999</v>
      </c>
      <c r="AF1121">
        <v>22.409594999999999</v>
      </c>
      <c r="AG1121">
        <v>23.329975000000001</v>
      </c>
      <c r="AH1121">
        <v>23.754978000000001</v>
      </c>
      <c r="AI1121">
        <v>24.4986</v>
      </c>
      <c r="AJ1121">
        <v>25.291183</v>
      </c>
      <c r="AK1121">
        <v>25.904191999999998</v>
      </c>
      <c r="AL1121">
        <v>26.653500000000001</v>
      </c>
      <c r="AM1121">
        <v>27.437854999999999</v>
      </c>
      <c r="AN1121">
        <v>28.050673</v>
      </c>
      <c r="AO1121" s="1">
        <v>0.03</v>
      </c>
    </row>
    <row r="1122" spans="1:41" hidden="1" x14ac:dyDescent="0.2">
      <c r="A1122" t="s">
        <v>912</v>
      </c>
      <c r="B1122" t="s">
        <v>21</v>
      </c>
      <c r="C1122" t="s">
        <v>2648</v>
      </c>
      <c r="D1122" t="s">
        <v>2680</v>
      </c>
      <c r="E1122" t="s">
        <v>2669</v>
      </c>
      <c r="F1122" t="s">
        <v>2655</v>
      </c>
      <c r="I1122" t="s">
        <v>186</v>
      </c>
    </row>
    <row r="1123" spans="1:41" hidden="1" x14ac:dyDescent="0.2">
      <c r="A1123" t="s">
        <v>912</v>
      </c>
      <c r="B1123" t="s">
        <v>11</v>
      </c>
      <c r="C1123" t="s">
        <v>2648</v>
      </c>
      <c r="D1123" t="s">
        <v>2680</v>
      </c>
      <c r="E1123" t="s">
        <v>2669</v>
      </c>
      <c r="F1123" t="s">
        <v>2655</v>
      </c>
      <c r="G1123" t="s">
        <v>2651</v>
      </c>
      <c r="H1123" t="s">
        <v>849</v>
      </c>
      <c r="I1123" t="s">
        <v>186</v>
      </c>
      <c r="K1123">
        <v>6.835502</v>
      </c>
      <c r="L1123">
        <v>5.1089520000000004</v>
      </c>
      <c r="M1123">
        <v>4.7919169999999998</v>
      </c>
      <c r="N1123">
        <v>4.327852</v>
      </c>
      <c r="O1123">
        <v>3.9699900000000001</v>
      </c>
      <c r="P1123">
        <v>3.8610479999999998</v>
      </c>
      <c r="Q1123">
        <v>3.8161999999999998</v>
      </c>
      <c r="R1123">
        <v>3.9842620000000002</v>
      </c>
      <c r="S1123">
        <v>4.125445</v>
      </c>
      <c r="T1123">
        <v>4.3418130000000001</v>
      </c>
      <c r="U1123">
        <v>4.5915400000000002</v>
      </c>
      <c r="V1123">
        <v>4.7114599999999998</v>
      </c>
      <c r="W1123">
        <v>4.9002140000000001</v>
      </c>
      <c r="X1123">
        <v>5.0373229999999998</v>
      </c>
      <c r="Y1123">
        <v>5.0644960000000001</v>
      </c>
      <c r="Z1123">
        <v>5.1487829999999999</v>
      </c>
      <c r="AA1123">
        <v>5.2673639999999997</v>
      </c>
      <c r="AB1123">
        <v>5.4318569999999999</v>
      </c>
      <c r="AC1123">
        <v>5.5869900000000001</v>
      </c>
      <c r="AD1123">
        <v>5.7453240000000001</v>
      </c>
      <c r="AE1123">
        <v>5.8179470000000002</v>
      </c>
      <c r="AF1123">
        <v>5.9197540000000002</v>
      </c>
      <c r="AG1123">
        <v>6.0510640000000002</v>
      </c>
      <c r="AH1123">
        <v>5.9618779999999996</v>
      </c>
      <c r="AI1123">
        <v>6.1113429999999997</v>
      </c>
      <c r="AJ1123">
        <v>6.254829</v>
      </c>
      <c r="AK1123">
        <v>6.4118329999999997</v>
      </c>
      <c r="AL1123">
        <v>6.5727919999999997</v>
      </c>
      <c r="AM1123">
        <v>6.7867959999999998</v>
      </c>
      <c r="AN1123">
        <v>6.935562</v>
      </c>
      <c r="AO1123" s="1">
        <v>1E-3</v>
      </c>
    </row>
    <row r="1124" spans="1:41" hidden="1" x14ac:dyDescent="0.2">
      <c r="A1124" t="s">
        <v>912</v>
      </c>
      <c r="B1124" t="s">
        <v>13</v>
      </c>
      <c r="C1124" t="s">
        <v>2648</v>
      </c>
      <c r="D1124" t="s">
        <v>2680</v>
      </c>
      <c r="E1124" t="s">
        <v>2669</v>
      </c>
      <c r="F1124" t="s">
        <v>2655</v>
      </c>
      <c r="G1124" t="s">
        <v>2652</v>
      </c>
      <c r="H1124" t="s">
        <v>850</v>
      </c>
      <c r="I1124" t="s">
        <v>186</v>
      </c>
      <c r="K1124">
        <v>6.8700469999999996</v>
      </c>
      <c r="L1124">
        <v>4.8355670000000002</v>
      </c>
      <c r="M1124">
        <v>4.3649380000000004</v>
      </c>
      <c r="N1124">
        <v>3.8987240000000001</v>
      </c>
      <c r="O1124">
        <v>3.2899029999999998</v>
      </c>
      <c r="P1124">
        <v>3.2332339999999999</v>
      </c>
      <c r="Q1124">
        <v>3.2850760000000001</v>
      </c>
      <c r="R1124">
        <v>3.5114559999999999</v>
      </c>
      <c r="S1124">
        <v>3.5241400000000001</v>
      </c>
      <c r="T1124">
        <v>3.617931</v>
      </c>
      <c r="U1124">
        <v>3.7536879999999999</v>
      </c>
      <c r="V1124">
        <v>3.9048910000000001</v>
      </c>
      <c r="W1124">
        <v>4.3685</v>
      </c>
      <c r="X1124">
        <v>4.4769579999999998</v>
      </c>
      <c r="Y1124">
        <v>4.5021170000000001</v>
      </c>
      <c r="Z1124">
        <v>4.5759720000000002</v>
      </c>
      <c r="AA1124">
        <v>4.7165150000000002</v>
      </c>
      <c r="AB1124">
        <v>4.8122829999999999</v>
      </c>
      <c r="AC1124">
        <v>5.0954059999999997</v>
      </c>
      <c r="AD1124">
        <v>5.2014420000000001</v>
      </c>
      <c r="AE1124">
        <v>5.4368749999999997</v>
      </c>
      <c r="AF1124">
        <v>5.5095970000000003</v>
      </c>
      <c r="AG1124">
        <v>5.6501939999999999</v>
      </c>
      <c r="AH1124">
        <v>5.7261629999999997</v>
      </c>
      <c r="AI1124">
        <v>5.9111390000000004</v>
      </c>
      <c r="AJ1124">
        <v>5.574808</v>
      </c>
      <c r="AK1124">
        <v>5.5148289999999998</v>
      </c>
      <c r="AL1124">
        <v>5.4907000000000004</v>
      </c>
      <c r="AM1124">
        <v>5.455667</v>
      </c>
      <c r="AN1124">
        <v>5.5861910000000004</v>
      </c>
      <c r="AO1124" s="1">
        <v>-7.0000000000000001E-3</v>
      </c>
    </row>
    <row r="1125" spans="1:41" hidden="1" x14ac:dyDescent="0.2">
      <c r="A1125" t="s">
        <v>912</v>
      </c>
      <c r="B1125" t="s">
        <v>15</v>
      </c>
      <c r="C1125" t="s">
        <v>2648</v>
      </c>
      <c r="D1125" t="s">
        <v>2680</v>
      </c>
      <c r="E1125" t="s">
        <v>2669</v>
      </c>
      <c r="F1125" t="s">
        <v>2655</v>
      </c>
      <c r="G1125" t="s">
        <v>2653</v>
      </c>
      <c r="H1125" t="s">
        <v>851</v>
      </c>
      <c r="I1125" t="s">
        <v>186</v>
      </c>
      <c r="K1125">
        <v>6.8242099999999999</v>
      </c>
      <c r="L1125">
        <v>5.5013389999999998</v>
      </c>
      <c r="M1125">
        <v>5.4036710000000001</v>
      </c>
      <c r="N1125">
        <v>4.8949499999999997</v>
      </c>
      <c r="O1125">
        <v>4.923997</v>
      </c>
      <c r="P1125">
        <v>5.1432250000000002</v>
      </c>
      <c r="Q1125">
        <v>5.5526739999999997</v>
      </c>
      <c r="R1125">
        <v>5.5369070000000002</v>
      </c>
      <c r="S1125">
        <v>5.901211</v>
      </c>
      <c r="T1125">
        <v>6.2720700000000003</v>
      </c>
      <c r="U1125">
        <v>6.6126170000000002</v>
      </c>
      <c r="V1125">
        <v>6.8759839999999999</v>
      </c>
      <c r="W1125">
        <v>7.1464910000000001</v>
      </c>
      <c r="X1125">
        <v>7.2929500000000003</v>
      </c>
      <c r="Y1125">
        <v>7.4912419999999997</v>
      </c>
      <c r="Z1125">
        <v>7.8950490000000002</v>
      </c>
      <c r="AA1125">
        <v>8.2171129999999994</v>
      </c>
      <c r="AB1125">
        <v>8.4815649999999998</v>
      </c>
      <c r="AC1125">
        <v>8.7903110000000009</v>
      </c>
      <c r="AD1125">
        <v>9.1168940000000003</v>
      </c>
      <c r="AE1125">
        <v>9.4372050000000005</v>
      </c>
      <c r="AF1125">
        <v>9.6708809999999996</v>
      </c>
      <c r="AG1125">
        <v>9.8276620000000001</v>
      </c>
      <c r="AH1125">
        <v>9.8837650000000004</v>
      </c>
      <c r="AI1125">
        <v>10.217497</v>
      </c>
      <c r="AJ1125">
        <v>10.552236000000001</v>
      </c>
      <c r="AK1125">
        <v>10.875169</v>
      </c>
      <c r="AL1125">
        <v>11.185307999999999</v>
      </c>
      <c r="AM1125">
        <v>11.652987</v>
      </c>
      <c r="AN1125">
        <v>12.140853999999999</v>
      </c>
      <c r="AO1125" s="1">
        <v>0.02</v>
      </c>
    </row>
    <row r="1126" spans="1:41" hidden="1" x14ac:dyDescent="0.2">
      <c r="A1126" t="s">
        <v>912</v>
      </c>
      <c r="B1126" t="s">
        <v>114</v>
      </c>
      <c r="C1126" t="s">
        <v>2648</v>
      </c>
      <c r="D1126" t="s">
        <v>2680</v>
      </c>
      <c r="E1126" t="s">
        <v>2669</v>
      </c>
      <c r="F1126" t="s">
        <v>2670</v>
      </c>
      <c r="I1126" t="s">
        <v>186</v>
      </c>
    </row>
    <row r="1127" spans="1:41" hidden="1" x14ac:dyDescent="0.2">
      <c r="A1127" t="s">
        <v>912</v>
      </c>
      <c r="B1127" t="s">
        <v>11</v>
      </c>
      <c r="C1127" t="s">
        <v>2648</v>
      </c>
      <c r="D1127" t="s">
        <v>2680</v>
      </c>
      <c r="E1127" t="s">
        <v>2669</v>
      </c>
      <c r="F1127" t="s">
        <v>2670</v>
      </c>
      <c r="G1127" t="s">
        <v>2651</v>
      </c>
      <c r="H1127" t="s">
        <v>852</v>
      </c>
      <c r="I1127" t="s">
        <v>186</v>
      </c>
      <c r="K1127">
        <v>0</v>
      </c>
      <c r="L1127">
        <v>0</v>
      </c>
      <c r="M1127">
        <v>3.4416790000000002</v>
      </c>
      <c r="N1127">
        <v>0.216858</v>
      </c>
      <c r="O1127">
        <v>0</v>
      </c>
      <c r="P1127">
        <v>0</v>
      </c>
      <c r="Q1127">
        <v>0</v>
      </c>
      <c r="R1127">
        <v>0</v>
      </c>
      <c r="S1127">
        <v>0</v>
      </c>
      <c r="T1127">
        <v>0</v>
      </c>
      <c r="U1127">
        <v>0</v>
      </c>
      <c r="V1127">
        <v>0</v>
      </c>
      <c r="W1127">
        <v>0</v>
      </c>
      <c r="X1127">
        <v>0</v>
      </c>
      <c r="Y1127">
        <v>0</v>
      </c>
      <c r="Z1127">
        <v>0</v>
      </c>
      <c r="AA1127">
        <v>0</v>
      </c>
      <c r="AB1127">
        <v>0</v>
      </c>
      <c r="AC1127">
        <v>0</v>
      </c>
      <c r="AD1127">
        <v>0</v>
      </c>
      <c r="AE1127">
        <v>0</v>
      </c>
      <c r="AF1127">
        <v>0</v>
      </c>
      <c r="AG1127">
        <v>0</v>
      </c>
      <c r="AH1127">
        <v>0</v>
      </c>
      <c r="AI1127">
        <v>0</v>
      </c>
      <c r="AJ1127">
        <v>0</v>
      </c>
      <c r="AK1127">
        <v>0</v>
      </c>
      <c r="AL1127">
        <v>0</v>
      </c>
      <c r="AM1127">
        <v>0</v>
      </c>
      <c r="AN1127">
        <v>0</v>
      </c>
      <c r="AO1127" t="s">
        <v>69</v>
      </c>
    </row>
    <row r="1128" spans="1:41" hidden="1" x14ac:dyDescent="0.2">
      <c r="A1128" t="s">
        <v>912</v>
      </c>
      <c r="B1128" t="s">
        <v>13</v>
      </c>
      <c r="C1128" t="s">
        <v>2648</v>
      </c>
      <c r="D1128" t="s">
        <v>2680</v>
      </c>
      <c r="E1128" t="s">
        <v>2669</v>
      </c>
      <c r="F1128" t="s">
        <v>2670</v>
      </c>
      <c r="G1128" t="s">
        <v>2652</v>
      </c>
      <c r="H1128" t="s">
        <v>853</v>
      </c>
      <c r="I1128" t="s">
        <v>186</v>
      </c>
      <c r="K1128">
        <v>0</v>
      </c>
      <c r="L1128">
        <v>0</v>
      </c>
      <c r="M1128">
        <v>3.3688950000000002</v>
      </c>
      <c r="N1128">
        <v>0</v>
      </c>
      <c r="O1128">
        <v>0</v>
      </c>
      <c r="P1128">
        <v>0</v>
      </c>
      <c r="Q1128">
        <v>0</v>
      </c>
      <c r="R1128">
        <v>0</v>
      </c>
      <c r="S1128">
        <v>0</v>
      </c>
      <c r="T1128">
        <v>0</v>
      </c>
      <c r="U1128">
        <v>0</v>
      </c>
      <c r="V1128">
        <v>0</v>
      </c>
      <c r="W1128">
        <v>0</v>
      </c>
      <c r="X1128">
        <v>0</v>
      </c>
      <c r="Y1128">
        <v>0</v>
      </c>
      <c r="Z1128">
        <v>0</v>
      </c>
      <c r="AA1128">
        <v>0</v>
      </c>
      <c r="AB1128">
        <v>0</v>
      </c>
      <c r="AC1128">
        <v>0</v>
      </c>
      <c r="AD1128">
        <v>0</v>
      </c>
      <c r="AE1128">
        <v>0</v>
      </c>
      <c r="AF1128">
        <v>0</v>
      </c>
      <c r="AG1128">
        <v>0</v>
      </c>
      <c r="AH1128">
        <v>0</v>
      </c>
      <c r="AI1128">
        <v>0</v>
      </c>
      <c r="AJ1128">
        <v>0</v>
      </c>
      <c r="AK1128">
        <v>0</v>
      </c>
      <c r="AL1128">
        <v>0</v>
      </c>
      <c r="AM1128">
        <v>0</v>
      </c>
      <c r="AN1128">
        <v>0</v>
      </c>
      <c r="AO1128" t="s">
        <v>69</v>
      </c>
    </row>
    <row r="1129" spans="1:41" hidden="1" x14ac:dyDescent="0.2">
      <c r="A1129" t="s">
        <v>912</v>
      </c>
      <c r="B1129" t="s">
        <v>15</v>
      </c>
      <c r="C1129" t="s">
        <v>2648</v>
      </c>
      <c r="D1129" t="s">
        <v>2680</v>
      </c>
      <c r="E1129" t="s">
        <v>2669</v>
      </c>
      <c r="F1129" t="s">
        <v>2670</v>
      </c>
      <c r="G1129" t="s">
        <v>2653</v>
      </c>
      <c r="H1129" t="s">
        <v>854</v>
      </c>
      <c r="I1129" t="s">
        <v>186</v>
      </c>
      <c r="K1129">
        <v>0</v>
      </c>
      <c r="L1129">
        <v>0</v>
      </c>
      <c r="M1129">
        <v>3.523936</v>
      </c>
      <c r="N1129">
        <v>0</v>
      </c>
      <c r="O1129">
        <v>0</v>
      </c>
      <c r="P1129">
        <v>0</v>
      </c>
      <c r="Q1129">
        <v>0</v>
      </c>
      <c r="R1129">
        <v>0</v>
      </c>
      <c r="S1129">
        <v>0</v>
      </c>
      <c r="T1129">
        <v>0</v>
      </c>
      <c r="U1129">
        <v>0</v>
      </c>
      <c r="V1129">
        <v>0</v>
      </c>
      <c r="W1129">
        <v>0</v>
      </c>
      <c r="X1129">
        <v>0</v>
      </c>
      <c r="Y1129">
        <v>0</v>
      </c>
      <c r="Z1129">
        <v>0</v>
      </c>
      <c r="AA1129">
        <v>0</v>
      </c>
      <c r="AB1129">
        <v>0</v>
      </c>
      <c r="AC1129">
        <v>0</v>
      </c>
      <c r="AD1129">
        <v>0</v>
      </c>
      <c r="AE1129">
        <v>0</v>
      </c>
      <c r="AF1129">
        <v>0</v>
      </c>
      <c r="AG1129">
        <v>0</v>
      </c>
      <c r="AH1129">
        <v>0</v>
      </c>
      <c r="AI1129">
        <v>0</v>
      </c>
      <c r="AJ1129">
        <v>0</v>
      </c>
      <c r="AK1129">
        <v>0</v>
      </c>
      <c r="AL1129">
        <v>0</v>
      </c>
      <c r="AM1129">
        <v>0</v>
      </c>
      <c r="AN1129">
        <v>0</v>
      </c>
      <c r="AO1129" t="s">
        <v>69</v>
      </c>
    </row>
    <row r="1130" spans="1:41" hidden="1" x14ac:dyDescent="0.2">
      <c r="A1130" t="s">
        <v>912</v>
      </c>
      <c r="B1130" t="s">
        <v>118</v>
      </c>
      <c r="C1130" t="s">
        <v>2648</v>
      </c>
      <c r="D1130" t="s">
        <v>2680</v>
      </c>
      <c r="E1130" t="s">
        <v>2669</v>
      </c>
      <c r="F1130" t="s">
        <v>2671</v>
      </c>
      <c r="I1130" t="s">
        <v>186</v>
      </c>
    </row>
    <row r="1131" spans="1:41" hidden="1" x14ac:dyDescent="0.2">
      <c r="A1131" t="s">
        <v>912</v>
      </c>
      <c r="B1131" t="s">
        <v>11</v>
      </c>
      <c r="C1131" t="s">
        <v>2648</v>
      </c>
      <c r="D1131" t="s">
        <v>2680</v>
      </c>
      <c r="E1131" t="s">
        <v>2669</v>
      </c>
      <c r="F1131" t="s">
        <v>2671</v>
      </c>
      <c r="G1131" t="s">
        <v>2651</v>
      </c>
      <c r="H1131" t="s">
        <v>855</v>
      </c>
      <c r="I1131" t="s">
        <v>186</v>
      </c>
      <c r="K1131">
        <v>0.71666399999999997</v>
      </c>
      <c r="L1131">
        <v>0.73504000000000003</v>
      </c>
      <c r="M1131">
        <v>0.75029400000000002</v>
      </c>
      <c r="N1131">
        <v>0.76839900000000005</v>
      </c>
      <c r="O1131">
        <v>0.788937</v>
      </c>
      <c r="P1131">
        <v>0.80945999999999996</v>
      </c>
      <c r="Q1131">
        <v>0.83239399999999997</v>
      </c>
      <c r="R1131">
        <v>0.85455099999999995</v>
      </c>
      <c r="S1131">
        <v>0.87787400000000004</v>
      </c>
      <c r="T1131">
        <v>0.90090700000000001</v>
      </c>
      <c r="U1131">
        <v>0.92300800000000005</v>
      </c>
      <c r="V1131">
        <v>0.946218</v>
      </c>
      <c r="W1131">
        <v>0.96992599999999995</v>
      </c>
      <c r="X1131">
        <v>0.99299499999999996</v>
      </c>
      <c r="Y1131">
        <v>1.0178720000000001</v>
      </c>
      <c r="Z1131">
        <v>1.043312</v>
      </c>
      <c r="AA1131">
        <v>1.06792</v>
      </c>
      <c r="AB1131">
        <v>1.094794</v>
      </c>
      <c r="AC1131">
        <v>1.1221639999999999</v>
      </c>
      <c r="AD1131">
        <v>1.150844</v>
      </c>
      <c r="AE1131">
        <v>1.1802429999999999</v>
      </c>
      <c r="AF1131">
        <v>1.2105250000000001</v>
      </c>
      <c r="AG1131">
        <v>1.2417180000000001</v>
      </c>
      <c r="AH1131">
        <v>1.273598</v>
      </c>
      <c r="AI1131">
        <v>1.306138</v>
      </c>
      <c r="AJ1131">
        <v>1.3396779999999999</v>
      </c>
      <c r="AK1131">
        <v>1.373974</v>
      </c>
      <c r="AL1131">
        <v>1.4092260000000001</v>
      </c>
      <c r="AM1131">
        <v>1.4454959999999999</v>
      </c>
      <c r="AN1131">
        <v>1.482631</v>
      </c>
      <c r="AO1131" s="1">
        <v>2.5000000000000001E-2</v>
      </c>
    </row>
    <row r="1132" spans="1:41" hidden="1" x14ac:dyDescent="0.2">
      <c r="A1132" t="s">
        <v>912</v>
      </c>
      <c r="B1132" t="s">
        <v>13</v>
      </c>
      <c r="C1132" t="s">
        <v>2648</v>
      </c>
      <c r="D1132" t="s">
        <v>2680</v>
      </c>
      <c r="E1132" t="s">
        <v>2669</v>
      </c>
      <c r="F1132" t="s">
        <v>2671</v>
      </c>
      <c r="G1132" t="s">
        <v>2652</v>
      </c>
      <c r="H1132" t="s">
        <v>856</v>
      </c>
      <c r="I1132" t="s">
        <v>186</v>
      </c>
      <c r="K1132">
        <v>0.71666399999999997</v>
      </c>
      <c r="L1132">
        <v>0.73484000000000005</v>
      </c>
      <c r="M1132">
        <v>0.74964900000000001</v>
      </c>
      <c r="N1132">
        <v>0.76737900000000003</v>
      </c>
      <c r="O1132">
        <v>0.78814099999999998</v>
      </c>
      <c r="P1132">
        <v>0.80953200000000003</v>
      </c>
      <c r="Q1132">
        <v>0.83399000000000001</v>
      </c>
      <c r="R1132">
        <v>0.85847700000000005</v>
      </c>
      <c r="S1132">
        <v>0.88492099999999996</v>
      </c>
      <c r="T1132">
        <v>0.91161899999999996</v>
      </c>
      <c r="U1132">
        <v>0.93797600000000003</v>
      </c>
      <c r="V1132">
        <v>0.96588700000000005</v>
      </c>
      <c r="W1132">
        <v>0.99419800000000003</v>
      </c>
      <c r="X1132">
        <v>1.0216259999999999</v>
      </c>
      <c r="Y1132">
        <v>1.050554</v>
      </c>
      <c r="Z1132">
        <v>1.079626</v>
      </c>
      <c r="AA1132">
        <v>1.107971</v>
      </c>
      <c r="AB1132">
        <v>1.137537</v>
      </c>
      <c r="AC1132">
        <v>1.167205</v>
      </c>
      <c r="AD1132">
        <v>1.198455</v>
      </c>
      <c r="AE1132">
        <v>1.229571</v>
      </c>
      <c r="AF1132">
        <v>1.261082</v>
      </c>
      <c r="AG1132">
        <v>1.292565</v>
      </c>
      <c r="AH1132">
        <v>1.324219</v>
      </c>
      <c r="AI1132">
        <v>1.3556999999999999</v>
      </c>
      <c r="AJ1132">
        <v>1.38798</v>
      </c>
      <c r="AK1132">
        <v>1.41927</v>
      </c>
      <c r="AL1132">
        <v>1.450377</v>
      </c>
      <c r="AM1132">
        <v>1.4812000000000001</v>
      </c>
      <c r="AN1132">
        <v>1.511145</v>
      </c>
      <c r="AO1132" s="1">
        <v>2.5999999999999999E-2</v>
      </c>
    </row>
    <row r="1133" spans="1:41" hidden="1" x14ac:dyDescent="0.2">
      <c r="A1133" t="s">
        <v>912</v>
      </c>
      <c r="B1133" t="s">
        <v>15</v>
      </c>
      <c r="C1133" t="s">
        <v>2648</v>
      </c>
      <c r="D1133" t="s">
        <v>2680</v>
      </c>
      <c r="E1133" t="s">
        <v>2669</v>
      </c>
      <c r="F1133" t="s">
        <v>2671</v>
      </c>
      <c r="G1133" t="s">
        <v>2653</v>
      </c>
      <c r="H1133" t="s">
        <v>857</v>
      </c>
      <c r="I1133" t="s">
        <v>186</v>
      </c>
      <c r="K1133">
        <v>0.71666399999999997</v>
      </c>
      <c r="L1133">
        <v>0.73543700000000001</v>
      </c>
      <c r="M1133">
        <v>0.750969</v>
      </c>
      <c r="N1133">
        <v>0.76923799999999998</v>
      </c>
      <c r="O1133">
        <v>0.79012199999999999</v>
      </c>
      <c r="P1133">
        <v>0.80982799999999999</v>
      </c>
      <c r="Q1133">
        <v>0.83080900000000002</v>
      </c>
      <c r="R1133">
        <v>0.849993</v>
      </c>
      <c r="S1133">
        <v>0.86969099999999999</v>
      </c>
      <c r="T1133">
        <v>0.88810100000000003</v>
      </c>
      <c r="U1133">
        <v>0.90458700000000003</v>
      </c>
      <c r="V1133">
        <v>0.92150100000000001</v>
      </c>
      <c r="W1133">
        <v>0.93859999999999999</v>
      </c>
      <c r="X1133">
        <v>0.95498099999999997</v>
      </c>
      <c r="Y1133">
        <v>0.973383</v>
      </c>
      <c r="Z1133">
        <v>0.99298500000000001</v>
      </c>
      <c r="AA1133">
        <v>1.0124759999999999</v>
      </c>
      <c r="AB1133">
        <v>1.034653</v>
      </c>
      <c r="AC1133">
        <v>1.057984</v>
      </c>
      <c r="AD1133">
        <v>1.0826420000000001</v>
      </c>
      <c r="AE1133">
        <v>1.1084750000000001</v>
      </c>
      <c r="AF1133">
        <v>1.135473</v>
      </c>
      <c r="AG1133">
        <v>1.163672</v>
      </c>
      <c r="AH1133">
        <v>1.1932210000000001</v>
      </c>
      <c r="AI1133">
        <v>1.2238979999999999</v>
      </c>
      <c r="AJ1133">
        <v>1.2559340000000001</v>
      </c>
      <c r="AK1133">
        <v>1.2892440000000001</v>
      </c>
      <c r="AL1133">
        <v>1.3238799999999999</v>
      </c>
      <c r="AM1133">
        <v>1.3598269999999999</v>
      </c>
      <c r="AN1133">
        <v>1.397079</v>
      </c>
      <c r="AO1133" s="1">
        <v>2.3E-2</v>
      </c>
    </row>
    <row r="1134" spans="1:41" hidden="1" x14ac:dyDescent="0.2">
      <c r="A1134" t="s">
        <v>912</v>
      </c>
      <c r="B1134" t="s">
        <v>122</v>
      </c>
    </row>
    <row r="1135" spans="1:41" hidden="1" x14ac:dyDescent="0.2">
      <c r="A1135" t="s">
        <v>912</v>
      </c>
      <c r="B1135" t="s">
        <v>9</v>
      </c>
      <c r="C1135" t="s">
        <v>2648</v>
      </c>
      <c r="D1135" t="s">
        <v>2680</v>
      </c>
      <c r="E1135" t="s">
        <v>2672</v>
      </c>
      <c r="F1135" t="s">
        <v>2650</v>
      </c>
      <c r="I1135" t="s">
        <v>186</v>
      </c>
    </row>
    <row r="1136" spans="1:41" hidden="1" x14ac:dyDescent="0.2">
      <c r="A1136" t="s">
        <v>912</v>
      </c>
      <c r="B1136" t="s">
        <v>11</v>
      </c>
      <c r="C1136" t="s">
        <v>2648</v>
      </c>
      <c r="D1136" t="s">
        <v>2680</v>
      </c>
      <c r="E1136" t="s">
        <v>2672</v>
      </c>
      <c r="F1136" t="s">
        <v>2650</v>
      </c>
      <c r="G1136" t="s">
        <v>2651</v>
      </c>
      <c r="H1136" t="s">
        <v>858</v>
      </c>
      <c r="I1136" t="s">
        <v>186</v>
      </c>
      <c r="K1136">
        <v>22.743552999999999</v>
      </c>
      <c r="L1136">
        <v>25.052669999999999</v>
      </c>
      <c r="M1136">
        <v>24.663125999999998</v>
      </c>
      <c r="N1136">
        <v>25.455233</v>
      </c>
      <c r="O1136">
        <v>25.978445000000001</v>
      </c>
      <c r="P1136">
        <v>26.755852000000001</v>
      </c>
      <c r="Q1136">
        <v>27.845295</v>
      </c>
      <c r="R1136">
        <v>29.21698</v>
      </c>
      <c r="S1136">
        <v>30.512449</v>
      </c>
      <c r="T1136">
        <v>31.840444999999999</v>
      </c>
      <c r="U1136">
        <v>33.167369999999998</v>
      </c>
      <c r="V1136">
        <v>34.430576000000002</v>
      </c>
      <c r="W1136">
        <v>35.693843999999999</v>
      </c>
      <c r="X1136">
        <v>36.860863000000002</v>
      </c>
      <c r="Y1136">
        <v>37.94952</v>
      </c>
      <c r="Z1136">
        <v>39.074959</v>
      </c>
      <c r="AA1136">
        <v>40.276760000000003</v>
      </c>
      <c r="AB1136">
        <v>41.504703999999997</v>
      </c>
      <c r="AC1136">
        <v>42.641883999999997</v>
      </c>
      <c r="AD1136">
        <v>44.067557999999998</v>
      </c>
      <c r="AE1136">
        <v>45.429896999999997</v>
      </c>
      <c r="AF1136">
        <v>46.606667000000002</v>
      </c>
      <c r="AG1136">
        <v>47.988010000000003</v>
      </c>
      <c r="AH1136">
        <v>49.481937000000002</v>
      </c>
      <c r="AI1136">
        <v>50.767009999999999</v>
      </c>
      <c r="AJ1136">
        <v>52.148654999999998</v>
      </c>
      <c r="AK1136">
        <v>53.507015000000003</v>
      </c>
      <c r="AL1136">
        <v>54.832076999999998</v>
      </c>
      <c r="AM1136">
        <v>56.076487999999998</v>
      </c>
      <c r="AN1136">
        <v>57.303635</v>
      </c>
      <c r="AO1136" s="1">
        <v>3.2000000000000001E-2</v>
      </c>
    </row>
    <row r="1137" spans="1:41" hidden="1" x14ac:dyDescent="0.2">
      <c r="A1137" t="s">
        <v>912</v>
      </c>
      <c r="B1137" t="s">
        <v>13</v>
      </c>
      <c r="C1137" t="s">
        <v>2648</v>
      </c>
      <c r="D1137" t="s">
        <v>2680</v>
      </c>
      <c r="E1137" t="s">
        <v>2672</v>
      </c>
      <c r="F1137" t="s">
        <v>2650</v>
      </c>
      <c r="G1137" t="s">
        <v>2652</v>
      </c>
      <c r="H1137" t="s">
        <v>859</v>
      </c>
      <c r="I1137" t="s">
        <v>186</v>
      </c>
      <c r="K1137">
        <v>22.743607999999998</v>
      </c>
      <c r="L1137">
        <v>24.586344</v>
      </c>
      <c r="M1137">
        <v>23.701474999999999</v>
      </c>
      <c r="N1137">
        <v>23.705036</v>
      </c>
      <c r="O1137">
        <v>23.713605999999999</v>
      </c>
      <c r="P1137">
        <v>24.032688</v>
      </c>
      <c r="Q1137">
        <v>24.592068000000001</v>
      </c>
      <c r="R1137">
        <v>25.453569000000002</v>
      </c>
      <c r="S1137">
        <v>26.493908000000001</v>
      </c>
      <c r="T1137">
        <v>27.515343000000001</v>
      </c>
      <c r="U1137">
        <v>28.525845</v>
      </c>
      <c r="V1137">
        <v>29.766832000000001</v>
      </c>
      <c r="W1137">
        <v>31.077794999999998</v>
      </c>
      <c r="X1137">
        <v>32.155177999999999</v>
      </c>
      <c r="Y1137">
        <v>33.074584999999999</v>
      </c>
      <c r="Z1137">
        <v>34.015228</v>
      </c>
      <c r="AA1137">
        <v>35.091842999999997</v>
      </c>
      <c r="AB1137">
        <v>36.277434999999997</v>
      </c>
      <c r="AC1137">
        <v>37.302062999999997</v>
      </c>
      <c r="AD1137">
        <v>38.624825000000001</v>
      </c>
      <c r="AE1137">
        <v>39.749523000000003</v>
      </c>
      <c r="AF1137">
        <v>40.792068</v>
      </c>
      <c r="AG1137">
        <v>41.818854999999999</v>
      </c>
      <c r="AH1137">
        <v>42.794803999999999</v>
      </c>
      <c r="AI1137">
        <v>43.744658999999999</v>
      </c>
      <c r="AJ1137">
        <v>44.644497000000001</v>
      </c>
      <c r="AK1137">
        <v>45.390121000000001</v>
      </c>
      <c r="AL1137">
        <v>46.099110000000003</v>
      </c>
      <c r="AM1137">
        <v>47.039639000000001</v>
      </c>
      <c r="AN1137">
        <v>47.891525000000001</v>
      </c>
      <c r="AO1137" s="1">
        <v>2.5999999999999999E-2</v>
      </c>
    </row>
    <row r="1138" spans="1:41" hidden="1" x14ac:dyDescent="0.2">
      <c r="A1138" t="s">
        <v>912</v>
      </c>
      <c r="B1138" t="s">
        <v>15</v>
      </c>
      <c r="C1138" t="s">
        <v>2648</v>
      </c>
      <c r="D1138" t="s">
        <v>2680</v>
      </c>
      <c r="E1138" t="s">
        <v>2672</v>
      </c>
      <c r="F1138" t="s">
        <v>2650</v>
      </c>
      <c r="G1138" t="s">
        <v>2653</v>
      </c>
      <c r="H1138" t="s">
        <v>860</v>
      </c>
      <c r="I1138" t="s">
        <v>186</v>
      </c>
      <c r="K1138">
        <v>22.743441000000001</v>
      </c>
      <c r="L1138">
        <v>25.628401</v>
      </c>
      <c r="M1138">
        <v>25.997185000000002</v>
      </c>
      <c r="N1138">
        <v>27.875150999999999</v>
      </c>
      <c r="O1138">
        <v>29.495308000000001</v>
      </c>
      <c r="P1138">
        <v>31.131416000000002</v>
      </c>
      <c r="Q1138">
        <v>32.764674999999997</v>
      </c>
      <c r="R1138">
        <v>34.527152999999998</v>
      </c>
      <c r="S1138">
        <v>36.884501999999998</v>
      </c>
      <c r="T1138">
        <v>38.909095999999998</v>
      </c>
      <c r="U1138">
        <v>40.836075000000001</v>
      </c>
      <c r="V1138">
        <v>42.667709000000002</v>
      </c>
      <c r="W1138">
        <v>44.372337000000002</v>
      </c>
      <c r="X1138">
        <v>45.960315999999999</v>
      </c>
      <c r="Y1138">
        <v>47.277175999999997</v>
      </c>
      <c r="Z1138">
        <v>48.851799</v>
      </c>
      <c r="AA1138">
        <v>50.274856999999997</v>
      </c>
      <c r="AB1138">
        <v>51.803314</v>
      </c>
      <c r="AC1138">
        <v>53.385241999999998</v>
      </c>
      <c r="AD1138">
        <v>54.717579000000001</v>
      </c>
      <c r="AE1138">
        <v>55.960994999999997</v>
      </c>
      <c r="AF1138">
        <v>57.175654999999999</v>
      </c>
      <c r="AG1138">
        <v>58.665351999999999</v>
      </c>
      <c r="AH1138">
        <v>60.493980000000001</v>
      </c>
      <c r="AI1138">
        <v>62.484817999999997</v>
      </c>
      <c r="AJ1138">
        <v>64.371589999999998</v>
      </c>
      <c r="AK1138">
        <v>66.218711999999996</v>
      </c>
      <c r="AL1138">
        <v>67.974532999999994</v>
      </c>
      <c r="AM1138">
        <v>69.920456000000001</v>
      </c>
      <c r="AN1138">
        <v>71.739929000000004</v>
      </c>
      <c r="AO1138" s="1">
        <v>0.04</v>
      </c>
    </row>
    <row r="1139" spans="1:41" hidden="1" x14ac:dyDescent="0.2">
      <c r="A1139" t="s">
        <v>912</v>
      </c>
      <c r="B1139" t="s">
        <v>79</v>
      </c>
      <c r="C1139" t="s">
        <v>2648</v>
      </c>
      <c r="D1139" t="s">
        <v>2680</v>
      </c>
      <c r="E1139" t="s">
        <v>2672</v>
      </c>
      <c r="F1139" t="s">
        <v>2665</v>
      </c>
      <c r="I1139" t="s">
        <v>186</v>
      </c>
    </row>
    <row r="1140" spans="1:41" hidden="1" x14ac:dyDescent="0.2">
      <c r="A1140" t="s">
        <v>912</v>
      </c>
      <c r="B1140" t="s">
        <v>11</v>
      </c>
      <c r="C1140" t="s">
        <v>2648</v>
      </c>
      <c r="D1140" t="s">
        <v>2680</v>
      </c>
      <c r="E1140" t="s">
        <v>2672</v>
      </c>
      <c r="F1140" t="s">
        <v>2665</v>
      </c>
      <c r="G1140" t="s">
        <v>2651</v>
      </c>
      <c r="H1140" t="s">
        <v>861</v>
      </c>
      <c r="I1140" t="s">
        <v>186</v>
      </c>
      <c r="K1140">
        <v>32.473770000000002</v>
      </c>
      <c r="L1140">
        <v>32.600639000000001</v>
      </c>
      <c r="M1140">
        <v>27.841826999999999</v>
      </c>
      <c r="N1140">
        <v>28.673779</v>
      </c>
      <c r="O1140">
        <v>28.394248999999999</v>
      </c>
      <c r="P1140">
        <v>29.476254000000001</v>
      </c>
      <c r="Q1140">
        <v>30.726448000000001</v>
      </c>
      <c r="R1140">
        <v>32.170048000000001</v>
      </c>
      <c r="S1140">
        <v>33.225181999999997</v>
      </c>
      <c r="T1140">
        <v>34.751198000000002</v>
      </c>
      <c r="U1140">
        <v>35.954974999999997</v>
      </c>
      <c r="V1140">
        <v>37.170333999999997</v>
      </c>
      <c r="W1140">
        <v>38.208134000000001</v>
      </c>
      <c r="X1140">
        <v>39.404488000000001</v>
      </c>
      <c r="Y1140">
        <v>40.446528999999998</v>
      </c>
      <c r="Z1140">
        <v>41.682975999999996</v>
      </c>
      <c r="AA1140">
        <v>42.926352999999999</v>
      </c>
      <c r="AB1140">
        <v>44.345126999999998</v>
      </c>
      <c r="AC1140">
        <v>45.361671000000001</v>
      </c>
      <c r="AD1140">
        <v>46.777126000000003</v>
      </c>
      <c r="AE1140">
        <v>48.131329000000001</v>
      </c>
      <c r="AF1140">
        <v>49.074584999999999</v>
      </c>
      <c r="AG1140">
        <v>50.664822000000001</v>
      </c>
      <c r="AH1140">
        <v>52.088394000000001</v>
      </c>
      <c r="AI1140">
        <v>53.467891999999999</v>
      </c>
      <c r="AJ1140">
        <v>55.136764999999997</v>
      </c>
      <c r="AK1140">
        <v>56.578850000000003</v>
      </c>
      <c r="AL1140">
        <v>57.452415000000002</v>
      </c>
      <c r="AM1140">
        <v>59.090587999999997</v>
      </c>
      <c r="AN1140">
        <v>60.400638999999998</v>
      </c>
      <c r="AO1140" s="1">
        <v>2.1999999999999999E-2</v>
      </c>
    </row>
    <row r="1141" spans="1:41" hidden="1" x14ac:dyDescent="0.2">
      <c r="A1141" t="s">
        <v>912</v>
      </c>
      <c r="B1141" t="s">
        <v>13</v>
      </c>
      <c r="C1141" t="s">
        <v>2648</v>
      </c>
      <c r="D1141" t="s">
        <v>2680</v>
      </c>
      <c r="E1141" t="s">
        <v>2672</v>
      </c>
      <c r="F1141" t="s">
        <v>2665</v>
      </c>
      <c r="G1141" t="s">
        <v>2652</v>
      </c>
      <c r="H1141" t="s">
        <v>862</v>
      </c>
      <c r="I1141" t="s">
        <v>186</v>
      </c>
      <c r="K1141">
        <v>32.473770000000002</v>
      </c>
      <c r="L1141">
        <v>32.591793000000003</v>
      </c>
      <c r="M1141">
        <v>27.371936999999999</v>
      </c>
      <c r="N1141">
        <v>27.295116</v>
      </c>
      <c r="O1141">
        <v>27.508130999999999</v>
      </c>
      <c r="P1141">
        <v>28.498944999999999</v>
      </c>
      <c r="Q1141">
        <v>29.597372</v>
      </c>
      <c r="R1141">
        <v>30.389530000000001</v>
      </c>
      <c r="S1141">
        <v>31.411764000000002</v>
      </c>
      <c r="T1141">
        <v>32.713256999999999</v>
      </c>
      <c r="U1141">
        <v>34.508319999999998</v>
      </c>
      <c r="V1141">
        <v>35.746505999999997</v>
      </c>
      <c r="W1141">
        <v>35.855156000000001</v>
      </c>
      <c r="X1141">
        <v>37.609408999999999</v>
      </c>
      <c r="Y1141">
        <v>38.628323000000002</v>
      </c>
      <c r="Z1141">
        <v>38.743369999999999</v>
      </c>
      <c r="AA1141">
        <v>39.545074</v>
      </c>
      <c r="AB1141">
        <v>41.668568</v>
      </c>
      <c r="AC1141">
        <v>41.947597999999999</v>
      </c>
      <c r="AD1141">
        <v>44.58614</v>
      </c>
      <c r="AE1141">
        <v>45.875999</v>
      </c>
      <c r="AF1141">
        <v>46.375286000000003</v>
      </c>
      <c r="AG1141">
        <v>47.605319999999999</v>
      </c>
      <c r="AH1141">
        <v>49.136181000000001</v>
      </c>
      <c r="AI1141">
        <v>50.261845000000001</v>
      </c>
      <c r="AJ1141">
        <v>51.226531999999999</v>
      </c>
      <c r="AK1141">
        <v>51.970981999999999</v>
      </c>
      <c r="AL1141">
        <v>53.204987000000003</v>
      </c>
      <c r="AM1141">
        <v>54.817309999999999</v>
      </c>
      <c r="AN1141">
        <v>56.306767000000001</v>
      </c>
      <c r="AO1141" s="1">
        <v>1.9E-2</v>
      </c>
    </row>
    <row r="1142" spans="1:41" hidden="1" x14ac:dyDescent="0.2">
      <c r="A1142" t="s">
        <v>912</v>
      </c>
      <c r="B1142" t="s">
        <v>15</v>
      </c>
      <c r="C1142" t="s">
        <v>2648</v>
      </c>
      <c r="D1142" t="s">
        <v>2680</v>
      </c>
      <c r="E1142" t="s">
        <v>2672</v>
      </c>
      <c r="F1142" t="s">
        <v>2665</v>
      </c>
      <c r="G1142" t="s">
        <v>2653</v>
      </c>
      <c r="H1142" t="s">
        <v>863</v>
      </c>
      <c r="I1142" t="s">
        <v>186</v>
      </c>
      <c r="K1142">
        <v>32.473770000000002</v>
      </c>
      <c r="L1142">
        <v>32.618274999999997</v>
      </c>
      <c r="M1142">
        <v>27.65774</v>
      </c>
      <c r="N1142">
        <v>29.248270000000002</v>
      </c>
      <c r="O1142">
        <v>30.140758999999999</v>
      </c>
      <c r="P1142">
        <v>31.221067000000001</v>
      </c>
      <c r="Q1142">
        <v>32.471072999999997</v>
      </c>
      <c r="R1142">
        <v>33.769736999999999</v>
      </c>
      <c r="S1142">
        <v>35.779743000000003</v>
      </c>
      <c r="T1142">
        <v>37.209567999999997</v>
      </c>
      <c r="U1142">
        <v>38.427897999999999</v>
      </c>
      <c r="V1142">
        <v>39.976973999999998</v>
      </c>
      <c r="W1142">
        <v>41.145415999999997</v>
      </c>
      <c r="X1142">
        <v>42.268065999999997</v>
      </c>
      <c r="Y1142">
        <v>43.276980999999999</v>
      </c>
      <c r="Z1142">
        <v>44.258217000000002</v>
      </c>
      <c r="AA1142">
        <v>45.373787</v>
      </c>
      <c r="AB1142">
        <v>46.360312999999998</v>
      </c>
      <c r="AC1142">
        <v>47.498558000000003</v>
      </c>
      <c r="AD1142">
        <v>47.933193000000003</v>
      </c>
      <c r="AE1142">
        <v>48.734054999999998</v>
      </c>
      <c r="AF1142">
        <v>50.924289999999999</v>
      </c>
      <c r="AG1142">
        <v>52.582034999999998</v>
      </c>
      <c r="AH1142">
        <v>53.416953999999997</v>
      </c>
      <c r="AI1142">
        <v>55.402348000000003</v>
      </c>
      <c r="AJ1142">
        <v>56.474617000000002</v>
      </c>
      <c r="AK1142">
        <v>57.807513999999998</v>
      </c>
      <c r="AL1142">
        <v>58.792670999999999</v>
      </c>
      <c r="AM1142">
        <v>60.621758</v>
      </c>
      <c r="AN1142">
        <v>62.552821999999999</v>
      </c>
      <c r="AO1142" s="1">
        <v>2.3E-2</v>
      </c>
    </row>
    <row r="1143" spans="1:41" hidden="1" x14ac:dyDescent="0.2">
      <c r="A1143" t="s">
        <v>912</v>
      </c>
      <c r="B1143" t="s">
        <v>83</v>
      </c>
      <c r="C1143" t="s">
        <v>2648</v>
      </c>
      <c r="D1143" t="s">
        <v>2680</v>
      </c>
      <c r="E1143" t="s">
        <v>2672</v>
      </c>
      <c r="F1143" t="s">
        <v>2666</v>
      </c>
      <c r="I1143" t="s">
        <v>186</v>
      </c>
    </row>
    <row r="1144" spans="1:41" hidden="1" x14ac:dyDescent="0.2">
      <c r="A1144" t="s">
        <v>912</v>
      </c>
      <c r="B1144" t="s">
        <v>11</v>
      </c>
      <c r="C1144" t="s">
        <v>2648</v>
      </c>
      <c r="D1144" t="s">
        <v>2680</v>
      </c>
      <c r="E1144" t="s">
        <v>2672</v>
      </c>
      <c r="F1144" t="s">
        <v>2666</v>
      </c>
      <c r="G1144" t="s">
        <v>2651</v>
      </c>
      <c r="H1144" t="s">
        <v>864</v>
      </c>
      <c r="I1144" t="s">
        <v>186</v>
      </c>
      <c r="K1144">
        <v>26.553932</v>
      </c>
      <c r="L1144">
        <v>25.817215000000001</v>
      </c>
      <c r="M1144">
        <v>23.282824999999999</v>
      </c>
      <c r="N1144">
        <v>23.530757999999999</v>
      </c>
      <c r="O1144">
        <v>23.749395</v>
      </c>
      <c r="P1144">
        <v>24.534288</v>
      </c>
      <c r="Q1144">
        <v>25.415091</v>
      </c>
      <c r="R1144">
        <v>26.355388999999999</v>
      </c>
      <c r="S1144">
        <v>27.219814</v>
      </c>
      <c r="T1144">
        <v>28.555166</v>
      </c>
      <c r="U1144">
        <v>29.597329999999999</v>
      </c>
      <c r="V1144">
        <v>30.597784000000001</v>
      </c>
      <c r="W1144">
        <v>31.452079999999999</v>
      </c>
      <c r="X1144">
        <v>32.436892999999998</v>
      </c>
      <c r="Y1144">
        <v>33.294677999999998</v>
      </c>
      <c r="Z1144">
        <v>34.312491999999999</v>
      </c>
      <c r="AA1144">
        <v>35.336010000000002</v>
      </c>
      <c r="AB1144">
        <v>36.503917999999999</v>
      </c>
      <c r="AC1144">
        <v>37.340705999999997</v>
      </c>
      <c r="AD1144">
        <v>38.505882</v>
      </c>
      <c r="AE1144">
        <v>39.620628000000004</v>
      </c>
      <c r="AF1144">
        <v>40.567191999999999</v>
      </c>
      <c r="AG1144">
        <v>41.906928999999998</v>
      </c>
      <c r="AH1144">
        <v>43.292839000000001</v>
      </c>
      <c r="AI1144">
        <v>44.439399999999999</v>
      </c>
      <c r="AJ1144">
        <v>45.826473</v>
      </c>
      <c r="AK1144">
        <v>47.025055000000002</v>
      </c>
      <c r="AL1144">
        <v>47.983231000000004</v>
      </c>
      <c r="AM1144">
        <v>49.112656000000001</v>
      </c>
      <c r="AN1144">
        <v>50.201495999999999</v>
      </c>
      <c r="AO1144" s="1">
        <v>2.1999999999999999E-2</v>
      </c>
    </row>
    <row r="1145" spans="1:41" hidden="1" x14ac:dyDescent="0.2">
      <c r="A1145" t="s">
        <v>912</v>
      </c>
      <c r="B1145" t="s">
        <v>13</v>
      </c>
      <c r="C1145" t="s">
        <v>2648</v>
      </c>
      <c r="D1145" t="s">
        <v>2680</v>
      </c>
      <c r="E1145" t="s">
        <v>2672</v>
      </c>
      <c r="F1145" t="s">
        <v>2666</v>
      </c>
      <c r="G1145" t="s">
        <v>2652</v>
      </c>
      <c r="H1145" t="s">
        <v>865</v>
      </c>
      <c r="I1145" t="s">
        <v>186</v>
      </c>
      <c r="K1145">
        <v>26.553932</v>
      </c>
      <c r="L1145">
        <v>25.810209</v>
      </c>
      <c r="M1145">
        <v>22.879307000000001</v>
      </c>
      <c r="N1145">
        <v>22.579253999999999</v>
      </c>
      <c r="O1145">
        <v>22.72344</v>
      </c>
      <c r="P1145">
        <v>23.322468000000001</v>
      </c>
      <c r="Q1145">
        <v>24.206821000000001</v>
      </c>
      <c r="R1145">
        <v>24.981579</v>
      </c>
      <c r="S1145">
        <v>25.814644000000001</v>
      </c>
      <c r="T1145">
        <v>26.853349999999999</v>
      </c>
      <c r="U1145">
        <v>27.786110000000001</v>
      </c>
      <c r="V1145">
        <v>28.775797000000001</v>
      </c>
      <c r="W1145">
        <v>29.553864000000001</v>
      </c>
      <c r="X1145">
        <v>30.322561</v>
      </c>
      <c r="Y1145">
        <v>31.095839999999999</v>
      </c>
      <c r="Z1145">
        <v>31.889219000000001</v>
      </c>
      <c r="AA1145">
        <v>32.595607999999999</v>
      </c>
      <c r="AB1145">
        <v>33.604225</v>
      </c>
      <c r="AC1145">
        <v>34.452713000000003</v>
      </c>
      <c r="AD1145">
        <v>35.919674000000001</v>
      </c>
      <c r="AE1145">
        <v>36.958987999999998</v>
      </c>
      <c r="AF1145">
        <v>37.866016000000002</v>
      </c>
      <c r="AG1145">
        <v>39.057549000000002</v>
      </c>
      <c r="AH1145">
        <v>40.118839000000001</v>
      </c>
      <c r="AI1145">
        <v>41.038432999999998</v>
      </c>
      <c r="AJ1145">
        <v>42.178035999999999</v>
      </c>
      <c r="AK1145">
        <v>42.741390000000003</v>
      </c>
      <c r="AL1145">
        <v>43.756039000000001</v>
      </c>
      <c r="AM1145">
        <v>45.082352</v>
      </c>
      <c r="AN1145">
        <v>46.307963999999998</v>
      </c>
      <c r="AO1145" s="1">
        <v>1.9E-2</v>
      </c>
    </row>
    <row r="1146" spans="1:41" hidden="1" x14ac:dyDescent="0.2">
      <c r="A1146" t="s">
        <v>912</v>
      </c>
      <c r="B1146" t="s">
        <v>15</v>
      </c>
      <c r="C1146" t="s">
        <v>2648</v>
      </c>
      <c r="D1146" t="s">
        <v>2680</v>
      </c>
      <c r="E1146" t="s">
        <v>2672</v>
      </c>
      <c r="F1146" t="s">
        <v>2666</v>
      </c>
      <c r="G1146" t="s">
        <v>2653</v>
      </c>
      <c r="H1146" t="s">
        <v>866</v>
      </c>
      <c r="I1146" t="s">
        <v>186</v>
      </c>
      <c r="K1146">
        <v>26.553930000000001</v>
      </c>
      <c r="L1146">
        <v>25.831178999999999</v>
      </c>
      <c r="M1146">
        <v>23.108716999999999</v>
      </c>
      <c r="N1146">
        <v>24.370111000000001</v>
      </c>
      <c r="O1146">
        <v>25.185158000000001</v>
      </c>
      <c r="P1146">
        <v>26.083946000000001</v>
      </c>
      <c r="Q1146">
        <v>27.104063</v>
      </c>
      <c r="R1146">
        <v>28.195716999999998</v>
      </c>
      <c r="S1146">
        <v>29.865549000000001</v>
      </c>
      <c r="T1146">
        <v>31.059149000000001</v>
      </c>
      <c r="U1146">
        <v>32.076129999999999</v>
      </c>
      <c r="V1146">
        <v>33.207298000000002</v>
      </c>
      <c r="W1146">
        <v>34.158585000000002</v>
      </c>
      <c r="X1146">
        <v>35.133026000000001</v>
      </c>
      <c r="Y1146">
        <v>35.884956000000003</v>
      </c>
      <c r="Z1146">
        <v>36.786968000000002</v>
      </c>
      <c r="AA1146">
        <v>37.781834000000003</v>
      </c>
      <c r="AB1146">
        <v>38.60331</v>
      </c>
      <c r="AC1146">
        <v>39.647078999999998</v>
      </c>
      <c r="AD1146">
        <v>39.986789999999999</v>
      </c>
      <c r="AE1146">
        <v>40.655746000000001</v>
      </c>
      <c r="AF1146">
        <v>42.020007999999997</v>
      </c>
      <c r="AG1146">
        <v>43.363762000000001</v>
      </c>
      <c r="AH1146">
        <v>44.588687999999998</v>
      </c>
      <c r="AI1146">
        <v>46.244090999999997</v>
      </c>
      <c r="AJ1146">
        <v>47.139316999999998</v>
      </c>
      <c r="AK1146">
        <v>48.265804000000003</v>
      </c>
      <c r="AL1146">
        <v>49.074691999999999</v>
      </c>
      <c r="AM1146">
        <v>50.601649999999999</v>
      </c>
      <c r="AN1146">
        <v>52.213527999999997</v>
      </c>
      <c r="AO1146" s="1">
        <v>2.4E-2</v>
      </c>
    </row>
    <row r="1147" spans="1:41" hidden="1" x14ac:dyDescent="0.2">
      <c r="A1147" t="s">
        <v>912</v>
      </c>
      <c r="B1147" t="s">
        <v>87</v>
      </c>
      <c r="C1147" t="s">
        <v>2648</v>
      </c>
      <c r="D1147" t="s">
        <v>2680</v>
      </c>
      <c r="E1147" t="s">
        <v>2672</v>
      </c>
      <c r="F1147" t="s">
        <v>2667</v>
      </c>
      <c r="I1147" t="s">
        <v>186</v>
      </c>
    </row>
    <row r="1148" spans="1:41" hidden="1" x14ac:dyDescent="0.2">
      <c r="A1148" t="s">
        <v>912</v>
      </c>
      <c r="B1148" t="s">
        <v>11</v>
      </c>
      <c r="C1148" t="s">
        <v>2648</v>
      </c>
      <c r="D1148" t="s">
        <v>2680</v>
      </c>
      <c r="E1148" t="s">
        <v>2672</v>
      </c>
      <c r="F1148" t="s">
        <v>2667</v>
      </c>
      <c r="G1148" t="s">
        <v>2651</v>
      </c>
      <c r="H1148" t="s">
        <v>867</v>
      </c>
      <c r="I1148" t="s">
        <v>186</v>
      </c>
      <c r="K1148">
        <v>14.819134</v>
      </c>
      <c r="L1148">
        <v>15.749204000000001</v>
      </c>
      <c r="M1148">
        <v>14.857029000000001</v>
      </c>
      <c r="N1148">
        <v>16.425356000000001</v>
      </c>
      <c r="O1148">
        <v>16.818816999999999</v>
      </c>
      <c r="P1148">
        <v>17.365718999999999</v>
      </c>
      <c r="Q1148">
        <v>18.042318000000002</v>
      </c>
      <c r="R1148">
        <v>18.838507</v>
      </c>
      <c r="S1148">
        <v>19.489782000000002</v>
      </c>
      <c r="T1148">
        <v>19.865181</v>
      </c>
      <c r="U1148">
        <v>20.866274000000001</v>
      </c>
      <c r="V1148">
        <v>21.567211</v>
      </c>
      <c r="W1148">
        <v>22.176817</v>
      </c>
      <c r="X1148">
        <v>22.908415000000002</v>
      </c>
      <c r="Y1148">
        <v>23.568726000000002</v>
      </c>
      <c r="Z1148">
        <v>24.362537</v>
      </c>
      <c r="AA1148">
        <v>25.263822999999999</v>
      </c>
      <c r="AB1148">
        <v>26.087971</v>
      </c>
      <c r="AC1148">
        <v>26.803425000000001</v>
      </c>
      <c r="AD1148">
        <v>27.731251</v>
      </c>
      <c r="AE1148">
        <v>28.568570999999999</v>
      </c>
      <c r="AF1148">
        <v>29.269493000000001</v>
      </c>
      <c r="AG1148">
        <v>30.395861</v>
      </c>
      <c r="AH1148">
        <v>31.608882999999999</v>
      </c>
      <c r="AI1148">
        <v>32.509312000000001</v>
      </c>
      <c r="AJ1148">
        <v>33.606178</v>
      </c>
      <c r="AK1148">
        <v>34.515030000000003</v>
      </c>
      <c r="AL1148">
        <v>35.256022999999999</v>
      </c>
      <c r="AM1148">
        <v>36.156773000000001</v>
      </c>
      <c r="AN1148">
        <v>36.837691999999997</v>
      </c>
      <c r="AO1148" s="1">
        <v>3.2000000000000001E-2</v>
      </c>
    </row>
    <row r="1149" spans="1:41" hidden="1" x14ac:dyDescent="0.2">
      <c r="A1149" t="s">
        <v>912</v>
      </c>
      <c r="B1149" t="s">
        <v>13</v>
      </c>
      <c r="C1149" t="s">
        <v>2648</v>
      </c>
      <c r="D1149" t="s">
        <v>2680</v>
      </c>
      <c r="E1149" t="s">
        <v>2672</v>
      </c>
      <c r="F1149" t="s">
        <v>2667</v>
      </c>
      <c r="G1149" t="s">
        <v>2652</v>
      </c>
      <c r="H1149" t="s">
        <v>868</v>
      </c>
      <c r="I1149" t="s">
        <v>186</v>
      </c>
      <c r="K1149">
        <v>14.819134</v>
      </c>
      <c r="L1149">
        <v>15.744929000000001</v>
      </c>
      <c r="M1149">
        <v>14.379311</v>
      </c>
      <c r="N1149">
        <v>15.348514</v>
      </c>
      <c r="O1149">
        <v>15.662737999999999</v>
      </c>
      <c r="P1149">
        <v>16.235220000000002</v>
      </c>
      <c r="Q1149">
        <v>16.970354</v>
      </c>
      <c r="R1149">
        <v>17.72316</v>
      </c>
      <c r="S1149">
        <v>18.38899</v>
      </c>
      <c r="T1149">
        <v>18.834493999999999</v>
      </c>
      <c r="U1149">
        <v>19.509416999999999</v>
      </c>
      <c r="V1149">
        <v>20.211659999999998</v>
      </c>
      <c r="W1149">
        <v>20.72484</v>
      </c>
      <c r="X1149">
        <v>21.068476</v>
      </c>
      <c r="Y1149">
        <v>21.643854000000001</v>
      </c>
      <c r="Z1149">
        <v>22.148636</v>
      </c>
      <c r="AA1149">
        <v>22.753782000000001</v>
      </c>
      <c r="AB1149">
        <v>23.552992</v>
      </c>
      <c r="AC1149">
        <v>24.105682000000002</v>
      </c>
      <c r="AD1149">
        <v>25.230917000000002</v>
      </c>
      <c r="AE1149">
        <v>26.053826999999998</v>
      </c>
      <c r="AF1149">
        <v>26.63616</v>
      </c>
      <c r="AG1149">
        <v>27.781288</v>
      </c>
      <c r="AH1149">
        <v>28.629926999999999</v>
      </c>
      <c r="AI1149">
        <v>29.361013</v>
      </c>
      <c r="AJ1149">
        <v>30.384074999999999</v>
      </c>
      <c r="AK1149">
        <v>30.797293</v>
      </c>
      <c r="AL1149">
        <v>31.535854</v>
      </c>
      <c r="AM1149">
        <v>32.618304999999999</v>
      </c>
      <c r="AN1149">
        <v>33.481425999999999</v>
      </c>
      <c r="AO1149" s="1">
        <v>2.9000000000000001E-2</v>
      </c>
    </row>
    <row r="1150" spans="1:41" hidden="1" x14ac:dyDescent="0.2">
      <c r="A1150" t="s">
        <v>912</v>
      </c>
      <c r="B1150" t="s">
        <v>15</v>
      </c>
      <c r="C1150" t="s">
        <v>2648</v>
      </c>
      <c r="D1150" t="s">
        <v>2680</v>
      </c>
      <c r="E1150" t="s">
        <v>2672</v>
      </c>
      <c r="F1150" t="s">
        <v>2667</v>
      </c>
      <c r="G1150" t="s">
        <v>2653</v>
      </c>
      <c r="H1150" t="s">
        <v>869</v>
      </c>
      <c r="I1150" t="s">
        <v>186</v>
      </c>
      <c r="K1150">
        <v>14.819134</v>
      </c>
      <c r="L1150">
        <v>15.757723</v>
      </c>
      <c r="M1150">
        <v>14.719872000000001</v>
      </c>
      <c r="N1150">
        <v>16.534300000000002</v>
      </c>
      <c r="O1150">
        <v>17.388846999999998</v>
      </c>
      <c r="P1150">
        <v>18.11562</v>
      </c>
      <c r="Q1150">
        <v>18.917104999999999</v>
      </c>
      <c r="R1150">
        <v>20.007940000000001</v>
      </c>
      <c r="S1150">
        <v>21.623605999999999</v>
      </c>
      <c r="T1150">
        <v>22.367827999999999</v>
      </c>
      <c r="U1150">
        <v>23.34309</v>
      </c>
      <c r="V1150">
        <v>24.189474000000001</v>
      </c>
      <c r="W1150">
        <v>24.971540000000001</v>
      </c>
      <c r="X1150">
        <v>25.734214999999999</v>
      </c>
      <c r="Y1150">
        <v>26.320271999999999</v>
      </c>
      <c r="Z1150">
        <v>27.07752</v>
      </c>
      <c r="AA1150">
        <v>27.92502</v>
      </c>
      <c r="AB1150">
        <v>28.553021999999999</v>
      </c>
      <c r="AC1150">
        <v>29.378038</v>
      </c>
      <c r="AD1150">
        <v>29.583603</v>
      </c>
      <c r="AE1150">
        <v>30.114134</v>
      </c>
      <c r="AF1150">
        <v>30.923147</v>
      </c>
      <c r="AG1150">
        <v>32.080768999999997</v>
      </c>
      <c r="AH1150">
        <v>33.142085999999999</v>
      </c>
      <c r="AI1150">
        <v>34.516373000000002</v>
      </c>
      <c r="AJ1150">
        <v>35.438442000000002</v>
      </c>
      <c r="AK1150">
        <v>36.448546999999998</v>
      </c>
      <c r="AL1150">
        <v>37.087623999999998</v>
      </c>
      <c r="AM1150">
        <v>37.999428000000002</v>
      </c>
      <c r="AN1150">
        <v>39.203448999999999</v>
      </c>
      <c r="AO1150" s="1">
        <v>3.4000000000000002E-2</v>
      </c>
    </row>
    <row r="1151" spans="1:41" hidden="1" x14ac:dyDescent="0.2">
      <c r="A1151" t="s">
        <v>912</v>
      </c>
      <c r="B1151" t="s">
        <v>17</v>
      </c>
      <c r="C1151" t="s">
        <v>2648</v>
      </c>
      <c r="D1151" t="s">
        <v>2680</v>
      </c>
      <c r="E1151" t="s">
        <v>2672</v>
      </c>
      <c r="F1151" t="s">
        <v>2654</v>
      </c>
      <c r="I1151" t="s">
        <v>186</v>
      </c>
    </row>
    <row r="1152" spans="1:41" x14ac:dyDescent="0.2">
      <c r="A1152" t="s">
        <v>912</v>
      </c>
      <c r="B1152" t="s">
        <v>11</v>
      </c>
      <c r="C1152" t="s">
        <v>2648</v>
      </c>
      <c r="D1152" t="s">
        <v>2680</v>
      </c>
      <c r="E1152" t="s">
        <v>2672</v>
      </c>
      <c r="F1152" t="s">
        <v>2654</v>
      </c>
      <c r="G1152" t="s">
        <v>2651</v>
      </c>
      <c r="H1152" t="s">
        <v>870</v>
      </c>
      <c r="I1152" t="s">
        <v>186</v>
      </c>
      <c r="K1152" s="4">
        <v>22.89188</v>
      </c>
      <c r="L1152" s="4">
        <v>23.21546</v>
      </c>
      <c r="M1152" s="4">
        <v>22.945349</v>
      </c>
      <c r="N1152" s="4">
        <v>24.548983</v>
      </c>
      <c r="O1152">
        <v>25.318514</v>
      </c>
      <c r="P1152">
        <v>26.150372000000001</v>
      </c>
      <c r="Q1152">
        <v>27.118258999999998</v>
      </c>
      <c r="R1152">
        <v>28.007632999999998</v>
      </c>
      <c r="S1152">
        <v>28.831828999999999</v>
      </c>
      <c r="T1152">
        <v>29.455143</v>
      </c>
      <c r="U1152">
        <v>30.467886</v>
      </c>
      <c r="V1152">
        <v>31.268537999999999</v>
      </c>
      <c r="W1152">
        <v>32.038513000000002</v>
      </c>
      <c r="X1152">
        <v>32.812744000000002</v>
      </c>
      <c r="Y1152">
        <v>33.643859999999997</v>
      </c>
      <c r="Z1152">
        <v>34.626125000000002</v>
      </c>
      <c r="AA1152">
        <v>35.703677999999996</v>
      </c>
      <c r="AB1152">
        <v>36.681125999999999</v>
      </c>
      <c r="AC1152">
        <v>37.595939999999999</v>
      </c>
      <c r="AD1152">
        <v>38.793002999999999</v>
      </c>
      <c r="AE1152">
        <v>39.822132000000003</v>
      </c>
      <c r="AF1152">
        <v>40.743792999999997</v>
      </c>
      <c r="AG1152">
        <v>42.045817999999997</v>
      </c>
      <c r="AH1152">
        <v>43.436554000000001</v>
      </c>
      <c r="AI1152">
        <v>44.589652999999998</v>
      </c>
      <c r="AJ1152">
        <v>45.963383</v>
      </c>
      <c r="AK1152">
        <v>47.058750000000003</v>
      </c>
      <c r="AL1152">
        <v>47.988937</v>
      </c>
      <c r="AM1152">
        <v>49.059176999999998</v>
      </c>
      <c r="AN1152">
        <v>50.084010999999997</v>
      </c>
      <c r="AO1152" s="1">
        <v>2.7E-2</v>
      </c>
    </row>
    <row r="1153" spans="1:41" x14ac:dyDescent="0.2">
      <c r="A1153" t="s">
        <v>912</v>
      </c>
      <c r="B1153" t="s">
        <v>13</v>
      </c>
      <c r="C1153" t="s">
        <v>2648</v>
      </c>
      <c r="D1153" t="s">
        <v>2680</v>
      </c>
      <c r="E1153" t="s">
        <v>2672</v>
      </c>
      <c r="F1153" t="s">
        <v>2654</v>
      </c>
      <c r="G1153" t="s">
        <v>2652</v>
      </c>
      <c r="H1153" t="s">
        <v>871</v>
      </c>
      <c r="I1153" t="s">
        <v>186</v>
      </c>
      <c r="K1153" s="4">
        <v>22.891870000000001</v>
      </c>
      <c r="L1153" s="4">
        <v>23.208687000000001</v>
      </c>
      <c r="M1153" s="4">
        <v>22.466878999999999</v>
      </c>
      <c r="N1153" s="4">
        <v>23.537175999999999</v>
      </c>
      <c r="O1153">
        <v>24.204581999999998</v>
      </c>
      <c r="P1153">
        <v>25.040282999999999</v>
      </c>
      <c r="Q1153">
        <v>26.077772</v>
      </c>
      <c r="R1153">
        <v>26.957636000000001</v>
      </c>
      <c r="S1153">
        <v>27.787251000000001</v>
      </c>
      <c r="T1153">
        <v>28.448553</v>
      </c>
      <c r="U1153">
        <v>29.244961</v>
      </c>
      <c r="V1153">
        <v>30.091940000000001</v>
      </c>
      <c r="W1153">
        <v>30.907893999999999</v>
      </c>
      <c r="X1153">
        <v>31.469159999999999</v>
      </c>
      <c r="Y1153">
        <v>32.222572</v>
      </c>
      <c r="Z1153">
        <v>32.990856000000001</v>
      </c>
      <c r="AA1153">
        <v>33.818736999999999</v>
      </c>
      <c r="AB1153">
        <v>34.705173000000002</v>
      </c>
      <c r="AC1153">
        <v>35.518371999999999</v>
      </c>
      <c r="AD1153">
        <v>36.794818999999997</v>
      </c>
      <c r="AE1153">
        <v>37.844245999999998</v>
      </c>
      <c r="AF1153">
        <v>38.649635000000004</v>
      </c>
      <c r="AG1153">
        <v>39.965617999999999</v>
      </c>
      <c r="AH1153">
        <v>40.999279000000001</v>
      </c>
      <c r="AI1153">
        <v>41.914664999999999</v>
      </c>
      <c r="AJ1153">
        <v>43.185783000000001</v>
      </c>
      <c r="AK1153">
        <v>43.781612000000003</v>
      </c>
      <c r="AL1153">
        <v>44.700381999999998</v>
      </c>
      <c r="AM1153">
        <v>45.919209000000002</v>
      </c>
      <c r="AN1153">
        <v>46.945495999999999</v>
      </c>
      <c r="AO1153" s="1">
        <v>2.5000000000000001E-2</v>
      </c>
    </row>
    <row r="1154" spans="1:41" x14ac:dyDescent="0.2">
      <c r="A1154" t="s">
        <v>912</v>
      </c>
      <c r="B1154" t="s">
        <v>15</v>
      </c>
      <c r="C1154" t="s">
        <v>2648</v>
      </c>
      <c r="D1154" t="s">
        <v>2680</v>
      </c>
      <c r="E1154" t="s">
        <v>2672</v>
      </c>
      <c r="F1154" t="s">
        <v>2654</v>
      </c>
      <c r="G1154" t="s">
        <v>2653</v>
      </c>
      <c r="H1154" t="s">
        <v>872</v>
      </c>
      <c r="I1154" t="s">
        <v>186</v>
      </c>
      <c r="K1154" s="4">
        <v>22.891884000000001</v>
      </c>
      <c r="L1154" s="4">
        <v>23.227727999999999</v>
      </c>
      <c r="M1154" s="4">
        <v>22.825870999999999</v>
      </c>
      <c r="N1154" s="4">
        <v>24.775776</v>
      </c>
      <c r="O1154">
        <v>25.967956999999998</v>
      </c>
      <c r="P1154">
        <v>27.025185</v>
      </c>
      <c r="Q1154">
        <v>28.124744</v>
      </c>
      <c r="R1154">
        <v>29.228605000000002</v>
      </c>
      <c r="S1154">
        <v>30.898019999999999</v>
      </c>
      <c r="T1154">
        <v>31.769034999999999</v>
      </c>
      <c r="U1154">
        <v>32.736279000000003</v>
      </c>
      <c r="V1154">
        <v>33.647162999999999</v>
      </c>
      <c r="W1154">
        <v>34.508128999999997</v>
      </c>
      <c r="X1154">
        <v>35.342784999999999</v>
      </c>
      <c r="Y1154">
        <v>36.039845</v>
      </c>
      <c r="Z1154">
        <v>36.895885</v>
      </c>
      <c r="AA1154">
        <v>37.902026999999997</v>
      </c>
      <c r="AB1154">
        <v>38.715499999999999</v>
      </c>
      <c r="AC1154">
        <v>39.642226999999998</v>
      </c>
      <c r="AD1154">
        <v>39.984501000000002</v>
      </c>
      <c r="AE1154">
        <v>40.677833999999997</v>
      </c>
      <c r="AF1154">
        <v>41.667042000000002</v>
      </c>
      <c r="AG1154">
        <v>43.023006000000002</v>
      </c>
      <c r="AH1154">
        <v>44.318092</v>
      </c>
      <c r="AI1154">
        <v>45.901252999999997</v>
      </c>
      <c r="AJ1154">
        <v>47.11298</v>
      </c>
      <c r="AK1154">
        <v>48.309058999999998</v>
      </c>
      <c r="AL1154">
        <v>49.154198000000001</v>
      </c>
      <c r="AM1154">
        <v>50.347023</v>
      </c>
      <c r="AN1154">
        <v>51.791615</v>
      </c>
      <c r="AO1154" s="1">
        <v>2.9000000000000001E-2</v>
      </c>
    </row>
    <row r="1155" spans="1:41" hidden="1" x14ac:dyDescent="0.2">
      <c r="A1155" t="s">
        <v>912</v>
      </c>
      <c r="B1155" t="s">
        <v>36</v>
      </c>
      <c r="C1155" t="s">
        <v>2648</v>
      </c>
      <c r="D1155" t="s">
        <v>2680</v>
      </c>
      <c r="E1155" t="s">
        <v>2672</v>
      </c>
      <c r="F1155" t="s">
        <v>2660</v>
      </c>
      <c r="I1155" t="s">
        <v>186</v>
      </c>
    </row>
    <row r="1156" spans="1:41" hidden="1" x14ac:dyDescent="0.2">
      <c r="A1156" t="s">
        <v>912</v>
      </c>
      <c r="B1156" t="s">
        <v>11</v>
      </c>
      <c r="C1156" t="s">
        <v>2648</v>
      </c>
      <c r="D1156" t="s">
        <v>2680</v>
      </c>
      <c r="E1156" t="s">
        <v>2672</v>
      </c>
      <c r="F1156" t="s">
        <v>2660</v>
      </c>
      <c r="G1156" t="s">
        <v>2651</v>
      </c>
      <c r="H1156" t="s">
        <v>873</v>
      </c>
      <c r="I1156" t="s">
        <v>186</v>
      </c>
      <c r="K1156">
        <v>5.5584499999999997</v>
      </c>
      <c r="L1156">
        <v>6.8318029999999998</v>
      </c>
      <c r="M1156">
        <v>8.4788549999999994</v>
      </c>
      <c r="N1156">
        <v>9.7546920000000004</v>
      </c>
      <c r="O1156">
        <v>10.392500999999999</v>
      </c>
      <c r="P1156">
        <v>11.113078</v>
      </c>
      <c r="Q1156">
        <v>12.054150999999999</v>
      </c>
      <c r="R1156">
        <v>12.588442000000001</v>
      </c>
      <c r="S1156">
        <v>13.016431000000001</v>
      </c>
      <c r="T1156">
        <v>13.504460999999999</v>
      </c>
      <c r="U1156">
        <v>14.039965</v>
      </c>
      <c r="V1156">
        <v>14.528373999999999</v>
      </c>
      <c r="W1156">
        <v>15.006447</v>
      </c>
      <c r="X1156">
        <v>15.362826999999999</v>
      </c>
      <c r="Y1156">
        <v>15.732924000000001</v>
      </c>
      <c r="Z1156">
        <v>16.026683999999999</v>
      </c>
      <c r="AA1156">
        <v>16.370977</v>
      </c>
      <c r="AB1156">
        <v>17.005289000000001</v>
      </c>
      <c r="AC1156">
        <v>17.142855000000001</v>
      </c>
      <c r="AD1156">
        <v>18.279786999999999</v>
      </c>
      <c r="AE1156">
        <v>18.949413</v>
      </c>
      <c r="AF1156">
        <v>19.595317999999999</v>
      </c>
      <c r="AG1156">
        <v>20.611730999999999</v>
      </c>
      <c r="AH1156">
        <v>21.514372000000002</v>
      </c>
      <c r="AI1156">
        <v>22.159685</v>
      </c>
      <c r="AJ1156">
        <v>22.901537000000001</v>
      </c>
      <c r="AK1156">
        <v>23.636680999999999</v>
      </c>
      <c r="AL1156">
        <v>24.006308000000001</v>
      </c>
      <c r="AM1156">
        <v>24.675673</v>
      </c>
      <c r="AN1156">
        <v>25.082643999999998</v>
      </c>
      <c r="AO1156" s="1">
        <v>5.2999999999999999E-2</v>
      </c>
    </row>
    <row r="1157" spans="1:41" hidden="1" x14ac:dyDescent="0.2">
      <c r="A1157" t="s">
        <v>912</v>
      </c>
      <c r="B1157" t="s">
        <v>13</v>
      </c>
      <c r="C1157" t="s">
        <v>2648</v>
      </c>
      <c r="D1157" t="s">
        <v>2680</v>
      </c>
      <c r="E1157" t="s">
        <v>2672</v>
      </c>
      <c r="F1157" t="s">
        <v>2660</v>
      </c>
      <c r="G1157" t="s">
        <v>2652</v>
      </c>
      <c r="H1157" t="s">
        <v>874</v>
      </c>
      <c r="I1157" t="s">
        <v>186</v>
      </c>
      <c r="K1157">
        <v>5.5590169999999999</v>
      </c>
      <c r="L1157">
        <v>6.8478409999999998</v>
      </c>
      <c r="M1157">
        <v>8.1578119999999998</v>
      </c>
      <c r="N1157">
        <v>9.0126200000000001</v>
      </c>
      <c r="O1157">
        <v>9.6017440000000001</v>
      </c>
      <c r="P1157">
        <v>10.345701999999999</v>
      </c>
      <c r="Q1157">
        <v>11.271649999999999</v>
      </c>
      <c r="R1157">
        <v>11.769940999999999</v>
      </c>
      <c r="S1157">
        <v>12.226794999999999</v>
      </c>
      <c r="T1157">
        <v>12.627048</v>
      </c>
      <c r="U1157">
        <v>13.060205</v>
      </c>
      <c r="V1157">
        <v>13.558638</v>
      </c>
      <c r="W1157">
        <v>13.976933000000001</v>
      </c>
      <c r="X1157">
        <v>14.270034000000001</v>
      </c>
      <c r="Y1157">
        <v>14.674327999999999</v>
      </c>
      <c r="Z1157">
        <v>15.066998</v>
      </c>
      <c r="AA1157">
        <v>15.516168</v>
      </c>
      <c r="AB1157">
        <v>16.074593</v>
      </c>
      <c r="AC1157">
        <v>16.433012000000002</v>
      </c>
      <c r="AD1157">
        <v>17.303076000000001</v>
      </c>
      <c r="AE1157">
        <v>17.895329</v>
      </c>
      <c r="AF1157">
        <v>18.309007999999999</v>
      </c>
      <c r="AG1157">
        <v>19.067169</v>
      </c>
      <c r="AH1157">
        <v>19.647590999999998</v>
      </c>
      <c r="AI1157">
        <v>20.256798</v>
      </c>
      <c r="AJ1157">
        <v>20.907867</v>
      </c>
      <c r="AK1157">
        <v>21.227577</v>
      </c>
      <c r="AL1157">
        <v>21.786477999999999</v>
      </c>
      <c r="AM1157">
        <v>22.421241999999999</v>
      </c>
      <c r="AN1157">
        <v>22.997150000000001</v>
      </c>
      <c r="AO1157" s="1">
        <v>0.05</v>
      </c>
    </row>
    <row r="1158" spans="1:41" hidden="1" x14ac:dyDescent="0.2">
      <c r="A1158" t="s">
        <v>912</v>
      </c>
      <c r="B1158" t="s">
        <v>15</v>
      </c>
      <c r="C1158" t="s">
        <v>2648</v>
      </c>
      <c r="D1158" t="s">
        <v>2680</v>
      </c>
      <c r="E1158" t="s">
        <v>2672</v>
      </c>
      <c r="F1158" t="s">
        <v>2660</v>
      </c>
      <c r="G1158" t="s">
        <v>2653</v>
      </c>
      <c r="H1158" t="s">
        <v>875</v>
      </c>
      <c r="I1158" t="s">
        <v>186</v>
      </c>
      <c r="K1158">
        <v>5.5586909999999996</v>
      </c>
      <c r="L1158">
        <v>6.8734460000000004</v>
      </c>
      <c r="M1158">
        <v>8.3677349999999997</v>
      </c>
      <c r="N1158">
        <v>9.9794199999999993</v>
      </c>
      <c r="O1158">
        <v>10.957654</v>
      </c>
      <c r="P1158">
        <v>11.857269000000001</v>
      </c>
      <c r="Q1158">
        <v>12.870654</v>
      </c>
      <c r="R1158">
        <v>13.548616000000001</v>
      </c>
      <c r="S1158">
        <v>14.695021000000001</v>
      </c>
      <c r="T1158">
        <v>15.086444</v>
      </c>
      <c r="U1158">
        <v>15.617708</v>
      </c>
      <c r="V1158">
        <v>16.088123</v>
      </c>
      <c r="W1158">
        <v>16.609082999999998</v>
      </c>
      <c r="X1158">
        <v>17.082367000000001</v>
      </c>
      <c r="Y1158">
        <v>17.362362000000001</v>
      </c>
      <c r="Z1158">
        <v>17.733362</v>
      </c>
      <c r="AA1158">
        <v>18.495802000000001</v>
      </c>
      <c r="AB1158">
        <v>19.103891000000001</v>
      </c>
      <c r="AC1158">
        <v>19.562967</v>
      </c>
      <c r="AD1158">
        <v>20.045261</v>
      </c>
      <c r="AE1158">
        <v>20.666502000000001</v>
      </c>
      <c r="AF1158">
        <v>21.276834000000001</v>
      </c>
      <c r="AG1158">
        <v>22.142052</v>
      </c>
      <c r="AH1158">
        <v>22.556835</v>
      </c>
      <c r="AI1158">
        <v>23.263323</v>
      </c>
      <c r="AJ1158">
        <v>24.019938</v>
      </c>
      <c r="AK1158">
        <v>24.608906000000001</v>
      </c>
      <c r="AL1158">
        <v>25.324276000000001</v>
      </c>
      <c r="AM1158">
        <v>26.074034000000001</v>
      </c>
      <c r="AN1158">
        <v>26.667456000000001</v>
      </c>
      <c r="AO1158" s="1">
        <v>5.6000000000000001E-2</v>
      </c>
    </row>
    <row r="1159" spans="1:41" hidden="1" x14ac:dyDescent="0.2">
      <c r="A1159" t="s">
        <v>912</v>
      </c>
      <c r="B1159" t="s">
        <v>21</v>
      </c>
      <c r="C1159" t="s">
        <v>2648</v>
      </c>
      <c r="D1159" t="s">
        <v>2680</v>
      </c>
      <c r="E1159" t="s">
        <v>2672</v>
      </c>
      <c r="F1159" t="s">
        <v>2655</v>
      </c>
      <c r="I1159" t="s">
        <v>186</v>
      </c>
    </row>
    <row r="1160" spans="1:41" hidden="1" x14ac:dyDescent="0.2">
      <c r="A1160" t="s">
        <v>912</v>
      </c>
      <c r="B1160" t="s">
        <v>11</v>
      </c>
      <c r="C1160" t="s">
        <v>2648</v>
      </c>
      <c r="D1160" t="s">
        <v>2680</v>
      </c>
      <c r="E1160" t="s">
        <v>2672</v>
      </c>
      <c r="F1160" t="s">
        <v>2655</v>
      </c>
      <c r="G1160" t="s">
        <v>2651</v>
      </c>
      <c r="H1160" t="s">
        <v>876</v>
      </c>
      <c r="I1160" t="s">
        <v>186</v>
      </c>
      <c r="K1160">
        <v>10.071880999999999</v>
      </c>
      <c r="L1160">
        <v>9.6214230000000001</v>
      </c>
      <c r="M1160">
        <v>9.4325890000000001</v>
      </c>
      <c r="N1160">
        <v>9.4644490000000001</v>
      </c>
      <c r="O1160">
        <v>9.8196820000000002</v>
      </c>
      <c r="P1160">
        <v>10.274652</v>
      </c>
      <c r="Q1160">
        <v>10.851032999999999</v>
      </c>
      <c r="R1160">
        <v>11.203835</v>
      </c>
      <c r="S1160">
        <v>11.690702</v>
      </c>
      <c r="T1160">
        <v>12.134708</v>
      </c>
      <c r="U1160">
        <v>12.450227</v>
      </c>
      <c r="V1160">
        <v>12.707074</v>
      </c>
      <c r="W1160">
        <v>13.020099</v>
      </c>
      <c r="X1160">
        <v>13.338786000000001</v>
      </c>
      <c r="Y1160">
        <v>13.62416</v>
      </c>
      <c r="Z1160">
        <v>13.889578</v>
      </c>
      <c r="AA1160">
        <v>14.193629</v>
      </c>
      <c r="AB1160">
        <v>14.469052</v>
      </c>
      <c r="AC1160">
        <v>14.79031</v>
      </c>
      <c r="AD1160">
        <v>15.10638</v>
      </c>
      <c r="AE1160">
        <v>15.284848999999999</v>
      </c>
      <c r="AF1160">
        <v>15.589033000000001</v>
      </c>
      <c r="AG1160">
        <v>15.906309</v>
      </c>
      <c r="AH1160">
        <v>16.423428000000001</v>
      </c>
      <c r="AI1160">
        <v>16.832304000000001</v>
      </c>
      <c r="AJ1160">
        <v>17.197140000000001</v>
      </c>
      <c r="AK1160">
        <v>17.533450999999999</v>
      </c>
      <c r="AL1160">
        <v>17.881266</v>
      </c>
      <c r="AM1160">
        <v>18.301043</v>
      </c>
      <c r="AN1160">
        <v>18.721153000000001</v>
      </c>
      <c r="AO1160" s="1">
        <v>2.1999999999999999E-2</v>
      </c>
    </row>
    <row r="1161" spans="1:41" hidden="1" x14ac:dyDescent="0.2">
      <c r="A1161" t="s">
        <v>912</v>
      </c>
      <c r="B1161" t="s">
        <v>13</v>
      </c>
      <c r="C1161" t="s">
        <v>2648</v>
      </c>
      <c r="D1161" t="s">
        <v>2680</v>
      </c>
      <c r="E1161" t="s">
        <v>2672</v>
      </c>
      <c r="F1161" t="s">
        <v>2655</v>
      </c>
      <c r="G1161" t="s">
        <v>2652</v>
      </c>
      <c r="H1161" t="s">
        <v>877</v>
      </c>
      <c r="I1161" t="s">
        <v>186</v>
      </c>
      <c r="K1161">
        <v>10.086095</v>
      </c>
      <c r="L1161">
        <v>9.4128919999999994</v>
      </c>
      <c r="M1161">
        <v>9.0821389999999997</v>
      </c>
      <c r="N1161">
        <v>9.0822120000000002</v>
      </c>
      <c r="O1161">
        <v>9.5836079999999999</v>
      </c>
      <c r="P1161">
        <v>9.9692640000000008</v>
      </c>
      <c r="Q1161">
        <v>10.402668999999999</v>
      </c>
      <c r="R1161">
        <v>10.757222000000001</v>
      </c>
      <c r="S1161">
        <v>11.189892</v>
      </c>
      <c r="T1161">
        <v>11.691115999999999</v>
      </c>
      <c r="U1161">
        <v>12.045182</v>
      </c>
      <c r="V1161">
        <v>12.337865000000001</v>
      </c>
      <c r="W1161">
        <v>12.855114</v>
      </c>
      <c r="X1161">
        <v>13.183255000000001</v>
      </c>
      <c r="Y1161">
        <v>13.457496000000001</v>
      </c>
      <c r="Z1161">
        <v>13.704739999999999</v>
      </c>
      <c r="AA1161">
        <v>14.057821000000001</v>
      </c>
      <c r="AB1161">
        <v>14.332246</v>
      </c>
      <c r="AC1161">
        <v>14.461123000000001</v>
      </c>
      <c r="AD1161">
        <v>14.711161000000001</v>
      </c>
      <c r="AE1161">
        <v>15.002347</v>
      </c>
      <c r="AF1161">
        <v>15.277105000000001</v>
      </c>
      <c r="AG1161">
        <v>15.626882999999999</v>
      </c>
      <c r="AH1161">
        <v>16.076166000000001</v>
      </c>
      <c r="AI1161">
        <v>16.521566</v>
      </c>
      <c r="AJ1161">
        <v>16.508196000000002</v>
      </c>
      <c r="AK1161">
        <v>16.706985</v>
      </c>
      <c r="AL1161">
        <v>16.872033999999999</v>
      </c>
      <c r="AM1161">
        <v>16.947512</v>
      </c>
      <c r="AN1161">
        <v>17.054455000000001</v>
      </c>
      <c r="AO1161" s="1">
        <v>1.7999999999999999E-2</v>
      </c>
    </row>
    <row r="1162" spans="1:41" hidden="1" x14ac:dyDescent="0.2">
      <c r="A1162" t="s">
        <v>912</v>
      </c>
      <c r="B1162" t="s">
        <v>15</v>
      </c>
      <c r="C1162" t="s">
        <v>2648</v>
      </c>
      <c r="D1162" t="s">
        <v>2680</v>
      </c>
      <c r="E1162" t="s">
        <v>2672</v>
      </c>
      <c r="F1162" t="s">
        <v>2655</v>
      </c>
      <c r="G1162" t="s">
        <v>2653</v>
      </c>
      <c r="H1162" t="s">
        <v>878</v>
      </c>
      <c r="I1162" t="s">
        <v>186</v>
      </c>
      <c r="K1162">
        <v>10.067444999999999</v>
      </c>
      <c r="L1162">
        <v>10.039631</v>
      </c>
      <c r="M1162">
        <v>9.9428479999999997</v>
      </c>
      <c r="N1162">
        <v>10.285501</v>
      </c>
      <c r="O1162">
        <v>10.770524999999999</v>
      </c>
      <c r="P1162">
        <v>11.305338000000001</v>
      </c>
      <c r="Q1162">
        <v>11.887703</v>
      </c>
      <c r="R1162">
        <v>12.367896</v>
      </c>
      <c r="S1162">
        <v>12.984073</v>
      </c>
      <c r="T1162">
        <v>13.444213</v>
      </c>
      <c r="U1162">
        <v>13.902646000000001</v>
      </c>
      <c r="V1162">
        <v>14.236829999999999</v>
      </c>
      <c r="W1162">
        <v>14.597075999999999</v>
      </c>
      <c r="X1162">
        <v>14.891553</v>
      </c>
      <c r="Y1162">
        <v>15.170458999999999</v>
      </c>
      <c r="Z1162">
        <v>15.583385</v>
      </c>
      <c r="AA1162">
        <v>15.958329000000001</v>
      </c>
      <c r="AB1162">
        <v>16.319199000000001</v>
      </c>
      <c r="AC1162">
        <v>16.733431</v>
      </c>
      <c r="AD1162">
        <v>17.162248999999999</v>
      </c>
      <c r="AE1162">
        <v>17.452946000000001</v>
      </c>
      <c r="AF1162">
        <v>17.803715</v>
      </c>
      <c r="AG1162">
        <v>18.137350000000001</v>
      </c>
      <c r="AH1162">
        <v>18.689188000000001</v>
      </c>
      <c r="AI1162">
        <v>19.184282</v>
      </c>
      <c r="AJ1162">
        <v>19.712506999999999</v>
      </c>
      <c r="AK1162">
        <v>20.237856000000001</v>
      </c>
      <c r="AL1162">
        <v>20.794502000000001</v>
      </c>
      <c r="AM1162">
        <v>21.440508000000001</v>
      </c>
      <c r="AN1162">
        <v>22.080649999999999</v>
      </c>
      <c r="AO1162" s="1">
        <v>2.7E-2</v>
      </c>
    </row>
    <row r="1163" spans="1:41" hidden="1" x14ac:dyDescent="0.2">
      <c r="A1163" t="s">
        <v>912</v>
      </c>
      <c r="B1163" t="s">
        <v>59</v>
      </c>
      <c r="C1163" t="s">
        <v>2648</v>
      </c>
      <c r="D1163" t="s">
        <v>2680</v>
      </c>
      <c r="E1163" t="s">
        <v>2672</v>
      </c>
      <c r="F1163" t="s">
        <v>2661</v>
      </c>
      <c r="I1163" t="s">
        <v>186</v>
      </c>
    </row>
    <row r="1164" spans="1:41" hidden="1" x14ac:dyDescent="0.2">
      <c r="A1164" t="s">
        <v>912</v>
      </c>
      <c r="B1164" t="s">
        <v>11</v>
      </c>
      <c r="C1164" t="s">
        <v>2648</v>
      </c>
      <c r="D1164" t="s">
        <v>2680</v>
      </c>
      <c r="E1164" t="s">
        <v>2672</v>
      </c>
      <c r="F1164" t="s">
        <v>2661</v>
      </c>
      <c r="G1164" t="s">
        <v>2651</v>
      </c>
      <c r="H1164" t="s">
        <v>879</v>
      </c>
      <c r="I1164" t="s">
        <v>186</v>
      </c>
      <c r="K1164">
        <v>0</v>
      </c>
      <c r="L1164">
        <v>0</v>
      </c>
      <c r="M1164">
        <v>0</v>
      </c>
      <c r="N1164">
        <v>0</v>
      </c>
      <c r="O1164">
        <v>0</v>
      </c>
      <c r="P1164">
        <v>0</v>
      </c>
      <c r="Q1164">
        <v>0</v>
      </c>
      <c r="R1164">
        <v>0</v>
      </c>
      <c r="S1164">
        <v>0</v>
      </c>
      <c r="T1164">
        <v>0</v>
      </c>
      <c r="U1164">
        <v>0</v>
      </c>
      <c r="V1164">
        <v>0</v>
      </c>
      <c r="W1164">
        <v>0</v>
      </c>
      <c r="X1164">
        <v>0</v>
      </c>
      <c r="Y1164">
        <v>0</v>
      </c>
      <c r="Z1164">
        <v>0</v>
      </c>
      <c r="AA1164">
        <v>0</v>
      </c>
      <c r="AB1164">
        <v>0</v>
      </c>
      <c r="AC1164">
        <v>0</v>
      </c>
      <c r="AD1164">
        <v>0</v>
      </c>
      <c r="AE1164">
        <v>0</v>
      </c>
      <c r="AF1164">
        <v>0</v>
      </c>
      <c r="AG1164">
        <v>0</v>
      </c>
      <c r="AH1164">
        <v>0</v>
      </c>
      <c r="AI1164">
        <v>0</v>
      </c>
      <c r="AJ1164">
        <v>0</v>
      </c>
      <c r="AK1164">
        <v>0</v>
      </c>
      <c r="AL1164">
        <v>0</v>
      </c>
      <c r="AM1164">
        <v>0</v>
      </c>
      <c r="AN1164">
        <v>0</v>
      </c>
      <c r="AO1164" t="s">
        <v>69</v>
      </c>
    </row>
    <row r="1165" spans="1:41" hidden="1" x14ac:dyDescent="0.2">
      <c r="A1165" t="s">
        <v>912</v>
      </c>
      <c r="B1165" t="s">
        <v>13</v>
      </c>
      <c r="C1165" t="s">
        <v>2648</v>
      </c>
      <c r="D1165" t="s">
        <v>2680</v>
      </c>
      <c r="E1165" t="s">
        <v>2672</v>
      </c>
      <c r="F1165" t="s">
        <v>2661</v>
      </c>
      <c r="G1165" t="s">
        <v>2652</v>
      </c>
      <c r="H1165" t="s">
        <v>880</v>
      </c>
      <c r="I1165" t="s">
        <v>186</v>
      </c>
      <c r="K1165">
        <v>0</v>
      </c>
      <c r="L1165">
        <v>0</v>
      </c>
      <c r="M1165">
        <v>0</v>
      </c>
      <c r="N1165">
        <v>0</v>
      </c>
      <c r="O1165">
        <v>0</v>
      </c>
      <c r="P1165">
        <v>0</v>
      </c>
      <c r="Q1165">
        <v>0</v>
      </c>
      <c r="R1165">
        <v>0</v>
      </c>
      <c r="S1165">
        <v>0</v>
      </c>
      <c r="T1165">
        <v>0</v>
      </c>
      <c r="U1165">
        <v>0</v>
      </c>
      <c r="V1165">
        <v>0</v>
      </c>
      <c r="W1165">
        <v>0</v>
      </c>
      <c r="X1165">
        <v>0</v>
      </c>
      <c r="Y1165">
        <v>0</v>
      </c>
      <c r="Z1165">
        <v>0</v>
      </c>
      <c r="AA1165">
        <v>0</v>
      </c>
      <c r="AB1165">
        <v>0</v>
      </c>
      <c r="AC1165">
        <v>0</v>
      </c>
      <c r="AD1165">
        <v>0</v>
      </c>
      <c r="AE1165">
        <v>0</v>
      </c>
      <c r="AF1165">
        <v>0</v>
      </c>
      <c r="AG1165">
        <v>0</v>
      </c>
      <c r="AH1165">
        <v>0</v>
      </c>
      <c r="AI1165">
        <v>0</v>
      </c>
      <c r="AJ1165">
        <v>0</v>
      </c>
      <c r="AK1165">
        <v>0</v>
      </c>
      <c r="AL1165">
        <v>0</v>
      </c>
      <c r="AM1165">
        <v>0</v>
      </c>
      <c r="AN1165">
        <v>0</v>
      </c>
      <c r="AO1165" t="s">
        <v>69</v>
      </c>
    </row>
    <row r="1166" spans="1:41" hidden="1" x14ac:dyDescent="0.2">
      <c r="A1166" t="s">
        <v>912</v>
      </c>
      <c r="B1166" t="s">
        <v>15</v>
      </c>
      <c r="C1166" t="s">
        <v>2648</v>
      </c>
      <c r="D1166" t="s">
        <v>2680</v>
      </c>
      <c r="E1166" t="s">
        <v>2672</v>
      </c>
      <c r="F1166" t="s">
        <v>2661</v>
      </c>
      <c r="G1166" t="s">
        <v>2653</v>
      </c>
      <c r="H1166" t="s">
        <v>881</v>
      </c>
      <c r="I1166" t="s">
        <v>186</v>
      </c>
      <c r="K1166">
        <v>0</v>
      </c>
      <c r="L1166">
        <v>0</v>
      </c>
      <c r="M1166">
        <v>0</v>
      </c>
      <c r="N1166">
        <v>0</v>
      </c>
      <c r="O1166">
        <v>0</v>
      </c>
      <c r="P1166">
        <v>0</v>
      </c>
      <c r="Q1166">
        <v>0</v>
      </c>
      <c r="R1166">
        <v>0</v>
      </c>
      <c r="S1166">
        <v>0</v>
      </c>
      <c r="T1166">
        <v>0</v>
      </c>
      <c r="U1166">
        <v>0</v>
      </c>
      <c r="V1166">
        <v>0</v>
      </c>
      <c r="W1166">
        <v>0</v>
      </c>
      <c r="X1166">
        <v>0</v>
      </c>
      <c r="Y1166">
        <v>0</v>
      </c>
      <c r="Z1166">
        <v>0</v>
      </c>
      <c r="AA1166">
        <v>0</v>
      </c>
      <c r="AB1166">
        <v>0</v>
      </c>
      <c r="AC1166">
        <v>0</v>
      </c>
      <c r="AD1166">
        <v>0</v>
      </c>
      <c r="AE1166">
        <v>0</v>
      </c>
      <c r="AF1166">
        <v>0</v>
      </c>
      <c r="AG1166">
        <v>0</v>
      </c>
      <c r="AH1166">
        <v>0</v>
      </c>
      <c r="AI1166">
        <v>0</v>
      </c>
      <c r="AJ1166">
        <v>0</v>
      </c>
      <c r="AK1166">
        <v>0</v>
      </c>
      <c r="AL1166">
        <v>0</v>
      </c>
      <c r="AM1166">
        <v>0</v>
      </c>
      <c r="AN1166">
        <v>0</v>
      </c>
      <c r="AO1166" t="s">
        <v>69</v>
      </c>
    </row>
    <row r="1167" spans="1:41" hidden="1" x14ac:dyDescent="0.2">
      <c r="A1167" t="s">
        <v>912</v>
      </c>
      <c r="B1167" t="s">
        <v>147</v>
      </c>
      <c r="C1167" t="s">
        <v>2648</v>
      </c>
      <c r="D1167" t="s">
        <v>2680</v>
      </c>
      <c r="E1167" t="s">
        <v>2672</v>
      </c>
      <c r="F1167" t="s">
        <v>2673</v>
      </c>
      <c r="I1167" t="s">
        <v>186</v>
      </c>
    </row>
    <row r="1168" spans="1:41" hidden="1" x14ac:dyDescent="0.2">
      <c r="A1168" t="s">
        <v>912</v>
      </c>
      <c r="B1168" t="s">
        <v>11</v>
      </c>
      <c r="C1168" t="s">
        <v>2648</v>
      </c>
      <c r="D1168" t="s">
        <v>2680</v>
      </c>
      <c r="E1168" t="s">
        <v>2672</v>
      </c>
      <c r="F1168" t="s">
        <v>2673</v>
      </c>
      <c r="G1168" t="s">
        <v>2651</v>
      </c>
      <c r="H1168" t="s">
        <v>882</v>
      </c>
      <c r="I1168" t="s">
        <v>186</v>
      </c>
      <c r="K1168">
        <v>0.18953100000000001</v>
      </c>
      <c r="L1168">
        <v>0.199596</v>
      </c>
      <c r="M1168">
        <v>3.4819770000000001</v>
      </c>
      <c r="N1168">
        <v>3.7711600000000001</v>
      </c>
      <c r="O1168">
        <v>3.9025340000000002</v>
      </c>
      <c r="P1168">
        <v>3.950164</v>
      </c>
      <c r="Q1168">
        <v>3.915394</v>
      </c>
      <c r="R1168">
        <v>4.3037590000000003</v>
      </c>
      <c r="S1168">
        <v>4.9094889999999998</v>
      </c>
      <c r="T1168">
        <v>5.0645290000000003</v>
      </c>
      <c r="U1168">
        <v>5.2303860000000002</v>
      </c>
      <c r="V1168">
        <v>5.390314</v>
      </c>
      <c r="W1168">
        <v>5.5535920000000001</v>
      </c>
      <c r="X1168">
        <v>5.7168270000000003</v>
      </c>
      <c r="Y1168">
        <v>5.8636470000000003</v>
      </c>
      <c r="Z1168">
        <v>6.0342339999999997</v>
      </c>
      <c r="AA1168">
        <v>6.2085590000000002</v>
      </c>
      <c r="AB1168">
        <v>6.393821</v>
      </c>
      <c r="AC1168">
        <v>6.5874459999999999</v>
      </c>
      <c r="AD1168">
        <v>6.7859230000000004</v>
      </c>
      <c r="AE1168">
        <v>5.4237590000000004</v>
      </c>
      <c r="AF1168">
        <v>5.5003359999999999</v>
      </c>
      <c r="AG1168">
        <v>5.6232600000000001</v>
      </c>
      <c r="AH1168">
        <v>5.7607169999999996</v>
      </c>
      <c r="AI1168">
        <v>5.8955140000000004</v>
      </c>
      <c r="AJ1168">
        <v>6.030341</v>
      </c>
      <c r="AK1168">
        <v>6.1588750000000001</v>
      </c>
      <c r="AL1168">
        <v>6.2892359999999998</v>
      </c>
      <c r="AM1168">
        <v>6.4223150000000002</v>
      </c>
      <c r="AN1168">
        <v>6.553617</v>
      </c>
      <c r="AO1168" s="1">
        <v>0.13</v>
      </c>
    </row>
    <row r="1169" spans="1:41" hidden="1" x14ac:dyDescent="0.2">
      <c r="A1169" t="s">
        <v>912</v>
      </c>
      <c r="B1169" t="s">
        <v>13</v>
      </c>
      <c r="C1169" t="s">
        <v>2648</v>
      </c>
      <c r="D1169" t="s">
        <v>2680</v>
      </c>
      <c r="E1169" t="s">
        <v>2672</v>
      </c>
      <c r="F1169" t="s">
        <v>2673</v>
      </c>
      <c r="G1169" t="s">
        <v>2652</v>
      </c>
      <c r="H1169" t="s">
        <v>883</v>
      </c>
      <c r="I1169" t="s">
        <v>186</v>
      </c>
      <c r="K1169">
        <v>0.19</v>
      </c>
      <c r="L1169">
        <v>0.19467000000000001</v>
      </c>
      <c r="M1169">
        <v>3.408134</v>
      </c>
      <c r="N1169">
        <v>3.835375</v>
      </c>
      <c r="O1169">
        <v>3.93222</v>
      </c>
      <c r="P1169">
        <v>4.0040380000000004</v>
      </c>
      <c r="Q1169">
        <v>4.2862</v>
      </c>
      <c r="R1169">
        <v>4.468852</v>
      </c>
      <c r="S1169">
        <v>4.8710750000000003</v>
      </c>
      <c r="T1169">
        <v>5.0323979999999997</v>
      </c>
      <c r="U1169">
        <v>5.2113100000000001</v>
      </c>
      <c r="V1169">
        <v>5.3887530000000003</v>
      </c>
      <c r="W1169">
        <v>5.5674210000000004</v>
      </c>
      <c r="X1169">
        <v>5.7499279999999997</v>
      </c>
      <c r="Y1169">
        <v>5.9292879999999997</v>
      </c>
      <c r="Z1169">
        <v>6.1098480000000004</v>
      </c>
      <c r="AA1169">
        <v>6.2936860000000001</v>
      </c>
      <c r="AB1169">
        <v>6.4801599999999997</v>
      </c>
      <c r="AC1169">
        <v>6.6786070000000004</v>
      </c>
      <c r="AD1169">
        <v>6.8885139999999998</v>
      </c>
      <c r="AE1169">
        <v>7.0963149999999997</v>
      </c>
      <c r="AF1169">
        <v>7.3020449999999997</v>
      </c>
      <c r="AG1169">
        <v>5.8659679999999996</v>
      </c>
      <c r="AH1169">
        <v>5.8394399999999997</v>
      </c>
      <c r="AI1169">
        <v>5.9509410000000003</v>
      </c>
      <c r="AJ1169">
        <v>6.0743520000000002</v>
      </c>
      <c r="AK1169">
        <v>6.1599890000000004</v>
      </c>
      <c r="AL1169">
        <v>6.2562389999999999</v>
      </c>
      <c r="AM1169">
        <v>6.3553940000000004</v>
      </c>
      <c r="AN1169">
        <v>6.4469779999999997</v>
      </c>
      <c r="AO1169" s="1">
        <v>0.129</v>
      </c>
    </row>
    <row r="1170" spans="1:41" hidden="1" x14ac:dyDescent="0.2">
      <c r="A1170" t="s">
        <v>912</v>
      </c>
      <c r="B1170" t="s">
        <v>15</v>
      </c>
      <c r="C1170" t="s">
        <v>2648</v>
      </c>
      <c r="D1170" t="s">
        <v>2680</v>
      </c>
      <c r="E1170" t="s">
        <v>2672</v>
      </c>
      <c r="F1170" t="s">
        <v>2673</v>
      </c>
      <c r="G1170" t="s">
        <v>2653</v>
      </c>
      <c r="H1170" t="s">
        <v>884</v>
      </c>
      <c r="I1170" t="s">
        <v>186</v>
      </c>
      <c r="K1170">
        <v>0.19009100000000001</v>
      </c>
      <c r="L1170">
        <v>0.19544500000000001</v>
      </c>
      <c r="M1170">
        <v>3.565855</v>
      </c>
      <c r="N1170">
        <v>4.0742880000000001</v>
      </c>
      <c r="O1170">
        <v>4.1131169999999999</v>
      </c>
      <c r="P1170">
        <v>4.5079940000000001</v>
      </c>
      <c r="Q1170">
        <v>4.6489700000000003</v>
      </c>
      <c r="R1170">
        <v>4.7984920000000004</v>
      </c>
      <c r="S1170">
        <v>4.955667</v>
      </c>
      <c r="T1170">
        <v>5.1029549999999997</v>
      </c>
      <c r="U1170">
        <v>5.2503970000000004</v>
      </c>
      <c r="V1170">
        <v>5.3919759999999997</v>
      </c>
      <c r="W1170">
        <v>5.5334000000000003</v>
      </c>
      <c r="X1170">
        <v>5.6686940000000003</v>
      </c>
      <c r="Y1170">
        <v>5.8114809999999997</v>
      </c>
      <c r="Z1170">
        <v>5.9582179999999996</v>
      </c>
      <c r="AA1170">
        <v>6.114433</v>
      </c>
      <c r="AB1170">
        <v>5.5990690000000001</v>
      </c>
      <c r="AC1170">
        <v>5.3692609999999998</v>
      </c>
      <c r="AD1170">
        <v>5.469506</v>
      </c>
      <c r="AE1170">
        <v>5.5850239999999998</v>
      </c>
      <c r="AF1170">
        <v>5.6076309999999996</v>
      </c>
      <c r="AG1170">
        <v>5.7792050000000001</v>
      </c>
      <c r="AH1170">
        <v>5.9211390000000002</v>
      </c>
      <c r="AI1170">
        <v>6.1299359999999998</v>
      </c>
      <c r="AJ1170">
        <v>6.3101640000000003</v>
      </c>
      <c r="AK1170">
        <v>6.4753420000000004</v>
      </c>
      <c r="AL1170">
        <v>6.6256139999999997</v>
      </c>
      <c r="AM1170">
        <v>6.7890050000000004</v>
      </c>
      <c r="AN1170">
        <v>6.9603120000000001</v>
      </c>
      <c r="AO1170" s="1">
        <v>0.13200000000000001</v>
      </c>
    </row>
    <row r="1171" spans="1:41" hidden="1" x14ac:dyDescent="0.2">
      <c r="A1171" t="s">
        <v>912</v>
      </c>
      <c r="B1171" t="s">
        <v>67</v>
      </c>
      <c r="C1171" t="s">
        <v>2648</v>
      </c>
      <c r="D1171" t="s">
        <v>2680</v>
      </c>
      <c r="E1171" t="s">
        <v>2672</v>
      </c>
      <c r="F1171" t="s">
        <v>2663</v>
      </c>
      <c r="I1171" t="s">
        <v>186</v>
      </c>
    </row>
    <row r="1172" spans="1:41" hidden="1" x14ac:dyDescent="0.2">
      <c r="A1172" t="s">
        <v>912</v>
      </c>
      <c r="B1172" t="s">
        <v>11</v>
      </c>
      <c r="C1172" t="s">
        <v>2648</v>
      </c>
      <c r="D1172" t="s">
        <v>2680</v>
      </c>
      <c r="E1172" t="s">
        <v>2672</v>
      </c>
      <c r="F1172" t="s">
        <v>2663</v>
      </c>
      <c r="G1172" t="s">
        <v>2651</v>
      </c>
      <c r="H1172" t="s">
        <v>885</v>
      </c>
      <c r="I1172" t="s">
        <v>186</v>
      </c>
      <c r="K1172">
        <v>0</v>
      </c>
      <c r="L1172">
        <v>0</v>
      </c>
      <c r="M1172">
        <v>0</v>
      </c>
      <c r="N1172">
        <v>0</v>
      </c>
      <c r="O1172">
        <v>0</v>
      </c>
      <c r="P1172">
        <v>0</v>
      </c>
      <c r="Q1172">
        <v>0</v>
      </c>
      <c r="R1172">
        <v>0</v>
      </c>
      <c r="S1172">
        <v>0</v>
      </c>
      <c r="T1172">
        <v>0</v>
      </c>
      <c r="U1172">
        <v>0</v>
      </c>
      <c r="V1172">
        <v>0</v>
      </c>
      <c r="W1172">
        <v>0</v>
      </c>
      <c r="X1172">
        <v>0</v>
      </c>
      <c r="Y1172">
        <v>0</v>
      </c>
      <c r="Z1172">
        <v>0</v>
      </c>
      <c r="AA1172">
        <v>0</v>
      </c>
      <c r="AB1172">
        <v>0</v>
      </c>
      <c r="AC1172">
        <v>0</v>
      </c>
      <c r="AD1172">
        <v>0</v>
      </c>
      <c r="AE1172">
        <v>0</v>
      </c>
      <c r="AF1172">
        <v>0</v>
      </c>
      <c r="AG1172">
        <v>0</v>
      </c>
      <c r="AH1172">
        <v>0</v>
      </c>
      <c r="AI1172">
        <v>0</v>
      </c>
      <c r="AJ1172">
        <v>0</v>
      </c>
      <c r="AK1172">
        <v>0</v>
      </c>
      <c r="AL1172">
        <v>0</v>
      </c>
      <c r="AM1172">
        <v>0</v>
      </c>
      <c r="AN1172">
        <v>0</v>
      </c>
      <c r="AO1172" t="s">
        <v>69</v>
      </c>
    </row>
    <row r="1173" spans="1:41" hidden="1" x14ac:dyDescent="0.2">
      <c r="A1173" t="s">
        <v>912</v>
      </c>
      <c r="B1173" t="s">
        <v>13</v>
      </c>
      <c r="C1173" t="s">
        <v>2648</v>
      </c>
      <c r="D1173" t="s">
        <v>2680</v>
      </c>
      <c r="E1173" t="s">
        <v>2672</v>
      </c>
      <c r="F1173" t="s">
        <v>2663</v>
      </c>
      <c r="G1173" t="s">
        <v>2652</v>
      </c>
      <c r="H1173" t="s">
        <v>886</v>
      </c>
      <c r="I1173" t="s">
        <v>186</v>
      </c>
      <c r="K1173">
        <v>0</v>
      </c>
      <c r="L1173">
        <v>0</v>
      </c>
      <c r="M1173">
        <v>0</v>
      </c>
      <c r="N1173">
        <v>0</v>
      </c>
      <c r="O1173">
        <v>0</v>
      </c>
      <c r="P1173">
        <v>0</v>
      </c>
      <c r="Q1173">
        <v>0</v>
      </c>
      <c r="R1173">
        <v>0</v>
      </c>
      <c r="S1173">
        <v>0</v>
      </c>
      <c r="T1173">
        <v>0</v>
      </c>
      <c r="U1173">
        <v>0</v>
      </c>
      <c r="V1173">
        <v>0</v>
      </c>
      <c r="W1173">
        <v>0</v>
      </c>
      <c r="X1173">
        <v>0</v>
      </c>
      <c r="Y1173">
        <v>0</v>
      </c>
      <c r="Z1173">
        <v>0</v>
      </c>
      <c r="AA1173">
        <v>0</v>
      </c>
      <c r="AB1173">
        <v>0</v>
      </c>
      <c r="AC1173">
        <v>0</v>
      </c>
      <c r="AD1173">
        <v>0</v>
      </c>
      <c r="AE1173">
        <v>0</v>
      </c>
      <c r="AF1173">
        <v>0</v>
      </c>
      <c r="AG1173">
        <v>0</v>
      </c>
      <c r="AH1173">
        <v>0</v>
      </c>
      <c r="AI1173">
        <v>0</v>
      </c>
      <c r="AJ1173">
        <v>0</v>
      </c>
      <c r="AK1173">
        <v>0</v>
      </c>
      <c r="AL1173">
        <v>0</v>
      </c>
      <c r="AM1173">
        <v>0</v>
      </c>
      <c r="AN1173">
        <v>0</v>
      </c>
      <c r="AO1173" t="s">
        <v>69</v>
      </c>
    </row>
    <row r="1174" spans="1:41" hidden="1" x14ac:dyDescent="0.2">
      <c r="A1174" t="s">
        <v>912</v>
      </c>
      <c r="B1174" t="s">
        <v>15</v>
      </c>
      <c r="C1174" t="s">
        <v>2648</v>
      </c>
      <c r="D1174" t="s">
        <v>2680</v>
      </c>
      <c r="E1174" t="s">
        <v>2672</v>
      </c>
      <c r="F1174" t="s">
        <v>2663</v>
      </c>
      <c r="G1174" t="s">
        <v>2653</v>
      </c>
      <c r="H1174" t="s">
        <v>887</v>
      </c>
      <c r="I1174" t="s">
        <v>186</v>
      </c>
      <c r="K1174">
        <v>0</v>
      </c>
      <c r="L1174">
        <v>0</v>
      </c>
      <c r="M1174">
        <v>0</v>
      </c>
      <c r="N1174">
        <v>0</v>
      </c>
      <c r="O1174">
        <v>0</v>
      </c>
      <c r="P1174">
        <v>0</v>
      </c>
      <c r="Q1174">
        <v>0</v>
      </c>
      <c r="R1174">
        <v>0</v>
      </c>
      <c r="S1174">
        <v>0</v>
      </c>
      <c r="T1174">
        <v>0</v>
      </c>
      <c r="U1174">
        <v>0</v>
      </c>
      <c r="V1174">
        <v>0</v>
      </c>
      <c r="W1174">
        <v>0</v>
      </c>
      <c r="X1174">
        <v>0</v>
      </c>
      <c r="Y1174">
        <v>0</v>
      </c>
      <c r="Z1174">
        <v>0</v>
      </c>
      <c r="AA1174">
        <v>0</v>
      </c>
      <c r="AB1174">
        <v>0</v>
      </c>
      <c r="AC1174">
        <v>0</v>
      </c>
      <c r="AD1174">
        <v>0</v>
      </c>
      <c r="AE1174">
        <v>0</v>
      </c>
      <c r="AF1174">
        <v>0</v>
      </c>
      <c r="AG1174">
        <v>0</v>
      </c>
      <c r="AH1174">
        <v>0</v>
      </c>
      <c r="AI1174">
        <v>0</v>
      </c>
      <c r="AJ1174">
        <v>0</v>
      </c>
      <c r="AK1174">
        <v>0</v>
      </c>
      <c r="AL1174">
        <v>0</v>
      </c>
      <c r="AM1174">
        <v>0</v>
      </c>
      <c r="AN1174">
        <v>0</v>
      </c>
      <c r="AO1174" t="s">
        <v>69</v>
      </c>
    </row>
    <row r="1175" spans="1:41" hidden="1" x14ac:dyDescent="0.2">
      <c r="A1175" t="s">
        <v>912</v>
      </c>
      <c r="B1175" t="s">
        <v>25</v>
      </c>
      <c r="C1175" t="s">
        <v>2648</v>
      </c>
      <c r="D1175" t="s">
        <v>2680</v>
      </c>
      <c r="E1175" t="s">
        <v>2672</v>
      </c>
      <c r="F1175" t="s">
        <v>2656</v>
      </c>
      <c r="I1175" t="s">
        <v>186</v>
      </c>
    </row>
    <row r="1176" spans="1:41" hidden="1" x14ac:dyDescent="0.2">
      <c r="A1176" t="s">
        <v>912</v>
      </c>
      <c r="B1176" t="s">
        <v>11</v>
      </c>
      <c r="C1176" t="s">
        <v>2648</v>
      </c>
      <c r="D1176" t="s">
        <v>2680</v>
      </c>
      <c r="E1176" t="s">
        <v>2672</v>
      </c>
      <c r="F1176" t="s">
        <v>2656</v>
      </c>
      <c r="G1176" t="s">
        <v>2651</v>
      </c>
      <c r="H1176" t="s">
        <v>888</v>
      </c>
      <c r="I1176" t="s">
        <v>186</v>
      </c>
      <c r="K1176">
        <v>52.194831999999998</v>
      </c>
      <c r="L1176">
        <v>57.637999999999998</v>
      </c>
      <c r="M1176">
        <v>56.951317000000003</v>
      </c>
      <c r="N1176">
        <v>57.154995</v>
      </c>
      <c r="O1176">
        <v>58.756180000000001</v>
      </c>
      <c r="P1176">
        <v>59.594130999999997</v>
      </c>
      <c r="Q1176">
        <v>61.458508000000002</v>
      </c>
      <c r="R1176">
        <v>63.275168999999998</v>
      </c>
      <c r="S1176">
        <v>65.489249999999998</v>
      </c>
      <c r="T1176">
        <v>65.149544000000006</v>
      </c>
      <c r="U1176">
        <v>67.358863999999997</v>
      </c>
      <c r="V1176">
        <v>69.068557999999996</v>
      </c>
      <c r="W1176">
        <v>71.107353000000003</v>
      </c>
      <c r="X1176">
        <v>74.544929999999994</v>
      </c>
      <c r="Y1176">
        <v>75.959671</v>
      </c>
      <c r="Z1176">
        <v>77.483170000000001</v>
      </c>
      <c r="AA1176">
        <v>79.335128999999995</v>
      </c>
      <c r="AB1176">
        <v>81.110939000000002</v>
      </c>
      <c r="AC1176">
        <v>83.070007000000004</v>
      </c>
      <c r="AD1176">
        <v>84.959641000000005</v>
      </c>
      <c r="AE1176">
        <v>87.189880000000002</v>
      </c>
      <c r="AF1176">
        <v>89.686790000000002</v>
      </c>
      <c r="AG1176">
        <v>91.581535000000002</v>
      </c>
      <c r="AH1176">
        <v>92.915108000000004</v>
      </c>
      <c r="AI1176">
        <v>94.852149999999995</v>
      </c>
      <c r="AJ1176">
        <v>96.976928999999998</v>
      </c>
      <c r="AK1176">
        <v>98.857429999999994</v>
      </c>
      <c r="AL1176">
        <v>100.883827</v>
      </c>
      <c r="AM1176">
        <v>103.122894</v>
      </c>
      <c r="AN1176">
        <v>105.079094</v>
      </c>
      <c r="AO1176" s="1">
        <v>2.4E-2</v>
      </c>
    </row>
    <row r="1177" spans="1:41" hidden="1" x14ac:dyDescent="0.2">
      <c r="A1177" t="s">
        <v>912</v>
      </c>
      <c r="B1177" t="s">
        <v>13</v>
      </c>
      <c r="C1177" t="s">
        <v>2648</v>
      </c>
      <c r="D1177" t="s">
        <v>2680</v>
      </c>
      <c r="E1177" t="s">
        <v>2672</v>
      </c>
      <c r="F1177" t="s">
        <v>2656</v>
      </c>
      <c r="G1177" t="s">
        <v>2652</v>
      </c>
      <c r="H1177" t="s">
        <v>889</v>
      </c>
      <c r="I1177" t="s">
        <v>186</v>
      </c>
      <c r="K1177">
        <v>52.217765999999997</v>
      </c>
      <c r="L1177">
        <v>57.215107000000003</v>
      </c>
      <c r="M1177">
        <v>56.118786</v>
      </c>
      <c r="N1177">
        <v>55.954880000000003</v>
      </c>
      <c r="O1177">
        <v>56.38306</v>
      </c>
      <c r="P1177">
        <v>58.106625000000001</v>
      </c>
      <c r="Q1177">
        <v>60.842269999999999</v>
      </c>
      <c r="R1177">
        <v>63.105983999999999</v>
      </c>
      <c r="S1177">
        <v>65.072906000000003</v>
      </c>
      <c r="T1177">
        <v>65.072768999999994</v>
      </c>
      <c r="U1177">
        <v>67.752990999999994</v>
      </c>
      <c r="V1177">
        <v>69.638328999999999</v>
      </c>
      <c r="W1177">
        <v>70.508087000000003</v>
      </c>
      <c r="X1177">
        <v>74.789306999999994</v>
      </c>
      <c r="Y1177">
        <v>74.268142999999995</v>
      </c>
      <c r="Z1177">
        <v>77.225364999999996</v>
      </c>
      <c r="AA1177">
        <v>79.588050999999993</v>
      </c>
      <c r="AB1177">
        <v>81.722014999999999</v>
      </c>
      <c r="AC1177">
        <v>84.488799999999998</v>
      </c>
      <c r="AD1177">
        <v>86.400597000000005</v>
      </c>
      <c r="AE1177">
        <v>88.729957999999996</v>
      </c>
      <c r="AF1177">
        <v>90.517555000000002</v>
      </c>
      <c r="AG1177">
        <v>92.698845000000006</v>
      </c>
      <c r="AH1177">
        <v>94.337547000000001</v>
      </c>
      <c r="AI1177">
        <v>95.900199999999998</v>
      </c>
      <c r="AJ1177">
        <v>97.269783000000004</v>
      </c>
      <c r="AK1177">
        <v>98.732017999999997</v>
      </c>
      <c r="AL1177">
        <v>99.824676999999994</v>
      </c>
      <c r="AM1177">
        <v>101.322548</v>
      </c>
      <c r="AN1177">
        <v>102.404922</v>
      </c>
      <c r="AO1177" s="1">
        <v>2.3E-2</v>
      </c>
    </row>
    <row r="1178" spans="1:41" hidden="1" x14ac:dyDescent="0.2">
      <c r="A1178" t="s">
        <v>912</v>
      </c>
      <c r="B1178" t="s">
        <v>15</v>
      </c>
      <c r="C1178" t="s">
        <v>2648</v>
      </c>
      <c r="D1178" t="s">
        <v>2680</v>
      </c>
      <c r="E1178" t="s">
        <v>2672</v>
      </c>
      <c r="F1178" t="s">
        <v>2656</v>
      </c>
      <c r="G1178" t="s">
        <v>2653</v>
      </c>
      <c r="H1178" t="s">
        <v>890</v>
      </c>
      <c r="I1178" t="s">
        <v>186</v>
      </c>
      <c r="K1178">
        <v>52.316772</v>
      </c>
      <c r="L1178">
        <v>57.147559999999999</v>
      </c>
      <c r="M1178">
        <v>58.038822000000003</v>
      </c>
      <c r="N1178">
        <v>59.780684999999998</v>
      </c>
      <c r="O1178">
        <v>62.668415000000003</v>
      </c>
      <c r="P1178">
        <v>63.480778000000001</v>
      </c>
      <c r="Q1178">
        <v>66.800010999999998</v>
      </c>
      <c r="R1178">
        <v>68.012244999999993</v>
      </c>
      <c r="S1178">
        <v>69.753990000000002</v>
      </c>
      <c r="T1178">
        <v>70.411879999999996</v>
      </c>
      <c r="U1178">
        <v>72.892143000000004</v>
      </c>
      <c r="V1178">
        <v>74.956062000000003</v>
      </c>
      <c r="W1178">
        <v>76.746703999999994</v>
      </c>
      <c r="X1178">
        <v>78.701926999999998</v>
      </c>
      <c r="Y1178">
        <v>78.562950000000001</v>
      </c>
      <c r="Z1178">
        <v>79.772109999999998</v>
      </c>
      <c r="AA1178">
        <v>81.324439999999996</v>
      </c>
      <c r="AB1178">
        <v>84.047675999999996</v>
      </c>
      <c r="AC1178">
        <v>85.822379999999995</v>
      </c>
      <c r="AD1178">
        <v>87.970862999999994</v>
      </c>
      <c r="AE1178">
        <v>90.708518999999995</v>
      </c>
      <c r="AF1178">
        <v>92.471007999999998</v>
      </c>
      <c r="AG1178">
        <v>94.267646999999997</v>
      </c>
      <c r="AH1178">
        <v>96.509590000000003</v>
      </c>
      <c r="AI1178">
        <v>98.552704000000006</v>
      </c>
      <c r="AJ1178">
        <v>100.746742</v>
      </c>
      <c r="AK1178">
        <v>102.864632</v>
      </c>
      <c r="AL1178">
        <v>104.821213</v>
      </c>
      <c r="AM1178">
        <v>107.26061199999999</v>
      </c>
      <c r="AN1178">
        <v>109.991753</v>
      </c>
      <c r="AO1178" s="1">
        <v>2.5999999999999999E-2</v>
      </c>
    </row>
    <row r="1179" spans="1:41" hidden="1" x14ac:dyDescent="0.2">
      <c r="A1179" t="s">
        <v>912</v>
      </c>
      <c r="B1179" t="s">
        <v>157</v>
      </c>
    </row>
    <row r="1180" spans="1:41" hidden="1" x14ac:dyDescent="0.2">
      <c r="A1180" t="s">
        <v>912</v>
      </c>
      <c r="B1180" t="s">
        <v>310</v>
      </c>
    </row>
    <row r="1181" spans="1:41" hidden="1" x14ac:dyDescent="0.2">
      <c r="A1181" t="s">
        <v>912</v>
      </c>
      <c r="B1181" t="s">
        <v>8</v>
      </c>
      <c r="C1181" t="s">
        <v>181</v>
      </c>
      <c r="D1181" t="s">
        <v>2680</v>
      </c>
      <c r="E1181" t="s">
        <v>2674</v>
      </c>
      <c r="I1181" t="s">
        <v>311</v>
      </c>
    </row>
    <row r="1182" spans="1:41" hidden="1" x14ac:dyDescent="0.2">
      <c r="A1182" t="s">
        <v>912</v>
      </c>
      <c r="B1182" t="s">
        <v>11</v>
      </c>
      <c r="C1182" t="s">
        <v>181</v>
      </c>
      <c r="D1182" t="s">
        <v>2680</v>
      </c>
      <c r="E1182" t="s">
        <v>2674</v>
      </c>
      <c r="F1182" t="s">
        <v>2651</v>
      </c>
      <c r="H1182" t="s">
        <v>891</v>
      </c>
      <c r="I1182" t="s">
        <v>311</v>
      </c>
      <c r="K1182">
        <v>17.879577999999999</v>
      </c>
      <c r="L1182">
        <v>19.031433</v>
      </c>
      <c r="M1182">
        <v>19.006357000000001</v>
      </c>
      <c r="N1182">
        <v>19.52739</v>
      </c>
      <c r="O1182">
        <v>20.178267999999999</v>
      </c>
      <c r="P1182">
        <v>20.743411999999999</v>
      </c>
      <c r="Q1182">
        <v>21.514063</v>
      </c>
      <c r="R1182">
        <v>22.165613</v>
      </c>
      <c r="S1182">
        <v>22.88419</v>
      </c>
      <c r="T1182">
        <v>23.188766000000001</v>
      </c>
      <c r="U1182">
        <v>23.974990999999999</v>
      </c>
      <c r="V1182">
        <v>24.650182999999998</v>
      </c>
      <c r="W1182">
        <v>25.356498999999999</v>
      </c>
      <c r="X1182">
        <v>26.318960000000001</v>
      </c>
      <c r="Y1182">
        <v>26.943456999999999</v>
      </c>
      <c r="Z1182">
        <v>27.646035999999999</v>
      </c>
      <c r="AA1182">
        <v>28.431009</v>
      </c>
      <c r="AB1182">
        <v>29.196268</v>
      </c>
      <c r="AC1182">
        <v>29.990476999999998</v>
      </c>
      <c r="AD1182">
        <v>30.820212999999999</v>
      </c>
      <c r="AE1182">
        <v>31.695416999999999</v>
      </c>
      <c r="AF1182">
        <v>32.637588999999998</v>
      </c>
      <c r="AG1182">
        <v>33.527099999999997</v>
      </c>
      <c r="AH1182">
        <v>34.344898000000001</v>
      </c>
      <c r="AI1182">
        <v>35.269711000000001</v>
      </c>
      <c r="AJ1182">
        <v>36.275776</v>
      </c>
      <c r="AK1182">
        <v>37.229858</v>
      </c>
      <c r="AL1182">
        <v>38.212605000000003</v>
      </c>
      <c r="AM1182">
        <v>39.265976000000002</v>
      </c>
      <c r="AN1182">
        <v>40.267467000000003</v>
      </c>
      <c r="AO1182" s="1">
        <v>2.8000000000000001E-2</v>
      </c>
    </row>
    <row r="1183" spans="1:41" hidden="1" x14ac:dyDescent="0.2">
      <c r="A1183" t="s">
        <v>912</v>
      </c>
      <c r="B1183" t="s">
        <v>13</v>
      </c>
      <c r="C1183" t="s">
        <v>181</v>
      </c>
      <c r="D1183" t="s">
        <v>2680</v>
      </c>
      <c r="E1183" t="s">
        <v>2674</v>
      </c>
      <c r="F1183" t="s">
        <v>2652</v>
      </c>
      <c r="H1183" t="s">
        <v>892</v>
      </c>
      <c r="I1183" t="s">
        <v>311</v>
      </c>
      <c r="K1183">
        <v>17.883811999999999</v>
      </c>
      <c r="L1183">
        <v>18.919768999999999</v>
      </c>
      <c r="M1183">
        <v>18.758635000000002</v>
      </c>
      <c r="N1183">
        <v>19.126318000000001</v>
      </c>
      <c r="O1183">
        <v>19.590755000000001</v>
      </c>
      <c r="P1183">
        <v>20.318090000000002</v>
      </c>
      <c r="Q1183">
        <v>21.239201000000001</v>
      </c>
      <c r="R1183">
        <v>21.952745</v>
      </c>
      <c r="S1183">
        <v>22.658438</v>
      </c>
      <c r="T1183">
        <v>23.055012000000001</v>
      </c>
      <c r="U1183">
        <v>23.919816999999998</v>
      </c>
      <c r="V1183">
        <v>24.675844000000001</v>
      </c>
      <c r="W1183">
        <v>25.238277</v>
      </c>
      <c r="X1183">
        <v>26.372596999999999</v>
      </c>
      <c r="Y1183">
        <v>26.696175</v>
      </c>
      <c r="Z1183">
        <v>27.659706</v>
      </c>
      <c r="AA1183">
        <v>28.554234000000001</v>
      </c>
      <c r="AB1183">
        <v>29.395792</v>
      </c>
      <c r="AC1183">
        <v>30.329146999999999</v>
      </c>
      <c r="AD1183">
        <v>31.190087999999999</v>
      </c>
      <c r="AE1183">
        <v>32.110137999999999</v>
      </c>
      <c r="AF1183">
        <v>32.928542999999998</v>
      </c>
      <c r="AG1183">
        <v>33.889094999999998</v>
      </c>
      <c r="AH1183">
        <v>34.730494999999998</v>
      </c>
      <c r="AI1183">
        <v>35.555667999999997</v>
      </c>
      <c r="AJ1183">
        <v>36.405697000000004</v>
      </c>
      <c r="AK1183">
        <v>37.22316</v>
      </c>
      <c r="AL1183">
        <v>38.015613999999999</v>
      </c>
      <c r="AM1183">
        <v>38.910404</v>
      </c>
      <c r="AN1183">
        <v>39.716160000000002</v>
      </c>
      <c r="AO1183" s="1">
        <v>2.8000000000000001E-2</v>
      </c>
    </row>
    <row r="1184" spans="1:41" hidden="1" x14ac:dyDescent="0.2">
      <c r="A1184" t="s">
        <v>912</v>
      </c>
      <c r="B1184" t="s">
        <v>15</v>
      </c>
      <c r="C1184" t="s">
        <v>181</v>
      </c>
      <c r="D1184" t="s">
        <v>2680</v>
      </c>
      <c r="E1184" t="s">
        <v>2674</v>
      </c>
      <c r="F1184" t="s">
        <v>2653</v>
      </c>
      <c r="H1184" t="s">
        <v>893</v>
      </c>
      <c r="I1184" t="s">
        <v>311</v>
      </c>
      <c r="K1184">
        <v>17.899387000000001</v>
      </c>
      <c r="L1184">
        <v>19.041912</v>
      </c>
      <c r="M1184">
        <v>19.190736999999999</v>
      </c>
      <c r="N1184">
        <v>20.084351999999999</v>
      </c>
      <c r="O1184">
        <v>20.996369999999999</v>
      </c>
      <c r="P1184">
        <v>21.590139000000001</v>
      </c>
      <c r="Q1184">
        <v>22.594389</v>
      </c>
      <c r="R1184">
        <v>23.132814</v>
      </c>
      <c r="S1184">
        <v>23.899601000000001</v>
      </c>
      <c r="T1184">
        <v>24.362863999999998</v>
      </c>
      <c r="U1184">
        <v>25.134346000000001</v>
      </c>
      <c r="V1184">
        <v>25.833237</v>
      </c>
      <c r="W1184">
        <v>26.454435</v>
      </c>
      <c r="X1184">
        <v>27.122450000000001</v>
      </c>
      <c r="Y1184">
        <v>27.454733000000001</v>
      </c>
      <c r="Z1184">
        <v>28.074911</v>
      </c>
      <c r="AA1184">
        <v>28.787855</v>
      </c>
      <c r="AB1184">
        <v>29.658633999999999</v>
      </c>
      <c r="AC1184">
        <v>30.375499999999999</v>
      </c>
      <c r="AD1184">
        <v>31.100023</v>
      </c>
      <c r="AE1184">
        <v>31.962496000000002</v>
      </c>
      <c r="AF1184">
        <v>32.719279999999998</v>
      </c>
      <c r="AG1184">
        <v>33.531815000000002</v>
      </c>
      <c r="AH1184">
        <v>34.439883999999999</v>
      </c>
      <c r="AI1184">
        <v>35.386744999999998</v>
      </c>
      <c r="AJ1184">
        <v>36.353164999999997</v>
      </c>
      <c r="AK1184">
        <v>37.334358000000002</v>
      </c>
      <c r="AL1184">
        <v>38.281509</v>
      </c>
      <c r="AM1184">
        <v>39.367462000000003</v>
      </c>
      <c r="AN1184">
        <v>40.562278999999997</v>
      </c>
      <c r="AO1184" s="1">
        <v>2.9000000000000001E-2</v>
      </c>
    </row>
    <row r="1185" spans="1:41" hidden="1" x14ac:dyDescent="0.2">
      <c r="A1185" t="s">
        <v>912</v>
      </c>
      <c r="B1185" t="s">
        <v>29</v>
      </c>
      <c r="C1185" t="s">
        <v>181</v>
      </c>
      <c r="D1185" t="s">
        <v>2680</v>
      </c>
      <c r="E1185" t="s">
        <v>2675</v>
      </c>
      <c r="I1185" t="s">
        <v>311</v>
      </c>
    </row>
    <row r="1186" spans="1:41" hidden="1" x14ac:dyDescent="0.2">
      <c r="A1186" t="s">
        <v>912</v>
      </c>
      <c r="B1186" t="s">
        <v>11</v>
      </c>
      <c r="C1186" t="s">
        <v>181</v>
      </c>
      <c r="D1186" t="s">
        <v>2680</v>
      </c>
      <c r="E1186" t="s">
        <v>2675</v>
      </c>
      <c r="F1186" t="s">
        <v>2651</v>
      </c>
      <c r="H1186" t="s">
        <v>894</v>
      </c>
      <c r="I1186" t="s">
        <v>311</v>
      </c>
      <c r="K1186">
        <v>12.176978</v>
      </c>
      <c r="L1186">
        <v>13.552166</v>
      </c>
      <c r="M1186">
        <v>12.990831999999999</v>
      </c>
      <c r="N1186">
        <v>12.913247999999999</v>
      </c>
      <c r="O1186">
        <v>13.113609</v>
      </c>
      <c r="P1186">
        <v>13.223653000000001</v>
      </c>
      <c r="Q1186">
        <v>13.598433</v>
      </c>
      <c r="R1186">
        <v>13.960089999999999</v>
      </c>
      <c r="S1186">
        <v>14.375007999999999</v>
      </c>
      <c r="T1186">
        <v>14.420805</v>
      </c>
      <c r="U1186">
        <v>14.85416</v>
      </c>
      <c r="V1186">
        <v>15.191242000000001</v>
      </c>
      <c r="W1186">
        <v>15.591801</v>
      </c>
      <c r="X1186">
        <v>16.189986999999999</v>
      </c>
      <c r="Y1186">
        <v>16.495301999999999</v>
      </c>
      <c r="Z1186">
        <v>16.807613</v>
      </c>
      <c r="AA1186">
        <v>17.193736999999999</v>
      </c>
      <c r="AB1186">
        <v>17.580849000000001</v>
      </c>
      <c r="AC1186">
        <v>17.995632000000001</v>
      </c>
      <c r="AD1186">
        <v>18.418824999999998</v>
      </c>
      <c r="AE1186">
        <v>18.883654</v>
      </c>
      <c r="AF1186">
        <v>19.393512999999999</v>
      </c>
      <c r="AG1186">
        <v>19.840997999999999</v>
      </c>
      <c r="AH1186">
        <v>20.215420000000002</v>
      </c>
      <c r="AI1186">
        <v>20.683803999999999</v>
      </c>
      <c r="AJ1186">
        <v>21.184661999999999</v>
      </c>
      <c r="AK1186">
        <v>21.664664999999999</v>
      </c>
      <c r="AL1186">
        <v>22.164743000000001</v>
      </c>
      <c r="AM1186">
        <v>22.723986</v>
      </c>
      <c r="AN1186">
        <v>23.256233000000002</v>
      </c>
      <c r="AO1186" s="1">
        <v>2.3E-2</v>
      </c>
    </row>
    <row r="1187" spans="1:41" hidden="1" x14ac:dyDescent="0.2">
      <c r="A1187" t="s">
        <v>912</v>
      </c>
      <c r="B1187" t="s">
        <v>13</v>
      </c>
      <c r="C1187" t="s">
        <v>181</v>
      </c>
      <c r="D1187" t="s">
        <v>2680</v>
      </c>
      <c r="E1187" t="s">
        <v>2675</v>
      </c>
      <c r="F1187" t="s">
        <v>2652</v>
      </c>
      <c r="H1187" t="s">
        <v>895</v>
      </c>
      <c r="I1187" t="s">
        <v>311</v>
      </c>
      <c r="K1187">
        <v>12.180509000000001</v>
      </c>
      <c r="L1187">
        <v>13.439780000000001</v>
      </c>
      <c r="M1187">
        <v>12.77317</v>
      </c>
      <c r="N1187">
        <v>12.639714</v>
      </c>
      <c r="O1187">
        <v>12.687144</v>
      </c>
      <c r="P1187">
        <v>12.942757</v>
      </c>
      <c r="Q1187">
        <v>13.448874</v>
      </c>
      <c r="R1187">
        <v>13.868012999999999</v>
      </c>
      <c r="S1187">
        <v>14.267899</v>
      </c>
      <c r="T1187">
        <v>14.377200999999999</v>
      </c>
      <c r="U1187">
        <v>14.897508</v>
      </c>
      <c r="V1187">
        <v>15.282151000000001</v>
      </c>
      <c r="W1187">
        <v>15.53318</v>
      </c>
      <c r="X1187">
        <v>16.280949</v>
      </c>
      <c r="Y1187">
        <v>16.320065</v>
      </c>
      <c r="Z1187">
        <v>16.862967999999999</v>
      </c>
      <c r="AA1187">
        <v>17.304518000000002</v>
      </c>
      <c r="AB1187">
        <v>17.757228999999999</v>
      </c>
      <c r="AC1187">
        <v>18.307704999999999</v>
      </c>
      <c r="AD1187">
        <v>18.741320000000002</v>
      </c>
      <c r="AE1187">
        <v>19.235291</v>
      </c>
      <c r="AF1187">
        <v>19.650127000000001</v>
      </c>
      <c r="AG1187">
        <v>20.141708000000001</v>
      </c>
      <c r="AH1187">
        <v>20.549773999999999</v>
      </c>
      <c r="AI1187">
        <v>20.961445000000001</v>
      </c>
      <c r="AJ1187">
        <v>21.34272</v>
      </c>
      <c r="AK1187">
        <v>21.737335000000002</v>
      </c>
      <c r="AL1187">
        <v>22.097704</v>
      </c>
      <c r="AM1187">
        <v>22.535209999999999</v>
      </c>
      <c r="AN1187">
        <v>22.903369999999999</v>
      </c>
      <c r="AO1187" s="1">
        <v>2.1999999999999999E-2</v>
      </c>
    </row>
    <row r="1188" spans="1:41" hidden="1" x14ac:dyDescent="0.2">
      <c r="A1188" t="s">
        <v>912</v>
      </c>
      <c r="B1188" t="s">
        <v>15</v>
      </c>
      <c r="C1188" t="s">
        <v>181</v>
      </c>
      <c r="D1188" t="s">
        <v>2680</v>
      </c>
      <c r="E1188" t="s">
        <v>2675</v>
      </c>
      <c r="F1188" t="s">
        <v>2653</v>
      </c>
      <c r="H1188" t="s">
        <v>896</v>
      </c>
      <c r="I1188" t="s">
        <v>311</v>
      </c>
      <c r="K1188">
        <v>12.197172999999999</v>
      </c>
      <c r="L1188">
        <v>13.56592</v>
      </c>
      <c r="M1188">
        <v>13.241289</v>
      </c>
      <c r="N1188">
        <v>13.446459000000001</v>
      </c>
      <c r="O1188">
        <v>13.843586999999999</v>
      </c>
      <c r="P1188">
        <v>13.935162</v>
      </c>
      <c r="Q1188">
        <v>14.530417</v>
      </c>
      <c r="R1188">
        <v>14.759563999999999</v>
      </c>
      <c r="S1188">
        <v>15.138645</v>
      </c>
      <c r="T1188">
        <v>15.320997999999999</v>
      </c>
      <c r="U1188">
        <v>15.769474000000001</v>
      </c>
      <c r="V1188">
        <v>16.118670000000002</v>
      </c>
      <c r="W1188">
        <v>16.466315999999999</v>
      </c>
      <c r="X1188">
        <v>16.817202000000002</v>
      </c>
      <c r="Y1188">
        <v>16.877002999999998</v>
      </c>
      <c r="Z1188">
        <v>17.182065999999999</v>
      </c>
      <c r="AA1188">
        <v>17.481525000000001</v>
      </c>
      <c r="AB1188">
        <v>17.987279999999998</v>
      </c>
      <c r="AC1188">
        <v>18.358893999999999</v>
      </c>
      <c r="AD1188">
        <v>18.776318</v>
      </c>
      <c r="AE1188">
        <v>19.264257000000001</v>
      </c>
      <c r="AF1188">
        <v>19.652681000000001</v>
      </c>
      <c r="AG1188">
        <v>20.069948</v>
      </c>
      <c r="AH1188">
        <v>20.546766000000002</v>
      </c>
      <c r="AI1188">
        <v>21.038527999999999</v>
      </c>
      <c r="AJ1188">
        <v>21.539580999999998</v>
      </c>
      <c r="AK1188">
        <v>22.055174000000001</v>
      </c>
      <c r="AL1188">
        <v>22.552838999999999</v>
      </c>
      <c r="AM1188">
        <v>23.149785999999999</v>
      </c>
      <c r="AN1188">
        <v>23.778587000000002</v>
      </c>
      <c r="AO1188" s="1">
        <v>2.3E-2</v>
      </c>
    </row>
    <row r="1189" spans="1:41" hidden="1" x14ac:dyDescent="0.2">
      <c r="A1189" t="s">
        <v>912</v>
      </c>
      <c r="B1189" t="s">
        <v>46</v>
      </c>
      <c r="C1189" t="s">
        <v>181</v>
      </c>
      <c r="D1189" t="s">
        <v>2680</v>
      </c>
      <c r="E1189" t="s">
        <v>2676</v>
      </c>
      <c r="I1189" t="s">
        <v>311</v>
      </c>
    </row>
    <row r="1190" spans="1:41" hidden="1" x14ac:dyDescent="0.2">
      <c r="A1190" t="s">
        <v>912</v>
      </c>
      <c r="B1190" t="s">
        <v>11</v>
      </c>
      <c r="C1190" t="s">
        <v>181</v>
      </c>
      <c r="D1190" t="s">
        <v>2680</v>
      </c>
      <c r="E1190" t="s">
        <v>2676</v>
      </c>
      <c r="F1190" t="s">
        <v>2651</v>
      </c>
      <c r="H1190" t="s">
        <v>897</v>
      </c>
      <c r="I1190" t="s">
        <v>311</v>
      </c>
      <c r="K1190">
        <v>3.8923589999999999</v>
      </c>
      <c r="L1190">
        <v>4.2532740000000002</v>
      </c>
      <c r="M1190">
        <v>4.0969930000000003</v>
      </c>
      <c r="N1190">
        <v>4.1315980000000003</v>
      </c>
      <c r="O1190">
        <v>4.1878599999999997</v>
      </c>
      <c r="P1190">
        <v>4.2230100000000004</v>
      </c>
      <c r="Q1190">
        <v>4.3162469999999997</v>
      </c>
      <c r="R1190">
        <v>4.4552659999999999</v>
      </c>
      <c r="S1190">
        <v>4.6342299999999996</v>
      </c>
      <c r="T1190">
        <v>4.6744440000000003</v>
      </c>
      <c r="U1190">
        <v>4.8542740000000002</v>
      </c>
      <c r="V1190">
        <v>4.9827360000000001</v>
      </c>
      <c r="W1190">
        <v>5.1582670000000004</v>
      </c>
      <c r="X1190">
        <v>5.3397750000000004</v>
      </c>
      <c r="Y1190">
        <v>5.4333650000000002</v>
      </c>
      <c r="Z1190">
        <v>5.5386730000000002</v>
      </c>
      <c r="AA1190">
        <v>5.705965</v>
      </c>
      <c r="AB1190">
        <v>5.8865930000000004</v>
      </c>
      <c r="AC1190">
        <v>6.041455</v>
      </c>
      <c r="AD1190">
        <v>6.212828</v>
      </c>
      <c r="AE1190">
        <v>6.4082100000000004</v>
      </c>
      <c r="AF1190">
        <v>6.5987530000000003</v>
      </c>
      <c r="AG1190">
        <v>6.7851720000000002</v>
      </c>
      <c r="AH1190">
        <v>6.9252149999999997</v>
      </c>
      <c r="AI1190">
        <v>7.120209</v>
      </c>
      <c r="AJ1190">
        <v>7.3331249999999999</v>
      </c>
      <c r="AK1190">
        <v>7.5137929999999997</v>
      </c>
      <c r="AL1190">
        <v>7.6558330000000003</v>
      </c>
      <c r="AM1190">
        <v>7.8853780000000002</v>
      </c>
      <c r="AN1190">
        <v>8.1077790000000007</v>
      </c>
      <c r="AO1190" s="1">
        <v>2.5999999999999999E-2</v>
      </c>
    </row>
    <row r="1191" spans="1:41" hidden="1" x14ac:dyDescent="0.2">
      <c r="A1191" t="s">
        <v>912</v>
      </c>
      <c r="B1191" t="s">
        <v>13</v>
      </c>
      <c r="C1191" t="s">
        <v>181</v>
      </c>
      <c r="D1191" t="s">
        <v>2680</v>
      </c>
      <c r="E1191" t="s">
        <v>2676</v>
      </c>
      <c r="F1191" t="s">
        <v>2652</v>
      </c>
      <c r="H1191" t="s">
        <v>898</v>
      </c>
      <c r="I1191" t="s">
        <v>311</v>
      </c>
      <c r="K1191">
        <v>3.8997389999999998</v>
      </c>
      <c r="L1191">
        <v>4.1677989999999996</v>
      </c>
      <c r="M1191">
        <v>3.9813160000000001</v>
      </c>
      <c r="N1191">
        <v>4.035317</v>
      </c>
      <c r="O1191">
        <v>4.0331049999999999</v>
      </c>
      <c r="P1191">
        <v>4.1378170000000001</v>
      </c>
      <c r="Q1191">
        <v>4.290718</v>
      </c>
      <c r="R1191">
        <v>4.4596900000000002</v>
      </c>
      <c r="S1191">
        <v>4.63401</v>
      </c>
      <c r="T1191">
        <v>4.6856850000000003</v>
      </c>
      <c r="U1191">
        <v>4.8786969999999998</v>
      </c>
      <c r="V1191">
        <v>5.0116459999999998</v>
      </c>
      <c r="W1191">
        <v>5.2159839999999997</v>
      </c>
      <c r="X1191">
        <v>5.4270509999999996</v>
      </c>
      <c r="Y1191">
        <v>5.4854859999999999</v>
      </c>
      <c r="Z1191">
        <v>5.6408569999999996</v>
      </c>
      <c r="AA1191">
        <v>5.842549</v>
      </c>
      <c r="AB1191">
        <v>6.0377270000000003</v>
      </c>
      <c r="AC1191">
        <v>6.2648789999999996</v>
      </c>
      <c r="AD1191">
        <v>6.4330170000000004</v>
      </c>
      <c r="AE1191">
        <v>6.6937959999999999</v>
      </c>
      <c r="AF1191">
        <v>6.8831119999999997</v>
      </c>
      <c r="AG1191">
        <v>7.1290170000000002</v>
      </c>
      <c r="AH1191">
        <v>7.3202699999999998</v>
      </c>
      <c r="AI1191">
        <v>7.548419</v>
      </c>
      <c r="AJ1191">
        <v>7.6661770000000002</v>
      </c>
      <c r="AK1191">
        <v>7.8431800000000003</v>
      </c>
      <c r="AL1191">
        <v>7.9772210000000001</v>
      </c>
      <c r="AM1191">
        <v>8.1441689999999998</v>
      </c>
      <c r="AN1191">
        <v>8.3505909999999997</v>
      </c>
      <c r="AO1191" s="1">
        <v>2.7E-2</v>
      </c>
    </row>
    <row r="1192" spans="1:41" hidden="1" x14ac:dyDescent="0.2">
      <c r="A1192" t="s">
        <v>912</v>
      </c>
      <c r="B1192" t="s">
        <v>15</v>
      </c>
      <c r="C1192" t="s">
        <v>181</v>
      </c>
      <c r="D1192" t="s">
        <v>2680</v>
      </c>
      <c r="E1192" t="s">
        <v>2676</v>
      </c>
      <c r="F1192" t="s">
        <v>2653</v>
      </c>
      <c r="H1192" t="s">
        <v>899</v>
      </c>
      <c r="I1192" t="s">
        <v>311</v>
      </c>
      <c r="K1192">
        <v>3.9139789999999999</v>
      </c>
      <c r="L1192">
        <v>4.2518289999999999</v>
      </c>
      <c r="M1192">
        <v>4.0647869999999999</v>
      </c>
      <c r="N1192">
        <v>4.1036140000000003</v>
      </c>
      <c r="O1192">
        <v>4.2153700000000001</v>
      </c>
      <c r="P1192">
        <v>4.2816049999999999</v>
      </c>
      <c r="Q1192">
        <v>4.4621950000000004</v>
      </c>
      <c r="R1192">
        <v>4.5461770000000001</v>
      </c>
      <c r="S1192">
        <v>4.7604550000000003</v>
      </c>
      <c r="T1192">
        <v>4.8601739999999998</v>
      </c>
      <c r="U1192">
        <v>5.0499419999999997</v>
      </c>
      <c r="V1192">
        <v>5.2217830000000003</v>
      </c>
      <c r="W1192">
        <v>5.3890549999999999</v>
      </c>
      <c r="X1192">
        <v>5.5308260000000002</v>
      </c>
      <c r="Y1192">
        <v>5.5881449999999999</v>
      </c>
      <c r="Z1192">
        <v>5.7221000000000002</v>
      </c>
      <c r="AA1192">
        <v>5.8791149999999996</v>
      </c>
      <c r="AB1192">
        <v>6.0638839999999998</v>
      </c>
      <c r="AC1192">
        <v>6.2123929999999996</v>
      </c>
      <c r="AD1192">
        <v>6.3498729999999997</v>
      </c>
      <c r="AE1192">
        <v>6.5556200000000002</v>
      </c>
      <c r="AF1192">
        <v>6.7152459999999996</v>
      </c>
      <c r="AG1192">
        <v>6.8782750000000004</v>
      </c>
      <c r="AH1192">
        <v>7.0511350000000004</v>
      </c>
      <c r="AI1192">
        <v>7.2436619999999996</v>
      </c>
      <c r="AJ1192">
        <v>7.4317209999999996</v>
      </c>
      <c r="AK1192">
        <v>7.5968220000000004</v>
      </c>
      <c r="AL1192">
        <v>7.7354900000000004</v>
      </c>
      <c r="AM1192">
        <v>7.958952</v>
      </c>
      <c r="AN1192">
        <v>8.2264389999999992</v>
      </c>
      <c r="AO1192" s="1">
        <v>2.5999999999999999E-2</v>
      </c>
    </row>
    <row r="1193" spans="1:41" hidden="1" x14ac:dyDescent="0.2">
      <c r="A1193" t="s">
        <v>912</v>
      </c>
      <c r="B1193" t="s">
        <v>75</v>
      </c>
      <c r="C1193" t="s">
        <v>181</v>
      </c>
      <c r="D1193" t="s">
        <v>2680</v>
      </c>
      <c r="E1193" t="s">
        <v>2677</v>
      </c>
      <c r="I1193" t="s">
        <v>311</v>
      </c>
    </row>
    <row r="1194" spans="1:41" hidden="1" x14ac:dyDescent="0.2">
      <c r="A1194" t="s">
        <v>912</v>
      </c>
      <c r="B1194" t="s">
        <v>11</v>
      </c>
      <c r="C1194" t="s">
        <v>181</v>
      </c>
      <c r="D1194" t="s">
        <v>2680</v>
      </c>
      <c r="E1194" t="s">
        <v>2677</v>
      </c>
      <c r="F1194" t="s">
        <v>2651</v>
      </c>
      <c r="H1194" t="s">
        <v>900</v>
      </c>
      <c r="I1194" t="s">
        <v>311</v>
      </c>
      <c r="K1194">
        <v>23.534367</v>
      </c>
      <c r="L1194">
        <v>23.880793000000001</v>
      </c>
      <c r="M1194">
        <v>22.445153999999999</v>
      </c>
      <c r="N1194">
        <v>23.041536000000001</v>
      </c>
      <c r="O1194">
        <v>23.331430000000001</v>
      </c>
      <c r="P1194">
        <v>24.009508</v>
      </c>
      <c r="Q1194">
        <v>24.733668999999999</v>
      </c>
      <c r="R1194">
        <v>25.493454</v>
      </c>
      <c r="S1194">
        <v>26.172998</v>
      </c>
      <c r="T1194">
        <v>27.139272999999999</v>
      </c>
      <c r="U1194">
        <v>28.019825000000001</v>
      </c>
      <c r="V1194">
        <v>28.798683</v>
      </c>
      <c r="W1194">
        <v>29.495331</v>
      </c>
      <c r="X1194">
        <v>30.301207999999999</v>
      </c>
      <c r="Y1194">
        <v>31.004152000000001</v>
      </c>
      <c r="Z1194">
        <v>31.865122</v>
      </c>
      <c r="AA1194">
        <v>32.787768999999997</v>
      </c>
      <c r="AB1194">
        <v>33.813850000000002</v>
      </c>
      <c r="AC1194">
        <v>34.600700000000003</v>
      </c>
      <c r="AD1194">
        <v>35.712364000000001</v>
      </c>
      <c r="AE1194">
        <v>36.752234999999999</v>
      </c>
      <c r="AF1194">
        <v>37.656058999999999</v>
      </c>
      <c r="AG1194">
        <v>38.940410999999997</v>
      </c>
      <c r="AH1194">
        <v>40.286526000000002</v>
      </c>
      <c r="AI1194">
        <v>41.430987999999999</v>
      </c>
      <c r="AJ1194">
        <v>42.833080000000002</v>
      </c>
      <c r="AK1194">
        <v>44.044204999999998</v>
      </c>
      <c r="AL1194">
        <v>45.053317999999997</v>
      </c>
      <c r="AM1194">
        <v>46.279643999999998</v>
      </c>
      <c r="AN1194">
        <v>47.509884</v>
      </c>
      <c r="AO1194" s="1">
        <v>2.5000000000000001E-2</v>
      </c>
    </row>
    <row r="1195" spans="1:41" hidden="1" x14ac:dyDescent="0.2">
      <c r="A1195" t="s">
        <v>912</v>
      </c>
      <c r="B1195" t="s">
        <v>13</v>
      </c>
      <c r="C1195" t="s">
        <v>181</v>
      </c>
      <c r="D1195" t="s">
        <v>2680</v>
      </c>
      <c r="E1195" t="s">
        <v>2677</v>
      </c>
      <c r="F1195" t="s">
        <v>2652</v>
      </c>
      <c r="H1195" t="s">
        <v>901</v>
      </c>
      <c r="I1195" t="s">
        <v>311</v>
      </c>
      <c r="K1195">
        <v>23.53471</v>
      </c>
      <c r="L1195">
        <v>23.875043999999999</v>
      </c>
      <c r="M1195">
        <v>22.055031</v>
      </c>
      <c r="N1195">
        <v>22.201826000000001</v>
      </c>
      <c r="O1195">
        <v>22.519639999999999</v>
      </c>
      <c r="P1195">
        <v>23.145613000000001</v>
      </c>
      <c r="Q1195">
        <v>23.949831</v>
      </c>
      <c r="R1195">
        <v>24.630320000000001</v>
      </c>
      <c r="S1195">
        <v>25.327894000000001</v>
      </c>
      <c r="T1195">
        <v>26.140174999999999</v>
      </c>
      <c r="U1195">
        <v>26.913364000000001</v>
      </c>
      <c r="V1195">
        <v>27.718572999999999</v>
      </c>
      <c r="W1195">
        <v>28.381482999999999</v>
      </c>
      <c r="X1195">
        <v>28.996309</v>
      </c>
      <c r="Y1195">
        <v>29.664356000000002</v>
      </c>
      <c r="Z1195">
        <v>30.366586999999999</v>
      </c>
      <c r="AA1195">
        <v>31.072662000000001</v>
      </c>
      <c r="AB1195">
        <v>32.048779000000003</v>
      </c>
      <c r="AC1195">
        <v>32.889141000000002</v>
      </c>
      <c r="AD1195">
        <v>34.313685999999997</v>
      </c>
      <c r="AE1195">
        <v>35.392508999999997</v>
      </c>
      <c r="AF1195">
        <v>36.324913000000002</v>
      </c>
      <c r="AG1195">
        <v>37.629505000000002</v>
      </c>
      <c r="AH1195">
        <v>38.782027999999997</v>
      </c>
      <c r="AI1195">
        <v>39.826244000000003</v>
      </c>
      <c r="AJ1195">
        <v>41.145556999999997</v>
      </c>
      <c r="AK1195">
        <v>41.931460999999999</v>
      </c>
      <c r="AL1195">
        <v>43.133648000000001</v>
      </c>
      <c r="AM1195">
        <v>44.652915999999998</v>
      </c>
      <c r="AN1195">
        <v>46.113708000000003</v>
      </c>
      <c r="AO1195" s="1">
        <v>2.3E-2</v>
      </c>
    </row>
    <row r="1196" spans="1:41" hidden="1" x14ac:dyDescent="0.2">
      <c r="A1196" t="s">
        <v>912</v>
      </c>
      <c r="B1196" t="s">
        <v>15</v>
      </c>
      <c r="C1196" t="s">
        <v>181</v>
      </c>
      <c r="D1196" t="s">
        <v>2680</v>
      </c>
      <c r="E1196" t="s">
        <v>2677</v>
      </c>
      <c r="F1196" t="s">
        <v>2653</v>
      </c>
      <c r="H1196" t="s">
        <v>902</v>
      </c>
      <c r="I1196" t="s">
        <v>311</v>
      </c>
      <c r="K1196">
        <v>23.600214000000001</v>
      </c>
      <c r="L1196">
        <v>23.917313</v>
      </c>
      <c r="M1196">
        <v>22.194714000000001</v>
      </c>
      <c r="N1196">
        <v>23.494485999999998</v>
      </c>
      <c r="O1196">
        <v>24.205936000000001</v>
      </c>
      <c r="P1196">
        <v>24.906942000000001</v>
      </c>
      <c r="Q1196">
        <v>25.688766000000001</v>
      </c>
      <c r="R1196">
        <v>26.540409</v>
      </c>
      <c r="S1196">
        <v>27.912561</v>
      </c>
      <c r="T1196">
        <v>28.776350000000001</v>
      </c>
      <c r="U1196">
        <v>29.604111</v>
      </c>
      <c r="V1196">
        <v>30.515046999999999</v>
      </c>
      <c r="W1196">
        <v>31.282238</v>
      </c>
      <c r="X1196">
        <v>32.095348000000001</v>
      </c>
      <c r="Y1196">
        <v>32.714199000000001</v>
      </c>
      <c r="Z1196">
        <v>33.487690000000001</v>
      </c>
      <c r="AA1196">
        <v>34.367519000000001</v>
      </c>
      <c r="AB1196">
        <v>35.078560000000003</v>
      </c>
      <c r="AC1196">
        <v>35.962158000000002</v>
      </c>
      <c r="AD1196">
        <v>36.255656999999999</v>
      </c>
      <c r="AE1196">
        <v>36.872295000000001</v>
      </c>
      <c r="AF1196">
        <v>38.006382000000002</v>
      </c>
      <c r="AG1196">
        <v>39.218986999999998</v>
      </c>
      <c r="AH1196">
        <v>40.355896000000001</v>
      </c>
      <c r="AI1196">
        <v>41.822516999999998</v>
      </c>
      <c r="AJ1196">
        <v>42.726311000000003</v>
      </c>
      <c r="AK1196">
        <v>43.797466</v>
      </c>
      <c r="AL1196">
        <v>44.596333000000001</v>
      </c>
      <c r="AM1196">
        <v>45.980018999999999</v>
      </c>
      <c r="AN1196">
        <v>47.567455000000002</v>
      </c>
      <c r="AO1196" s="1">
        <v>2.4E-2</v>
      </c>
    </row>
    <row r="1197" spans="1:41" hidden="1" x14ac:dyDescent="0.2">
      <c r="A1197" t="s">
        <v>912</v>
      </c>
      <c r="B1197" t="s">
        <v>172</v>
      </c>
      <c r="C1197" t="s">
        <v>181</v>
      </c>
      <c r="D1197" t="s">
        <v>2680</v>
      </c>
      <c r="E1197" t="s">
        <v>2678</v>
      </c>
      <c r="I1197" t="s">
        <v>311</v>
      </c>
    </row>
    <row r="1198" spans="1:41" hidden="1" x14ac:dyDescent="0.2">
      <c r="A1198" t="s">
        <v>912</v>
      </c>
      <c r="B1198" t="s">
        <v>11</v>
      </c>
      <c r="C1198" t="s">
        <v>181</v>
      </c>
      <c r="D1198" t="s">
        <v>2680</v>
      </c>
      <c r="E1198" t="s">
        <v>2678</v>
      </c>
      <c r="F1198" t="s">
        <v>2651</v>
      </c>
      <c r="H1198" t="s">
        <v>903</v>
      </c>
      <c r="I1198" t="s">
        <v>311</v>
      </c>
      <c r="K1198">
        <v>57.483280000000001</v>
      </c>
      <c r="L1198">
        <v>60.717666999999999</v>
      </c>
      <c r="M1198">
        <v>58.539332999999999</v>
      </c>
      <c r="N1198">
        <v>59.613776999999999</v>
      </c>
      <c r="O1198">
        <v>60.811169</v>
      </c>
      <c r="P1198">
        <v>62.199581000000002</v>
      </c>
      <c r="Q1198">
        <v>64.162414999999996</v>
      </c>
      <c r="R1198">
        <v>66.074425000000005</v>
      </c>
      <c r="S1198">
        <v>68.066428999999999</v>
      </c>
      <c r="T1198">
        <v>69.423278999999994</v>
      </c>
      <c r="U1198">
        <v>71.703247000000005</v>
      </c>
      <c r="V1198">
        <v>73.622849000000002</v>
      </c>
      <c r="W1198">
        <v>75.601898000000006</v>
      </c>
      <c r="X1198">
        <v>78.149924999999996</v>
      </c>
      <c r="Y1198">
        <v>79.876273999999995</v>
      </c>
      <c r="Z1198">
        <v>81.857444999999998</v>
      </c>
      <c r="AA1198">
        <v>84.118483999999995</v>
      </c>
      <c r="AB1198">
        <v>86.477562000000006</v>
      </c>
      <c r="AC1198">
        <v>88.628264999999999</v>
      </c>
      <c r="AD1198">
        <v>91.164230000000003</v>
      </c>
      <c r="AE1198">
        <v>93.739509999999996</v>
      </c>
      <c r="AF1198">
        <v>96.285911999999996</v>
      </c>
      <c r="AG1198">
        <v>99.093688999999998</v>
      </c>
      <c r="AH1198">
        <v>101.772057</v>
      </c>
      <c r="AI1198">
        <v>104.504715</v>
      </c>
      <c r="AJ1198">
        <v>107.62663999999999</v>
      </c>
      <c r="AK1198">
        <v>110.452522</v>
      </c>
      <c r="AL1198">
        <v>113.086494</v>
      </c>
      <c r="AM1198">
        <v>116.154976</v>
      </c>
      <c r="AN1198">
        <v>119.141357</v>
      </c>
      <c r="AO1198" s="1">
        <v>2.5000000000000001E-2</v>
      </c>
    </row>
    <row r="1199" spans="1:41" hidden="1" x14ac:dyDescent="0.2">
      <c r="A1199" t="s">
        <v>912</v>
      </c>
      <c r="B1199" t="s">
        <v>13</v>
      </c>
      <c r="C1199" t="s">
        <v>181</v>
      </c>
      <c r="D1199" t="s">
        <v>2680</v>
      </c>
      <c r="E1199" t="s">
        <v>2678</v>
      </c>
      <c r="F1199" t="s">
        <v>2652</v>
      </c>
      <c r="H1199" t="s">
        <v>904</v>
      </c>
      <c r="I1199" t="s">
        <v>311</v>
      </c>
      <c r="K1199">
        <v>57.498767999999998</v>
      </c>
      <c r="L1199">
        <v>60.402393000000004</v>
      </c>
      <c r="M1199">
        <v>57.568150000000003</v>
      </c>
      <c r="N1199">
        <v>58.003177999999998</v>
      </c>
      <c r="O1199">
        <v>58.830643000000002</v>
      </c>
      <c r="P1199">
        <v>60.544280999999998</v>
      </c>
      <c r="Q1199">
        <v>62.928623000000002</v>
      </c>
      <c r="R1199">
        <v>64.910774000000004</v>
      </c>
      <c r="S1199">
        <v>66.888244999999998</v>
      </c>
      <c r="T1199">
        <v>68.258071999999999</v>
      </c>
      <c r="U1199">
        <v>70.609390000000005</v>
      </c>
      <c r="V1199">
        <v>72.688209999999998</v>
      </c>
      <c r="W1199">
        <v>74.368919000000005</v>
      </c>
      <c r="X1199">
        <v>77.076903999999999</v>
      </c>
      <c r="Y1199">
        <v>78.166083999999998</v>
      </c>
      <c r="Z1199">
        <v>80.530120999999994</v>
      </c>
      <c r="AA1199">
        <v>82.773964000000007</v>
      </c>
      <c r="AB1199">
        <v>85.239517000000006</v>
      </c>
      <c r="AC1199">
        <v>87.790863000000002</v>
      </c>
      <c r="AD1199">
        <v>90.678116000000003</v>
      </c>
      <c r="AE1199">
        <v>93.431731999999997</v>
      </c>
      <c r="AF1199">
        <v>95.786697000000004</v>
      </c>
      <c r="AG1199">
        <v>98.789321999999999</v>
      </c>
      <c r="AH1199">
        <v>101.38256800000001</v>
      </c>
      <c r="AI1199">
        <v>103.891777</v>
      </c>
      <c r="AJ1199">
        <v>106.56014999999999</v>
      </c>
      <c r="AK1199">
        <v>108.73513800000001</v>
      </c>
      <c r="AL1199">
        <v>111.224182</v>
      </c>
      <c r="AM1199">
        <v>114.242706</v>
      </c>
      <c r="AN1199">
        <v>117.083839</v>
      </c>
      <c r="AO1199" s="1">
        <v>2.5000000000000001E-2</v>
      </c>
    </row>
    <row r="1200" spans="1:41" hidden="1" x14ac:dyDescent="0.2">
      <c r="A1200" t="s">
        <v>912</v>
      </c>
      <c r="B1200" t="s">
        <v>15</v>
      </c>
      <c r="C1200" t="s">
        <v>181</v>
      </c>
      <c r="D1200" t="s">
        <v>2680</v>
      </c>
      <c r="E1200" t="s">
        <v>2678</v>
      </c>
      <c r="F1200" t="s">
        <v>2653</v>
      </c>
      <c r="H1200" t="s">
        <v>905</v>
      </c>
      <c r="I1200" t="s">
        <v>311</v>
      </c>
      <c r="K1200">
        <v>57.610756000000002</v>
      </c>
      <c r="L1200">
        <v>60.776974000000003</v>
      </c>
      <c r="M1200">
        <v>58.691532000000002</v>
      </c>
      <c r="N1200">
        <v>61.128914000000002</v>
      </c>
      <c r="O1200">
        <v>63.261260999999998</v>
      </c>
      <c r="P1200">
        <v>64.713852000000003</v>
      </c>
      <c r="Q1200">
        <v>67.275763999999995</v>
      </c>
      <c r="R1200">
        <v>68.978966</v>
      </c>
      <c r="S1200">
        <v>71.711265999999995</v>
      </c>
      <c r="T1200">
        <v>73.320389000000006</v>
      </c>
      <c r="U1200">
        <v>75.557877000000005</v>
      </c>
      <c r="V1200">
        <v>77.688744</v>
      </c>
      <c r="W1200">
        <v>79.592049000000003</v>
      </c>
      <c r="X1200">
        <v>81.565833999999995</v>
      </c>
      <c r="Y1200">
        <v>82.634086999999994</v>
      </c>
      <c r="Z1200">
        <v>84.466766000000007</v>
      </c>
      <c r="AA1200">
        <v>86.516013999999998</v>
      </c>
      <c r="AB1200">
        <v>88.788353000000001</v>
      </c>
      <c r="AC1200">
        <v>90.908951000000002</v>
      </c>
      <c r="AD1200">
        <v>92.481864999999999</v>
      </c>
      <c r="AE1200">
        <v>94.654670999999993</v>
      </c>
      <c r="AF1200">
        <v>97.093590000000006</v>
      </c>
      <c r="AG1200">
        <v>99.699027999999998</v>
      </c>
      <c r="AH1200">
        <v>102.39368399999999</v>
      </c>
      <c r="AI1200">
        <v>105.49144699999999</v>
      </c>
      <c r="AJ1200">
        <v>108.050774</v>
      </c>
      <c r="AK1200">
        <v>110.78381299999999</v>
      </c>
      <c r="AL1200">
        <v>113.16617599999999</v>
      </c>
      <c r="AM1200">
        <v>116.456215</v>
      </c>
      <c r="AN1200">
        <v>120.134766</v>
      </c>
      <c r="AO1200" s="1">
        <v>2.5999999999999999E-2</v>
      </c>
    </row>
    <row r="1201" spans="1:41" hidden="1" x14ac:dyDescent="0.2">
      <c r="A1201" t="s">
        <v>912</v>
      </c>
      <c r="B1201" t="s">
        <v>176</v>
      </c>
      <c r="C1201" t="s">
        <v>181</v>
      </c>
      <c r="D1201" t="s">
        <v>2680</v>
      </c>
      <c r="E1201" t="s">
        <v>2679</v>
      </c>
      <c r="I1201" t="s">
        <v>311</v>
      </c>
    </row>
    <row r="1202" spans="1:41" hidden="1" x14ac:dyDescent="0.2">
      <c r="A1202" t="s">
        <v>912</v>
      </c>
      <c r="B1202" t="s">
        <v>11</v>
      </c>
      <c r="C1202" t="s">
        <v>181</v>
      </c>
      <c r="D1202" t="s">
        <v>2680</v>
      </c>
      <c r="E1202" t="s">
        <v>2679</v>
      </c>
      <c r="F1202" t="s">
        <v>2651</v>
      </c>
      <c r="H1202" t="s">
        <v>906</v>
      </c>
      <c r="I1202" t="s">
        <v>311</v>
      </c>
      <c r="K1202">
        <v>1.1584000000000001E-2</v>
      </c>
      <c r="L1202">
        <v>1.1819E-2</v>
      </c>
      <c r="M1202">
        <v>1.1596E-2</v>
      </c>
      <c r="N1202">
        <v>1.1030999999999999E-2</v>
      </c>
      <c r="O1202">
        <v>1.1540999999999999E-2</v>
      </c>
      <c r="P1202">
        <v>1.1507E-2</v>
      </c>
      <c r="Q1202">
        <v>1.1342E-2</v>
      </c>
      <c r="R1202">
        <v>1.1030999999999999E-2</v>
      </c>
      <c r="S1202">
        <v>1.0936E-2</v>
      </c>
      <c r="T1202">
        <v>1.0975E-2</v>
      </c>
      <c r="U1202">
        <v>1.1023E-2</v>
      </c>
      <c r="V1202">
        <v>1.0907999999999999E-2</v>
      </c>
      <c r="W1202">
        <v>1.0773E-2</v>
      </c>
      <c r="X1202">
        <v>1.0681E-2</v>
      </c>
      <c r="Y1202">
        <v>1.0571000000000001E-2</v>
      </c>
      <c r="Z1202">
        <v>1.0531E-2</v>
      </c>
      <c r="AA1202">
        <v>1.0532E-2</v>
      </c>
      <c r="AB1202">
        <v>1.0602E-2</v>
      </c>
      <c r="AC1202">
        <v>1.0668E-2</v>
      </c>
      <c r="AD1202">
        <v>1.0847000000000001E-2</v>
      </c>
      <c r="AE1202">
        <v>1.1034E-2</v>
      </c>
      <c r="AF1202">
        <v>1.1338000000000001E-2</v>
      </c>
      <c r="AG1202">
        <v>1.1665999999999999E-2</v>
      </c>
      <c r="AH1202">
        <v>1.2142E-2</v>
      </c>
      <c r="AI1202">
        <v>1.2418E-2</v>
      </c>
      <c r="AJ1202">
        <v>1.2758E-2</v>
      </c>
      <c r="AK1202">
        <v>1.3082999999999999E-2</v>
      </c>
      <c r="AL1202">
        <v>1.3578E-2</v>
      </c>
      <c r="AM1202">
        <v>1.3710999999999999E-2</v>
      </c>
      <c r="AN1202">
        <v>1.4067E-2</v>
      </c>
      <c r="AO1202" s="1">
        <v>7.0000000000000001E-3</v>
      </c>
    </row>
    <row r="1203" spans="1:41" hidden="1" x14ac:dyDescent="0.2">
      <c r="A1203" t="s">
        <v>912</v>
      </c>
      <c r="B1203" t="s">
        <v>13</v>
      </c>
      <c r="C1203" t="s">
        <v>181</v>
      </c>
      <c r="D1203" t="s">
        <v>2680</v>
      </c>
      <c r="E1203" t="s">
        <v>2679</v>
      </c>
      <c r="F1203" t="s">
        <v>2652</v>
      </c>
      <c r="H1203" t="s">
        <v>907</v>
      </c>
      <c r="I1203" t="s">
        <v>311</v>
      </c>
      <c r="K1203">
        <v>1.1521999999999999E-2</v>
      </c>
      <c r="L1203">
        <v>1.2734000000000001E-2</v>
      </c>
      <c r="M1203">
        <v>1.1474E-2</v>
      </c>
      <c r="N1203">
        <v>1.0966999999999999E-2</v>
      </c>
      <c r="O1203">
        <v>1.0864E-2</v>
      </c>
      <c r="P1203">
        <v>1.0704E-2</v>
      </c>
      <c r="Q1203">
        <v>1.0787E-2</v>
      </c>
      <c r="R1203">
        <v>1.1082E-2</v>
      </c>
      <c r="S1203">
        <v>1.1013999999999999E-2</v>
      </c>
      <c r="T1203">
        <v>1.0746E-2</v>
      </c>
      <c r="U1203">
        <v>1.0349000000000001E-2</v>
      </c>
      <c r="V1203">
        <v>1.0267999999999999E-2</v>
      </c>
      <c r="W1203">
        <v>1.0793000000000001E-2</v>
      </c>
      <c r="X1203">
        <v>1.0161E-2</v>
      </c>
      <c r="Y1203">
        <v>9.9850000000000008E-3</v>
      </c>
      <c r="Z1203">
        <v>1.0495000000000001E-2</v>
      </c>
      <c r="AA1203">
        <v>1.0574999999999999E-2</v>
      </c>
      <c r="AB1203">
        <v>1.0160000000000001E-2</v>
      </c>
      <c r="AC1203">
        <v>1.0559000000000001E-2</v>
      </c>
      <c r="AD1203">
        <v>1.0472E-2</v>
      </c>
      <c r="AE1203">
        <v>1.0678E-2</v>
      </c>
      <c r="AF1203">
        <v>1.0871E-2</v>
      </c>
      <c r="AG1203">
        <v>1.1501000000000001E-2</v>
      </c>
      <c r="AH1203">
        <v>1.1391999999999999E-2</v>
      </c>
      <c r="AI1203">
        <v>1.1658999999999999E-2</v>
      </c>
      <c r="AJ1203">
        <v>1.2664999999999999E-2</v>
      </c>
      <c r="AK1203">
        <v>1.281E-2</v>
      </c>
      <c r="AL1203">
        <v>1.3148E-2</v>
      </c>
      <c r="AM1203">
        <v>1.3559E-2</v>
      </c>
      <c r="AN1203">
        <v>1.3965E-2</v>
      </c>
      <c r="AO1203" s="1">
        <v>7.0000000000000001E-3</v>
      </c>
    </row>
    <row r="1204" spans="1:41" hidden="1" x14ac:dyDescent="0.2">
      <c r="A1204" t="s">
        <v>912</v>
      </c>
      <c r="B1204" t="s">
        <v>15</v>
      </c>
      <c r="C1204" t="s">
        <v>181</v>
      </c>
      <c r="D1204" t="s">
        <v>2680</v>
      </c>
      <c r="E1204" t="s">
        <v>2679</v>
      </c>
      <c r="F1204" t="s">
        <v>2653</v>
      </c>
      <c r="H1204" t="s">
        <v>908</v>
      </c>
      <c r="I1204" t="s">
        <v>311</v>
      </c>
      <c r="K1204">
        <v>1.1809999999999999E-2</v>
      </c>
      <c r="L1204">
        <v>1.2585000000000001E-2</v>
      </c>
      <c r="M1204">
        <v>1.1493E-2</v>
      </c>
      <c r="N1204">
        <v>1.1795999999999999E-2</v>
      </c>
      <c r="O1204">
        <v>1.1911E-2</v>
      </c>
      <c r="P1204">
        <v>1.1978000000000001E-2</v>
      </c>
      <c r="Q1204">
        <v>1.1965999999999999E-2</v>
      </c>
      <c r="R1204">
        <v>1.1934999999999999E-2</v>
      </c>
      <c r="S1204">
        <v>1.1995E-2</v>
      </c>
      <c r="T1204">
        <v>1.1913E-2</v>
      </c>
      <c r="U1204">
        <v>1.1762E-2</v>
      </c>
      <c r="V1204">
        <v>1.1447000000000001E-2</v>
      </c>
      <c r="W1204">
        <v>1.1218000000000001E-2</v>
      </c>
      <c r="X1204">
        <v>1.1165E-2</v>
      </c>
      <c r="Y1204">
        <v>1.1001E-2</v>
      </c>
      <c r="Z1204">
        <v>1.0876E-2</v>
      </c>
      <c r="AA1204">
        <v>1.0972000000000001E-2</v>
      </c>
      <c r="AB1204">
        <v>1.0926999999999999E-2</v>
      </c>
      <c r="AC1204">
        <v>1.0966E-2</v>
      </c>
      <c r="AD1204">
        <v>1.0914999999999999E-2</v>
      </c>
      <c r="AE1204">
        <v>1.0988E-2</v>
      </c>
      <c r="AF1204">
        <v>1.0965000000000001E-2</v>
      </c>
      <c r="AG1204">
        <v>1.1140000000000001E-2</v>
      </c>
      <c r="AH1204">
        <v>1.1728000000000001E-2</v>
      </c>
      <c r="AI1204">
        <v>1.2034E-2</v>
      </c>
      <c r="AJ1204">
        <v>1.2229E-2</v>
      </c>
      <c r="AK1204">
        <v>1.2526000000000001E-2</v>
      </c>
      <c r="AL1204">
        <v>1.2751999999999999E-2</v>
      </c>
      <c r="AM1204">
        <v>1.3124E-2</v>
      </c>
      <c r="AN1204">
        <v>1.3533999999999999E-2</v>
      </c>
      <c r="AO1204" s="1">
        <v>5.0000000000000001E-3</v>
      </c>
    </row>
    <row r="1205" spans="1:41" hidden="1" x14ac:dyDescent="0.2">
      <c r="A1205" t="s">
        <v>912</v>
      </c>
      <c r="B1205" t="s">
        <v>180</v>
      </c>
      <c r="C1205" t="s">
        <v>181</v>
      </c>
      <c r="D1205" t="s">
        <v>2680</v>
      </c>
      <c r="I1205" t="s">
        <v>311</v>
      </c>
    </row>
    <row r="1206" spans="1:41" hidden="1" x14ac:dyDescent="0.2">
      <c r="A1206" t="s">
        <v>912</v>
      </c>
      <c r="B1206" t="s">
        <v>11</v>
      </c>
      <c r="C1206" t="s">
        <v>181</v>
      </c>
      <c r="D1206" t="s">
        <v>2680</v>
      </c>
      <c r="E1206" t="s">
        <v>2651</v>
      </c>
      <c r="H1206" t="s">
        <v>909</v>
      </c>
      <c r="I1206" t="s">
        <v>311</v>
      </c>
      <c r="K1206">
        <v>57.494864999999997</v>
      </c>
      <c r="L1206">
        <v>60.729484999999997</v>
      </c>
      <c r="M1206">
        <v>58.550930000000001</v>
      </c>
      <c r="N1206">
        <v>59.624805000000002</v>
      </c>
      <c r="O1206">
        <v>60.822704000000002</v>
      </c>
      <c r="P1206">
        <v>62.211086000000002</v>
      </c>
      <c r="Q1206">
        <v>64.173759000000004</v>
      </c>
      <c r="R1206">
        <v>66.085457000000005</v>
      </c>
      <c r="S1206">
        <v>68.077361999999994</v>
      </c>
      <c r="T1206">
        <v>69.434258</v>
      </c>
      <c r="U1206">
        <v>71.714271999999994</v>
      </c>
      <c r="V1206">
        <v>73.633751000000004</v>
      </c>
      <c r="W1206">
        <v>75.612671000000006</v>
      </c>
      <c r="X1206">
        <v>78.160606000000001</v>
      </c>
      <c r="Y1206">
        <v>79.886848000000001</v>
      </c>
      <c r="Z1206">
        <v>81.867973000000006</v>
      </c>
      <c r="AA1206">
        <v>84.129013</v>
      </c>
      <c r="AB1206">
        <v>86.488158999999996</v>
      </c>
      <c r="AC1206">
        <v>88.638938999999993</v>
      </c>
      <c r="AD1206">
        <v>91.175078999999997</v>
      </c>
      <c r="AE1206">
        <v>93.750541999999996</v>
      </c>
      <c r="AF1206">
        <v>96.297256000000004</v>
      </c>
      <c r="AG1206">
        <v>99.105354000000005</v>
      </c>
      <c r="AH1206">
        <v>101.784195</v>
      </c>
      <c r="AI1206">
        <v>104.517128</v>
      </c>
      <c r="AJ1206">
        <v>107.639404</v>
      </c>
      <c r="AK1206">
        <v>110.465599</v>
      </c>
      <c r="AL1206">
        <v>113.100075</v>
      </c>
      <c r="AM1206">
        <v>116.168694</v>
      </c>
      <c r="AN1206">
        <v>119.155434</v>
      </c>
      <c r="AO1206" s="1">
        <v>2.5000000000000001E-2</v>
      </c>
    </row>
    <row r="1207" spans="1:41" hidden="1" x14ac:dyDescent="0.2">
      <c r="A1207" t="s">
        <v>912</v>
      </c>
      <c r="B1207" t="s">
        <v>13</v>
      </c>
      <c r="C1207" t="s">
        <v>181</v>
      </c>
      <c r="D1207" t="s">
        <v>2680</v>
      </c>
      <c r="E1207" t="s">
        <v>2652</v>
      </c>
      <c r="H1207" t="s">
        <v>910</v>
      </c>
      <c r="I1207" t="s">
        <v>311</v>
      </c>
      <c r="K1207">
        <v>57.510288000000003</v>
      </c>
      <c r="L1207">
        <v>60.415123000000001</v>
      </c>
      <c r="M1207">
        <v>57.579619999999998</v>
      </c>
      <c r="N1207">
        <v>58.014144999999999</v>
      </c>
      <c r="O1207">
        <v>58.841507</v>
      </c>
      <c r="P1207">
        <v>60.554985000000002</v>
      </c>
      <c r="Q1207">
        <v>62.939411</v>
      </c>
      <c r="R1207">
        <v>64.921852000000001</v>
      </c>
      <c r="S1207">
        <v>66.899253999999999</v>
      </c>
      <c r="T1207">
        <v>68.268814000000006</v>
      </c>
      <c r="U1207">
        <v>70.619736000000003</v>
      </c>
      <c r="V1207">
        <v>72.698479000000006</v>
      </c>
      <c r="W1207">
        <v>74.379715000000004</v>
      </c>
      <c r="X1207">
        <v>77.087058999999996</v>
      </c>
      <c r="Y1207">
        <v>78.176070999999993</v>
      </c>
      <c r="Z1207">
        <v>80.540610999999998</v>
      </c>
      <c r="AA1207">
        <v>82.784546000000006</v>
      </c>
      <c r="AB1207">
        <v>85.249679999999998</v>
      </c>
      <c r="AC1207">
        <v>87.801429999999996</v>
      </c>
      <c r="AD1207">
        <v>90.688582999999994</v>
      </c>
      <c r="AE1207">
        <v>93.442413000000002</v>
      </c>
      <c r="AF1207">
        <v>95.797561999999999</v>
      </c>
      <c r="AG1207">
        <v>98.800826999999998</v>
      </c>
      <c r="AH1207">
        <v>101.393959</v>
      </c>
      <c r="AI1207">
        <v>103.903442</v>
      </c>
      <c r="AJ1207">
        <v>106.57281500000001</v>
      </c>
      <c r="AK1207">
        <v>108.74794799999999</v>
      </c>
      <c r="AL1207">
        <v>111.23732800000001</v>
      </c>
      <c r="AM1207">
        <v>114.256264</v>
      </c>
      <c r="AN1207">
        <v>117.097801</v>
      </c>
      <c r="AO1207" s="1">
        <v>2.5000000000000001E-2</v>
      </c>
    </row>
    <row r="1208" spans="1:41" hidden="1" x14ac:dyDescent="0.2">
      <c r="A1208" t="s">
        <v>912</v>
      </c>
      <c r="B1208" t="s">
        <v>15</v>
      </c>
      <c r="C1208" t="s">
        <v>181</v>
      </c>
      <c r="D1208" t="s">
        <v>2680</v>
      </c>
      <c r="E1208" t="s">
        <v>2653</v>
      </c>
      <c r="H1208" t="s">
        <v>911</v>
      </c>
      <c r="I1208" t="s">
        <v>311</v>
      </c>
      <c r="K1208">
        <v>57.622565999999999</v>
      </c>
      <c r="L1208">
        <v>60.789558</v>
      </c>
      <c r="M1208">
        <v>58.703021999999997</v>
      </c>
      <c r="N1208">
        <v>61.140709000000001</v>
      </c>
      <c r="O1208">
        <v>63.27317</v>
      </c>
      <c r="P1208">
        <v>64.725821999999994</v>
      </c>
      <c r="Q1208">
        <v>67.287727000000004</v>
      </c>
      <c r="R1208">
        <v>68.990905999999995</v>
      </c>
      <c r="S1208">
        <v>71.723258999999999</v>
      </c>
      <c r="T1208">
        <v>73.332297999999994</v>
      </c>
      <c r="U1208">
        <v>75.569641000000004</v>
      </c>
      <c r="V1208">
        <v>77.700187999999997</v>
      </c>
      <c r="W1208">
        <v>79.603263999999996</v>
      </c>
      <c r="X1208">
        <v>81.577003000000005</v>
      </c>
      <c r="Y1208">
        <v>82.645088000000001</v>
      </c>
      <c r="Z1208">
        <v>84.477637999999999</v>
      </c>
      <c r="AA1208">
        <v>86.526984999999996</v>
      </c>
      <c r="AB1208">
        <v>88.799285999999995</v>
      </c>
      <c r="AC1208">
        <v>90.919914000000006</v>
      </c>
      <c r="AD1208">
        <v>92.492783000000003</v>
      </c>
      <c r="AE1208">
        <v>94.665656999999996</v>
      </c>
      <c r="AF1208">
        <v>97.104561000000004</v>
      </c>
      <c r="AG1208">
        <v>99.710166999999998</v>
      </c>
      <c r="AH1208">
        <v>102.405411</v>
      </c>
      <c r="AI1208">
        <v>105.503479</v>
      </c>
      <c r="AJ1208">
        <v>108.062996</v>
      </c>
      <c r="AK1208">
        <v>110.796341</v>
      </c>
      <c r="AL1208">
        <v>113.17892500000001</v>
      </c>
      <c r="AM1208">
        <v>116.469345</v>
      </c>
      <c r="AN1208">
        <v>120.148293</v>
      </c>
      <c r="AO1208" s="1">
        <v>2.5999999999999999E-2</v>
      </c>
    </row>
    <row r="1209" spans="1:41" hidden="1" x14ac:dyDescent="0.2">
      <c r="A1209" t="s">
        <v>1201</v>
      </c>
      <c r="B1209" t="s">
        <v>8</v>
      </c>
    </row>
    <row r="1210" spans="1:41" hidden="1" x14ac:dyDescent="0.2">
      <c r="A1210" t="s">
        <v>1201</v>
      </c>
      <c r="B1210" t="s">
        <v>9</v>
      </c>
      <c r="C1210" t="s">
        <v>2648</v>
      </c>
      <c r="D1210" t="s">
        <v>2649</v>
      </c>
      <c r="E1210" t="s">
        <v>2650</v>
      </c>
      <c r="I1210" t="s">
        <v>10</v>
      </c>
    </row>
    <row r="1211" spans="1:41" hidden="1" x14ac:dyDescent="0.2">
      <c r="A1211" t="s">
        <v>1201</v>
      </c>
      <c r="B1211" t="s">
        <v>11</v>
      </c>
      <c r="C1211" t="s">
        <v>2648</v>
      </c>
      <c r="D1211" t="s">
        <v>2649</v>
      </c>
      <c r="E1211" t="s">
        <v>2650</v>
      </c>
      <c r="F1211" t="s">
        <v>2651</v>
      </c>
      <c r="H1211" t="s">
        <v>913</v>
      </c>
      <c r="I1211" t="s">
        <v>10</v>
      </c>
      <c r="K1211">
        <v>17.451968999999998</v>
      </c>
      <c r="L1211">
        <v>18.870239000000002</v>
      </c>
      <c r="M1211">
        <v>18.706037999999999</v>
      </c>
      <c r="N1211">
        <v>18.74288</v>
      </c>
      <c r="O1211">
        <v>18.696552000000001</v>
      </c>
      <c r="P1211">
        <v>18.765765999999999</v>
      </c>
      <c r="Q1211">
        <v>19.021896000000002</v>
      </c>
      <c r="R1211">
        <v>19.447265999999999</v>
      </c>
      <c r="S1211">
        <v>19.849423999999999</v>
      </c>
      <c r="T1211">
        <v>20.265352</v>
      </c>
      <c r="U1211">
        <v>20.665417000000001</v>
      </c>
      <c r="V1211">
        <v>21.024265</v>
      </c>
      <c r="W1211">
        <v>21.358471000000002</v>
      </c>
      <c r="X1211">
        <v>21.618341000000001</v>
      </c>
      <c r="Y1211">
        <v>21.815002</v>
      </c>
      <c r="Z1211">
        <v>22.002918000000001</v>
      </c>
      <c r="AA1211">
        <v>22.206738000000001</v>
      </c>
      <c r="AB1211">
        <v>22.406551</v>
      </c>
      <c r="AC1211">
        <v>22.554613</v>
      </c>
      <c r="AD1211">
        <v>22.794188999999999</v>
      </c>
      <c r="AE1211">
        <v>23.002533</v>
      </c>
      <c r="AF1211">
        <v>23.114751999999999</v>
      </c>
      <c r="AG1211">
        <v>23.278625000000002</v>
      </c>
      <c r="AH1211">
        <v>23.478000999999999</v>
      </c>
      <c r="AI1211">
        <v>23.589935000000001</v>
      </c>
      <c r="AJ1211">
        <v>23.710253000000002</v>
      </c>
      <c r="AK1211">
        <v>23.808491</v>
      </c>
      <c r="AL1211">
        <v>23.877220000000001</v>
      </c>
      <c r="AM1211">
        <v>23.899000000000001</v>
      </c>
      <c r="AN1211">
        <v>23.897299</v>
      </c>
      <c r="AO1211" s="1">
        <v>1.0999999999999999E-2</v>
      </c>
    </row>
    <row r="1212" spans="1:41" hidden="1" x14ac:dyDescent="0.2">
      <c r="A1212" t="s">
        <v>1201</v>
      </c>
      <c r="B1212" t="s">
        <v>13</v>
      </c>
      <c r="C1212" t="s">
        <v>2648</v>
      </c>
      <c r="D1212" t="s">
        <v>2649</v>
      </c>
      <c r="E1212" t="s">
        <v>2650</v>
      </c>
      <c r="F1212" t="s">
        <v>2652</v>
      </c>
      <c r="H1212" t="s">
        <v>914</v>
      </c>
      <c r="I1212" t="s">
        <v>10</v>
      </c>
      <c r="K1212">
        <v>17.451968999999998</v>
      </c>
      <c r="L1212">
        <v>18.627034999999999</v>
      </c>
      <c r="M1212">
        <v>18.075686999999999</v>
      </c>
      <c r="N1212">
        <v>17.577788999999999</v>
      </c>
      <c r="O1212">
        <v>17.148115000000001</v>
      </c>
      <c r="P1212">
        <v>16.890217</v>
      </c>
      <c r="Q1212">
        <v>16.791491000000001</v>
      </c>
      <c r="R1212">
        <v>16.871580000000002</v>
      </c>
      <c r="S1212">
        <v>17.065134</v>
      </c>
      <c r="T1212">
        <v>17.261009000000001</v>
      </c>
      <c r="U1212">
        <v>17.435939999999999</v>
      </c>
      <c r="V1212">
        <v>17.715302000000001</v>
      </c>
      <c r="W1212">
        <v>18.028337000000001</v>
      </c>
      <c r="X1212">
        <v>18.221003</v>
      </c>
      <c r="Y1212">
        <v>18.318766</v>
      </c>
      <c r="Z1212">
        <v>18.405262</v>
      </c>
      <c r="AA1212">
        <v>18.533836000000001</v>
      </c>
      <c r="AB1212">
        <v>18.716021000000001</v>
      </c>
      <c r="AC1212">
        <v>18.834634999999999</v>
      </c>
      <c r="AD1212">
        <v>19.044636000000001</v>
      </c>
      <c r="AE1212">
        <v>19.184176999999998</v>
      </c>
      <c r="AF1212">
        <v>19.276114</v>
      </c>
      <c r="AG1212">
        <v>19.352768000000001</v>
      </c>
      <c r="AH1212">
        <v>19.403984000000001</v>
      </c>
      <c r="AI1212">
        <v>19.443214000000001</v>
      </c>
      <c r="AJ1212">
        <v>19.453232</v>
      </c>
      <c r="AK1212">
        <v>19.416696999999999</v>
      </c>
      <c r="AL1212">
        <v>19.364449</v>
      </c>
      <c r="AM1212">
        <v>19.393049000000001</v>
      </c>
      <c r="AN1212">
        <v>19.414325999999999</v>
      </c>
      <c r="AO1212" s="1">
        <v>4.0000000000000001E-3</v>
      </c>
    </row>
    <row r="1213" spans="1:41" hidden="1" x14ac:dyDescent="0.2">
      <c r="A1213" t="s">
        <v>1201</v>
      </c>
      <c r="B1213" t="s">
        <v>15</v>
      </c>
      <c r="C1213" t="s">
        <v>2648</v>
      </c>
      <c r="D1213" t="s">
        <v>2649</v>
      </c>
      <c r="E1213" t="s">
        <v>2650</v>
      </c>
      <c r="F1213" t="s">
        <v>2653</v>
      </c>
      <c r="H1213" t="s">
        <v>915</v>
      </c>
      <c r="I1213" t="s">
        <v>10</v>
      </c>
      <c r="K1213">
        <v>17.451968999999998</v>
      </c>
      <c r="L1213">
        <v>19.256374000000001</v>
      </c>
      <c r="M1213">
        <v>19.586803</v>
      </c>
      <c r="N1213">
        <v>20.357600999999999</v>
      </c>
      <c r="O1213">
        <v>21.060680000000001</v>
      </c>
      <c r="P1213">
        <v>21.744184000000001</v>
      </c>
      <c r="Q1213">
        <v>22.420013000000001</v>
      </c>
      <c r="R1213">
        <v>23.158359999999998</v>
      </c>
      <c r="S1213">
        <v>24.227518</v>
      </c>
      <c r="T1213">
        <v>25.172749</v>
      </c>
      <c r="U1213">
        <v>26.053222999999999</v>
      </c>
      <c r="V1213">
        <v>26.875055</v>
      </c>
      <c r="W1213">
        <v>27.60022</v>
      </c>
      <c r="X1213">
        <v>28.219439999999999</v>
      </c>
      <c r="Y1213">
        <v>28.654093</v>
      </c>
      <c r="Z1213">
        <v>29.145931000000001</v>
      </c>
      <c r="AA1213">
        <v>29.525092999999998</v>
      </c>
      <c r="AB1213">
        <v>29.900219</v>
      </c>
      <c r="AC1213">
        <v>30.262402999999999</v>
      </c>
      <c r="AD1213">
        <v>30.468848999999999</v>
      </c>
      <c r="AE1213">
        <v>30.580677000000001</v>
      </c>
      <c r="AF1213">
        <v>30.634222000000001</v>
      </c>
      <c r="AG1213">
        <v>30.768932</v>
      </c>
      <c r="AH1213">
        <v>31.026743</v>
      </c>
      <c r="AI1213">
        <v>31.343461999999999</v>
      </c>
      <c r="AJ1213">
        <v>31.597276999999998</v>
      </c>
      <c r="AK1213">
        <v>31.797540999999999</v>
      </c>
      <c r="AL1213">
        <v>31.923296000000001</v>
      </c>
      <c r="AM1213">
        <v>32.080348999999998</v>
      </c>
      <c r="AN1213">
        <v>32.167610000000003</v>
      </c>
      <c r="AO1213" s="1">
        <v>2.1000000000000001E-2</v>
      </c>
    </row>
    <row r="1214" spans="1:41" hidden="1" x14ac:dyDescent="0.2">
      <c r="A1214" t="s">
        <v>1201</v>
      </c>
      <c r="B1214" t="s">
        <v>17</v>
      </c>
      <c r="C1214" t="s">
        <v>2648</v>
      </c>
      <c r="D1214" t="s">
        <v>2649</v>
      </c>
      <c r="E1214" t="s">
        <v>2654</v>
      </c>
      <c r="I1214" t="s">
        <v>10</v>
      </c>
    </row>
    <row r="1215" spans="1:41" hidden="1" x14ac:dyDescent="0.2">
      <c r="A1215" t="s">
        <v>1201</v>
      </c>
      <c r="B1215" t="s">
        <v>11</v>
      </c>
      <c r="C1215" t="s">
        <v>2648</v>
      </c>
      <c r="D1215" t="s">
        <v>2649</v>
      </c>
      <c r="E1215" t="s">
        <v>2654</v>
      </c>
      <c r="F1215" t="s">
        <v>2651</v>
      </c>
      <c r="H1215" t="s">
        <v>916</v>
      </c>
      <c r="I1215" t="s">
        <v>10</v>
      </c>
      <c r="K1215">
        <v>17.282091000000001</v>
      </c>
      <c r="L1215">
        <v>16.992331</v>
      </c>
      <c r="M1215">
        <v>15.703745</v>
      </c>
      <c r="N1215">
        <v>16.481096000000001</v>
      </c>
      <c r="O1215">
        <v>16.221163000000001</v>
      </c>
      <c r="P1215">
        <v>16.075755999999998</v>
      </c>
      <c r="Q1215">
        <v>16.033519999999999</v>
      </c>
      <c r="R1215">
        <v>16.263428000000001</v>
      </c>
      <c r="S1215">
        <v>16.394145999999999</v>
      </c>
      <c r="T1215">
        <v>16.389230999999999</v>
      </c>
      <c r="U1215">
        <v>16.691009999999999</v>
      </c>
      <c r="V1215">
        <v>16.847674999999999</v>
      </c>
      <c r="W1215">
        <v>16.947783000000001</v>
      </c>
      <c r="X1215">
        <v>17.032633000000001</v>
      </c>
      <c r="Y1215">
        <v>17.136547</v>
      </c>
      <c r="Z1215">
        <v>17.305803000000001</v>
      </c>
      <c r="AA1215">
        <v>17.528894000000001</v>
      </c>
      <c r="AB1215">
        <v>17.664664999999999</v>
      </c>
      <c r="AC1215">
        <v>17.733167999999999</v>
      </c>
      <c r="AD1215">
        <v>17.971104</v>
      </c>
      <c r="AE1215">
        <v>18.074814</v>
      </c>
      <c r="AF1215">
        <v>18.091021999999999</v>
      </c>
      <c r="AG1215">
        <v>18.322987000000001</v>
      </c>
      <c r="AH1215">
        <v>18.590724999999999</v>
      </c>
      <c r="AI1215">
        <v>18.689838000000002</v>
      </c>
      <c r="AJ1215">
        <v>18.913132000000001</v>
      </c>
      <c r="AK1215">
        <v>18.932993</v>
      </c>
      <c r="AL1215">
        <v>18.854524999999999</v>
      </c>
      <c r="AM1215">
        <v>18.849892000000001</v>
      </c>
      <c r="AN1215">
        <v>18.780891</v>
      </c>
      <c r="AO1215" s="1">
        <v>3.0000000000000001E-3</v>
      </c>
    </row>
    <row r="1216" spans="1:41" hidden="1" x14ac:dyDescent="0.2">
      <c r="A1216" t="s">
        <v>1201</v>
      </c>
      <c r="B1216" t="s">
        <v>13</v>
      </c>
      <c r="C1216" t="s">
        <v>2648</v>
      </c>
      <c r="D1216" t="s">
        <v>2649</v>
      </c>
      <c r="E1216" t="s">
        <v>2654</v>
      </c>
      <c r="F1216" t="s">
        <v>2652</v>
      </c>
      <c r="H1216" t="s">
        <v>917</v>
      </c>
      <c r="I1216" t="s">
        <v>10</v>
      </c>
      <c r="K1216">
        <v>17.282091000000001</v>
      </c>
      <c r="L1216">
        <v>16.992331</v>
      </c>
      <c r="M1216">
        <v>15.289971</v>
      </c>
      <c r="N1216">
        <v>15.562683</v>
      </c>
      <c r="O1216">
        <v>15.280810000000001</v>
      </c>
      <c r="P1216">
        <v>15.10248</v>
      </c>
      <c r="Q1216">
        <v>15.101034</v>
      </c>
      <c r="R1216">
        <v>15.277493</v>
      </c>
      <c r="S1216">
        <v>15.350275999999999</v>
      </c>
      <c r="T1216">
        <v>15.331598</v>
      </c>
      <c r="U1216">
        <v>15.385439999999999</v>
      </c>
      <c r="V1216">
        <v>15.478592000000001</v>
      </c>
      <c r="W1216">
        <v>15.476366000000001</v>
      </c>
      <c r="X1216">
        <v>15.347988000000001</v>
      </c>
      <c r="Y1216">
        <v>15.340047</v>
      </c>
      <c r="Z1216">
        <v>15.31047</v>
      </c>
      <c r="AA1216">
        <v>15.312378000000001</v>
      </c>
      <c r="AB1216">
        <v>15.446187999999999</v>
      </c>
      <c r="AC1216">
        <v>15.430699000000001</v>
      </c>
      <c r="AD1216">
        <v>15.764193000000001</v>
      </c>
      <c r="AE1216">
        <v>15.902615000000001</v>
      </c>
      <c r="AF1216">
        <v>15.903244000000001</v>
      </c>
      <c r="AG1216">
        <v>16.160429000000001</v>
      </c>
      <c r="AH1216">
        <v>16.259544000000002</v>
      </c>
      <c r="AI1216">
        <v>16.302593000000002</v>
      </c>
      <c r="AJ1216">
        <v>16.51923</v>
      </c>
      <c r="AK1216">
        <v>16.394401999999999</v>
      </c>
      <c r="AL1216">
        <v>16.446629000000001</v>
      </c>
      <c r="AM1216">
        <v>16.663803000000001</v>
      </c>
      <c r="AN1216">
        <v>16.78558</v>
      </c>
      <c r="AO1216" s="1">
        <v>-1E-3</v>
      </c>
    </row>
    <row r="1217" spans="1:41" hidden="1" x14ac:dyDescent="0.2">
      <c r="A1217" t="s">
        <v>1201</v>
      </c>
      <c r="B1217" t="s">
        <v>15</v>
      </c>
      <c r="C1217" t="s">
        <v>2648</v>
      </c>
      <c r="D1217" t="s">
        <v>2649</v>
      </c>
      <c r="E1217" t="s">
        <v>2654</v>
      </c>
      <c r="F1217" t="s">
        <v>2653</v>
      </c>
      <c r="H1217" t="s">
        <v>918</v>
      </c>
      <c r="I1217" t="s">
        <v>10</v>
      </c>
      <c r="K1217">
        <v>17.282091000000001</v>
      </c>
      <c r="L1217">
        <v>16.992331</v>
      </c>
      <c r="M1217">
        <v>15.598347</v>
      </c>
      <c r="N1217">
        <v>16.724648999999999</v>
      </c>
      <c r="O1217">
        <v>16.835460999999999</v>
      </c>
      <c r="P1217">
        <v>16.867552</v>
      </c>
      <c r="Q1217">
        <v>16.955793</v>
      </c>
      <c r="R1217">
        <v>17.446895999999999</v>
      </c>
      <c r="S1217">
        <v>18.425139999999999</v>
      </c>
      <c r="T1217">
        <v>18.694068999999999</v>
      </c>
      <c r="U1217">
        <v>19.122790999999999</v>
      </c>
      <c r="V1217">
        <v>19.465437000000001</v>
      </c>
      <c r="W1217">
        <v>19.741872999999998</v>
      </c>
      <c r="X1217">
        <v>19.921692</v>
      </c>
      <c r="Y1217">
        <v>19.999485</v>
      </c>
      <c r="Z1217">
        <v>20.177467</v>
      </c>
      <c r="AA1217">
        <v>20.440777000000001</v>
      </c>
      <c r="AB1217">
        <v>20.518744000000002</v>
      </c>
      <c r="AC1217">
        <v>20.626170999999999</v>
      </c>
      <c r="AD1217">
        <v>20.319413999999998</v>
      </c>
      <c r="AE1217">
        <v>20.298850999999999</v>
      </c>
      <c r="AF1217">
        <v>20.376685999999999</v>
      </c>
      <c r="AG1217">
        <v>20.652819000000001</v>
      </c>
      <c r="AH1217">
        <v>20.838221000000001</v>
      </c>
      <c r="AI1217">
        <v>21.188708999999999</v>
      </c>
      <c r="AJ1217">
        <v>21.293085000000001</v>
      </c>
      <c r="AK1217">
        <v>21.349986999999999</v>
      </c>
      <c r="AL1217">
        <v>21.169574999999998</v>
      </c>
      <c r="AM1217">
        <v>21.196442000000001</v>
      </c>
      <c r="AN1217">
        <v>21.248104000000001</v>
      </c>
      <c r="AO1217" s="1">
        <v>7.0000000000000001E-3</v>
      </c>
    </row>
    <row r="1218" spans="1:41" hidden="1" x14ac:dyDescent="0.2">
      <c r="A1218" t="s">
        <v>1201</v>
      </c>
      <c r="B1218" t="s">
        <v>21</v>
      </c>
      <c r="C1218" t="s">
        <v>2648</v>
      </c>
      <c r="D1218" t="s">
        <v>2649</v>
      </c>
      <c r="E1218" t="s">
        <v>2655</v>
      </c>
      <c r="I1218" t="s">
        <v>10</v>
      </c>
    </row>
    <row r="1219" spans="1:41" hidden="1" x14ac:dyDescent="0.2">
      <c r="A1219" t="s">
        <v>1201</v>
      </c>
      <c r="B1219" t="s">
        <v>11</v>
      </c>
      <c r="C1219" t="s">
        <v>2648</v>
      </c>
      <c r="D1219" t="s">
        <v>2649</v>
      </c>
      <c r="E1219" t="s">
        <v>2655</v>
      </c>
      <c r="F1219" t="s">
        <v>2651</v>
      </c>
      <c r="H1219" t="s">
        <v>919</v>
      </c>
      <c r="I1219" t="s">
        <v>10</v>
      </c>
      <c r="K1219">
        <v>9.4568670000000008</v>
      </c>
      <c r="L1219">
        <v>10.351357999999999</v>
      </c>
      <c r="M1219">
        <v>9.8618670000000002</v>
      </c>
      <c r="N1219">
        <v>9.6175169999999994</v>
      </c>
      <c r="O1219">
        <v>9.5058150000000001</v>
      </c>
      <c r="P1219">
        <v>9.5351769999999991</v>
      </c>
      <c r="Q1219">
        <v>9.6647730000000003</v>
      </c>
      <c r="R1219">
        <v>9.8243200000000002</v>
      </c>
      <c r="S1219">
        <v>10.030400999999999</v>
      </c>
      <c r="T1219">
        <v>10.110642</v>
      </c>
      <c r="U1219">
        <v>10.214104000000001</v>
      </c>
      <c r="V1219">
        <v>10.248692</v>
      </c>
      <c r="W1219">
        <v>10.344950000000001</v>
      </c>
      <c r="X1219">
        <v>10.375897999999999</v>
      </c>
      <c r="Y1219">
        <v>10.345654</v>
      </c>
      <c r="Z1219">
        <v>10.358869</v>
      </c>
      <c r="AA1219">
        <v>10.389673</v>
      </c>
      <c r="AB1219">
        <v>10.403354</v>
      </c>
      <c r="AC1219">
        <v>10.419069</v>
      </c>
      <c r="AD1219">
        <v>10.428713999999999</v>
      </c>
      <c r="AE1219">
        <v>10.453652999999999</v>
      </c>
      <c r="AF1219">
        <v>10.437377</v>
      </c>
      <c r="AG1219">
        <v>10.439532</v>
      </c>
      <c r="AH1219">
        <v>10.399756</v>
      </c>
      <c r="AI1219">
        <v>10.385945</v>
      </c>
      <c r="AJ1219">
        <v>10.378035000000001</v>
      </c>
      <c r="AK1219">
        <v>10.377511999999999</v>
      </c>
      <c r="AL1219">
        <v>10.372211</v>
      </c>
      <c r="AM1219">
        <v>10.378325999999999</v>
      </c>
      <c r="AN1219">
        <v>10.381646999999999</v>
      </c>
      <c r="AO1219" s="1">
        <v>3.0000000000000001E-3</v>
      </c>
    </row>
    <row r="1220" spans="1:41" hidden="1" x14ac:dyDescent="0.2">
      <c r="A1220" t="s">
        <v>1201</v>
      </c>
      <c r="B1220" t="s">
        <v>13</v>
      </c>
      <c r="C1220" t="s">
        <v>2648</v>
      </c>
      <c r="D1220" t="s">
        <v>2649</v>
      </c>
      <c r="E1220" t="s">
        <v>2655</v>
      </c>
      <c r="F1220" t="s">
        <v>2652</v>
      </c>
      <c r="H1220" t="s">
        <v>920</v>
      </c>
      <c r="I1220" t="s">
        <v>10</v>
      </c>
      <c r="K1220">
        <v>9.4568670000000008</v>
      </c>
      <c r="L1220">
        <v>10.143940000000001</v>
      </c>
      <c r="M1220">
        <v>9.4965030000000006</v>
      </c>
      <c r="N1220">
        <v>9.1408280000000008</v>
      </c>
      <c r="O1220">
        <v>8.9598250000000004</v>
      </c>
      <c r="P1220">
        <v>8.9374760000000002</v>
      </c>
      <c r="Q1220">
        <v>9.0104740000000003</v>
      </c>
      <c r="R1220">
        <v>9.1437159999999995</v>
      </c>
      <c r="S1220">
        <v>9.2689800000000009</v>
      </c>
      <c r="T1220">
        <v>9.3529689999999999</v>
      </c>
      <c r="U1220">
        <v>9.4120349999999995</v>
      </c>
      <c r="V1220">
        <v>9.4377859999999991</v>
      </c>
      <c r="W1220">
        <v>9.5291580000000007</v>
      </c>
      <c r="X1220">
        <v>9.5629109999999997</v>
      </c>
      <c r="Y1220">
        <v>9.5585989999999992</v>
      </c>
      <c r="Z1220">
        <v>9.5452560000000002</v>
      </c>
      <c r="AA1220">
        <v>9.5486389999999997</v>
      </c>
      <c r="AB1220">
        <v>9.5163279999999997</v>
      </c>
      <c r="AC1220">
        <v>9.5100730000000002</v>
      </c>
      <c r="AD1220">
        <v>9.4759770000000003</v>
      </c>
      <c r="AE1220">
        <v>9.4548269999999999</v>
      </c>
      <c r="AF1220">
        <v>9.4047009999999993</v>
      </c>
      <c r="AG1220">
        <v>9.3778699999999997</v>
      </c>
      <c r="AH1220">
        <v>9.3528570000000002</v>
      </c>
      <c r="AI1220">
        <v>9.3510519999999993</v>
      </c>
      <c r="AJ1220">
        <v>9.3461189999999998</v>
      </c>
      <c r="AK1220">
        <v>9.3238479999999999</v>
      </c>
      <c r="AL1220">
        <v>9.3099340000000002</v>
      </c>
      <c r="AM1220">
        <v>9.3274489999999997</v>
      </c>
      <c r="AN1220">
        <v>9.348509</v>
      </c>
      <c r="AO1220" s="1">
        <v>0</v>
      </c>
    </row>
    <row r="1221" spans="1:41" hidden="1" x14ac:dyDescent="0.2">
      <c r="A1221" t="s">
        <v>1201</v>
      </c>
      <c r="B1221" t="s">
        <v>15</v>
      </c>
      <c r="C1221" t="s">
        <v>2648</v>
      </c>
      <c r="D1221" t="s">
        <v>2649</v>
      </c>
      <c r="E1221" t="s">
        <v>2655</v>
      </c>
      <c r="F1221" t="s">
        <v>2653</v>
      </c>
      <c r="H1221" t="s">
        <v>921</v>
      </c>
      <c r="I1221" t="s">
        <v>10</v>
      </c>
      <c r="K1221">
        <v>9.4568670000000008</v>
      </c>
      <c r="L1221">
        <v>11.01009</v>
      </c>
      <c r="M1221">
        <v>10.618263000000001</v>
      </c>
      <c r="N1221">
        <v>10.698639999999999</v>
      </c>
      <c r="O1221">
        <v>10.656136999999999</v>
      </c>
      <c r="P1221">
        <v>10.824095</v>
      </c>
      <c r="Q1221">
        <v>10.999148</v>
      </c>
      <c r="R1221">
        <v>11.29224</v>
      </c>
      <c r="S1221">
        <v>11.694507</v>
      </c>
      <c r="T1221">
        <v>11.898410999999999</v>
      </c>
      <c r="U1221">
        <v>12.177197</v>
      </c>
      <c r="V1221">
        <v>12.399841</v>
      </c>
      <c r="W1221">
        <v>12.624243</v>
      </c>
      <c r="X1221">
        <v>12.774725</v>
      </c>
      <c r="Y1221">
        <v>12.853870000000001</v>
      </c>
      <c r="Z1221">
        <v>13.010465999999999</v>
      </c>
      <c r="AA1221">
        <v>13.11942</v>
      </c>
      <c r="AB1221">
        <v>13.213326</v>
      </c>
      <c r="AC1221">
        <v>13.330761000000001</v>
      </c>
      <c r="AD1221">
        <v>13.444215</v>
      </c>
      <c r="AE1221">
        <v>13.478543999999999</v>
      </c>
      <c r="AF1221">
        <v>13.444259000000001</v>
      </c>
      <c r="AG1221">
        <v>13.417742000000001</v>
      </c>
      <c r="AH1221">
        <v>13.529379</v>
      </c>
      <c r="AI1221">
        <v>13.602847000000001</v>
      </c>
      <c r="AJ1221">
        <v>13.675475</v>
      </c>
      <c r="AK1221">
        <v>13.729476</v>
      </c>
      <c r="AL1221">
        <v>13.756364</v>
      </c>
      <c r="AM1221">
        <v>13.853218</v>
      </c>
      <c r="AN1221">
        <v>13.939045999999999</v>
      </c>
      <c r="AO1221" s="1">
        <v>1.2999999999999999E-2</v>
      </c>
    </row>
    <row r="1222" spans="1:41" hidden="1" x14ac:dyDescent="0.2">
      <c r="A1222" t="s">
        <v>1201</v>
      </c>
      <c r="B1222" t="s">
        <v>25</v>
      </c>
      <c r="C1222" t="s">
        <v>2648</v>
      </c>
      <c r="D1222" t="s">
        <v>2649</v>
      </c>
      <c r="E1222" t="s">
        <v>2656</v>
      </c>
      <c r="I1222" t="s">
        <v>10</v>
      </c>
    </row>
    <row r="1223" spans="1:41" hidden="1" x14ac:dyDescent="0.2">
      <c r="A1223" t="s">
        <v>1201</v>
      </c>
      <c r="B1223" t="s">
        <v>11</v>
      </c>
      <c r="C1223" t="s">
        <v>2648</v>
      </c>
      <c r="D1223" t="s">
        <v>2649</v>
      </c>
      <c r="E1223" t="s">
        <v>2656</v>
      </c>
      <c r="F1223" t="s">
        <v>2651</v>
      </c>
      <c r="H1223" t="s">
        <v>922</v>
      </c>
      <c r="I1223" t="s">
        <v>10</v>
      </c>
      <c r="K1223">
        <v>35.761786999999998</v>
      </c>
      <c r="L1223">
        <v>33.990825999999998</v>
      </c>
      <c r="M1223">
        <v>34.561171999999999</v>
      </c>
      <c r="N1223">
        <v>34.573813999999999</v>
      </c>
      <c r="O1223">
        <v>34.785477</v>
      </c>
      <c r="P1223">
        <v>34.515259</v>
      </c>
      <c r="Q1223">
        <v>34.268036000000002</v>
      </c>
      <c r="R1223">
        <v>34.199432000000002</v>
      </c>
      <c r="S1223">
        <v>34.148605000000003</v>
      </c>
      <c r="T1223">
        <v>34.223675</v>
      </c>
      <c r="U1223">
        <v>34.382679000000003</v>
      </c>
      <c r="V1223">
        <v>34.488449000000003</v>
      </c>
      <c r="W1223">
        <v>34.377499</v>
      </c>
      <c r="X1223">
        <v>34.180430999999999</v>
      </c>
      <c r="Y1223">
        <v>34.041409000000002</v>
      </c>
      <c r="Z1223">
        <v>33.999580000000002</v>
      </c>
      <c r="AA1223">
        <v>33.846333000000001</v>
      </c>
      <c r="AB1223">
        <v>33.609718000000001</v>
      </c>
      <c r="AC1223">
        <v>33.471885999999998</v>
      </c>
      <c r="AD1223">
        <v>33.362389</v>
      </c>
      <c r="AE1223">
        <v>33.178252999999998</v>
      </c>
      <c r="AF1223">
        <v>32.981414999999998</v>
      </c>
      <c r="AG1223">
        <v>32.733348999999997</v>
      </c>
      <c r="AH1223">
        <v>32.581944</v>
      </c>
      <c r="AI1223">
        <v>32.494613999999999</v>
      </c>
      <c r="AJ1223">
        <v>32.401038999999997</v>
      </c>
      <c r="AK1223">
        <v>32.305840000000003</v>
      </c>
      <c r="AL1223">
        <v>32.128506000000002</v>
      </c>
      <c r="AM1223">
        <v>31.902224</v>
      </c>
      <c r="AN1223">
        <v>31.679441000000001</v>
      </c>
      <c r="AO1223" s="1">
        <v>-4.0000000000000001E-3</v>
      </c>
    </row>
    <row r="1224" spans="1:41" hidden="1" x14ac:dyDescent="0.2">
      <c r="A1224" t="s">
        <v>1201</v>
      </c>
      <c r="B1224" t="s">
        <v>13</v>
      </c>
      <c r="C1224" t="s">
        <v>2648</v>
      </c>
      <c r="D1224" t="s">
        <v>2649</v>
      </c>
      <c r="E1224" t="s">
        <v>2656</v>
      </c>
      <c r="F1224" t="s">
        <v>2652</v>
      </c>
      <c r="H1224" t="s">
        <v>923</v>
      </c>
      <c r="I1224" t="s">
        <v>10</v>
      </c>
      <c r="K1224">
        <v>35.737609999999997</v>
      </c>
      <c r="L1224">
        <v>34.068072999999998</v>
      </c>
      <c r="M1224">
        <v>34.528422999999997</v>
      </c>
      <c r="N1224">
        <v>34.399951999999999</v>
      </c>
      <c r="O1224">
        <v>34.572716</v>
      </c>
      <c r="P1224">
        <v>34.278412000000003</v>
      </c>
      <c r="Q1224">
        <v>33.936332999999998</v>
      </c>
      <c r="R1224">
        <v>33.734146000000003</v>
      </c>
      <c r="S1224">
        <v>33.585754000000001</v>
      </c>
      <c r="T1224">
        <v>33.585438000000003</v>
      </c>
      <c r="U1224">
        <v>33.646357999999999</v>
      </c>
      <c r="V1224">
        <v>33.614212000000002</v>
      </c>
      <c r="W1224">
        <v>33.412674000000003</v>
      </c>
      <c r="X1224">
        <v>33.226123999999999</v>
      </c>
      <c r="Y1224">
        <v>33.099162999999997</v>
      </c>
      <c r="Z1224">
        <v>33.000607000000002</v>
      </c>
      <c r="AA1224">
        <v>32.782046999999999</v>
      </c>
      <c r="AB1224">
        <v>32.549804999999999</v>
      </c>
      <c r="AC1224">
        <v>32.344302999999996</v>
      </c>
      <c r="AD1224">
        <v>32.180981000000003</v>
      </c>
      <c r="AE1224">
        <v>32.010227</v>
      </c>
      <c r="AF1224">
        <v>31.833501999999999</v>
      </c>
      <c r="AG1224">
        <v>31.641413</v>
      </c>
      <c r="AH1224">
        <v>31.554114999999999</v>
      </c>
      <c r="AI1224">
        <v>31.472964999999999</v>
      </c>
      <c r="AJ1224">
        <v>31.364367000000001</v>
      </c>
      <c r="AK1224">
        <v>31.334195999999999</v>
      </c>
      <c r="AL1224">
        <v>31.258886</v>
      </c>
      <c r="AM1224">
        <v>31.104046</v>
      </c>
      <c r="AN1224">
        <v>30.969313</v>
      </c>
      <c r="AO1224" s="1">
        <v>-5.0000000000000001E-3</v>
      </c>
    </row>
    <row r="1225" spans="1:41" hidden="1" x14ac:dyDescent="0.2">
      <c r="A1225" t="s">
        <v>1201</v>
      </c>
      <c r="B1225" t="s">
        <v>15</v>
      </c>
      <c r="C1225" t="s">
        <v>2648</v>
      </c>
      <c r="D1225" t="s">
        <v>2649</v>
      </c>
      <c r="E1225" t="s">
        <v>2656</v>
      </c>
      <c r="F1225" t="s">
        <v>2653</v>
      </c>
      <c r="H1225" t="s">
        <v>924</v>
      </c>
      <c r="I1225" t="s">
        <v>10</v>
      </c>
      <c r="K1225">
        <v>35.740336999999997</v>
      </c>
      <c r="L1225">
        <v>33.700015999999998</v>
      </c>
      <c r="M1225">
        <v>34.427765000000001</v>
      </c>
      <c r="N1225">
        <v>34.870766000000003</v>
      </c>
      <c r="O1225">
        <v>35.001143999999996</v>
      </c>
      <c r="P1225">
        <v>34.675545</v>
      </c>
      <c r="Q1225">
        <v>34.575001</v>
      </c>
      <c r="R1225">
        <v>34.627293000000002</v>
      </c>
      <c r="S1225">
        <v>34.666182999999997</v>
      </c>
      <c r="T1225">
        <v>34.958354999999997</v>
      </c>
      <c r="U1225">
        <v>35.257674999999999</v>
      </c>
      <c r="V1225">
        <v>35.409202999999998</v>
      </c>
      <c r="W1225">
        <v>35.495238999999998</v>
      </c>
      <c r="X1225">
        <v>35.418624999999999</v>
      </c>
      <c r="Y1225">
        <v>35.433712</v>
      </c>
      <c r="Z1225">
        <v>35.541232999999998</v>
      </c>
      <c r="AA1225">
        <v>35.473652000000001</v>
      </c>
      <c r="AB1225">
        <v>35.231780999999998</v>
      </c>
      <c r="AC1225">
        <v>35.022694000000001</v>
      </c>
      <c r="AD1225">
        <v>34.918453</v>
      </c>
      <c r="AE1225">
        <v>34.738861</v>
      </c>
      <c r="AF1225">
        <v>34.503901999999997</v>
      </c>
      <c r="AG1225">
        <v>34.215321000000003</v>
      </c>
      <c r="AH1225">
        <v>33.997238000000003</v>
      </c>
      <c r="AI1225">
        <v>33.934818</v>
      </c>
      <c r="AJ1225">
        <v>33.811610999999999</v>
      </c>
      <c r="AK1225">
        <v>33.642550999999997</v>
      </c>
      <c r="AL1225">
        <v>33.439556000000003</v>
      </c>
      <c r="AM1225">
        <v>33.175381000000002</v>
      </c>
      <c r="AN1225">
        <v>32.923152999999999</v>
      </c>
      <c r="AO1225" s="1">
        <v>-3.0000000000000001E-3</v>
      </c>
    </row>
    <row r="1226" spans="1:41" hidden="1" x14ac:dyDescent="0.2">
      <c r="A1226" t="s">
        <v>1201</v>
      </c>
      <c r="B1226" t="s">
        <v>29</v>
      </c>
    </row>
    <row r="1227" spans="1:41" hidden="1" x14ac:dyDescent="0.2">
      <c r="A1227" t="s">
        <v>1201</v>
      </c>
      <c r="B1227" t="s">
        <v>9</v>
      </c>
      <c r="C1227" t="s">
        <v>2648</v>
      </c>
      <c r="D1227" t="s">
        <v>2657</v>
      </c>
      <c r="E1227" t="s">
        <v>2650</v>
      </c>
      <c r="I1227" t="s">
        <v>10</v>
      </c>
    </row>
    <row r="1228" spans="1:41" hidden="1" x14ac:dyDescent="0.2">
      <c r="A1228" t="s">
        <v>1201</v>
      </c>
      <c r="B1228" t="s">
        <v>11</v>
      </c>
      <c r="C1228" t="s">
        <v>2648</v>
      </c>
      <c r="D1228" t="s">
        <v>2657</v>
      </c>
      <c r="E1228" t="s">
        <v>2650</v>
      </c>
      <c r="F1228" t="s">
        <v>2651</v>
      </c>
      <c r="H1228" t="s">
        <v>925</v>
      </c>
      <c r="I1228" t="s">
        <v>10</v>
      </c>
      <c r="K1228">
        <v>16.496737</v>
      </c>
      <c r="L1228">
        <v>17.393377000000001</v>
      </c>
      <c r="M1228">
        <v>16.019905000000001</v>
      </c>
      <c r="N1228">
        <v>15.946156999999999</v>
      </c>
      <c r="O1228">
        <v>15.827415</v>
      </c>
      <c r="P1228">
        <v>15.934899</v>
      </c>
      <c r="Q1228">
        <v>16.274168</v>
      </c>
      <c r="R1228">
        <v>16.751303</v>
      </c>
      <c r="S1228">
        <v>17.078195999999998</v>
      </c>
      <c r="T1228">
        <v>17.413796999999999</v>
      </c>
      <c r="U1228">
        <v>17.714158999999999</v>
      </c>
      <c r="V1228">
        <v>17.960754000000001</v>
      </c>
      <c r="W1228">
        <v>18.195778000000001</v>
      </c>
      <c r="X1228">
        <v>18.341581000000001</v>
      </c>
      <c r="Y1228">
        <v>18.439855999999999</v>
      </c>
      <c r="Z1228">
        <v>18.568995000000001</v>
      </c>
      <c r="AA1228">
        <v>18.734404000000001</v>
      </c>
      <c r="AB1228">
        <v>18.888226</v>
      </c>
      <c r="AC1228">
        <v>18.967962</v>
      </c>
      <c r="AD1228">
        <v>19.208036</v>
      </c>
      <c r="AE1228">
        <v>19.359618999999999</v>
      </c>
      <c r="AF1228">
        <v>19.381069</v>
      </c>
      <c r="AG1228">
        <v>19.529478000000001</v>
      </c>
      <c r="AH1228">
        <v>19.712814000000002</v>
      </c>
      <c r="AI1228">
        <v>19.748519999999999</v>
      </c>
      <c r="AJ1228">
        <v>19.838080999999999</v>
      </c>
      <c r="AK1228">
        <v>19.900524000000001</v>
      </c>
      <c r="AL1228">
        <v>19.933323000000001</v>
      </c>
      <c r="AM1228">
        <v>19.917352999999999</v>
      </c>
      <c r="AN1228">
        <v>19.896328</v>
      </c>
      <c r="AO1228" s="1">
        <v>6.0000000000000001E-3</v>
      </c>
    </row>
    <row r="1229" spans="1:41" hidden="1" x14ac:dyDescent="0.2">
      <c r="A1229" t="s">
        <v>1201</v>
      </c>
      <c r="B1229" t="s">
        <v>13</v>
      </c>
      <c r="C1229" t="s">
        <v>2648</v>
      </c>
      <c r="D1229" t="s">
        <v>2657</v>
      </c>
      <c r="E1229" t="s">
        <v>2650</v>
      </c>
      <c r="F1229" t="s">
        <v>2652</v>
      </c>
      <c r="H1229" t="s">
        <v>926</v>
      </c>
      <c r="I1229" t="s">
        <v>10</v>
      </c>
      <c r="K1229">
        <v>16.496737</v>
      </c>
      <c r="L1229">
        <v>17.010248000000001</v>
      </c>
      <c r="M1229">
        <v>15.231188</v>
      </c>
      <c r="N1229">
        <v>14.623872</v>
      </c>
      <c r="O1229">
        <v>14.281865</v>
      </c>
      <c r="P1229">
        <v>14.182603</v>
      </c>
      <c r="Q1229">
        <v>14.231985</v>
      </c>
      <c r="R1229">
        <v>14.44136</v>
      </c>
      <c r="S1229">
        <v>14.701961000000001</v>
      </c>
      <c r="T1229">
        <v>14.880464999999999</v>
      </c>
      <c r="U1229">
        <v>15.007764999999999</v>
      </c>
      <c r="V1229">
        <v>15.296567</v>
      </c>
      <c r="W1229">
        <v>15.580076999999999</v>
      </c>
      <c r="X1229">
        <v>15.656174</v>
      </c>
      <c r="Y1229">
        <v>15.652996</v>
      </c>
      <c r="Z1229">
        <v>15.697778</v>
      </c>
      <c r="AA1229">
        <v>15.822956</v>
      </c>
      <c r="AB1229">
        <v>16.007981999999998</v>
      </c>
      <c r="AC1229">
        <v>16.066597000000002</v>
      </c>
      <c r="AD1229">
        <v>16.287140000000001</v>
      </c>
      <c r="AE1229">
        <v>16.36046</v>
      </c>
      <c r="AF1229">
        <v>16.394081</v>
      </c>
      <c r="AG1229">
        <v>16.436836</v>
      </c>
      <c r="AH1229">
        <v>16.457262</v>
      </c>
      <c r="AI1229">
        <v>16.477079</v>
      </c>
      <c r="AJ1229">
        <v>16.464485</v>
      </c>
      <c r="AK1229">
        <v>16.402512000000002</v>
      </c>
      <c r="AL1229">
        <v>16.345822999999999</v>
      </c>
      <c r="AM1229">
        <v>16.420393000000001</v>
      </c>
      <c r="AN1229">
        <v>16.444126000000001</v>
      </c>
      <c r="AO1229" s="1">
        <v>0</v>
      </c>
    </row>
    <row r="1230" spans="1:41" hidden="1" x14ac:dyDescent="0.2">
      <c r="A1230" t="s">
        <v>1201</v>
      </c>
      <c r="B1230" t="s">
        <v>15</v>
      </c>
      <c r="C1230" t="s">
        <v>2648</v>
      </c>
      <c r="D1230" t="s">
        <v>2657</v>
      </c>
      <c r="E1230" t="s">
        <v>2650</v>
      </c>
      <c r="F1230" t="s">
        <v>2653</v>
      </c>
      <c r="H1230" t="s">
        <v>927</v>
      </c>
      <c r="I1230" t="s">
        <v>10</v>
      </c>
      <c r="K1230">
        <v>16.496737</v>
      </c>
      <c r="L1230">
        <v>18.009004999999998</v>
      </c>
      <c r="M1230">
        <v>17.112176999999999</v>
      </c>
      <c r="N1230">
        <v>17.796596999999998</v>
      </c>
      <c r="O1230">
        <v>18.300492999999999</v>
      </c>
      <c r="P1230">
        <v>18.794675999999999</v>
      </c>
      <c r="Q1230">
        <v>19.302935000000002</v>
      </c>
      <c r="R1230">
        <v>19.910145</v>
      </c>
      <c r="S1230">
        <v>20.970243</v>
      </c>
      <c r="T1230">
        <v>21.651167000000001</v>
      </c>
      <c r="U1230">
        <v>22.264427000000001</v>
      </c>
      <c r="V1230">
        <v>22.832808</v>
      </c>
      <c r="W1230">
        <v>23.301255999999999</v>
      </c>
      <c r="X1230">
        <v>23.679345999999999</v>
      </c>
      <c r="Y1230">
        <v>23.864328</v>
      </c>
      <c r="Z1230">
        <v>24.244997000000001</v>
      </c>
      <c r="AA1230">
        <v>24.458109</v>
      </c>
      <c r="AB1230">
        <v>24.723849999999999</v>
      </c>
      <c r="AC1230">
        <v>24.984444</v>
      </c>
      <c r="AD1230">
        <v>25.036193999999998</v>
      </c>
      <c r="AE1230">
        <v>25.038784</v>
      </c>
      <c r="AF1230">
        <v>25.026571000000001</v>
      </c>
      <c r="AG1230">
        <v>25.17145</v>
      </c>
      <c r="AH1230">
        <v>25.456113999999999</v>
      </c>
      <c r="AI1230">
        <v>25.753626000000001</v>
      </c>
      <c r="AJ1230">
        <v>25.917368</v>
      </c>
      <c r="AK1230">
        <v>26.03002</v>
      </c>
      <c r="AL1230">
        <v>26.071280000000002</v>
      </c>
      <c r="AM1230">
        <v>26.201695999999998</v>
      </c>
      <c r="AN1230">
        <v>26.227271999999999</v>
      </c>
      <c r="AO1230" s="1">
        <v>1.6E-2</v>
      </c>
    </row>
    <row r="1231" spans="1:41" hidden="1" x14ac:dyDescent="0.2">
      <c r="A1231" t="s">
        <v>1201</v>
      </c>
      <c r="B1231" t="s">
        <v>17</v>
      </c>
      <c r="C1231" t="s">
        <v>2648</v>
      </c>
      <c r="D1231" t="s">
        <v>2657</v>
      </c>
      <c r="E1231" t="s">
        <v>2654</v>
      </c>
      <c r="I1231" t="s">
        <v>10</v>
      </c>
    </row>
    <row r="1232" spans="1:41" hidden="1" x14ac:dyDescent="0.2">
      <c r="A1232" t="s">
        <v>1201</v>
      </c>
      <c r="B1232" t="s">
        <v>11</v>
      </c>
      <c r="C1232" t="s">
        <v>2648</v>
      </c>
      <c r="D1232" t="s">
        <v>2657</v>
      </c>
      <c r="E1232" t="s">
        <v>2654</v>
      </c>
      <c r="F1232" t="s">
        <v>2651</v>
      </c>
      <c r="H1232" t="s">
        <v>928</v>
      </c>
      <c r="I1232" t="s">
        <v>10</v>
      </c>
      <c r="K1232">
        <v>19.827835</v>
      </c>
      <c r="L1232">
        <v>19.889927</v>
      </c>
      <c r="M1232">
        <v>18.262236000000001</v>
      </c>
      <c r="N1232">
        <v>18.420349000000002</v>
      </c>
      <c r="O1232">
        <v>17.680672000000001</v>
      </c>
      <c r="P1232">
        <v>16.988768</v>
      </c>
      <c r="Q1232">
        <v>16.387077000000001</v>
      </c>
      <c r="R1232">
        <v>16.585301999999999</v>
      </c>
      <c r="S1232">
        <v>16.711894999999998</v>
      </c>
      <c r="T1232">
        <v>16.686620999999999</v>
      </c>
      <c r="U1232">
        <v>16.965911999999999</v>
      </c>
      <c r="V1232">
        <v>17.085470000000001</v>
      </c>
      <c r="W1232">
        <v>17.178788999999998</v>
      </c>
      <c r="X1232">
        <v>17.227909</v>
      </c>
      <c r="Y1232">
        <v>17.327480000000001</v>
      </c>
      <c r="Z1232">
        <v>17.498867000000001</v>
      </c>
      <c r="AA1232">
        <v>17.716906000000002</v>
      </c>
      <c r="AB1232">
        <v>17.850636999999999</v>
      </c>
      <c r="AC1232">
        <v>17.923100999999999</v>
      </c>
      <c r="AD1232">
        <v>18.139042</v>
      </c>
      <c r="AE1232">
        <v>18.248550000000002</v>
      </c>
      <c r="AF1232">
        <v>18.259169</v>
      </c>
      <c r="AG1232">
        <v>18.512543000000001</v>
      </c>
      <c r="AH1232">
        <v>18.788712</v>
      </c>
      <c r="AI1232">
        <v>18.884823000000001</v>
      </c>
      <c r="AJ1232">
        <v>19.074632999999999</v>
      </c>
      <c r="AK1232">
        <v>19.118393000000001</v>
      </c>
      <c r="AL1232">
        <v>19.064692999999998</v>
      </c>
      <c r="AM1232">
        <v>19.038239999999998</v>
      </c>
      <c r="AN1232">
        <v>18.958214000000002</v>
      </c>
      <c r="AO1232" s="1">
        <v>-2E-3</v>
      </c>
    </row>
    <row r="1233" spans="1:41" hidden="1" x14ac:dyDescent="0.2">
      <c r="A1233" t="s">
        <v>1201</v>
      </c>
      <c r="B1233" t="s">
        <v>13</v>
      </c>
      <c r="C1233" t="s">
        <v>2648</v>
      </c>
      <c r="D1233" t="s">
        <v>2657</v>
      </c>
      <c r="E1233" t="s">
        <v>2654</v>
      </c>
      <c r="F1233" t="s">
        <v>2652</v>
      </c>
      <c r="H1233" t="s">
        <v>929</v>
      </c>
      <c r="I1233" t="s">
        <v>10</v>
      </c>
      <c r="K1233">
        <v>19.827835</v>
      </c>
      <c r="L1233">
        <v>19.889927</v>
      </c>
      <c r="M1233">
        <v>17.829008000000002</v>
      </c>
      <c r="N1233">
        <v>17.501677000000001</v>
      </c>
      <c r="O1233">
        <v>16.701525</v>
      </c>
      <c r="P1233">
        <v>16.004318000000001</v>
      </c>
      <c r="Q1233">
        <v>15.449502000000001</v>
      </c>
      <c r="R1233">
        <v>15.598284</v>
      </c>
      <c r="S1233">
        <v>15.668552999999999</v>
      </c>
      <c r="T1233">
        <v>15.613218</v>
      </c>
      <c r="U1233">
        <v>15.640428999999999</v>
      </c>
      <c r="V1233">
        <v>15.705544</v>
      </c>
      <c r="W1233">
        <v>15.719799999999999</v>
      </c>
      <c r="X1233">
        <v>15.560494</v>
      </c>
      <c r="Y1233">
        <v>15.539626999999999</v>
      </c>
      <c r="Z1233">
        <v>15.520001000000001</v>
      </c>
      <c r="AA1233">
        <v>15.529881</v>
      </c>
      <c r="AB1233">
        <v>15.61519</v>
      </c>
      <c r="AC1233">
        <v>15.61824</v>
      </c>
      <c r="AD1233">
        <v>15.924849999999999</v>
      </c>
      <c r="AE1233">
        <v>16.055847</v>
      </c>
      <c r="AF1233">
        <v>16.052565000000001</v>
      </c>
      <c r="AG1233">
        <v>16.306159999999998</v>
      </c>
      <c r="AH1233">
        <v>16.398596000000001</v>
      </c>
      <c r="AI1233">
        <v>16.440472</v>
      </c>
      <c r="AJ1233">
        <v>16.656986</v>
      </c>
      <c r="AK1233">
        <v>16.531524999999998</v>
      </c>
      <c r="AL1233">
        <v>16.58333</v>
      </c>
      <c r="AM1233">
        <v>16.793286999999999</v>
      </c>
      <c r="AN1233">
        <v>16.915323000000001</v>
      </c>
      <c r="AO1233" s="1">
        <v>-5.0000000000000001E-3</v>
      </c>
    </row>
    <row r="1234" spans="1:41" hidden="1" x14ac:dyDescent="0.2">
      <c r="A1234" t="s">
        <v>1201</v>
      </c>
      <c r="B1234" t="s">
        <v>15</v>
      </c>
      <c r="C1234" t="s">
        <v>2648</v>
      </c>
      <c r="D1234" t="s">
        <v>2657</v>
      </c>
      <c r="E1234" t="s">
        <v>2654</v>
      </c>
      <c r="F1234" t="s">
        <v>2653</v>
      </c>
      <c r="H1234" t="s">
        <v>930</v>
      </c>
      <c r="I1234" t="s">
        <v>10</v>
      </c>
      <c r="K1234">
        <v>19.827835</v>
      </c>
      <c r="L1234">
        <v>19.889927</v>
      </c>
      <c r="M1234">
        <v>18.135876</v>
      </c>
      <c r="N1234">
        <v>18.624497999999999</v>
      </c>
      <c r="O1234">
        <v>18.250788</v>
      </c>
      <c r="P1234">
        <v>17.758676999999999</v>
      </c>
      <c r="Q1234">
        <v>17.302620000000001</v>
      </c>
      <c r="R1234">
        <v>17.74896</v>
      </c>
      <c r="S1234">
        <v>18.687297999999998</v>
      </c>
      <c r="T1234">
        <v>18.940436999999999</v>
      </c>
      <c r="U1234">
        <v>19.321596</v>
      </c>
      <c r="V1234">
        <v>19.647783</v>
      </c>
      <c r="W1234">
        <v>19.942488000000001</v>
      </c>
      <c r="X1234">
        <v>20.172059999999998</v>
      </c>
      <c r="Y1234">
        <v>20.262187999999998</v>
      </c>
      <c r="Z1234">
        <v>20.441776000000001</v>
      </c>
      <c r="AA1234">
        <v>20.698609999999999</v>
      </c>
      <c r="AB1234">
        <v>20.771038000000001</v>
      </c>
      <c r="AC1234">
        <v>20.887702999999998</v>
      </c>
      <c r="AD1234">
        <v>20.532166</v>
      </c>
      <c r="AE1234">
        <v>20.500111</v>
      </c>
      <c r="AF1234">
        <v>20.580351</v>
      </c>
      <c r="AG1234">
        <v>20.866571</v>
      </c>
      <c r="AH1234">
        <v>21.068653000000001</v>
      </c>
      <c r="AI1234">
        <v>21.422961999999998</v>
      </c>
      <c r="AJ1234">
        <v>21.517389000000001</v>
      </c>
      <c r="AK1234">
        <v>21.570961</v>
      </c>
      <c r="AL1234">
        <v>21.39143</v>
      </c>
      <c r="AM1234">
        <v>21.400879</v>
      </c>
      <c r="AN1234">
        <v>21.495360999999999</v>
      </c>
      <c r="AO1234" s="1">
        <v>3.0000000000000001E-3</v>
      </c>
    </row>
    <row r="1235" spans="1:41" hidden="1" x14ac:dyDescent="0.2">
      <c r="A1235" t="s">
        <v>1201</v>
      </c>
      <c r="B1235" t="s">
        <v>36</v>
      </c>
      <c r="C1235" t="s">
        <v>2648</v>
      </c>
      <c r="D1235" t="s">
        <v>2657</v>
      </c>
      <c r="E1235" t="s">
        <v>2658</v>
      </c>
      <c r="I1235" t="s">
        <v>10</v>
      </c>
    </row>
    <row r="1236" spans="1:41" hidden="1" x14ac:dyDescent="0.2">
      <c r="A1236" t="s">
        <v>1201</v>
      </c>
      <c r="B1236" t="s">
        <v>11</v>
      </c>
      <c r="C1236" t="s">
        <v>2648</v>
      </c>
      <c r="D1236" t="s">
        <v>2657</v>
      </c>
      <c r="E1236" t="s">
        <v>2658</v>
      </c>
      <c r="F1236" t="s">
        <v>2651</v>
      </c>
      <c r="H1236" t="s">
        <v>931</v>
      </c>
      <c r="I1236" t="s">
        <v>10</v>
      </c>
      <c r="K1236">
        <v>6.1884370000000004</v>
      </c>
      <c r="L1236">
        <v>7.409567</v>
      </c>
      <c r="M1236">
        <v>7.5550889999999997</v>
      </c>
      <c r="N1236">
        <v>8.9283450000000002</v>
      </c>
      <c r="O1236">
        <v>9.4985250000000008</v>
      </c>
      <c r="P1236">
        <v>10.111447999999999</v>
      </c>
      <c r="Q1236">
        <v>10.901605</v>
      </c>
      <c r="R1236">
        <v>11.106865000000001</v>
      </c>
      <c r="S1236">
        <v>11.204986999999999</v>
      </c>
      <c r="T1236">
        <v>11.360044</v>
      </c>
      <c r="U1236">
        <v>11.540702</v>
      </c>
      <c r="V1236">
        <v>11.68164</v>
      </c>
      <c r="W1236">
        <v>11.802149</v>
      </c>
      <c r="X1236">
        <v>11.814080000000001</v>
      </c>
      <c r="Y1236">
        <v>11.833508</v>
      </c>
      <c r="Z1236">
        <v>11.767187</v>
      </c>
      <c r="AA1236">
        <v>11.690477</v>
      </c>
      <c r="AB1236">
        <v>11.933922000000001</v>
      </c>
      <c r="AC1236">
        <v>11.791672</v>
      </c>
      <c r="AD1236">
        <v>12.314840999999999</v>
      </c>
      <c r="AE1236">
        <v>12.486753</v>
      </c>
      <c r="AF1236">
        <v>12.627501000000001</v>
      </c>
      <c r="AG1236">
        <v>12.998554</v>
      </c>
      <c r="AH1236">
        <v>13.245115</v>
      </c>
      <c r="AI1236">
        <v>13.320997</v>
      </c>
      <c r="AJ1236">
        <v>13.498500999999999</v>
      </c>
      <c r="AK1236">
        <v>13.554956000000001</v>
      </c>
      <c r="AL1236">
        <v>13.535283</v>
      </c>
      <c r="AM1236">
        <v>13.546697999999999</v>
      </c>
      <c r="AN1236">
        <v>13.503389</v>
      </c>
      <c r="AO1236" s="1">
        <v>2.7E-2</v>
      </c>
    </row>
    <row r="1237" spans="1:41" hidden="1" x14ac:dyDescent="0.2">
      <c r="A1237" t="s">
        <v>1201</v>
      </c>
      <c r="B1237" t="s">
        <v>13</v>
      </c>
      <c r="C1237" t="s">
        <v>2648</v>
      </c>
      <c r="D1237" t="s">
        <v>2657</v>
      </c>
      <c r="E1237" t="s">
        <v>2658</v>
      </c>
      <c r="F1237" t="s">
        <v>2652</v>
      </c>
      <c r="H1237" t="s">
        <v>932</v>
      </c>
      <c r="I1237" t="s">
        <v>10</v>
      </c>
      <c r="K1237">
        <v>6.1884370000000004</v>
      </c>
      <c r="L1237">
        <v>7.409567</v>
      </c>
      <c r="M1237">
        <v>7.2582579999999997</v>
      </c>
      <c r="N1237">
        <v>8.4202139999999996</v>
      </c>
      <c r="O1237">
        <v>8.9022500000000004</v>
      </c>
      <c r="P1237">
        <v>9.5495629999999991</v>
      </c>
      <c r="Q1237">
        <v>10.315374</v>
      </c>
      <c r="R1237">
        <v>10.468781</v>
      </c>
      <c r="S1237">
        <v>10.567779</v>
      </c>
      <c r="T1237">
        <v>10.633274</v>
      </c>
      <c r="U1237">
        <v>10.714915</v>
      </c>
      <c r="V1237">
        <v>10.823005</v>
      </c>
      <c r="W1237">
        <v>10.864489000000001</v>
      </c>
      <c r="X1237">
        <v>10.812609999999999</v>
      </c>
      <c r="Y1237">
        <v>10.831037</v>
      </c>
      <c r="Z1237">
        <v>10.856629</v>
      </c>
      <c r="AA1237">
        <v>10.864756</v>
      </c>
      <c r="AB1237">
        <v>11.005737999999999</v>
      </c>
      <c r="AC1237">
        <v>11.006522</v>
      </c>
      <c r="AD1237">
        <v>11.328414</v>
      </c>
      <c r="AE1237">
        <v>11.511597</v>
      </c>
      <c r="AF1237">
        <v>11.513305000000001</v>
      </c>
      <c r="AG1237">
        <v>11.719041000000001</v>
      </c>
      <c r="AH1237">
        <v>11.833909999999999</v>
      </c>
      <c r="AI1237">
        <v>11.882483000000001</v>
      </c>
      <c r="AJ1237">
        <v>12.078099999999999</v>
      </c>
      <c r="AK1237">
        <v>11.982697</v>
      </c>
      <c r="AL1237">
        <v>12.017485000000001</v>
      </c>
      <c r="AM1237">
        <v>12.179161000000001</v>
      </c>
      <c r="AN1237">
        <v>12.305837</v>
      </c>
      <c r="AO1237" s="1">
        <v>2.4E-2</v>
      </c>
    </row>
    <row r="1238" spans="1:41" hidden="1" x14ac:dyDescent="0.2">
      <c r="A1238" t="s">
        <v>1201</v>
      </c>
      <c r="B1238" t="s">
        <v>15</v>
      </c>
      <c r="C1238" t="s">
        <v>2648</v>
      </c>
      <c r="D1238" t="s">
        <v>2657</v>
      </c>
      <c r="E1238" t="s">
        <v>2658</v>
      </c>
      <c r="F1238" t="s">
        <v>2653</v>
      </c>
      <c r="H1238" t="s">
        <v>933</v>
      </c>
      <c r="I1238" t="s">
        <v>10</v>
      </c>
      <c r="K1238">
        <v>6.1884370000000004</v>
      </c>
      <c r="L1238">
        <v>7.409567</v>
      </c>
      <c r="M1238">
        <v>7.6914009999999999</v>
      </c>
      <c r="N1238">
        <v>9.3578270000000003</v>
      </c>
      <c r="O1238">
        <v>10.001244</v>
      </c>
      <c r="P1238">
        <v>10.802968999999999</v>
      </c>
      <c r="Q1238">
        <v>11.688216000000001</v>
      </c>
      <c r="R1238">
        <v>12.048492</v>
      </c>
      <c r="S1238">
        <v>12.822016</v>
      </c>
      <c r="T1238">
        <v>12.918794999999999</v>
      </c>
      <c r="U1238">
        <v>13.139594000000001</v>
      </c>
      <c r="V1238">
        <v>13.449211999999999</v>
      </c>
      <c r="W1238">
        <v>13.7189</v>
      </c>
      <c r="X1238">
        <v>13.806715000000001</v>
      </c>
      <c r="Y1238">
        <v>13.824374000000001</v>
      </c>
      <c r="Z1238">
        <v>13.971731999999999</v>
      </c>
      <c r="AA1238">
        <v>13.979618</v>
      </c>
      <c r="AB1238">
        <v>14.147138999999999</v>
      </c>
      <c r="AC1238">
        <v>14.201793</v>
      </c>
      <c r="AD1238">
        <v>14.269086</v>
      </c>
      <c r="AE1238">
        <v>14.421037999999999</v>
      </c>
      <c r="AF1238">
        <v>14.536643</v>
      </c>
      <c r="AG1238">
        <v>14.814283</v>
      </c>
      <c r="AH1238">
        <v>14.749074</v>
      </c>
      <c r="AI1238">
        <v>14.862349999999999</v>
      </c>
      <c r="AJ1238">
        <v>15.008127999999999</v>
      </c>
      <c r="AK1238">
        <v>15.017071</v>
      </c>
      <c r="AL1238">
        <v>15.090919</v>
      </c>
      <c r="AM1238">
        <v>15.167426000000001</v>
      </c>
      <c r="AN1238">
        <v>15.133231</v>
      </c>
      <c r="AO1238" s="1">
        <v>3.1E-2</v>
      </c>
    </row>
    <row r="1239" spans="1:41" hidden="1" x14ac:dyDescent="0.2">
      <c r="A1239" t="s">
        <v>1201</v>
      </c>
      <c r="B1239" t="s">
        <v>21</v>
      </c>
      <c r="C1239" t="s">
        <v>2648</v>
      </c>
      <c r="D1239" t="s">
        <v>2657</v>
      </c>
      <c r="E1239" t="s">
        <v>2655</v>
      </c>
      <c r="I1239" t="s">
        <v>10</v>
      </c>
    </row>
    <row r="1240" spans="1:41" hidden="1" x14ac:dyDescent="0.2">
      <c r="A1240" t="s">
        <v>1201</v>
      </c>
      <c r="B1240" t="s">
        <v>11</v>
      </c>
      <c r="C1240" t="s">
        <v>2648</v>
      </c>
      <c r="D1240" t="s">
        <v>2657</v>
      </c>
      <c r="E1240" t="s">
        <v>2655</v>
      </c>
      <c r="F1240" t="s">
        <v>2651</v>
      </c>
      <c r="H1240" t="s">
        <v>934</v>
      </c>
      <c r="I1240" t="s">
        <v>10</v>
      </c>
      <c r="K1240">
        <v>7.3443480000000001</v>
      </c>
      <c r="L1240">
        <v>8.1071039999999996</v>
      </c>
      <c r="M1240">
        <v>7.8515990000000002</v>
      </c>
      <c r="N1240">
        <v>7.5985189999999996</v>
      </c>
      <c r="O1240">
        <v>7.4854779999999996</v>
      </c>
      <c r="P1240">
        <v>7.4992460000000003</v>
      </c>
      <c r="Q1240">
        <v>7.5991689999999998</v>
      </c>
      <c r="R1240">
        <v>7.7526039999999998</v>
      </c>
      <c r="S1240">
        <v>7.9489000000000001</v>
      </c>
      <c r="T1240">
        <v>8.0270630000000001</v>
      </c>
      <c r="U1240">
        <v>8.1299980000000005</v>
      </c>
      <c r="V1240">
        <v>8.1703449999999993</v>
      </c>
      <c r="W1240">
        <v>8.2711539999999992</v>
      </c>
      <c r="X1240">
        <v>8.3092690000000005</v>
      </c>
      <c r="Y1240">
        <v>8.2920060000000007</v>
      </c>
      <c r="Z1240">
        <v>8.3191799999999994</v>
      </c>
      <c r="AA1240">
        <v>8.363194</v>
      </c>
      <c r="AB1240">
        <v>8.3910680000000006</v>
      </c>
      <c r="AC1240">
        <v>8.4236559999999994</v>
      </c>
      <c r="AD1240">
        <v>8.4520040000000005</v>
      </c>
      <c r="AE1240">
        <v>8.4963829999999998</v>
      </c>
      <c r="AF1240">
        <v>8.5009779999999999</v>
      </c>
      <c r="AG1240">
        <v>8.5242120000000003</v>
      </c>
      <c r="AH1240">
        <v>8.507593</v>
      </c>
      <c r="AI1240">
        <v>8.5170200000000005</v>
      </c>
      <c r="AJ1240">
        <v>8.5317129999999999</v>
      </c>
      <c r="AK1240">
        <v>8.5522480000000005</v>
      </c>
      <c r="AL1240">
        <v>8.5672219999999992</v>
      </c>
      <c r="AM1240">
        <v>8.5917460000000005</v>
      </c>
      <c r="AN1240">
        <v>8.6135359999999999</v>
      </c>
      <c r="AO1240" s="1">
        <v>6.0000000000000001E-3</v>
      </c>
    </row>
    <row r="1241" spans="1:41" hidden="1" x14ac:dyDescent="0.2">
      <c r="A1241" t="s">
        <v>1201</v>
      </c>
      <c r="B1241" t="s">
        <v>13</v>
      </c>
      <c r="C1241" t="s">
        <v>2648</v>
      </c>
      <c r="D1241" t="s">
        <v>2657</v>
      </c>
      <c r="E1241" t="s">
        <v>2655</v>
      </c>
      <c r="F1241" t="s">
        <v>2652</v>
      </c>
      <c r="H1241" t="s">
        <v>935</v>
      </c>
      <c r="I1241" t="s">
        <v>10</v>
      </c>
      <c r="K1241">
        <v>7.3443480000000001</v>
      </c>
      <c r="L1241">
        <v>7.8964249999999998</v>
      </c>
      <c r="M1241">
        <v>7.5102149999999996</v>
      </c>
      <c r="N1241">
        <v>7.1640180000000004</v>
      </c>
      <c r="O1241">
        <v>6.9979719999999999</v>
      </c>
      <c r="P1241">
        <v>6.9732989999999999</v>
      </c>
      <c r="Q1241">
        <v>7.0283530000000001</v>
      </c>
      <c r="R1241">
        <v>7.1624030000000003</v>
      </c>
      <c r="S1241">
        <v>7.2856870000000002</v>
      </c>
      <c r="T1241">
        <v>7.3721779999999999</v>
      </c>
      <c r="U1241">
        <v>7.4353179999999996</v>
      </c>
      <c r="V1241">
        <v>7.4697040000000001</v>
      </c>
      <c r="W1241">
        <v>7.5671340000000002</v>
      </c>
      <c r="X1241">
        <v>7.6083790000000002</v>
      </c>
      <c r="Y1241">
        <v>7.6161690000000002</v>
      </c>
      <c r="Z1241">
        <v>7.617712</v>
      </c>
      <c r="AA1241">
        <v>7.6365910000000001</v>
      </c>
      <c r="AB1241">
        <v>7.6227099999999997</v>
      </c>
      <c r="AC1241">
        <v>7.6371599999999997</v>
      </c>
      <c r="AD1241">
        <v>7.626233</v>
      </c>
      <c r="AE1241">
        <v>7.6296989999999996</v>
      </c>
      <c r="AF1241">
        <v>7.6057759999999996</v>
      </c>
      <c r="AG1241">
        <v>7.6048669999999996</v>
      </c>
      <c r="AH1241">
        <v>7.6053309999999996</v>
      </c>
      <c r="AI1241">
        <v>7.627294</v>
      </c>
      <c r="AJ1241">
        <v>7.6451560000000001</v>
      </c>
      <c r="AK1241">
        <v>7.646153</v>
      </c>
      <c r="AL1241">
        <v>7.6554209999999996</v>
      </c>
      <c r="AM1241">
        <v>7.6925889999999999</v>
      </c>
      <c r="AN1241">
        <v>7.7317270000000002</v>
      </c>
      <c r="AO1241" s="1">
        <v>2E-3</v>
      </c>
    </row>
    <row r="1242" spans="1:41" hidden="1" x14ac:dyDescent="0.2">
      <c r="A1242" t="s">
        <v>1201</v>
      </c>
      <c r="B1242" t="s">
        <v>15</v>
      </c>
      <c r="C1242" t="s">
        <v>2648</v>
      </c>
      <c r="D1242" t="s">
        <v>2657</v>
      </c>
      <c r="E1242" t="s">
        <v>2655</v>
      </c>
      <c r="F1242" t="s">
        <v>2653</v>
      </c>
      <c r="H1242" t="s">
        <v>936</v>
      </c>
      <c r="I1242" t="s">
        <v>10</v>
      </c>
      <c r="K1242">
        <v>7.3443480000000001</v>
      </c>
      <c r="L1242">
        <v>8.776446</v>
      </c>
      <c r="M1242">
        <v>8.5531450000000007</v>
      </c>
      <c r="N1242">
        <v>8.5926559999999998</v>
      </c>
      <c r="O1242">
        <v>8.5245339999999992</v>
      </c>
      <c r="P1242">
        <v>8.6553439999999995</v>
      </c>
      <c r="Q1242">
        <v>8.7850710000000003</v>
      </c>
      <c r="R1242">
        <v>9.060003</v>
      </c>
      <c r="S1242">
        <v>9.437246</v>
      </c>
      <c r="T1242">
        <v>9.6237359999999992</v>
      </c>
      <c r="U1242">
        <v>9.8864289999999997</v>
      </c>
      <c r="V1242">
        <v>10.098198999999999</v>
      </c>
      <c r="W1242">
        <v>10.312948</v>
      </c>
      <c r="X1242">
        <v>10.458379000000001</v>
      </c>
      <c r="Y1242">
        <v>10.539303</v>
      </c>
      <c r="Z1242">
        <v>10.697984</v>
      </c>
      <c r="AA1242">
        <v>10.810371</v>
      </c>
      <c r="AB1242">
        <v>10.909815</v>
      </c>
      <c r="AC1242">
        <v>11.034879</v>
      </c>
      <c r="AD1242">
        <v>11.156793</v>
      </c>
      <c r="AE1242">
        <v>11.203694</v>
      </c>
      <c r="AF1242">
        <v>11.186204999999999</v>
      </c>
      <c r="AG1242">
        <v>11.178786000000001</v>
      </c>
      <c r="AH1242">
        <v>11.304536000000001</v>
      </c>
      <c r="AI1242">
        <v>11.389516</v>
      </c>
      <c r="AJ1242">
        <v>11.472728</v>
      </c>
      <c r="AK1242">
        <v>11.537902000000001</v>
      </c>
      <c r="AL1242">
        <v>11.577002999999999</v>
      </c>
      <c r="AM1242">
        <v>11.682938</v>
      </c>
      <c r="AN1242">
        <v>11.776896000000001</v>
      </c>
      <c r="AO1242" s="1">
        <v>1.6E-2</v>
      </c>
    </row>
    <row r="1243" spans="1:41" hidden="1" x14ac:dyDescent="0.2">
      <c r="A1243" t="s">
        <v>1201</v>
      </c>
      <c r="B1243" t="s">
        <v>25</v>
      </c>
      <c r="C1243" t="s">
        <v>2648</v>
      </c>
      <c r="D1243" t="s">
        <v>2657</v>
      </c>
      <c r="E1243" t="s">
        <v>2656</v>
      </c>
      <c r="I1243" t="s">
        <v>10</v>
      </c>
    </row>
    <row r="1244" spans="1:41" hidden="1" x14ac:dyDescent="0.2">
      <c r="A1244" t="s">
        <v>1201</v>
      </c>
      <c r="B1244" t="s">
        <v>11</v>
      </c>
      <c r="C1244" t="s">
        <v>2648</v>
      </c>
      <c r="D1244" t="s">
        <v>2657</v>
      </c>
      <c r="E1244" t="s">
        <v>2656</v>
      </c>
      <c r="F1244" t="s">
        <v>2651</v>
      </c>
      <c r="H1244" t="s">
        <v>937</v>
      </c>
      <c r="I1244" t="s">
        <v>10</v>
      </c>
      <c r="K1244">
        <v>28.265018000000001</v>
      </c>
      <c r="L1244">
        <v>27.402225000000001</v>
      </c>
      <c r="M1244">
        <v>27.28511</v>
      </c>
      <c r="N1244">
        <v>27.272279999999999</v>
      </c>
      <c r="O1244">
        <v>27.408339000000002</v>
      </c>
      <c r="P1244">
        <v>27.128879999999999</v>
      </c>
      <c r="Q1244">
        <v>26.87989</v>
      </c>
      <c r="R1244">
        <v>26.78698</v>
      </c>
      <c r="S1244">
        <v>26.674976000000001</v>
      </c>
      <c r="T1244">
        <v>26.688848</v>
      </c>
      <c r="U1244">
        <v>26.778254</v>
      </c>
      <c r="V1244">
        <v>26.805129999999998</v>
      </c>
      <c r="W1244">
        <v>26.659479000000001</v>
      </c>
      <c r="X1244">
        <v>26.425522000000001</v>
      </c>
      <c r="Y1244">
        <v>26.252254000000001</v>
      </c>
      <c r="Z1244">
        <v>26.209586999999999</v>
      </c>
      <c r="AA1244">
        <v>26.057312</v>
      </c>
      <c r="AB1244">
        <v>25.799949999999999</v>
      </c>
      <c r="AC1244">
        <v>25.670158000000001</v>
      </c>
      <c r="AD1244">
        <v>25.560237999999998</v>
      </c>
      <c r="AE1244">
        <v>25.355122000000001</v>
      </c>
      <c r="AF1244">
        <v>25.133419</v>
      </c>
      <c r="AG1244">
        <v>24.874739000000002</v>
      </c>
      <c r="AH1244">
        <v>24.720800000000001</v>
      </c>
      <c r="AI1244">
        <v>24.621807</v>
      </c>
      <c r="AJ1244">
        <v>24.544352</v>
      </c>
      <c r="AK1244">
        <v>24.469290000000001</v>
      </c>
      <c r="AL1244">
        <v>24.314409000000001</v>
      </c>
      <c r="AM1244">
        <v>24.142707999999999</v>
      </c>
      <c r="AN1244">
        <v>23.992493</v>
      </c>
      <c r="AO1244" s="1">
        <v>-6.0000000000000001E-3</v>
      </c>
    </row>
    <row r="1245" spans="1:41" hidden="1" x14ac:dyDescent="0.2">
      <c r="A1245" t="s">
        <v>1201</v>
      </c>
      <c r="B1245" t="s">
        <v>13</v>
      </c>
      <c r="C1245" t="s">
        <v>2648</v>
      </c>
      <c r="D1245" t="s">
        <v>2657</v>
      </c>
      <c r="E1245" t="s">
        <v>2656</v>
      </c>
      <c r="F1245" t="s">
        <v>2652</v>
      </c>
      <c r="H1245" t="s">
        <v>938</v>
      </c>
      <c r="I1245" t="s">
        <v>10</v>
      </c>
      <c r="K1245">
        <v>28.24457</v>
      </c>
      <c r="L1245">
        <v>27.515685999999999</v>
      </c>
      <c r="M1245">
        <v>27.247494</v>
      </c>
      <c r="N1245">
        <v>27.095117999999999</v>
      </c>
      <c r="O1245">
        <v>27.196037</v>
      </c>
      <c r="P1245">
        <v>26.918695</v>
      </c>
      <c r="Q1245">
        <v>26.591225000000001</v>
      </c>
      <c r="R1245">
        <v>26.374549999999999</v>
      </c>
      <c r="S1245">
        <v>26.197433</v>
      </c>
      <c r="T1245">
        <v>26.162085000000001</v>
      </c>
      <c r="U1245">
        <v>26.172153000000002</v>
      </c>
      <c r="V1245">
        <v>26.089148999999999</v>
      </c>
      <c r="W1245">
        <v>25.877140000000001</v>
      </c>
      <c r="X1245">
        <v>25.664919000000001</v>
      </c>
      <c r="Y1245">
        <v>25.504314000000001</v>
      </c>
      <c r="Z1245">
        <v>25.416689000000002</v>
      </c>
      <c r="AA1245">
        <v>25.195065</v>
      </c>
      <c r="AB1245">
        <v>24.944327999999999</v>
      </c>
      <c r="AC1245">
        <v>24.737992999999999</v>
      </c>
      <c r="AD1245">
        <v>24.568010000000001</v>
      </c>
      <c r="AE1245">
        <v>24.377409</v>
      </c>
      <c r="AF1245">
        <v>24.175974</v>
      </c>
      <c r="AG1245">
        <v>23.957369</v>
      </c>
      <c r="AH1245">
        <v>23.848846000000002</v>
      </c>
      <c r="AI1245">
        <v>23.751754999999999</v>
      </c>
      <c r="AJ1245">
        <v>23.618956000000001</v>
      </c>
      <c r="AK1245">
        <v>23.567502999999999</v>
      </c>
      <c r="AL1245">
        <v>23.503344999999999</v>
      </c>
      <c r="AM1245">
        <v>23.382857999999999</v>
      </c>
      <c r="AN1245">
        <v>23.289065999999998</v>
      </c>
      <c r="AO1245" s="1">
        <v>-7.0000000000000001E-3</v>
      </c>
    </row>
    <row r="1246" spans="1:41" hidden="1" x14ac:dyDescent="0.2">
      <c r="A1246" t="s">
        <v>1201</v>
      </c>
      <c r="B1246" t="s">
        <v>15</v>
      </c>
      <c r="C1246" t="s">
        <v>2648</v>
      </c>
      <c r="D1246" t="s">
        <v>2657</v>
      </c>
      <c r="E1246" t="s">
        <v>2656</v>
      </c>
      <c r="F1246" t="s">
        <v>2653</v>
      </c>
      <c r="H1246" t="s">
        <v>939</v>
      </c>
      <c r="I1246" t="s">
        <v>10</v>
      </c>
      <c r="K1246">
        <v>28.246365000000001</v>
      </c>
      <c r="L1246">
        <v>27.191648000000001</v>
      </c>
      <c r="M1246">
        <v>27.339334000000001</v>
      </c>
      <c r="N1246">
        <v>27.624722999999999</v>
      </c>
      <c r="O1246">
        <v>27.713345</v>
      </c>
      <c r="P1246">
        <v>27.366963999999999</v>
      </c>
      <c r="Q1246">
        <v>27.228891000000001</v>
      </c>
      <c r="R1246">
        <v>27.228508000000001</v>
      </c>
      <c r="S1246">
        <v>27.184657999999999</v>
      </c>
      <c r="T1246">
        <v>27.378353000000001</v>
      </c>
      <c r="U1246">
        <v>27.561913000000001</v>
      </c>
      <c r="V1246">
        <v>27.579716000000001</v>
      </c>
      <c r="W1246">
        <v>27.557858</v>
      </c>
      <c r="X1246">
        <v>27.378359</v>
      </c>
      <c r="Y1246">
        <v>27.281898000000002</v>
      </c>
      <c r="Z1246">
        <v>27.361726999999998</v>
      </c>
      <c r="AA1246">
        <v>27.266563000000001</v>
      </c>
      <c r="AB1246">
        <v>26.993914</v>
      </c>
      <c r="AC1246">
        <v>26.781006000000001</v>
      </c>
      <c r="AD1246">
        <v>26.668209000000001</v>
      </c>
      <c r="AE1246">
        <v>26.484272000000001</v>
      </c>
      <c r="AF1246">
        <v>26.23667</v>
      </c>
      <c r="AG1246">
        <v>25.947558999999998</v>
      </c>
      <c r="AH1246">
        <v>25.737137000000001</v>
      </c>
      <c r="AI1246">
        <v>25.667324000000001</v>
      </c>
      <c r="AJ1246">
        <v>25.572187</v>
      </c>
      <c r="AK1246">
        <v>25.415592</v>
      </c>
      <c r="AL1246">
        <v>25.275092999999998</v>
      </c>
      <c r="AM1246">
        <v>25.091401999999999</v>
      </c>
      <c r="AN1246">
        <v>24.923876</v>
      </c>
      <c r="AO1246" s="1">
        <v>-4.0000000000000001E-3</v>
      </c>
    </row>
    <row r="1247" spans="1:41" hidden="1" x14ac:dyDescent="0.2">
      <c r="A1247" t="s">
        <v>1201</v>
      </c>
      <c r="B1247" t="s">
        <v>46</v>
      </c>
    </row>
    <row r="1248" spans="1:41" hidden="1" x14ac:dyDescent="0.2">
      <c r="A1248" t="s">
        <v>1201</v>
      </c>
      <c r="B1248" t="s">
        <v>9</v>
      </c>
      <c r="C1248" t="s">
        <v>2648</v>
      </c>
      <c r="D1248" t="s">
        <v>2659</v>
      </c>
      <c r="E1248" t="s">
        <v>2650</v>
      </c>
      <c r="I1248" t="s">
        <v>10</v>
      </c>
    </row>
    <row r="1249" spans="1:41" hidden="1" x14ac:dyDescent="0.2">
      <c r="A1249" t="s">
        <v>1201</v>
      </c>
      <c r="B1249" t="s">
        <v>11</v>
      </c>
      <c r="C1249" t="s">
        <v>2648</v>
      </c>
      <c r="D1249" t="s">
        <v>2659</v>
      </c>
      <c r="E1249" t="s">
        <v>2650</v>
      </c>
      <c r="F1249" t="s">
        <v>2651</v>
      </c>
      <c r="H1249" t="s">
        <v>940</v>
      </c>
      <c r="I1249" t="s">
        <v>10</v>
      </c>
      <c r="K1249">
        <v>13.641980999999999</v>
      </c>
      <c r="L1249">
        <v>14.473857000000001</v>
      </c>
      <c r="M1249">
        <v>12.690696000000001</v>
      </c>
      <c r="N1249">
        <v>12.673786</v>
      </c>
      <c r="O1249">
        <v>12.554608</v>
      </c>
      <c r="P1249">
        <v>12.704501</v>
      </c>
      <c r="Q1249">
        <v>13.113275</v>
      </c>
      <c r="R1249">
        <v>13.681419</v>
      </c>
      <c r="S1249">
        <v>14.057202</v>
      </c>
      <c r="T1249">
        <v>14.454497</v>
      </c>
      <c r="U1249">
        <v>14.810349</v>
      </c>
      <c r="V1249">
        <v>15.102989000000001</v>
      </c>
      <c r="W1249">
        <v>15.386189</v>
      </c>
      <c r="X1249">
        <v>15.557034</v>
      </c>
      <c r="Y1249">
        <v>15.672612000000001</v>
      </c>
      <c r="Z1249">
        <v>15.832416</v>
      </c>
      <c r="AA1249">
        <v>16.038618</v>
      </c>
      <c r="AB1249">
        <v>16.228031000000001</v>
      </c>
      <c r="AC1249">
        <v>16.321311999999999</v>
      </c>
      <c r="AD1249">
        <v>16.630306000000001</v>
      </c>
      <c r="AE1249">
        <v>16.814444000000002</v>
      </c>
      <c r="AF1249">
        <v>16.831151999999999</v>
      </c>
      <c r="AG1249">
        <v>17.024878000000001</v>
      </c>
      <c r="AH1249">
        <v>17.258875</v>
      </c>
      <c r="AI1249">
        <v>17.293581</v>
      </c>
      <c r="AJ1249">
        <v>17.409199000000001</v>
      </c>
      <c r="AK1249">
        <v>17.486640999999999</v>
      </c>
      <c r="AL1249">
        <v>17.525883</v>
      </c>
      <c r="AM1249">
        <v>17.502065999999999</v>
      </c>
      <c r="AN1249">
        <v>17.474976999999999</v>
      </c>
      <c r="AO1249" s="1">
        <v>8.9999999999999993E-3</v>
      </c>
    </row>
    <row r="1250" spans="1:41" hidden="1" x14ac:dyDescent="0.2">
      <c r="A1250" t="s">
        <v>1201</v>
      </c>
      <c r="B1250" t="s">
        <v>13</v>
      </c>
      <c r="C1250" t="s">
        <v>2648</v>
      </c>
      <c r="D1250" t="s">
        <v>2659</v>
      </c>
      <c r="E1250" t="s">
        <v>2650</v>
      </c>
      <c r="F1250" t="s">
        <v>2652</v>
      </c>
      <c r="H1250" t="s">
        <v>941</v>
      </c>
      <c r="I1250" t="s">
        <v>10</v>
      </c>
      <c r="K1250">
        <v>13.641980999999999</v>
      </c>
      <c r="L1250">
        <v>13.992361000000001</v>
      </c>
      <c r="M1250">
        <v>11.771788000000001</v>
      </c>
      <c r="N1250">
        <v>11.15362</v>
      </c>
      <c r="O1250">
        <v>10.81174</v>
      </c>
      <c r="P1250">
        <v>10.731717</v>
      </c>
      <c r="Q1250">
        <v>10.797969999999999</v>
      </c>
      <c r="R1250">
        <v>11.039766</v>
      </c>
      <c r="S1250">
        <v>11.332568999999999</v>
      </c>
      <c r="T1250">
        <v>11.526113</v>
      </c>
      <c r="U1250">
        <v>11.663326</v>
      </c>
      <c r="V1250">
        <v>11.997527</v>
      </c>
      <c r="W1250">
        <v>12.319461</v>
      </c>
      <c r="X1250">
        <v>12.392177</v>
      </c>
      <c r="Y1250">
        <v>12.381449999999999</v>
      </c>
      <c r="Z1250">
        <v>12.434854</v>
      </c>
      <c r="AA1250">
        <v>12.583729999999999</v>
      </c>
      <c r="AB1250">
        <v>12.800808999999999</v>
      </c>
      <c r="AC1250">
        <v>12.860516000000001</v>
      </c>
      <c r="AD1250">
        <v>13.125033</v>
      </c>
      <c r="AE1250">
        <v>13.201523</v>
      </c>
      <c r="AF1250">
        <v>13.236582</v>
      </c>
      <c r="AG1250">
        <v>13.286612999999999</v>
      </c>
      <c r="AH1250">
        <v>13.309353</v>
      </c>
      <c r="AI1250">
        <v>13.33262</v>
      </c>
      <c r="AJ1250">
        <v>13.316136</v>
      </c>
      <c r="AK1250">
        <v>13.240873000000001</v>
      </c>
      <c r="AL1250">
        <v>13.175625999999999</v>
      </c>
      <c r="AM1250">
        <v>13.271592</v>
      </c>
      <c r="AN1250">
        <v>13.297623</v>
      </c>
      <c r="AO1250" s="1">
        <v>-1E-3</v>
      </c>
    </row>
    <row r="1251" spans="1:41" hidden="1" x14ac:dyDescent="0.2">
      <c r="A1251" t="s">
        <v>1201</v>
      </c>
      <c r="B1251" t="s">
        <v>15</v>
      </c>
      <c r="C1251" t="s">
        <v>2648</v>
      </c>
      <c r="D1251" t="s">
        <v>2659</v>
      </c>
      <c r="E1251" t="s">
        <v>2650</v>
      </c>
      <c r="F1251" t="s">
        <v>2653</v>
      </c>
      <c r="H1251" t="s">
        <v>942</v>
      </c>
      <c r="I1251" t="s">
        <v>10</v>
      </c>
      <c r="K1251">
        <v>13.641980999999999</v>
      </c>
      <c r="L1251">
        <v>15.259123000000001</v>
      </c>
      <c r="M1251">
        <v>13.994263</v>
      </c>
      <c r="N1251">
        <v>14.900345</v>
      </c>
      <c r="O1251">
        <v>15.521675999999999</v>
      </c>
      <c r="P1251">
        <v>16.139341000000002</v>
      </c>
      <c r="Q1251">
        <v>16.768982000000001</v>
      </c>
      <c r="R1251">
        <v>17.538236999999999</v>
      </c>
      <c r="S1251">
        <v>18.930109000000002</v>
      </c>
      <c r="T1251">
        <v>19.791079</v>
      </c>
      <c r="U1251">
        <v>20.589682</v>
      </c>
      <c r="V1251">
        <v>21.342078999999998</v>
      </c>
      <c r="W1251">
        <v>21.963158</v>
      </c>
      <c r="X1251">
        <v>22.467511999999999</v>
      </c>
      <c r="Y1251">
        <v>22.702618000000001</v>
      </c>
      <c r="Z1251">
        <v>23.238289000000002</v>
      </c>
      <c r="AA1251">
        <v>23.520513999999999</v>
      </c>
      <c r="AB1251">
        <v>23.891157</v>
      </c>
      <c r="AC1251">
        <v>24.253948000000001</v>
      </c>
      <c r="AD1251">
        <v>24.309107000000001</v>
      </c>
      <c r="AE1251">
        <v>24.306349000000001</v>
      </c>
      <c r="AF1251">
        <v>24.287579000000001</v>
      </c>
      <c r="AG1251">
        <v>24.503086</v>
      </c>
      <c r="AH1251">
        <v>24.916274999999999</v>
      </c>
      <c r="AI1251">
        <v>25.338739</v>
      </c>
      <c r="AJ1251">
        <v>25.559778000000001</v>
      </c>
      <c r="AK1251">
        <v>25.713736999999998</v>
      </c>
      <c r="AL1251">
        <v>25.765578999999999</v>
      </c>
      <c r="AM1251">
        <v>25.957733000000001</v>
      </c>
      <c r="AN1251">
        <v>25.986998</v>
      </c>
      <c r="AO1251" s="1">
        <v>2.1999999999999999E-2</v>
      </c>
    </row>
    <row r="1252" spans="1:41" hidden="1" x14ac:dyDescent="0.2">
      <c r="A1252" t="s">
        <v>1201</v>
      </c>
      <c r="B1252" t="s">
        <v>17</v>
      </c>
      <c r="C1252" t="s">
        <v>2648</v>
      </c>
      <c r="D1252" t="s">
        <v>2659</v>
      </c>
      <c r="E1252" t="s">
        <v>2654</v>
      </c>
      <c r="I1252" t="s">
        <v>10</v>
      </c>
    </row>
    <row r="1253" spans="1:41" hidden="1" x14ac:dyDescent="0.2">
      <c r="A1253" t="s">
        <v>1201</v>
      </c>
      <c r="B1253" t="s">
        <v>11</v>
      </c>
      <c r="C1253" t="s">
        <v>2648</v>
      </c>
      <c r="D1253" t="s">
        <v>2659</v>
      </c>
      <c r="E1253" t="s">
        <v>2654</v>
      </c>
      <c r="F1253" t="s">
        <v>2651</v>
      </c>
      <c r="H1253" t="s">
        <v>943</v>
      </c>
      <c r="I1253" t="s">
        <v>10</v>
      </c>
      <c r="K1253">
        <v>20.303868999999999</v>
      </c>
      <c r="L1253">
        <v>20.262474000000001</v>
      </c>
      <c r="M1253">
        <v>18.599499000000002</v>
      </c>
      <c r="N1253">
        <v>18.676618999999999</v>
      </c>
      <c r="O1253">
        <v>17.878712</v>
      </c>
      <c r="P1253">
        <v>17.117683</v>
      </c>
      <c r="Q1253">
        <v>16.444756999999999</v>
      </c>
      <c r="R1253">
        <v>16.637810000000002</v>
      </c>
      <c r="S1253">
        <v>16.763736999999999</v>
      </c>
      <c r="T1253">
        <v>16.735133999999999</v>
      </c>
      <c r="U1253">
        <v>17.010760999999999</v>
      </c>
      <c r="V1253">
        <v>17.124264</v>
      </c>
      <c r="W1253">
        <v>17.216473000000001</v>
      </c>
      <c r="X1253">
        <v>17.259768000000001</v>
      </c>
      <c r="Y1253">
        <v>17.358629000000001</v>
      </c>
      <c r="Z1253">
        <v>17.530363000000001</v>
      </c>
      <c r="AA1253">
        <v>17.747575999999999</v>
      </c>
      <c r="AB1253">
        <v>17.880976</v>
      </c>
      <c r="AC1253">
        <v>17.954090000000001</v>
      </c>
      <c r="AD1253">
        <v>18.166439</v>
      </c>
      <c r="AE1253">
        <v>18.276896000000001</v>
      </c>
      <c r="AF1253">
        <v>18.286601999999998</v>
      </c>
      <c r="AG1253">
        <v>18.543465000000001</v>
      </c>
      <c r="AH1253">
        <v>18.821014000000002</v>
      </c>
      <c r="AI1253">
        <v>18.916632</v>
      </c>
      <c r="AJ1253">
        <v>19.100981000000001</v>
      </c>
      <c r="AK1253">
        <v>19.14864</v>
      </c>
      <c r="AL1253">
        <v>19.098981999999999</v>
      </c>
      <c r="AM1253">
        <v>19.068968000000002</v>
      </c>
      <c r="AN1253">
        <v>18.987141000000001</v>
      </c>
      <c r="AO1253" s="1">
        <v>-2E-3</v>
      </c>
    </row>
    <row r="1254" spans="1:41" hidden="1" x14ac:dyDescent="0.2">
      <c r="A1254" t="s">
        <v>1201</v>
      </c>
      <c r="B1254" t="s">
        <v>13</v>
      </c>
      <c r="C1254" t="s">
        <v>2648</v>
      </c>
      <c r="D1254" t="s">
        <v>2659</v>
      </c>
      <c r="E1254" t="s">
        <v>2654</v>
      </c>
      <c r="F1254" t="s">
        <v>2652</v>
      </c>
      <c r="H1254" t="s">
        <v>944</v>
      </c>
      <c r="I1254" t="s">
        <v>10</v>
      </c>
      <c r="K1254">
        <v>20.303868999999999</v>
      </c>
      <c r="L1254">
        <v>20.262474000000001</v>
      </c>
      <c r="M1254">
        <v>18.163094999999998</v>
      </c>
      <c r="N1254">
        <v>17.757902000000001</v>
      </c>
      <c r="O1254">
        <v>16.893234</v>
      </c>
      <c r="P1254">
        <v>16.131411</v>
      </c>
      <c r="Q1254">
        <v>15.506352</v>
      </c>
      <c r="R1254">
        <v>15.650619000000001</v>
      </c>
      <c r="S1254">
        <v>15.720477000000001</v>
      </c>
      <c r="T1254">
        <v>15.659162999999999</v>
      </c>
      <c r="U1254">
        <v>15.682028000000001</v>
      </c>
      <c r="V1254">
        <v>15.742571</v>
      </c>
      <c r="W1254">
        <v>15.759515</v>
      </c>
      <c r="X1254">
        <v>15.595162999999999</v>
      </c>
      <c r="Y1254">
        <v>15.572187</v>
      </c>
      <c r="Z1254">
        <v>15.554185</v>
      </c>
      <c r="AA1254">
        <v>15.565365999999999</v>
      </c>
      <c r="AB1254">
        <v>15.642760000000001</v>
      </c>
      <c r="AC1254">
        <v>15.648835</v>
      </c>
      <c r="AD1254">
        <v>15.951060999999999</v>
      </c>
      <c r="AE1254">
        <v>16.080845</v>
      </c>
      <c r="AF1254">
        <v>16.076923000000001</v>
      </c>
      <c r="AG1254">
        <v>16.329934999999999</v>
      </c>
      <c r="AH1254">
        <v>16.421279999999999</v>
      </c>
      <c r="AI1254">
        <v>16.462965000000001</v>
      </c>
      <c r="AJ1254">
        <v>16.679461</v>
      </c>
      <c r="AK1254">
        <v>16.553896000000002</v>
      </c>
      <c r="AL1254">
        <v>16.605633000000001</v>
      </c>
      <c r="AM1254">
        <v>16.814411</v>
      </c>
      <c r="AN1254">
        <v>16.936489000000002</v>
      </c>
      <c r="AO1254" s="1">
        <v>-6.0000000000000001E-3</v>
      </c>
    </row>
    <row r="1255" spans="1:41" hidden="1" x14ac:dyDescent="0.2">
      <c r="A1255" t="s">
        <v>1201</v>
      </c>
      <c r="B1255" t="s">
        <v>15</v>
      </c>
      <c r="C1255" t="s">
        <v>2648</v>
      </c>
      <c r="D1255" t="s">
        <v>2659</v>
      </c>
      <c r="E1255" t="s">
        <v>2654</v>
      </c>
      <c r="F1255" t="s">
        <v>2653</v>
      </c>
      <c r="H1255" t="s">
        <v>945</v>
      </c>
      <c r="I1255" t="s">
        <v>10</v>
      </c>
      <c r="K1255">
        <v>20.303868999999999</v>
      </c>
      <c r="L1255">
        <v>20.262474000000001</v>
      </c>
      <c r="M1255">
        <v>18.469716999999999</v>
      </c>
      <c r="N1255">
        <v>18.874336</v>
      </c>
      <c r="O1255">
        <v>18.44162</v>
      </c>
      <c r="P1255">
        <v>17.884024</v>
      </c>
      <c r="Q1255">
        <v>17.359200999999999</v>
      </c>
      <c r="R1255">
        <v>17.798241000000001</v>
      </c>
      <c r="S1255">
        <v>18.730066000000001</v>
      </c>
      <c r="T1255">
        <v>18.980626999999998</v>
      </c>
      <c r="U1255">
        <v>19.354029000000001</v>
      </c>
      <c r="V1255">
        <v>19.677531999999999</v>
      </c>
      <c r="W1255">
        <v>19.975218000000002</v>
      </c>
      <c r="X1255">
        <v>20.212906</v>
      </c>
      <c r="Y1255">
        <v>20.305050000000001</v>
      </c>
      <c r="Z1255">
        <v>20.484895999999999</v>
      </c>
      <c r="AA1255">
        <v>20.740673000000001</v>
      </c>
      <c r="AB1255">
        <v>20.812199</v>
      </c>
      <c r="AC1255">
        <v>20.93037</v>
      </c>
      <c r="AD1255">
        <v>20.566877000000002</v>
      </c>
      <c r="AE1255">
        <v>20.532945999999999</v>
      </c>
      <c r="AF1255">
        <v>20.613579000000001</v>
      </c>
      <c r="AG1255">
        <v>20.901444999999999</v>
      </c>
      <c r="AH1255">
        <v>21.106247</v>
      </c>
      <c r="AI1255">
        <v>21.461178</v>
      </c>
      <c r="AJ1255">
        <v>21.553984</v>
      </c>
      <c r="AK1255">
        <v>21.607013999999999</v>
      </c>
      <c r="AL1255">
        <v>21.427624000000002</v>
      </c>
      <c r="AM1255">
        <v>21.434232999999999</v>
      </c>
      <c r="AN1255">
        <v>21.535699999999999</v>
      </c>
      <c r="AO1255" s="1">
        <v>2E-3</v>
      </c>
    </row>
    <row r="1256" spans="1:41" hidden="1" x14ac:dyDescent="0.2">
      <c r="A1256" t="s">
        <v>1201</v>
      </c>
      <c r="B1256" t="s">
        <v>36</v>
      </c>
      <c r="C1256" t="s">
        <v>2648</v>
      </c>
      <c r="D1256" t="s">
        <v>2659</v>
      </c>
      <c r="E1256" t="s">
        <v>2660</v>
      </c>
      <c r="I1256" t="s">
        <v>10</v>
      </c>
    </row>
    <row r="1257" spans="1:41" hidden="1" x14ac:dyDescent="0.2">
      <c r="A1257" t="s">
        <v>1201</v>
      </c>
      <c r="B1257" t="s">
        <v>11</v>
      </c>
      <c r="C1257" t="s">
        <v>2648</v>
      </c>
      <c r="D1257" t="s">
        <v>2659</v>
      </c>
      <c r="E1257" t="s">
        <v>2660</v>
      </c>
      <c r="F1257" t="s">
        <v>2651</v>
      </c>
      <c r="H1257" t="s">
        <v>946</v>
      </c>
      <c r="I1257" t="s">
        <v>10</v>
      </c>
      <c r="K1257">
        <v>6.1884370000000004</v>
      </c>
      <c r="L1257">
        <v>7.409567</v>
      </c>
      <c r="M1257">
        <v>7.5550889999999997</v>
      </c>
      <c r="N1257">
        <v>8.9283450000000002</v>
      </c>
      <c r="O1257">
        <v>9.4985250000000008</v>
      </c>
      <c r="P1257">
        <v>10.111447999999999</v>
      </c>
      <c r="Q1257">
        <v>10.901605</v>
      </c>
      <c r="R1257">
        <v>11.106865000000001</v>
      </c>
      <c r="S1257">
        <v>11.204986999999999</v>
      </c>
      <c r="T1257">
        <v>11.360044</v>
      </c>
      <c r="U1257">
        <v>11.540702</v>
      </c>
      <c r="V1257">
        <v>11.68164</v>
      </c>
      <c r="W1257">
        <v>11.802149</v>
      </c>
      <c r="X1257">
        <v>11.814080000000001</v>
      </c>
      <c r="Y1257">
        <v>11.833508</v>
      </c>
      <c r="Z1257">
        <v>11.767187</v>
      </c>
      <c r="AA1257">
        <v>11.690477</v>
      </c>
      <c r="AB1257">
        <v>11.933922000000001</v>
      </c>
      <c r="AC1257">
        <v>11.791672</v>
      </c>
      <c r="AD1257">
        <v>12.314840999999999</v>
      </c>
      <c r="AE1257">
        <v>12.486753</v>
      </c>
      <c r="AF1257">
        <v>12.627501000000001</v>
      </c>
      <c r="AG1257">
        <v>12.998554</v>
      </c>
      <c r="AH1257">
        <v>13.245115</v>
      </c>
      <c r="AI1257">
        <v>13.320997</v>
      </c>
      <c r="AJ1257">
        <v>13.498500999999999</v>
      </c>
      <c r="AK1257">
        <v>13.554956000000001</v>
      </c>
      <c r="AL1257">
        <v>13.535283</v>
      </c>
      <c r="AM1257">
        <v>13.546697999999999</v>
      </c>
      <c r="AN1257">
        <v>13.503389</v>
      </c>
      <c r="AO1257" s="1">
        <v>2.7E-2</v>
      </c>
    </row>
    <row r="1258" spans="1:41" hidden="1" x14ac:dyDescent="0.2">
      <c r="A1258" t="s">
        <v>1201</v>
      </c>
      <c r="B1258" t="s">
        <v>13</v>
      </c>
      <c r="C1258" t="s">
        <v>2648</v>
      </c>
      <c r="D1258" t="s">
        <v>2659</v>
      </c>
      <c r="E1258" t="s">
        <v>2660</v>
      </c>
      <c r="F1258" t="s">
        <v>2652</v>
      </c>
      <c r="H1258" t="s">
        <v>947</v>
      </c>
      <c r="I1258" t="s">
        <v>10</v>
      </c>
      <c r="K1258">
        <v>6.1884370000000004</v>
      </c>
      <c r="L1258">
        <v>7.409567</v>
      </c>
      <c r="M1258">
        <v>7.2582579999999997</v>
      </c>
      <c r="N1258">
        <v>8.4202139999999996</v>
      </c>
      <c r="O1258">
        <v>8.9022500000000004</v>
      </c>
      <c r="P1258">
        <v>9.5495629999999991</v>
      </c>
      <c r="Q1258">
        <v>10.315374</v>
      </c>
      <c r="R1258">
        <v>10.468781</v>
      </c>
      <c r="S1258">
        <v>10.567779</v>
      </c>
      <c r="T1258">
        <v>10.633274</v>
      </c>
      <c r="U1258">
        <v>10.714915</v>
      </c>
      <c r="V1258">
        <v>10.823005</v>
      </c>
      <c r="W1258">
        <v>10.864489000000001</v>
      </c>
      <c r="X1258">
        <v>10.812609999999999</v>
      </c>
      <c r="Y1258">
        <v>10.831037</v>
      </c>
      <c r="Z1258">
        <v>10.856629</v>
      </c>
      <c r="AA1258">
        <v>10.864756</v>
      </c>
      <c r="AB1258">
        <v>11.005737999999999</v>
      </c>
      <c r="AC1258">
        <v>11.006522</v>
      </c>
      <c r="AD1258">
        <v>11.328414</v>
      </c>
      <c r="AE1258">
        <v>11.511597</v>
      </c>
      <c r="AF1258">
        <v>11.513305000000001</v>
      </c>
      <c r="AG1258">
        <v>11.719041000000001</v>
      </c>
      <c r="AH1258">
        <v>11.833909999999999</v>
      </c>
      <c r="AI1258">
        <v>11.882483000000001</v>
      </c>
      <c r="AJ1258">
        <v>12.078099999999999</v>
      </c>
      <c r="AK1258">
        <v>11.982697</v>
      </c>
      <c r="AL1258">
        <v>12.017485000000001</v>
      </c>
      <c r="AM1258">
        <v>12.179161000000001</v>
      </c>
      <c r="AN1258">
        <v>12.305837</v>
      </c>
      <c r="AO1258" s="1">
        <v>2.4E-2</v>
      </c>
    </row>
    <row r="1259" spans="1:41" hidden="1" x14ac:dyDescent="0.2">
      <c r="A1259" t="s">
        <v>1201</v>
      </c>
      <c r="B1259" t="s">
        <v>15</v>
      </c>
      <c r="C1259" t="s">
        <v>2648</v>
      </c>
      <c r="D1259" t="s">
        <v>2659</v>
      </c>
      <c r="E1259" t="s">
        <v>2660</v>
      </c>
      <c r="F1259" t="s">
        <v>2653</v>
      </c>
      <c r="H1259" t="s">
        <v>948</v>
      </c>
      <c r="I1259" t="s">
        <v>10</v>
      </c>
      <c r="K1259">
        <v>6.1884370000000004</v>
      </c>
      <c r="L1259">
        <v>7.409567</v>
      </c>
      <c r="M1259">
        <v>7.6914009999999999</v>
      </c>
      <c r="N1259">
        <v>9.3578270000000003</v>
      </c>
      <c r="O1259">
        <v>10.001244</v>
      </c>
      <c r="P1259">
        <v>10.802968999999999</v>
      </c>
      <c r="Q1259">
        <v>11.688216000000001</v>
      </c>
      <c r="R1259">
        <v>12.048492</v>
      </c>
      <c r="S1259">
        <v>12.822016</v>
      </c>
      <c r="T1259">
        <v>12.918794999999999</v>
      </c>
      <c r="U1259">
        <v>13.139594000000001</v>
      </c>
      <c r="V1259">
        <v>13.449211999999999</v>
      </c>
      <c r="W1259">
        <v>13.7189</v>
      </c>
      <c r="X1259">
        <v>13.806715000000001</v>
      </c>
      <c r="Y1259">
        <v>13.824374000000001</v>
      </c>
      <c r="Z1259">
        <v>13.971731999999999</v>
      </c>
      <c r="AA1259">
        <v>13.979618</v>
      </c>
      <c r="AB1259">
        <v>14.147138999999999</v>
      </c>
      <c r="AC1259">
        <v>14.201793</v>
      </c>
      <c r="AD1259">
        <v>14.269086</v>
      </c>
      <c r="AE1259">
        <v>14.421037999999999</v>
      </c>
      <c r="AF1259">
        <v>14.536643</v>
      </c>
      <c r="AG1259">
        <v>14.814283</v>
      </c>
      <c r="AH1259">
        <v>14.749074</v>
      </c>
      <c r="AI1259">
        <v>14.862349999999999</v>
      </c>
      <c r="AJ1259">
        <v>15.008127999999999</v>
      </c>
      <c r="AK1259">
        <v>15.017071</v>
      </c>
      <c r="AL1259">
        <v>15.090919</v>
      </c>
      <c r="AM1259">
        <v>15.167426000000001</v>
      </c>
      <c r="AN1259">
        <v>15.133231</v>
      </c>
      <c r="AO1259" s="1">
        <v>3.1E-2</v>
      </c>
    </row>
    <row r="1260" spans="1:41" hidden="1" x14ac:dyDescent="0.2">
      <c r="A1260" t="s">
        <v>1201</v>
      </c>
      <c r="B1260" t="s">
        <v>21</v>
      </c>
      <c r="C1260" t="s">
        <v>2648</v>
      </c>
      <c r="D1260" t="s">
        <v>2659</v>
      </c>
      <c r="E1260" t="s">
        <v>2655</v>
      </c>
      <c r="I1260" t="s">
        <v>10</v>
      </c>
    </row>
    <row r="1261" spans="1:41" hidden="1" x14ac:dyDescent="0.2">
      <c r="A1261" t="s">
        <v>1201</v>
      </c>
      <c r="B1261" t="s">
        <v>11</v>
      </c>
      <c r="C1261" t="s">
        <v>2648</v>
      </c>
      <c r="D1261" t="s">
        <v>2659</v>
      </c>
      <c r="E1261" t="s">
        <v>2655</v>
      </c>
      <c r="F1261" t="s">
        <v>2651</v>
      </c>
      <c r="H1261" t="s">
        <v>949</v>
      </c>
      <c r="I1261" t="s">
        <v>10</v>
      </c>
      <c r="K1261">
        <v>4.8638450000000004</v>
      </c>
      <c r="L1261">
        <v>4.7060089999999999</v>
      </c>
      <c r="M1261">
        <v>4.40916</v>
      </c>
      <c r="N1261">
        <v>4.1051380000000002</v>
      </c>
      <c r="O1261">
        <v>3.9394830000000001</v>
      </c>
      <c r="P1261">
        <v>3.9168699999999999</v>
      </c>
      <c r="Q1261">
        <v>4.0091039999999998</v>
      </c>
      <c r="R1261">
        <v>4.1693559999999996</v>
      </c>
      <c r="S1261">
        <v>4.2989800000000002</v>
      </c>
      <c r="T1261">
        <v>4.3888020000000001</v>
      </c>
      <c r="U1261">
        <v>4.4716170000000002</v>
      </c>
      <c r="V1261">
        <v>4.4885380000000001</v>
      </c>
      <c r="W1261">
        <v>4.5504509999999998</v>
      </c>
      <c r="X1261">
        <v>4.537795</v>
      </c>
      <c r="Y1261">
        <v>4.5161480000000003</v>
      </c>
      <c r="Z1261">
        <v>4.5141809999999998</v>
      </c>
      <c r="AA1261">
        <v>4.5177880000000004</v>
      </c>
      <c r="AB1261">
        <v>4.5264579999999999</v>
      </c>
      <c r="AC1261">
        <v>4.525455</v>
      </c>
      <c r="AD1261">
        <v>4.5478829999999997</v>
      </c>
      <c r="AE1261">
        <v>4.5547519999999997</v>
      </c>
      <c r="AF1261">
        <v>4.5329699999999997</v>
      </c>
      <c r="AG1261">
        <v>4.5339</v>
      </c>
      <c r="AH1261">
        <v>4.4917959999999999</v>
      </c>
      <c r="AI1261">
        <v>4.4737809999999998</v>
      </c>
      <c r="AJ1261">
        <v>4.4652960000000004</v>
      </c>
      <c r="AK1261">
        <v>4.4605160000000001</v>
      </c>
      <c r="AL1261">
        <v>4.4684879999999998</v>
      </c>
      <c r="AM1261">
        <v>4.4570420000000004</v>
      </c>
      <c r="AN1261">
        <v>4.456188</v>
      </c>
      <c r="AO1261" s="1">
        <v>-3.0000000000000001E-3</v>
      </c>
    </row>
    <row r="1262" spans="1:41" hidden="1" x14ac:dyDescent="0.2">
      <c r="A1262" t="s">
        <v>1201</v>
      </c>
      <c r="B1262" t="s">
        <v>13</v>
      </c>
      <c r="C1262" t="s">
        <v>2648</v>
      </c>
      <c r="D1262" t="s">
        <v>2659</v>
      </c>
      <c r="E1262" t="s">
        <v>2655</v>
      </c>
      <c r="F1262" t="s">
        <v>2652</v>
      </c>
      <c r="H1262" t="s">
        <v>950</v>
      </c>
      <c r="I1262" t="s">
        <v>10</v>
      </c>
      <c r="K1262">
        <v>4.8586499999999999</v>
      </c>
      <c r="L1262">
        <v>4.4667779999999997</v>
      </c>
      <c r="M1262">
        <v>4.0334459999999996</v>
      </c>
      <c r="N1262">
        <v>3.632212</v>
      </c>
      <c r="O1262">
        <v>3.431962</v>
      </c>
      <c r="P1262">
        <v>3.3678349999999999</v>
      </c>
      <c r="Q1262">
        <v>3.4003679999999998</v>
      </c>
      <c r="R1262">
        <v>3.5288590000000002</v>
      </c>
      <c r="S1262">
        <v>3.6121819999999998</v>
      </c>
      <c r="T1262">
        <v>3.674849</v>
      </c>
      <c r="U1262">
        <v>3.7080869999999999</v>
      </c>
      <c r="V1262">
        <v>3.712831</v>
      </c>
      <c r="W1262">
        <v>3.7889689999999998</v>
      </c>
      <c r="X1262">
        <v>3.7929179999999998</v>
      </c>
      <c r="Y1262">
        <v>3.7631030000000001</v>
      </c>
      <c r="Z1262">
        <v>3.7412879999999999</v>
      </c>
      <c r="AA1262">
        <v>3.7195149999999999</v>
      </c>
      <c r="AB1262">
        <v>3.6769970000000001</v>
      </c>
      <c r="AC1262">
        <v>3.6702910000000002</v>
      </c>
      <c r="AD1262">
        <v>3.635275</v>
      </c>
      <c r="AE1262">
        <v>3.600552</v>
      </c>
      <c r="AF1262">
        <v>3.541687</v>
      </c>
      <c r="AG1262">
        <v>3.5139019999999999</v>
      </c>
      <c r="AH1262">
        <v>3.496057</v>
      </c>
      <c r="AI1262">
        <v>3.4887389999999998</v>
      </c>
      <c r="AJ1262">
        <v>3.477036</v>
      </c>
      <c r="AK1262">
        <v>3.447943</v>
      </c>
      <c r="AL1262">
        <v>3.443873</v>
      </c>
      <c r="AM1262">
        <v>3.448922</v>
      </c>
      <c r="AN1262">
        <v>3.4622820000000001</v>
      </c>
      <c r="AO1262" s="1">
        <v>-1.2E-2</v>
      </c>
    </row>
    <row r="1263" spans="1:41" hidden="1" x14ac:dyDescent="0.2">
      <c r="A1263" t="s">
        <v>1201</v>
      </c>
      <c r="B1263" t="s">
        <v>15</v>
      </c>
      <c r="C1263" t="s">
        <v>2648</v>
      </c>
      <c r="D1263" t="s">
        <v>2659</v>
      </c>
      <c r="E1263" t="s">
        <v>2655</v>
      </c>
      <c r="F1263" t="s">
        <v>2653</v>
      </c>
      <c r="H1263" t="s">
        <v>951</v>
      </c>
      <c r="I1263" t="s">
        <v>10</v>
      </c>
      <c r="K1263">
        <v>4.8611459999999997</v>
      </c>
      <c r="L1263">
        <v>5.2693570000000003</v>
      </c>
      <c r="M1263">
        <v>5.1844640000000002</v>
      </c>
      <c r="N1263">
        <v>5.0994029999999997</v>
      </c>
      <c r="O1263">
        <v>5.0724619999999998</v>
      </c>
      <c r="P1263">
        <v>5.1840219999999997</v>
      </c>
      <c r="Q1263">
        <v>5.2930289999999998</v>
      </c>
      <c r="R1263">
        <v>5.5872450000000002</v>
      </c>
      <c r="S1263">
        <v>5.9050120000000001</v>
      </c>
      <c r="T1263">
        <v>6.1170640000000001</v>
      </c>
      <c r="U1263">
        <v>6.3498789999999996</v>
      </c>
      <c r="V1263">
        <v>6.540343</v>
      </c>
      <c r="W1263">
        <v>6.708361</v>
      </c>
      <c r="X1263">
        <v>6.8264639999999996</v>
      </c>
      <c r="Y1263">
        <v>6.884404</v>
      </c>
      <c r="Z1263">
        <v>7.050217</v>
      </c>
      <c r="AA1263">
        <v>7.1176640000000004</v>
      </c>
      <c r="AB1263">
        <v>7.206169</v>
      </c>
      <c r="AC1263">
        <v>7.3217530000000002</v>
      </c>
      <c r="AD1263">
        <v>7.4437449999999998</v>
      </c>
      <c r="AE1263">
        <v>7.459803</v>
      </c>
      <c r="AF1263">
        <v>7.4192</v>
      </c>
      <c r="AG1263">
        <v>7.3977170000000001</v>
      </c>
      <c r="AH1263">
        <v>7.5357659999999997</v>
      </c>
      <c r="AI1263">
        <v>7.5908959999999999</v>
      </c>
      <c r="AJ1263">
        <v>7.6488440000000004</v>
      </c>
      <c r="AK1263">
        <v>7.6941709999999999</v>
      </c>
      <c r="AL1263">
        <v>7.7276179999999997</v>
      </c>
      <c r="AM1263">
        <v>7.807855</v>
      </c>
      <c r="AN1263">
        <v>7.8874199999999997</v>
      </c>
      <c r="AO1263" s="1">
        <v>1.7000000000000001E-2</v>
      </c>
    </row>
    <row r="1264" spans="1:41" hidden="1" x14ac:dyDescent="0.2">
      <c r="A1264" t="s">
        <v>1201</v>
      </c>
      <c r="B1264" t="s">
        <v>59</v>
      </c>
      <c r="C1264" t="s">
        <v>2648</v>
      </c>
      <c r="D1264" t="s">
        <v>2659</v>
      </c>
      <c r="E1264" t="s">
        <v>2661</v>
      </c>
      <c r="I1264" t="s">
        <v>10</v>
      </c>
    </row>
    <row r="1265" spans="1:41" hidden="1" x14ac:dyDescent="0.2">
      <c r="A1265" t="s">
        <v>1201</v>
      </c>
      <c r="B1265" t="s">
        <v>11</v>
      </c>
      <c r="C1265" t="s">
        <v>2648</v>
      </c>
      <c r="D1265" t="s">
        <v>2659</v>
      </c>
      <c r="E1265" t="s">
        <v>2661</v>
      </c>
      <c r="F1265" t="s">
        <v>2651</v>
      </c>
      <c r="H1265" t="s">
        <v>952</v>
      </c>
      <c r="I1265" t="s">
        <v>10</v>
      </c>
      <c r="K1265">
        <v>0</v>
      </c>
      <c r="L1265">
        <v>0</v>
      </c>
      <c r="M1265">
        <v>0</v>
      </c>
      <c r="N1265">
        <v>0</v>
      </c>
      <c r="O1265">
        <v>0</v>
      </c>
      <c r="P1265">
        <v>0</v>
      </c>
      <c r="Q1265">
        <v>0</v>
      </c>
      <c r="R1265">
        <v>0</v>
      </c>
      <c r="S1265">
        <v>0</v>
      </c>
      <c r="T1265">
        <v>0</v>
      </c>
      <c r="U1265">
        <v>0</v>
      </c>
      <c r="V1265">
        <v>0</v>
      </c>
      <c r="W1265">
        <v>0</v>
      </c>
      <c r="X1265">
        <v>0</v>
      </c>
      <c r="Y1265">
        <v>0</v>
      </c>
      <c r="Z1265">
        <v>0</v>
      </c>
      <c r="AA1265">
        <v>0</v>
      </c>
      <c r="AB1265">
        <v>0</v>
      </c>
      <c r="AC1265">
        <v>0</v>
      </c>
      <c r="AD1265">
        <v>0</v>
      </c>
      <c r="AE1265">
        <v>0</v>
      </c>
      <c r="AF1265">
        <v>0</v>
      </c>
      <c r="AG1265">
        <v>0</v>
      </c>
      <c r="AH1265">
        <v>0</v>
      </c>
      <c r="AI1265">
        <v>0</v>
      </c>
      <c r="AJ1265">
        <v>0</v>
      </c>
      <c r="AK1265">
        <v>0</v>
      </c>
      <c r="AL1265">
        <v>0</v>
      </c>
      <c r="AM1265">
        <v>0</v>
      </c>
      <c r="AN1265">
        <v>0</v>
      </c>
      <c r="AO1265" t="s">
        <v>69</v>
      </c>
    </row>
    <row r="1266" spans="1:41" hidden="1" x14ac:dyDescent="0.2">
      <c r="A1266" t="s">
        <v>1201</v>
      </c>
      <c r="B1266" t="s">
        <v>13</v>
      </c>
      <c r="C1266" t="s">
        <v>2648</v>
      </c>
      <c r="D1266" t="s">
        <v>2659</v>
      </c>
      <c r="E1266" t="s">
        <v>2661</v>
      </c>
      <c r="F1266" t="s">
        <v>2652</v>
      </c>
      <c r="H1266" t="s">
        <v>953</v>
      </c>
      <c r="I1266" t="s">
        <v>10</v>
      </c>
      <c r="K1266">
        <v>0</v>
      </c>
      <c r="L1266">
        <v>0</v>
      </c>
      <c r="M1266">
        <v>0</v>
      </c>
      <c r="N1266">
        <v>0</v>
      </c>
      <c r="O1266">
        <v>0</v>
      </c>
      <c r="P1266">
        <v>0</v>
      </c>
      <c r="Q1266">
        <v>0</v>
      </c>
      <c r="R1266">
        <v>0</v>
      </c>
      <c r="S1266">
        <v>0</v>
      </c>
      <c r="T1266">
        <v>0</v>
      </c>
      <c r="U1266">
        <v>0</v>
      </c>
      <c r="V1266">
        <v>0</v>
      </c>
      <c r="W1266">
        <v>0</v>
      </c>
      <c r="X1266">
        <v>0</v>
      </c>
      <c r="Y1266">
        <v>0</v>
      </c>
      <c r="Z1266">
        <v>0</v>
      </c>
      <c r="AA1266">
        <v>0</v>
      </c>
      <c r="AB1266">
        <v>0</v>
      </c>
      <c r="AC1266">
        <v>0</v>
      </c>
      <c r="AD1266">
        <v>0</v>
      </c>
      <c r="AE1266">
        <v>0</v>
      </c>
      <c r="AF1266">
        <v>0</v>
      </c>
      <c r="AG1266">
        <v>0</v>
      </c>
      <c r="AH1266">
        <v>0</v>
      </c>
      <c r="AI1266">
        <v>0</v>
      </c>
      <c r="AJ1266">
        <v>0</v>
      </c>
      <c r="AK1266">
        <v>0</v>
      </c>
      <c r="AL1266">
        <v>0</v>
      </c>
      <c r="AM1266">
        <v>0</v>
      </c>
      <c r="AN1266">
        <v>0</v>
      </c>
      <c r="AO1266" t="s">
        <v>69</v>
      </c>
    </row>
    <row r="1267" spans="1:41" hidden="1" x14ac:dyDescent="0.2">
      <c r="A1267" t="s">
        <v>1201</v>
      </c>
      <c r="B1267" t="s">
        <v>15</v>
      </c>
      <c r="C1267" t="s">
        <v>2648</v>
      </c>
      <c r="D1267" t="s">
        <v>2659</v>
      </c>
      <c r="E1267" t="s">
        <v>2661</v>
      </c>
      <c r="F1267" t="s">
        <v>2653</v>
      </c>
      <c r="H1267" t="s">
        <v>954</v>
      </c>
      <c r="I1267" t="s">
        <v>10</v>
      </c>
      <c r="K1267">
        <v>0</v>
      </c>
      <c r="L1267">
        <v>0</v>
      </c>
      <c r="M1267">
        <v>0</v>
      </c>
      <c r="N1267">
        <v>0</v>
      </c>
      <c r="O1267">
        <v>0</v>
      </c>
      <c r="P1267">
        <v>0</v>
      </c>
      <c r="Q1267">
        <v>0</v>
      </c>
      <c r="R1267">
        <v>0</v>
      </c>
      <c r="S1267">
        <v>0</v>
      </c>
      <c r="T1267">
        <v>0</v>
      </c>
      <c r="U1267">
        <v>0</v>
      </c>
      <c r="V1267">
        <v>0</v>
      </c>
      <c r="W1267">
        <v>0</v>
      </c>
      <c r="X1267">
        <v>0</v>
      </c>
      <c r="Y1267">
        <v>0</v>
      </c>
      <c r="Z1267">
        <v>0</v>
      </c>
      <c r="AA1267">
        <v>0</v>
      </c>
      <c r="AB1267">
        <v>0</v>
      </c>
      <c r="AC1267">
        <v>0</v>
      </c>
      <c r="AD1267">
        <v>0</v>
      </c>
      <c r="AE1267">
        <v>0</v>
      </c>
      <c r="AF1267">
        <v>0</v>
      </c>
      <c r="AG1267">
        <v>0</v>
      </c>
      <c r="AH1267">
        <v>0</v>
      </c>
      <c r="AI1267">
        <v>0</v>
      </c>
      <c r="AJ1267">
        <v>0</v>
      </c>
      <c r="AK1267">
        <v>0</v>
      </c>
      <c r="AL1267">
        <v>0</v>
      </c>
      <c r="AM1267">
        <v>0</v>
      </c>
      <c r="AN1267">
        <v>0</v>
      </c>
      <c r="AO1267" t="s">
        <v>69</v>
      </c>
    </row>
    <row r="1268" spans="1:41" hidden="1" x14ac:dyDescent="0.2">
      <c r="A1268" t="s">
        <v>1201</v>
      </c>
      <c r="B1268" t="s">
        <v>63</v>
      </c>
      <c r="C1268" t="s">
        <v>2648</v>
      </c>
      <c r="D1268" t="s">
        <v>2659</v>
      </c>
      <c r="E1268" t="s">
        <v>2662</v>
      </c>
      <c r="I1268" t="s">
        <v>10</v>
      </c>
    </row>
    <row r="1269" spans="1:41" hidden="1" x14ac:dyDescent="0.2">
      <c r="A1269" t="s">
        <v>1201</v>
      </c>
      <c r="B1269" t="s">
        <v>11</v>
      </c>
      <c r="C1269" t="s">
        <v>2648</v>
      </c>
      <c r="D1269" t="s">
        <v>2659</v>
      </c>
      <c r="E1269" t="s">
        <v>2662</v>
      </c>
      <c r="F1269" t="s">
        <v>2651</v>
      </c>
      <c r="H1269" t="s">
        <v>955</v>
      </c>
      <c r="I1269" t="s">
        <v>10</v>
      </c>
      <c r="K1269">
        <v>2.1546180000000001</v>
      </c>
      <c r="L1269">
        <v>2.1326399999999999</v>
      </c>
      <c r="M1269">
        <v>2.1244679999999998</v>
      </c>
      <c r="N1269">
        <v>2.1386910000000001</v>
      </c>
      <c r="O1269">
        <v>2.1272440000000001</v>
      </c>
      <c r="P1269">
        <v>2.1094819999999999</v>
      </c>
      <c r="Q1269">
        <v>2.0923859999999999</v>
      </c>
      <c r="R1269">
        <v>2.0811449999999998</v>
      </c>
      <c r="S1269">
        <v>2.0701109999999998</v>
      </c>
      <c r="T1269">
        <v>2.0598019999999999</v>
      </c>
      <c r="U1269">
        <v>2.0527519999999999</v>
      </c>
      <c r="V1269">
        <v>2.0475029999999999</v>
      </c>
      <c r="W1269">
        <v>2.0474570000000001</v>
      </c>
      <c r="X1269">
        <v>2.0411320000000002</v>
      </c>
      <c r="Y1269">
        <v>2.0381459999999998</v>
      </c>
      <c r="Z1269">
        <v>2.0353720000000002</v>
      </c>
      <c r="AA1269">
        <v>2.032483</v>
      </c>
      <c r="AB1269">
        <v>2.0296560000000001</v>
      </c>
      <c r="AC1269">
        <v>2.028394</v>
      </c>
      <c r="AD1269">
        <v>2.0283980000000001</v>
      </c>
      <c r="AE1269">
        <v>2.02847</v>
      </c>
      <c r="AF1269">
        <v>2.0255990000000001</v>
      </c>
      <c r="AG1269">
        <v>2.0255299999999998</v>
      </c>
      <c r="AH1269">
        <v>2.0248499999999998</v>
      </c>
      <c r="AI1269">
        <v>2.0253589999999999</v>
      </c>
      <c r="AJ1269">
        <v>2.0247280000000001</v>
      </c>
      <c r="AK1269">
        <v>2.022802</v>
      </c>
      <c r="AL1269">
        <v>2.0202789999999999</v>
      </c>
      <c r="AM1269">
        <v>2.0192359999999998</v>
      </c>
      <c r="AN1269">
        <v>2.0180310000000001</v>
      </c>
      <c r="AO1269" s="1">
        <v>-2E-3</v>
      </c>
    </row>
    <row r="1270" spans="1:41" hidden="1" x14ac:dyDescent="0.2">
      <c r="A1270" t="s">
        <v>1201</v>
      </c>
      <c r="B1270" t="s">
        <v>13</v>
      </c>
      <c r="C1270" t="s">
        <v>2648</v>
      </c>
      <c r="D1270" t="s">
        <v>2659</v>
      </c>
      <c r="E1270" t="s">
        <v>2662</v>
      </c>
      <c r="F1270" t="s">
        <v>2652</v>
      </c>
      <c r="H1270" t="s">
        <v>956</v>
      </c>
      <c r="I1270" t="s">
        <v>10</v>
      </c>
      <c r="K1270">
        <v>2.1491959999999999</v>
      </c>
      <c r="L1270">
        <v>2.1310190000000002</v>
      </c>
      <c r="M1270">
        <v>2.1206719999999999</v>
      </c>
      <c r="N1270">
        <v>2.131024</v>
      </c>
      <c r="O1270">
        <v>2.1132599999999999</v>
      </c>
      <c r="P1270">
        <v>2.0948959999999999</v>
      </c>
      <c r="Q1270">
        <v>2.0768909999999998</v>
      </c>
      <c r="R1270">
        <v>2.058462</v>
      </c>
      <c r="S1270">
        <v>2.0418280000000002</v>
      </c>
      <c r="T1270">
        <v>2.0265010000000001</v>
      </c>
      <c r="U1270">
        <v>2.0150269999999999</v>
      </c>
      <c r="V1270">
        <v>2.0075620000000001</v>
      </c>
      <c r="W1270">
        <v>1.999754</v>
      </c>
      <c r="X1270">
        <v>1.991034</v>
      </c>
      <c r="Y1270">
        <v>1.9835989999999999</v>
      </c>
      <c r="Z1270">
        <v>1.9733369999999999</v>
      </c>
      <c r="AA1270">
        <v>1.968526</v>
      </c>
      <c r="AB1270">
        <v>1.9630240000000001</v>
      </c>
      <c r="AC1270">
        <v>1.9598059999999999</v>
      </c>
      <c r="AD1270">
        <v>1.957875</v>
      </c>
      <c r="AE1270">
        <v>1.9529939999999999</v>
      </c>
      <c r="AF1270">
        <v>1.947284</v>
      </c>
      <c r="AG1270">
        <v>1.9438059999999999</v>
      </c>
      <c r="AH1270">
        <v>1.9400489999999999</v>
      </c>
      <c r="AI1270">
        <v>1.937681</v>
      </c>
      <c r="AJ1270">
        <v>1.933195</v>
      </c>
      <c r="AK1270">
        <v>1.927802</v>
      </c>
      <c r="AL1270">
        <v>1.9238759999999999</v>
      </c>
      <c r="AM1270">
        <v>1.9215279999999999</v>
      </c>
      <c r="AN1270">
        <v>1.9185950000000001</v>
      </c>
      <c r="AO1270" s="1">
        <v>-4.0000000000000001E-3</v>
      </c>
    </row>
    <row r="1271" spans="1:41" hidden="1" x14ac:dyDescent="0.2">
      <c r="A1271" t="s">
        <v>1201</v>
      </c>
      <c r="B1271" t="s">
        <v>15</v>
      </c>
      <c r="C1271" t="s">
        <v>2648</v>
      </c>
      <c r="D1271" t="s">
        <v>2659</v>
      </c>
      <c r="E1271" t="s">
        <v>2662</v>
      </c>
      <c r="F1271" t="s">
        <v>2653</v>
      </c>
      <c r="H1271" t="s">
        <v>957</v>
      </c>
      <c r="I1271" t="s">
        <v>10</v>
      </c>
      <c r="K1271">
        <v>2.1490300000000002</v>
      </c>
      <c r="L1271">
        <v>2.1313439999999999</v>
      </c>
      <c r="M1271">
        <v>2.1367859999999999</v>
      </c>
      <c r="N1271">
        <v>2.165851</v>
      </c>
      <c r="O1271">
        <v>2.1384810000000001</v>
      </c>
      <c r="P1271">
        <v>2.131456</v>
      </c>
      <c r="Q1271">
        <v>2.1197729999999999</v>
      </c>
      <c r="R1271">
        <v>2.1149</v>
      </c>
      <c r="S1271">
        <v>2.1129259999999999</v>
      </c>
      <c r="T1271">
        <v>2.1093670000000002</v>
      </c>
      <c r="U1271">
        <v>2.104962</v>
      </c>
      <c r="V1271">
        <v>2.1032250000000001</v>
      </c>
      <c r="W1271">
        <v>2.1036990000000002</v>
      </c>
      <c r="X1271">
        <v>2.104257</v>
      </c>
      <c r="Y1271">
        <v>2.1052379999999999</v>
      </c>
      <c r="Z1271">
        <v>2.1042860000000001</v>
      </c>
      <c r="AA1271">
        <v>2.1045189999999998</v>
      </c>
      <c r="AB1271">
        <v>2.1048689999999999</v>
      </c>
      <c r="AC1271">
        <v>2.1064889999999998</v>
      </c>
      <c r="AD1271">
        <v>2.1049669999999998</v>
      </c>
      <c r="AE1271">
        <v>2.1042969999999999</v>
      </c>
      <c r="AF1271">
        <v>2.1031970000000002</v>
      </c>
      <c r="AG1271">
        <v>2.103396</v>
      </c>
      <c r="AH1271">
        <v>2.1032999999999999</v>
      </c>
      <c r="AI1271">
        <v>2.1046529999999999</v>
      </c>
      <c r="AJ1271">
        <v>2.1024500000000002</v>
      </c>
      <c r="AK1271">
        <v>2.0998589999999999</v>
      </c>
      <c r="AL1271">
        <v>2.0962860000000001</v>
      </c>
      <c r="AM1271">
        <v>2.0924830000000001</v>
      </c>
      <c r="AN1271">
        <v>2.090938</v>
      </c>
      <c r="AO1271" s="1">
        <v>-1E-3</v>
      </c>
    </row>
    <row r="1272" spans="1:41" hidden="1" x14ac:dyDescent="0.2">
      <c r="A1272" t="s">
        <v>1201</v>
      </c>
      <c r="B1272" t="s">
        <v>67</v>
      </c>
      <c r="C1272" t="s">
        <v>2648</v>
      </c>
      <c r="D1272" t="s">
        <v>2659</v>
      </c>
      <c r="E1272" t="s">
        <v>2663</v>
      </c>
      <c r="I1272" t="s">
        <v>10</v>
      </c>
    </row>
    <row r="1273" spans="1:41" hidden="1" x14ac:dyDescent="0.2">
      <c r="A1273" t="s">
        <v>1201</v>
      </c>
      <c r="B1273" t="s">
        <v>11</v>
      </c>
      <c r="C1273" t="s">
        <v>2648</v>
      </c>
      <c r="D1273" t="s">
        <v>2659</v>
      </c>
      <c r="E1273" t="s">
        <v>2663</v>
      </c>
      <c r="F1273" t="s">
        <v>2651</v>
      </c>
      <c r="H1273" t="s">
        <v>958</v>
      </c>
      <c r="I1273" t="s">
        <v>10</v>
      </c>
      <c r="K1273">
        <v>0</v>
      </c>
      <c r="L1273">
        <v>0</v>
      </c>
      <c r="M1273">
        <v>0</v>
      </c>
      <c r="N1273">
        <v>0</v>
      </c>
      <c r="O1273">
        <v>0</v>
      </c>
      <c r="P1273">
        <v>0</v>
      </c>
      <c r="Q1273">
        <v>0</v>
      </c>
      <c r="R1273">
        <v>0</v>
      </c>
      <c r="S1273">
        <v>0</v>
      </c>
      <c r="T1273">
        <v>0</v>
      </c>
      <c r="U1273">
        <v>0</v>
      </c>
      <c r="V1273">
        <v>0</v>
      </c>
      <c r="W1273">
        <v>0</v>
      </c>
      <c r="X1273">
        <v>0</v>
      </c>
      <c r="Y1273">
        <v>0</v>
      </c>
      <c r="Z1273">
        <v>0</v>
      </c>
      <c r="AA1273">
        <v>0</v>
      </c>
      <c r="AB1273">
        <v>0</v>
      </c>
      <c r="AC1273">
        <v>0</v>
      </c>
      <c r="AD1273">
        <v>0</v>
      </c>
      <c r="AE1273">
        <v>0</v>
      </c>
      <c r="AF1273">
        <v>0</v>
      </c>
      <c r="AG1273">
        <v>0</v>
      </c>
      <c r="AH1273">
        <v>0</v>
      </c>
      <c r="AI1273">
        <v>0</v>
      </c>
      <c r="AJ1273">
        <v>0</v>
      </c>
      <c r="AK1273">
        <v>0</v>
      </c>
      <c r="AL1273">
        <v>0</v>
      </c>
      <c r="AM1273">
        <v>0</v>
      </c>
      <c r="AN1273">
        <v>0</v>
      </c>
      <c r="AO1273" t="s">
        <v>69</v>
      </c>
    </row>
    <row r="1274" spans="1:41" hidden="1" x14ac:dyDescent="0.2">
      <c r="A1274" t="s">
        <v>1201</v>
      </c>
      <c r="B1274" t="s">
        <v>13</v>
      </c>
      <c r="C1274" t="s">
        <v>2648</v>
      </c>
      <c r="D1274" t="s">
        <v>2659</v>
      </c>
      <c r="E1274" t="s">
        <v>2663</v>
      </c>
      <c r="F1274" t="s">
        <v>2652</v>
      </c>
      <c r="H1274" t="s">
        <v>959</v>
      </c>
      <c r="I1274" t="s">
        <v>10</v>
      </c>
      <c r="K1274">
        <v>0</v>
      </c>
      <c r="L1274">
        <v>0</v>
      </c>
      <c r="M1274">
        <v>0</v>
      </c>
      <c r="N1274">
        <v>0</v>
      </c>
      <c r="O1274">
        <v>0</v>
      </c>
      <c r="P1274">
        <v>0</v>
      </c>
      <c r="Q1274">
        <v>0</v>
      </c>
      <c r="R1274">
        <v>0</v>
      </c>
      <c r="S1274">
        <v>0</v>
      </c>
      <c r="T1274">
        <v>0</v>
      </c>
      <c r="U1274">
        <v>0</v>
      </c>
      <c r="V1274">
        <v>0</v>
      </c>
      <c r="W1274">
        <v>0</v>
      </c>
      <c r="X1274">
        <v>0</v>
      </c>
      <c r="Y1274">
        <v>0</v>
      </c>
      <c r="Z1274">
        <v>0</v>
      </c>
      <c r="AA1274">
        <v>0</v>
      </c>
      <c r="AB1274">
        <v>0</v>
      </c>
      <c r="AC1274">
        <v>0</v>
      </c>
      <c r="AD1274">
        <v>0</v>
      </c>
      <c r="AE1274">
        <v>0</v>
      </c>
      <c r="AF1274">
        <v>0</v>
      </c>
      <c r="AG1274">
        <v>0</v>
      </c>
      <c r="AH1274">
        <v>0</v>
      </c>
      <c r="AI1274">
        <v>0</v>
      </c>
      <c r="AJ1274">
        <v>0</v>
      </c>
      <c r="AK1274">
        <v>0</v>
      </c>
      <c r="AL1274">
        <v>0</v>
      </c>
      <c r="AM1274">
        <v>0</v>
      </c>
      <c r="AN1274">
        <v>0</v>
      </c>
      <c r="AO1274" t="s">
        <v>69</v>
      </c>
    </row>
    <row r="1275" spans="1:41" hidden="1" x14ac:dyDescent="0.2">
      <c r="A1275" t="s">
        <v>1201</v>
      </c>
      <c r="B1275" t="s">
        <v>15</v>
      </c>
      <c r="C1275" t="s">
        <v>2648</v>
      </c>
      <c r="D1275" t="s">
        <v>2659</v>
      </c>
      <c r="E1275" t="s">
        <v>2663</v>
      </c>
      <c r="F1275" t="s">
        <v>2653</v>
      </c>
      <c r="H1275" t="s">
        <v>960</v>
      </c>
      <c r="I1275" t="s">
        <v>10</v>
      </c>
      <c r="K1275">
        <v>0</v>
      </c>
      <c r="L1275">
        <v>0</v>
      </c>
      <c r="M1275">
        <v>0</v>
      </c>
      <c r="N1275">
        <v>0</v>
      </c>
      <c r="O1275">
        <v>0</v>
      </c>
      <c r="P1275">
        <v>0</v>
      </c>
      <c r="Q1275">
        <v>0</v>
      </c>
      <c r="R1275">
        <v>0</v>
      </c>
      <c r="S1275">
        <v>0</v>
      </c>
      <c r="T1275">
        <v>0</v>
      </c>
      <c r="U1275">
        <v>0</v>
      </c>
      <c r="V1275">
        <v>0</v>
      </c>
      <c r="W1275">
        <v>0</v>
      </c>
      <c r="X1275">
        <v>0</v>
      </c>
      <c r="Y1275">
        <v>0</v>
      </c>
      <c r="Z1275">
        <v>0</v>
      </c>
      <c r="AA1275">
        <v>0</v>
      </c>
      <c r="AB1275">
        <v>0</v>
      </c>
      <c r="AC1275">
        <v>0</v>
      </c>
      <c r="AD1275">
        <v>0</v>
      </c>
      <c r="AE1275">
        <v>0</v>
      </c>
      <c r="AF1275">
        <v>0</v>
      </c>
      <c r="AG1275">
        <v>0</v>
      </c>
      <c r="AH1275">
        <v>0</v>
      </c>
      <c r="AI1275">
        <v>0</v>
      </c>
      <c r="AJ1275">
        <v>0</v>
      </c>
      <c r="AK1275">
        <v>0</v>
      </c>
      <c r="AL1275">
        <v>0</v>
      </c>
      <c r="AM1275">
        <v>0</v>
      </c>
      <c r="AN1275">
        <v>0</v>
      </c>
      <c r="AO1275" t="s">
        <v>69</v>
      </c>
    </row>
    <row r="1276" spans="1:41" hidden="1" x14ac:dyDescent="0.2">
      <c r="A1276" t="s">
        <v>1201</v>
      </c>
      <c r="B1276" t="s">
        <v>25</v>
      </c>
      <c r="C1276" t="s">
        <v>2648</v>
      </c>
      <c r="D1276" t="s">
        <v>2659</v>
      </c>
      <c r="E1276" t="s">
        <v>2656</v>
      </c>
      <c r="I1276" t="s">
        <v>10</v>
      </c>
    </row>
    <row r="1277" spans="1:41" hidden="1" x14ac:dyDescent="0.2">
      <c r="A1277" t="s">
        <v>1201</v>
      </c>
      <c r="B1277" t="s">
        <v>11</v>
      </c>
      <c r="C1277" t="s">
        <v>2648</v>
      </c>
      <c r="D1277" t="s">
        <v>2659</v>
      </c>
      <c r="E1277" t="s">
        <v>2656</v>
      </c>
      <c r="F1277" t="s">
        <v>2651</v>
      </c>
      <c r="H1277" t="s">
        <v>961</v>
      </c>
      <c r="I1277" t="s">
        <v>10</v>
      </c>
      <c r="K1277">
        <v>19.358927000000001</v>
      </c>
      <c r="L1277">
        <v>19.031254000000001</v>
      </c>
      <c r="M1277">
        <v>18.645792</v>
      </c>
      <c r="N1277">
        <v>18.710636000000001</v>
      </c>
      <c r="O1277">
        <v>18.911106</v>
      </c>
      <c r="P1277">
        <v>18.533653000000001</v>
      </c>
      <c r="Q1277">
        <v>18.453769999999999</v>
      </c>
      <c r="R1277">
        <v>18.420221000000002</v>
      </c>
      <c r="S1277">
        <v>18.366053000000001</v>
      </c>
      <c r="T1277">
        <v>18.44688</v>
      </c>
      <c r="U1277">
        <v>18.591443999999999</v>
      </c>
      <c r="V1277">
        <v>18.655131999999998</v>
      </c>
      <c r="W1277">
        <v>18.572443</v>
      </c>
      <c r="X1277">
        <v>18.439371000000001</v>
      </c>
      <c r="Y1277">
        <v>18.38232</v>
      </c>
      <c r="Z1277">
        <v>18.401924000000001</v>
      </c>
      <c r="AA1277">
        <v>18.291765000000002</v>
      </c>
      <c r="AB1277">
        <v>18.163446</v>
      </c>
      <c r="AC1277">
        <v>18.112047</v>
      </c>
      <c r="AD1277">
        <v>18.021566</v>
      </c>
      <c r="AE1277">
        <v>17.896511</v>
      </c>
      <c r="AF1277">
        <v>17.765039000000002</v>
      </c>
      <c r="AG1277">
        <v>17.609921</v>
      </c>
      <c r="AH1277">
        <v>17.521494000000001</v>
      </c>
      <c r="AI1277">
        <v>17.443724</v>
      </c>
      <c r="AJ1277">
        <v>17.386744</v>
      </c>
      <c r="AK1277">
        <v>17.340426999999998</v>
      </c>
      <c r="AL1277">
        <v>17.276112000000001</v>
      </c>
      <c r="AM1277">
        <v>17.19792</v>
      </c>
      <c r="AN1277">
        <v>17.102675999999999</v>
      </c>
      <c r="AO1277" s="1">
        <v>-4.0000000000000001E-3</v>
      </c>
    </row>
    <row r="1278" spans="1:41" hidden="1" x14ac:dyDescent="0.2">
      <c r="A1278" t="s">
        <v>1201</v>
      </c>
      <c r="B1278" t="s">
        <v>13</v>
      </c>
      <c r="C1278" t="s">
        <v>2648</v>
      </c>
      <c r="D1278" t="s">
        <v>2659</v>
      </c>
      <c r="E1278" t="s">
        <v>2656</v>
      </c>
      <c r="F1278" t="s">
        <v>2652</v>
      </c>
      <c r="H1278" t="s">
        <v>962</v>
      </c>
      <c r="I1278" t="s">
        <v>10</v>
      </c>
      <c r="K1278">
        <v>19.333701999999999</v>
      </c>
      <c r="L1278">
        <v>19.191617999999998</v>
      </c>
      <c r="M1278">
        <v>18.627527000000001</v>
      </c>
      <c r="N1278">
        <v>18.580029</v>
      </c>
      <c r="O1278">
        <v>18.792142999999999</v>
      </c>
      <c r="P1278">
        <v>18.467265999999999</v>
      </c>
      <c r="Q1278">
        <v>18.335176000000001</v>
      </c>
      <c r="R1278">
        <v>18.274763</v>
      </c>
      <c r="S1278">
        <v>18.192350000000001</v>
      </c>
      <c r="T1278">
        <v>18.233087999999999</v>
      </c>
      <c r="U1278">
        <v>18.332820999999999</v>
      </c>
      <c r="V1278">
        <v>18.251621</v>
      </c>
      <c r="W1278">
        <v>18.139150999999998</v>
      </c>
      <c r="X1278">
        <v>18.029026000000002</v>
      </c>
      <c r="Y1278">
        <v>17.980899999999998</v>
      </c>
      <c r="Z1278">
        <v>17.956776000000001</v>
      </c>
      <c r="AA1278">
        <v>17.801466000000001</v>
      </c>
      <c r="AB1278">
        <v>17.669955999999999</v>
      </c>
      <c r="AC1278">
        <v>17.538404</v>
      </c>
      <c r="AD1278">
        <v>17.422646</v>
      </c>
      <c r="AE1278">
        <v>17.301691000000002</v>
      </c>
      <c r="AF1278">
        <v>17.176224000000001</v>
      </c>
      <c r="AG1278">
        <v>17.051966</v>
      </c>
      <c r="AH1278">
        <v>16.990793</v>
      </c>
      <c r="AI1278">
        <v>16.869257000000001</v>
      </c>
      <c r="AJ1278">
        <v>16.781109000000001</v>
      </c>
      <c r="AK1278">
        <v>16.757536000000002</v>
      </c>
      <c r="AL1278">
        <v>16.717524000000001</v>
      </c>
      <c r="AM1278">
        <v>16.653849000000001</v>
      </c>
      <c r="AN1278">
        <v>16.610609</v>
      </c>
      <c r="AO1278" s="1">
        <v>-5.0000000000000001E-3</v>
      </c>
    </row>
    <row r="1279" spans="1:41" hidden="1" x14ac:dyDescent="0.2">
      <c r="A1279" t="s">
        <v>1201</v>
      </c>
      <c r="B1279" t="s">
        <v>15</v>
      </c>
      <c r="C1279" t="s">
        <v>2648</v>
      </c>
      <c r="D1279" t="s">
        <v>2659</v>
      </c>
      <c r="E1279" t="s">
        <v>2656</v>
      </c>
      <c r="F1279" t="s">
        <v>2653</v>
      </c>
      <c r="H1279" t="s">
        <v>963</v>
      </c>
      <c r="I1279" t="s">
        <v>10</v>
      </c>
      <c r="K1279">
        <v>19.335896999999999</v>
      </c>
      <c r="L1279">
        <v>18.805557</v>
      </c>
      <c r="M1279">
        <v>18.676390000000001</v>
      </c>
      <c r="N1279">
        <v>18.886424999999999</v>
      </c>
      <c r="O1279">
        <v>18.994994999999999</v>
      </c>
      <c r="P1279">
        <v>18.593245</v>
      </c>
      <c r="Q1279">
        <v>18.584492000000001</v>
      </c>
      <c r="R1279">
        <v>18.597788000000001</v>
      </c>
      <c r="S1279">
        <v>18.600594000000001</v>
      </c>
      <c r="T1279">
        <v>18.78857</v>
      </c>
      <c r="U1279">
        <v>18.993684999999999</v>
      </c>
      <c r="V1279">
        <v>19.058571000000001</v>
      </c>
      <c r="W1279">
        <v>19.017578</v>
      </c>
      <c r="X1279">
        <v>18.938061000000001</v>
      </c>
      <c r="Y1279">
        <v>18.963394000000001</v>
      </c>
      <c r="Z1279">
        <v>19.086957999999999</v>
      </c>
      <c r="AA1279">
        <v>19.008935999999999</v>
      </c>
      <c r="AB1279">
        <v>18.874490999999999</v>
      </c>
      <c r="AC1279">
        <v>18.743618000000001</v>
      </c>
      <c r="AD1279">
        <v>18.674719</v>
      </c>
      <c r="AE1279">
        <v>18.567267999999999</v>
      </c>
      <c r="AF1279">
        <v>18.437823999999999</v>
      </c>
      <c r="AG1279">
        <v>18.261143000000001</v>
      </c>
      <c r="AH1279">
        <v>18.122387</v>
      </c>
      <c r="AI1279">
        <v>18.097446000000001</v>
      </c>
      <c r="AJ1279">
        <v>18.017085999999999</v>
      </c>
      <c r="AK1279">
        <v>17.935092999999998</v>
      </c>
      <c r="AL1279">
        <v>17.822937</v>
      </c>
      <c r="AM1279">
        <v>17.736822</v>
      </c>
      <c r="AN1279">
        <v>17.639446</v>
      </c>
      <c r="AO1279" s="1">
        <v>-3.0000000000000001E-3</v>
      </c>
    </row>
    <row r="1280" spans="1:41" hidden="1" x14ac:dyDescent="0.2">
      <c r="A1280" t="s">
        <v>1201</v>
      </c>
      <c r="B1280" t="s">
        <v>75</v>
      </c>
    </row>
    <row r="1281" spans="1:41" hidden="1" x14ac:dyDescent="0.2">
      <c r="A1281" t="s">
        <v>1201</v>
      </c>
      <c r="B1281" t="s">
        <v>9</v>
      </c>
      <c r="C1281" t="s">
        <v>2648</v>
      </c>
      <c r="D1281" t="s">
        <v>2664</v>
      </c>
      <c r="E1281" t="s">
        <v>2650</v>
      </c>
      <c r="I1281" t="s">
        <v>10</v>
      </c>
    </row>
    <row r="1282" spans="1:41" hidden="1" x14ac:dyDescent="0.2">
      <c r="A1282" t="s">
        <v>1201</v>
      </c>
      <c r="B1282" t="s">
        <v>11</v>
      </c>
      <c r="C1282" t="s">
        <v>2648</v>
      </c>
      <c r="D1282" t="s">
        <v>2664</v>
      </c>
      <c r="E1282" t="s">
        <v>2650</v>
      </c>
      <c r="F1282" t="s">
        <v>2651</v>
      </c>
      <c r="H1282" t="s">
        <v>964</v>
      </c>
      <c r="I1282" t="s">
        <v>10</v>
      </c>
      <c r="K1282">
        <v>17.428211000000001</v>
      </c>
      <c r="L1282">
        <v>18.031849000000001</v>
      </c>
      <c r="M1282">
        <v>16.542223</v>
      </c>
      <c r="N1282">
        <v>16.545935</v>
      </c>
      <c r="O1282">
        <v>16.448269</v>
      </c>
      <c r="P1282">
        <v>16.577428999999999</v>
      </c>
      <c r="Q1282">
        <v>16.919722</v>
      </c>
      <c r="R1282">
        <v>17.385819999999999</v>
      </c>
      <c r="S1282">
        <v>17.686503999999999</v>
      </c>
      <c r="T1282">
        <v>18.003537999999999</v>
      </c>
      <c r="U1282">
        <v>18.284296000000001</v>
      </c>
      <c r="V1282">
        <v>18.51322</v>
      </c>
      <c r="W1282">
        <v>18.734009</v>
      </c>
      <c r="X1282">
        <v>18.865611999999999</v>
      </c>
      <c r="Y1282">
        <v>18.954844999999999</v>
      </c>
      <c r="Z1282">
        <v>19.079115000000002</v>
      </c>
      <c r="AA1282">
        <v>19.238672000000001</v>
      </c>
      <c r="AB1282">
        <v>19.383942000000001</v>
      </c>
      <c r="AC1282">
        <v>19.454691</v>
      </c>
      <c r="AD1282">
        <v>19.692104</v>
      </c>
      <c r="AE1282">
        <v>19.830544</v>
      </c>
      <c r="AF1282">
        <v>19.842034999999999</v>
      </c>
      <c r="AG1282">
        <v>19.990203999999999</v>
      </c>
      <c r="AH1282">
        <v>20.166637000000001</v>
      </c>
      <c r="AI1282">
        <v>20.191317000000002</v>
      </c>
      <c r="AJ1282">
        <v>20.279140000000002</v>
      </c>
      <c r="AK1282">
        <v>20.337519</v>
      </c>
      <c r="AL1282">
        <v>20.367484999999999</v>
      </c>
      <c r="AM1282">
        <v>20.3505</v>
      </c>
      <c r="AN1282">
        <v>20.331772000000001</v>
      </c>
      <c r="AO1282" s="1">
        <v>5.0000000000000001E-3</v>
      </c>
    </row>
    <row r="1283" spans="1:41" hidden="1" x14ac:dyDescent="0.2">
      <c r="A1283" t="s">
        <v>1201</v>
      </c>
      <c r="B1283" t="s">
        <v>13</v>
      </c>
      <c r="C1283" t="s">
        <v>2648</v>
      </c>
      <c r="D1283" t="s">
        <v>2664</v>
      </c>
      <c r="E1283" t="s">
        <v>2650</v>
      </c>
      <c r="F1283" t="s">
        <v>2652</v>
      </c>
      <c r="H1283" t="s">
        <v>965</v>
      </c>
      <c r="I1283" t="s">
        <v>10</v>
      </c>
      <c r="K1283">
        <v>17.428823000000001</v>
      </c>
      <c r="L1283">
        <v>17.641594000000001</v>
      </c>
      <c r="M1283">
        <v>15.761863999999999</v>
      </c>
      <c r="N1283">
        <v>15.244401999999999</v>
      </c>
      <c r="O1283">
        <v>14.95153</v>
      </c>
      <c r="P1283">
        <v>14.88611</v>
      </c>
      <c r="Q1283">
        <v>14.947989</v>
      </c>
      <c r="R1283">
        <v>15.163826</v>
      </c>
      <c r="S1283">
        <v>15.420527999999999</v>
      </c>
      <c r="T1283">
        <v>15.587032000000001</v>
      </c>
      <c r="U1283">
        <v>15.704525</v>
      </c>
      <c r="V1283">
        <v>15.99296</v>
      </c>
      <c r="W1283">
        <v>16.265806000000001</v>
      </c>
      <c r="X1283">
        <v>16.324251</v>
      </c>
      <c r="Y1283">
        <v>16.314594</v>
      </c>
      <c r="Z1283">
        <v>16.361059000000001</v>
      </c>
      <c r="AA1283">
        <v>16.487997</v>
      </c>
      <c r="AB1283">
        <v>16.670622000000002</v>
      </c>
      <c r="AC1283">
        <v>16.719056999999999</v>
      </c>
      <c r="AD1283">
        <v>16.940731</v>
      </c>
      <c r="AE1283">
        <v>17.002320999999998</v>
      </c>
      <c r="AF1283">
        <v>17.031254000000001</v>
      </c>
      <c r="AG1283">
        <v>17.073367999999999</v>
      </c>
      <c r="AH1283">
        <v>17.092699</v>
      </c>
      <c r="AI1283">
        <v>17.112843000000002</v>
      </c>
      <c r="AJ1283">
        <v>17.099968000000001</v>
      </c>
      <c r="AK1283">
        <v>17.038803000000001</v>
      </c>
      <c r="AL1283">
        <v>16.986563</v>
      </c>
      <c r="AM1283">
        <v>17.068619000000002</v>
      </c>
      <c r="AN1283">
        <v>17.090499999999999</v>
      </c>
      <c r="AO1283" s="1">
        <v>-1E-3</v>
      </c>
    </row>
    <row r="1284" spans="1:41" hidden="1" x14ac:dyDescent="0.2">
      <c r="A1284" t="s">
        <v>1201</v>
      </c>
      <c r="B1284" t="s">
        <v>15</v>
      </c>
      <c r="C1284" t="s">
        <v>2648</v>
      </c>
      <c r="D1284" t="s">
        <v>2664</v>
      </c>
      <c r="E1284" t="s">
        <v>2650</v>
      </c>
      <c r="F1284" t="s">
        <v>2653</v>
      </c>
      <c r="H1284" t="s">
        <v>966</v>
      </c>
      <c r="I1284" t="s">
        <v>10</v>
      </c>
      <c r="K1284">
        <v>17.427855999999998</v>
      </c>
      <c r="L1284">
        <v>18.659165999999999</v>
      </c>
      <c r="M1284">
        <v>17.614172</v>
      </c>
      <c r="N1284">
        <v>18.354710000000001</v>
      </c>
      <c r="O1284">
        <v>18.837354999999999</v>
      </c>
      <c r="P1284">
        <v>19.310896</v>
      </c>
      <c r="Q1284">
        <v>19.787313000000001</v>
      </c>
      <c r="R1284">
        <v>20.361988</v>
      </c>
      <c r="S1284">
        <v>21.384197</v>
      </c>
      <c r="T1284">
        <v>21.992424</v>
      </c>
      <c r="U1284">
        <v>22.551829999999999</v>
      </c>
      <c r="V1284">
        <v>23.072441000000001</v>
      </c>
      <c r="W1284">
        <v>23.496352999999999</v>
      </c>
      <c r="X1284">
        <v>23.837662000000002</v>
      </c>
      <c r="Y1284">
        <v>23.993912000000002</v>
      </c>
      <c r="Z1284">
        <v>24.356885999999999</v>
      </c>
      <c r="AA1284">
        <v>24.543467</v>
      </c>
      <c r="AB1284">
        <v>24.790890000000001</v>
      </c>
      <c r="AC1284">
        <v>25.031143</v>
      </c>
      <c r="AD1284">
        <v>25.065498000000002</v>
      </c>
      <c r="AE1284">
        <v>25.064101999999998</v>
      </c>
      <c r="AF1284">
        <v>25.052828000000002</v>
      </c>
      <c r="AG1284">
        <v>25.198021000000001</v>
      </c>
      <c r="AH1284">
        <v>25.471636</v>
      </c>
      <c r="AI1284">
        <v>25.747488000000001</v>
      </c>
      <c r="AJ1284">
        <v>25.889605</v>
      </c>
      <c r="AK1284">
        <v>25.989428</v>
      </c>
      <c r="AL1284">
        <v>26.023346</v>
      </c>
      <c r="AM1284">
        <v>26.149719000000001</v>
      </c>
      <c r="AN1284">
        <v>26.168641999999998</v>
      </c>
      <c r="AO1284" s="1">
        <v>1.4E-2</v>
      </c>
    </row>
    <row r="1285" spans="1:41" hidden="1" x14ac:dyDescent="0.2">
      <c r="A1285" t="s">
        <v>1201</v>
      </c>
      <c r="B1285" t="s">
        <v>79</v>
      </c>
      <c r="C1285" t="s">
        <v>2648</v>
      </c>
      <c r="D1285" t="s">
        <v>2664</v>
      </c>
      <c r="E1285" t="s">
        <v>2665</v>
      </c>
      <c r="I1285" t="s">
        <v>10</v>
      </c>
    </row>
    <row r="1286" spans="1:41" hidden="1" x14ac:dyDescent="0.2">
      <c r="A1286" t="s">
        <v>1201</v>
      </c>
      <c r="B1286" t="s">
        <v>11</v>
      </c>
      <c r="C1286" t="s">
        <v>2648</v>
      </c>
      <c r="D1286" t="s">
        <v>2664</v>
      </c>
      <c r="E1286" t="s">
        <v>2665</v>
      </c>
      <c r="F1286" t="s">
        <v>2651</v>
      </c>
      <c r="H1286" t="s">
        <v>967</v>
      </c>
      <c r="I1286" t="s">
        <v>10</v>
      </c>
      <c r="K1286">
        <v>25.084902</v>
      </c>
      <c r="L1286">
        <v>25.084902</v>
      </c>
      <c r="M1286">
        <v>24.616185999999999</v>
      </c>
      <c r="N1286">
        <v>24.274538</v>
      </c>
      <c r="O1286">
        <v>23.912134000000002</v>
      </c>
      <c r="P1286">
        <v>24.171993000000001</v>
      </c>
      <c r="Q1286">
        <v>24.482562999999999</v>
      </c>
      <c r="R1286">
        <v>24.814404</v>
      </c>
      <c r="S1286">
        <v>25.049091000000001</v>
      </c>
      <c r="T1286">
        <v>25.723858</v>
      </c>
      <c r="U1286">
        <v>26.185427000000001</v>
      </c>
      <c r="V1286">
        <v>26.526385999999999</v>
      </c>
      <c r="W1286">
        <v>26.659924</v>
      </c>
      <c r="X1286">
        <v>27.133520000000001</v>
      </c>
      <c r="Y1286">
        <v>27.252787000000001</v>
      </c>
      <c r="Z1286">
        <v>27.317383</v>
      </c>
      <c r="AA1286">
        <v>27.435023999999999</v>
      </c>
      <c r="AB1286">
        <v>27.762091000000002</v>
      </c>
      <c r="AC1286">
        <v>27.754431</v>
      </c>
      <c r="AD1286">
        <v>27.954401000000001</v>
      </c>
      <c r="AE1286">
        <v>28.190823000000002</v>
      </c>
      <c r="AF1286">
        <v>28.151786999999999</v>
      </c>
      <c r="AG1286">
        <v>28.401561999999998</v>
      </c>
      <c r="AH1286">
        <v>28.667622000000001</v>
      </c>
      <c r="AI1286">
        <v>28.755659000000001</v>
      </c>
      <c r="AJ1286">
        <v>29.016065999999999</v>
      </c>
      <c r="AK1286">
        <v>29.115696</v>
      </c>
      <c r="AL1286">
        <v>29.037148999999999</v>
      </c>
      <c r="AM1286">
        <v>29.061962000000001</v>
      </c>
      <c r="AN1286">
        <v>29.041073000000001</v>
      </c>
      <c r="AO1286" s="1">
        <v>5.0000000000000001E-3</v>
      </c>
    </row>
    <row r="1287" spans="1:41" hidden="1" x14ac:dyDescent="0.2">
      <c r="A1287" t="s">
        <v>1201</v>
      </c>
      <c r="B1287" t="s">
        <v>13</v>
      </c>
      <c r="C1287" t="s">
        <v>2648</v>
      </c>
      <c r="D1287" t="s">
        <v>2664</v>
      </c>
      <c r="E1287" t="s">
        <v>2665</v>
      </c>
      <c r="F1287" t="s">
        <v>2652</v>
      </c>
      <c r="H1287" t="s">
        <v>968</v>
      </c>
      <c r="I1287" t="s">
        <v>10</v>
      </c>
      <c r="K1287">
        <v>25.084902</v>
      </c>
      <c r="L1287">
        <v>25.084902</v>
      </c>
      <c r="M1287">
        <v>24.129393</v>
      </c>
      <c r="N1287">
        <v>23.238437999999999</v>
      </c>
      <c r="O1287">
        <v>22.845435999999999</v>
      </c>
      <c r="P1287">
        <v>23.103365</v>
      </c>
      <c r="Q1287">
        <v>23.422142000000001</v>
      </c>
      <c r="R1287">
        <v>23.405204999999999</v>
      </c>
      <c r="S1287">
        <v>23.745787</v>
      </c>
      <c r="T1287">
        <v>24.098120000000002</v>
      </c>
      <c r="U1287">
        <v>24.257964999999999</v>
      </c>
      <c r="V1287">
        <v>24.474115000000001</v>
      </c>
      <c r="W1287">
        <v>24.497689999999999</v>
      </c>
      <c r="X1287">
        <v>24.488956000000002</v>
      </c>
      <c r="Y1287">
        <v>24.609957000000001</v>
      </c>
      <c r="Z1287">
        <v>24.499808999999999</v>
      </c>
      <c r="AA1287">
        <v>24.348445999999999</v>
      </c>
      <c r="AB1287">
        <v>24.616399999999999</v>
      </c>
      <c r="AC1287">
        <v>24.779423000000001</v>
      </c>
      <c r="AD1287">
        <v>25.281054999999999</v>
      </c>
      <c r="AE1287">
        <v>25.430447000000001</v>
      </c>
      <c r="AF1287">
        <v>25.477087000000001</v>
      </c>
      <c r="AG1287">
        <v>25.688368000000001</v>
      </c>
      <c r="AH1287">
        <v>25.841759</v>
      </c>
      <c r="AI1287">
        <v>25.896291999999999</v>
      </c>
      <c r="AJ1287">
        <v>25.710175</v>
      </c>
      <c r="AK1287">
        <v>25.749514000000001</v>
      </c>
      <c r="AL1287">
        <v>25.90757</v>
      </c>
      <c r="AM1287">
        <v>26.180693000000002</v>
      </c>
      <c r="AN1287">
        <v>26.441814000000001</v>
      </c>
      <c r="AO1287" s="1">
        <v>2E-3</v>
      </c>
    </row>
    <row r="1288" spans="1:41" hidden="1" x14ac:dyDescent="0.2">
      <c r="A1288" t="s">
        <v>1201</v>
      </c>
      <c r="B1288" t="s">
        <v>15</v>
      </c>
      <c r="C1288" t="s">
        <v>2648</v>
      </c>
      <c r="D1288" t="s">
        <v>2664</v>
      </c>
      <c r="E1288" t="s">
        <v>2665</v>
      </c>
      <c r="F1288" t="s">
        <v>2653</v>
      </c>
      <c r="H1288" t="s">
        <v>969</v>
      </c>
      <c r="I1288" t="s">
        <v>10</v>
      </c>
      <c r="K1288">
        <v>25.084902</v>
      </c>
      <c r="L1288">
        <v>25.084902</v>
      </c>
      <c r="M1288">
        <v>24.391000999999999</v>
      </c>
      <c r="N1288">
        <v>25.095448000000001</v>
      </c>
      <c r="O1288">
        <v>25.385114999999999</v>
      </c>
      <c r="P1288">
        <v>25.72822</v>
      </c>
      <c r="Q1288">
        <v>26.188991999999999</v>
      </c>
      <c r="R1288">
        <v>26.727838999999999</v>
      </c>
      <c r="S1288">
        <v>27.811640000000001</v>
      </c>
      <c r="T1288">
        <v>28.452418999999999</v>
      </c>
      <c r="U1288">
        <v>28.913307</v>
      </c>
      <c r="V1288">
        <v>29.532613999999999</v>
      </c>
      <c r="W1288">
        <v>29.946743000000001</v>
      </c>
      <c r="X1288">
        <v>30.314216999999999</v>
      </c>
      <c r="Y1288">
        <v>30.485146</v>
      </c>
      <c r="Z1288">
        <v>30.724229999999999</v>
      </c>
      <c r="AA1288">
        <v>30.97916</v>
      </c>
      <c r="AB1288">
        <v>31.087382999999999</v>
      </c>
      <c r="AC1288">
        <v>31.303801</v>
      </c>
      <c r="AD1288">
        <v>30.930546</v>
      </c>
      <c r="AE1288">
        <v>30.794754000000001</v>
      </c>
      <c r="AF1288">
        <v>31.279634000000001</v>
      </c>
      <c r="AG1288">
        <v>31.643217</v>
      </c>
      <c r="AH1288">
        <v>31.680954</v>
      </c>
      <c r="AI1288">
        <v>32.156872</v>
      </c>
      <c r="AJ1288">
        <v>32.020493000000002</v>
      </c>
      <c r="AK1288">
        <v>31.993746000000002</v>
      </c>
      <c r="AL1288">
        <v>31.736801</v>
      </c>
      <c r="AM1288">
        <v>31.988029000000001</v>
      </c>
      <c r="AN1288">
        <v>32.145949999999999</v>
      </c>
      <c r="AO1288" s="1">
        <v>8.9999999999999993E-3</v>
      </c>
    </row>
    <row r="1289" spans="1:41" hidden="1" x14ac:dyDescent="0.2">
      <c r="A1289" t="s">
        <v>1201</v>
      </c>
      <c r="B1289" t="s">
        <v>83</v>
      </c>
      <c r="C1289" t="s">
        <v>2648</v>
      </c>
      <c r="D1289" t="s">
        <v>2664</v>
      </c>
      <c r="E1289" t="s">
        <v>2666</v>
      </c>
      <c r="I1289" t="s">
        <v>10</v>
      </c>
    </row>
    <row r="1290" spans="1:41" hidden="1" x14ac:dyDescent="0.2">
      <c r="A1290" t="s">
        <v>1201</v>
      </c>
      <c r="B1290" t="s">
        <v>11</v>
      </c>
      <c r="C1290" t="s">
        <v>2648</v>
      </c>
      <c r="D1290" t="s">
        <v>2664</v>
      </c>
      <c r="E1290" t="s">
        <v>2666</v>
      </c>
      <c r="F1290" t="s">
        <v>2651</v>
      </c>
      <c r="H1290" t="s">
        <v>970</v>
      </c>
      <c r="I1290" t="s">
        <v>10</v>
      </c>
      <c r="K1290">
        <v>24.650262999999999</v>
      </c>
      <c r="L1290">
        <v>23.429131999999999</v>
      </c>
      <c r="M1290">
        <v>20.509148</v>
      </c>
      <c r="N1290">
        <v>20.200012000000001</v>
      </c>
      <c r="O1290">
        <v>19.922561999999999</v>
      </c>
      <c r="P1290">
        <v>20.139067000000001</v>
      </c>
      <c r="Q1290">
        <v>20.397819999999999</v>
      </c>
      <c r="R1290">
        <v>20.635231000000001</v>
      </c>
      <c r="S1290">
        <v>20.803646000000001</v>
      </c>
      <c r="T1290">
        <v>21.391511999999999</v>
      </c>
      <c r="U1290">
        <v>21.685127000000001</v>
      </c>
      <c r="V1290">
        <v>21.942743</v>
      </c>
      <c r="W1290">
        <v>22.078074000000001</v>
      </c>
      <c r="X1290">
        <v>22.282328</v>
      </c>
      <c r="Y1290">
        <v>22.380268000000001</v>
      </c>
      <c r="Z1290">
        <v>22.559736000000001</v>
      </c>
      <c r="AA1290">
        <v>22.721679999999999</v>
      </c>
      <c r="AB1290">
        <v>22.996020999999999</v>
      </c>
      <c r="AC1290">
        <v>22.996603</v>
      </c>
      <c r="AD1290">
        <v>23.209496000000001</v>
      </c>
      <c r="AE1290">
        <v>23.365227000000001</v>
      </c>
      <c r="AF1290">
        <v>23.398129999999998</v>
      </c>
      <c r="AG1290">
        <v>23.634308000000001</v>
      </c>
      <c r="AH1290">
        <v>23.884633999999998</v>
      </c>
      <c r="AI1290">
        <v>23.957979000000002</v>
      </c>
      <c r="AJ1290">
        <v>24.174939999999999</v>
      </c>
      <c r="AK1290">
        <v>24.259789000000001</v>
      </c>
      <c r="AL1290">
        <v>24.192509000000001</v>
      </c>
      <c r="AM1290">
        <v>24.213179</v>
      </c>
      <c r="AN1290">
        <v>24.195774</v>
      </c>
      <c r="AO1290" s="1">
        <v>-1E-3</v>
      </c>
    </row>
    <row r="1291" spans="1:41" hidden="1" x14ac:dyDescent="0.2">
      <c r="A1291" t="s">
        <v>1201</v>
      </c>
      <c r="B1291" t="s">
        <v>13</v>
      </c>
      <c r="C1291" t="s">
        <v>2648</v>
      </c>
      <c r="D1291" t="s">
        <v>2664</v>
      </c>
      <c r="E1291" t="s">
        <v>2666</v>
      </c>
      <c r="F1291" t="s">
        <v>2652</v>
      </c>
      <c r="H1291" t="s">
        <v>971</v>
      </c>
      <c r="I1291" t="s">
        <v>10</v>
      </c>
      <c r="K1291">
        <v>24.650262999999999</v>
      </c>
      <c r="L1291">
        <v>23.429131999999999</v>
      </c>
      <c r="M1291">
        <v>20.138273000000002</v>
      </c>
      <c r="N1291">
        <v>19.393882999999999</v>
      </c>
      <c r="O1291">
        <v>19.021287999999998</v>
      </c>
      <c r="P1291">
        <v>19.096941000000001</v>
      </c>
      <c r="Q1291">
        <v>19.336147</v>
      </c>
      <c r="R1291">
        <v>19.405087999999999</v>
      </c>
      <c r="S1291">
        <v>19.516034999999999</v>
      </c>
      <c r="T1291">
        <v>19.789000000000001</v>
      </c>
      <c r="U1291">
        <v>19.932428000000002</v>
      </c>
      <c r="V1291">
        <v>20.112355999999998</v>
      </c>
      <c r="W1291">
        <v>20.130877999999999</v>
      </c>
      <c r="X1291">
        <v>20.123760000000001</v>
      </c>
      <c r="Y1291">
        <v>20.131661999999999</v>
      </c>
      <c r="Z1291">
        <v>20.139558999999998</v>
      </c>
      <c r="AA1291">
        <v>20.074943999999999</v>
      </c>
      <c r="AB1291">
        <v>20.225992000000002</v>
      </c>
      <c r="AC1291">
        <v>20.270150999999998</v>
      </c>
      <c r="AD1291">
        <v>20.656604999999999</v>
      </c>
      <c r="AE1291">
        <v>20.781728999999999</v>
      </c>
      <c r="AF1291">
        <v>20.821225999999999</v>
      </c>
      <c r="AG1291">
        <v>20.995155</v>
      </c>
      <c r="AH1291">
        <v>21.121397000000002</v>
      </c>
      <c r="AI1291">
        <v>21.160672999999999</v>
      </c>
      <c r="AJ1291">
        <v>21.315460000000002</v>
      </c>
      <c r="AK1291">
        <v>21.168346</v>
      </c>
      <c r="AL1291">
        <v>21.265587</v>
      </c>
      <c r="AM1291">
        <v>21.530063999999999</v>
      </c>
      <c r="AN1291">
        <v>21.751328999999998</v>
      </c>
      <c r="AO1291" s="1">
        <v>-4.0000000000000001E-3</v>
      </c>
    </row>
    <row r="1292" spans="1:41" hidden="1" x14ac:dyDescent="0.2">
      <c r="A1292" t="s">
        <v>1201</v>
      </c>
      <c r="B1292" t="s">
        <v>15</v>
      </c>
      <c r="C1292" t="s">
        <v>2648</v>
      </c>
      <c r="D1292" t="s">
        <v>2664</v>
      </c>
      <c r="E1292" t="s">
        <v>2666</v>
      </c>
      <c r="F1292" t="s">
        <v>2653</v>
      </c>
      <c r="H1292" t="s">
        <v>972</v>
      </c>
      <c r="I1292" t="s">
        <v>10</v>
      </c>
      <c r="K1292">
        <v>24.650262999999999</v>
      </c>
      <c r="L1292">
        <v>23.429131999999999</v>
      </c>
      <c r="M1292">
        <v>20.357202999999998</v>
      </c>
      <c r="N1292">
        <v>20.945710999999999</v>
      </c>
      <c r="O1292">
        <v>21.186050000000002</v>
      </c>
      <c r="P1292">
        <v>21.474117</v>
      </c>
      <c r="Q1292">
        <v>21.857792</v>
      </c>
      <c r="R1292">
        <v>22.290071000000001</v>
      </c>
      <c r="S1292">
        <v>23.209952999999999</v>
      </c>
      <c r="T1292">
        <v>23.745705000000001</v>
      </c>
      <c r="U1292">
        <v>24.129470999999999</v>
      </c>
      <c r="V1292">
        <v>24.617273000000001</v>
      </c>
      <c r="W1292">
        <v>24.957039000000002</v>
      </c>
      <c r="X1292">
        <v>25.279007</v>
      </c>
      <c r="Y1292">
        <v>25.412046</v>
      </c>
      <c r="Z1292">
        <v>25.621361</v>
      </c>
      <c r="AA1292">
        <v>25.834928999999999</v>
      </c>
      <c r="AB1292">
        <v>25.919159000000001</v>
      </c>
      <c r="AC1292">
        <v>26.107362999999999</v>
      </c>
      <c r="AD1292">
        <v>25.791260000000001</v>
      </c>
      <c r="AE1292">
        <v>25.678898</v>
      </c>
      <c r="AF1292">
        <v>25.998605999999999</v>
      </c>
      <c r="AG1292">
        <v>26.265243999999999</v>
      </c>
      <c r="AH1292">
        <v>26.424543</v>
      </c>
      <c r="AI1292">
        <v>26.808367000000001</v>
      </c>
      <c r="AJ1292">
        <v>26.702044000000001</v>
      </c>
      <c r="AK1292">
        <v>26.675552</v>
      </c>
      <c r="AL1292">
        <v>26.474765999999999</v>
      </c>
      <c r="AM1292">
        <v>26.683495000000001</v>
      </c>
      <c r="AN1292">
        <v>26.823235</v>
      </c>
      <c r="AO1292" s="1">
        <v>3.0000000000000001E-3</v>
      </c>
    </row>
    <row r="1293" spans="1:41" hidden="1" x14ac:dyDescent="0.2">
      <c r="A1293" t="s">
        <v>1201</v>
      </c>
      <c r="B1293" t="s">
        <v>87</v>
      </c>
      <c r="C1293" t="s">
        <v>2648</v>
      </c>
      <c r="D1293" t="s">
        <v>2664</v>
      </c>
      <c r="E1293" t="s">
        <v>2667</v>
      </c>
      <c r="I1293" t="s">
        <v>10</v>
      </c>
    </row>
    <row r="1294" spans="1:41" hidden="1" x14ac:dyDescent="0.2">
      <c r="A1294" t="s">
        <v>1201</v>
      </c>
      <c r="B1294" t="s">
        <v>11</v>
      </c>
      <c r="C1294" t="s">
        <v>2648</v>
      </c>
      <c r="D1294" t="s">
        <v>2664</v>
      </c>
      <c r="E1294" t="s">
        <v>2667</v>
      </c>
      <c r="F1294" t="s">
        <v>2651</v>
      </c>
      <c r="H1294" t="s">
        <v>973</v>
      </c>
      <c r="I1294" t="s">
        <v>10</v>
      </c>
      <c r="K1294">
        <v>14.612163000000001</v>
      </c>
      <c r="L1294">
        <v>15.295166999999999</v>
      </c>
      <c r="M1294">
        <v>14.233784</v>
      </c>
      <c r="N1294">
        <v>15.452666000000001</v>
      </c>
      <c r="O1294">
        <v>15.518905999999999</v>
      </c>
      <c r="P1294">
        <v>15.702229000000001</v>
      </c>
      <c r="Q1294">
        <v>15.971399999999999</v>
      </c>
      <c r="R1294">
        <v>16.262962000000002</v>
      </c>
      <c r="S1294">
        <v>16.423103000000001</v>
      </c>
      <c r="T1294">
        <v>16.359324000000001</v>
      </c>
      <c r="U1294">
        <v>16.790095999999998</v>
      </c>
      <c r="V1294">
        <v>16.974325</v>
      </c>
      <c r="W1294">
        <v>17.074725999999998</v>
      </c>
      <c r="X1294">
        <v>17.250344999999999</v>
      </c>
      <c r="Y1294">
        <v>17.361529999999998</v>
      </c>
      <c r="Z1294">
        <v>17.555703999999999</v>
      </c>
      <c r="AA1294">
        <v>17.807426</v>
      </c>
      <c r="AB1294">
        <v>17.985251999999999</v>
      </c>
      <c r="AC1294">
        <v>18.077366000000001</v>
      </c>
      <c r="AD1294">
        <v>18.285536</v>
      </c>
      <c r="AE1294">
        <v>18.418154000000001</v>
      </c>
      <c r="AF1294">
        <v>18.448976999999999</v>
      </c>
      <c r="AG1294">
        <v>18.726126000000001</v>
      </c>
      <c r="AH1294">
        <v>19.034842000000001</v>
      </c>
      <c r="AI1294">
        <v>19.140905</v>
      </c>
      <c r="AJ1294">
        <v>19.342144000000001</v>
      </c>
      <c r="AK1294">
        <v>19.421756999999999</v>
      </c>
      <c r="AL1294">
        <v>19.395882</v>
      </c>
      <c r="AM1294">
        <v>19.444849000000001</v>
      </c>
      <c r="AN1294">
        <v>19.368513</v>
      </c>
      <c r="AO1294" s="1">
        <v>0.01</v>
      </c>
    </row>
    <row r="1295" spans="1:41" hidden="1" x14ac:dyDescent="0.2">
      <c r="A1295" t="s">
        <v>1201</v>
      </c>
      <c r="B1295" t="s">
        <v>13</v>
      </c>
      <c r="C1295" t="s">
        <v>2648</v>
      </c>
      <c r="D1295" t="s">
        <v>2664</v>
      </c>
      <c r="E1295" t="s">
        <v>2667</v>
      </c>
      <c r="F1295" t="s">
        <v>2652</v>
      </c>
      <c r="H1295" t="s">
        <v>974</v>
      </c>
      <c r="I1295" t="s">
        <v>10</v>
      </c>
      <c r="K1295">
        <v>14.612163000000001</v>
      </c>
      <c r="L1295">
        <v>15.295166999999999</v>
      </c>
      <c r="M1295">
        <v>13.792216</v>
      </c>
      <c r="N1295">
        <v>14.465256</v>
      </c>
      <c r="O1295">
        <v>14.476452999999999</v>
      </c>
      <c r="P1295">
        <v>14.691013999999999</v>
      </c>
      <c r="Q1295">
        <v>15.006843</v>
      </c>
      <c r="R1295">
        <v>15.243385</v>
      </c>
      <c r="S1295">
        <v>15.3855</v>
      </c>
      <c r="T1295">
        <v>15.341417</v>
      </c>
      <c r="U1295">
        <v>15.464888</v>
      </c>
      <c r="V1295">
        <v>15.601826000000001</v>
      </c>
      <c r="W1295">
        <v>15.586245999999999</v>
      </c>
      <c r="X1295">
        <v>15.440340000000001</v>
      </c>
      <c r="Y1295">
        <v>15.46716</v>
      </c>
      <c r="Z1295">
        <v>15.445669000000001</v>
      </c>
      <c r="AA1295">
        <v>15.483046</v>
      </c>
      <c r="AB1295">
        <v>15.651892999999999</v>
      </c>
      <c r="AC1295">
        <v>15.655906999999999</v>
      </c>
      <c r="AD1295">
        <v>15.999205999999999</v>
      </c>
      <c r="AE1295">
        <v>16.145921999999999</v>
      </c>
      <c r="AF1295">
        <v>16.139379999999999</v>
      </c>
      <c r="AG1295">
        <v>16.464335999999999</v>
      </c>
      <c r="AH1295">
        <v>16.605706999999999</v>
      </c>
      <c r="AI1295">
        <v>16.679341999999998</v>
      </c>
      <c r="AJ1295">
        <v>16.902597</v>
      </c>
      <c r="AK1295">
        <v>16.802254000000001</v>
      </c>
      <c r="AL1295">
        <v>16.881353000000001</v>
      </c>
      <c r="AM1295">
        <v>17.140749</v>
      </c>
      <c r="AN1295">
        <v>17.290768</v>
      </c>
      <c r="AO1295" s="1">
        <v>6.0000000000000001E-3</v>
      </c>
    </row>
    <row r="1296" spans="1:41" hidden="1" x14ac:dyDescent="0.2">
      <c r="A1296" t="s">
        <v>1201</v>
      </c>
      <c r="B1296" t="s">
        <v>15</v>
      </c>
      <c r="C1296" t="s">
        <v>2648</v>
      </c>
      <c r="D1296" t="s">
        <v>2664</v>
      </c>
      <c r="E1296" t="s">
        <v>2667</v>
      </c>
      <c r="F1296" t="s">
        <v>2653</v>
      </c>
      <c r="H1296" t="s">
        <v>975</v>
      </c>
      <c r="I1296" t="s">
        <v>10</v>
      </c>
      <c r="K1296">
        <v>14.612163000000001</v>
      </c>
      <c r="L1296">
        <v>15.295166999999999</v>
      </c>
      <c r="M1296">
        <v>14.094395</v>
      </c>
      <c r="N1296">
        <v>15.541615</v>
      </c>
      <c r="O1296">
        <v>16.0198</v>
      </c>
      <c r="P1296">
        <v>16.366833</v>
      </c>
      <c r="Q1296">
        <v>16.765975999999998</v>
      </c>
      <c r="R1296">
        <v>17.349360000000001</v>
      </c>
      <c r="S1296">
        <v>18.364713999999999</v>
      </c>
      <c r="T1296">
        <v>18.652798000000001</v>
      </c>
      <c r="U1296">
        <v>19.132641</v>
      </c>
      <c r="V1296">
        <v>19.513508000000002</v>
      </c>
      <c r="W1296">
        <v>19.830086000000001</v>
      </c>
      <c r="X1296">
        <v>20.110448999999999</v>
      </c>
      <c r="Y1296">
        <v>20.235523000000001</v>
      </c>
      <c r="Z1296">
        <v>20.461994000000001</v>
      </c>
      <c r="AA1296">
        <v>20.722460000000002</v>
      </c>
      <c r="AB1296">
        <v>20.792095</v>
      </c>
      <c r="AC1296">
        <v>20.977919</v>
      </c>
      <c r="AD1296">
        <v>20.704622000000001</v>
      </c>
      <c r="AE1296">
        <v>20.643101000000001</v>
      </c>
      <c r="AF1296">
        <v>20.750226999999999</v>
      </c>
      <c r="AG1296">
        <v>21.060348999999999</v>
      </c>
      <c r="AH1296">
        <v>21.274811</v>
      </c>
      <c r="AI1296">
        <v>21.657246000000001</v>
      </c>
      <c r="AJ1296">
        <v>21.727696999999999</v>
      </c>
      <c r="AK1296">
        <v>21.828491</v>
      </c>
      <c r="AL1296">
        <v>21.691013000000002</v>
      </c>
      <c r="AM1296">
        <v>21.696010999999999</v>
      </c>
      <c r="AN1296">
        <v>21.844522000000001</v>
      </c>
      <c r="AO1296" s="1">
        <v>1.4E-2</v>
      </c>
    </row>
    <row r="1297" spans="1:41" hidden="1" x14ac:dyDescent="0.2">
      <c r="A1297" t="s">
        <v>1201</v>
      </c>
      <c r="B1297" t="s">
        <v>91</v>
      </c>
      <c r="C1297" t="s">
        <v>2648</v>
      </c>
      <c r="D1297" t="s">
        <v>2664</v>
      </c>
      <c r="E1297" t="s">
        <v>2668</v>
      </c>
      <c r="I1297" t="s">
        <v>10</v>
      </c>
    </row>
    <row r="1298" spans="1:41" hidden="1" x14ac:dyDescent="0.2">
      <c r="A1298" t="s">
        <v>1201</v>
      </c>
      <c r="B1298" t="s">
        <v>11</v>
      </c>
      <c r="C1298" t="s">
        <v>2648</v>
      </c>
      <c r="D1298" t="s">
        <v>2664</v>
      </c>
      <c r="E1298" t="s">
        <v>2668</v>
      </c>
      <c r="F1298" t="s">
        <v>2651</v>
      </c>
      <c r="H1298" t="s">
        <v>976</v>
      </c>
      <c r="I1298" t="s">
        <v>10</v>
      </c>
      <c r="K1298">
        <v>22.704734999999999</v>
      </c>
      <c r="L1298">
        <v>21.690574999999999</v>
      </c>
      <c r="M1298">
        <v>20.714918000000001</v>
      </c>
      <c r="N1298">
        <v>21.380236</v>
      </c>
      <c r="O1298">
        <v>21.234762</v>
      </c>
      <c r="P1298">
        <v>21.098905999999999</v>
      </c>
      <c r="Q1298">
        <v>21.040482999999998</v>
      </c>
      <c r="R1298">
        <v>21.218699999999998</v>
      </c>
      <c r="S1298">
        <v>21.351942000000001</v>
      </c>
      <c r="T1298">
        <v>21.314675999999999</v>
      </c>
      <c r="U1298">
        <v>21.576644999999999</v>
      </c>
      <c r="V1298">
        <v>21.681595000000002</v>
      </c>
      <c r="W1298">
        <v>21.769182000000001</v>
      </c>
      <c r="X1298">
        <v>21.801863000000001</v>
      </c>
      <c r="Y1298">
        <v>21.900455000000001</v>
      </c>
      <c r="Z1298">
        <v>22.089012</v>
      </c>
      <c r="AA1298">
        <v>22.278915000000001</v>
      </c>
      <c r="AB1298">
        <v>22.410156000000001</v>
      </c>
      <c r="AC1298">
        <v>22.495297999999998</v>
      </c>
      <c r="AD1298">
        <v>22.701008000000002</v>
      </c>
      <c r="AE1298">
        <v>22.813381</v>
      </c>
      <c r="AF1298">
        <v>22.819965</v>
      </c>
      <c r="AG1298">
        <v>23.081136999999998</v>
      </c>
      <c r="AH1298">
        <v>23.36619</v>
      </c>
      <c r="AI1298">
        <v>23.454049999999999</v>
      </c>
      <c r="AJ1298">
        <v>23.628437000000002</v>
      </c>
      <c r="AK1298">
        <v>23.690058000000001</v>
      </c>
      <c r="AL1298">
        <v>23.641342000000002</v>
      </c>
      <c r="AM1298">
        <v>23.605547000000001</v>
      </c>
      <c r="AN1298">
        <v>23.531590999999999</v>
      </c>
      <c r="AO1298" s="1">
        <v>1E-3</v>
      </c>
    </row>
    <row r="1299" spans="1:41" hidden="1" x14ac:dyDescent="0.2">
      <c r="A1299" t="s">
        <v>1201</v>
      </c>
      <c r="B1299" t="s">
        <v>13</v>
      </c>
      <c r="C1299" t="s">
        <v>2648</v>
      </c>
      <c r="D1299" t="s">
        <v>2664</v>
      </c>
      <c r="E1299" t="s">
        <v>2668</v>
      </c>
      <c r="F1299" t="s">
        <v>2652</v>
      </c>
      <c r="H1299" t="s">
        <v>977</v>
      </c>
      <c r="I1299" t="s">
        <v>10</v>
      </c>
      <c r="K1299">
        <v>22.704734999999999</v>
      </c>
      <c r="L1299">
        <v>21.690574999999999</v>
      </c>
      <c r="M1299">
        <v>20.41301</v>
      </c>
      <c r="N1299">
        <v>20.610700999999999</v>
      </c>
      <c r="O1299">
        <v>20.420835</v>
      </c>
      <c r="P1299">
        <v>20.262777</v>
      </c>
      <c r="Q1299">
        <v>20.255438000000002</v>
      </c>
      <c r="R1299">
        <v>20.375634999999999</v>
      </c>
      <c r="S1299">
        <v>20.476842999999999</v>
      </c>
      <c r="T1299">
        <v>20.442791</v>
      </c>
      <c r="U1299">
        <v>20.509245</v>
      </c>
      <c r="V1299">
        <v>20.551877999999999</v>
      </c>
      <c r="W1299">
        <v>20.530760000000001</v>
      </c>
      <c r="X1299">
        <v>20.336445000000001</v>
      </c>
      <c r="Y1299">
        <v>20.324128999999999</v>
      </c>
      <c r="Z1299">
        <v>20.335156999999999</v>
      </c>
      <c r="AA1299">
        <v>20.367792000000001</v>
      </c>
      <c r="AB1299">
        <v>20.420943999999999</v>
      </c>
      <c r="AC1299">
        <v>20.421989</v>
      </c>
      <c r="AD1299">
        <v>20.712242</v>
      </c>
      <c r="AE1299">
        <v>20.845338999999999</v>
      </c>
      <c r="AF1299">
        <v>20.870923999999999</v>
      </c>
      <c r="AG1299">
        <v>21.102245</v>
      </c>
      <c r="AH1299">
        <v>21.119762000000001</v>
      </c>
      <c r="AI1299">
        <v>21.185801000000001</v>
      </c>
      <c r="AJ1299">
        <v>21.399228999999998</v>
      </c>
      <c r="AK1299">
        <v>21.290866999999999</v>
      </c>
      <c r="AL1299">
        <v>21.351664</v>
      </c>
      <c r="AM1299">
        <v>21.577078</v>
      </c>
      <c r="AN1299">
        <v>21.695792999999998</v>
      </c>
      <c r="AO1299" s="1">
        <v>-2E-3</v>
      </c>
    </row>
    <row r="1300" spans="1:41" hidden="1" x14ac:dyDescent="0.2">
      <c r="A1300" t="s">
        <v>1201</v>
      </c>
      <c r="B1300" t="s">
        <v>15</v>
      </c>
      <c r="C1300" t="s">
        <v>2648</v>
      </c>
      <c r="D1300" t="s">
        <v>2664</v>
      </c>
      <c r="E1300" t="s">
        <v>2668</v>
      </c>
      <c r="F1300" t="s">
        <v>2653</v>
      </c>
      <c r="H1300" t="s">
        <v>978</v>
      </c>
      <c r="I1300" t="s">
        <v>10</v>
      </c>
      <c r="K1300">
        <v>22.704734999999999</v>
      </c>
      <c r="L1300">
        <v>21.690574999999999</v>
      </c>
      <c r="M1300">
        <v>20.658816999999999</v>
      </c>
      <c r="N1300">
        <v>21.672674000000001</v>
      </c>
      <c r="O1300">
        <v>21.913520999999999</v>
      </c>
      <c r="P1300">
        <v>21.997271999999999</v>
      </c>
      <c r="Q1300">
        <v>22.084752999999999</v>
      </c>
      <c r="R1300">
        <v>22.407447999999999</v>
      </c>
      <c r="S1300">
        <v>23.413118000000001</v>
      </c>
      <c r="T1300">
        <v>23.682896</v>
      </c>
      <c r="U1300">
        <v>24.041478999999999</v>
      </c>
      <c r="V1300">
        <v>24.375022999999999</v>
      </c>
      <c r="W1300">
        <v>24.632785999999999</v>
      </c>
      <c r="X1300">
        <v>24.84796</v>
      </c>
      <c r="Y1300">
        <v>24.896871999999998</v>
      </c>
      <c r="Z1300">
        <v>25.141746999999999</v>
      </c>
      <c r="AA1300">
        <v>25.338674999999999</v>
      </c>
      <c r="AB1300">
        <v>25.370702999999999</v>
      </c>
      <c r="AC1300">
        <v>25.541367999999999</v>
      </c>
      <c r="AD1300">
        <v>25.215055</v>
      </c>
      <c r="AE1300">
        <v>25.201575999999999</v>
      </c>
      <c r="AF1300">
        <v>25.272020000000001</v>
      </c>
      <c r="AG1300">
        <v>25.571390000000001</v>
      </c>
      <c r="AH1300">
        <v>25.725691000000001</v>
      </c>
      <c r="AI1300">
        <v>26.031475</v>
      </c>
      <c r="AJ1300">
        <v>26.174692</v>
      </c>
      <c r="AK1300">
        <v>26.190636000000001</v>
      </c>
      <c r="AL1300">
        <v>26.09667</v>
      </c>
      <c r="AM1300">
        <v>26.102191999999999</v>
      </c>
      <c r="AN1300">
        <v>26.214089999999999</v>
      </c>
      <c r="AO1300" s="1">
        <v>5.0000000000000001E-3</v>
      </c>
    </row>
    <row r="1301" spans="1:41" hidden="1" x14ac:dyDescent="0.2">
      <c r="A1301" t="s">
        <v>1201</v>
      </c>
      <c r="B1301" t="s">
        <v>36</v>
      </c>
      <c r="C1301" t="s">
        <v>2648</v>
      </c>
      <c r="D1301" t="s">
        <v>2664</v>
      </c>
      <c r="E1301" t="s">
        <v>2660</v>
      </c>
      <c r="I1301" t="s">
        <v>10</v>
      </c>
    </row>
    <row r="1302" spans="1:41" hidden="1" x14ac:dyDescent="0.2">
      <c r="A1302" t="s">
        <v>1201</v>
      </c>
      <c r="B1302" t="s">
        <v>11</v>
      </c>
      <c r="C1302" t="s">
        <v>2648</v>
      </c>
      <c r="D1302" t="s">
        <v>2664</v>
      </c>
      <c r="E1302" t="s">
        <v>2660</v>
      </c>
      <c r="F1302" t="s">
        <v>2651</v>
      </c>
      <c r="H1302" t="s">
        <v>979</v>
      </c>
      <c r="I1302" t="s">
        <v>10</v>
      </c>
      <c r="K1302">
        <v>0.87743199999999999</v>
      </c>
      <c r="L1302">
        <v>1.047504</v>
      </c>
      <c r="M1302">
        <v>1.486035</v>
      </c>
      <c r="N1302">
        <v>2.2161529999999998</v>
      </c>
      <c r="O1302">
        <v>2.6006269999999998</v>
      </c>
      <c r="P1302">
        <v>3.9560879999999998</v>
      </c>
      <c r="Q1302">
        <v>3.239579</v>
      </c>
      <c r="R1302">
        <v>3.5937830000000002</v>
      </c>
      <c r="S1302">
        <v>4.9851809999999999</v>
      </c>
      <c r="T1302">
        <v>4.2188889999999999</v>
      </c>
      <c r="U1302">
        <v>4.4542719999999996</v>
      </c>
      <c r="V1302">
        <v>5.6539919999999997</v>
      </c>
      <c r="W1302">
        <v>4.9308480000000001</v>
      </c>
      <c r="X1302">
        <v>5.151357</v>
      </c>
      <c r="Y1302">
        <v>6.1716290000000003</v>
      </c>
      <c r="Z1302">
        <v>5.4852699999999999</v>
      </c>
      <c r="AA1302">
        <v>5.7005049999999997</v>
      </c>
      <c r="AB1302">
        <v>6.9196070000000001</v>
      </c>
      <c r="AC1302">
        <v>7.1668560000000001</v>
      </c>
      <c r="AD1302">
        <v>8.2516049999999996</v>
      </c>
      <c r="AE1302">
        <v>7.1495350000000002</v>
      </c>
      <c r="AF1302">
        <v>8.6620410000000003</v>
      </c>
      <c r="AG1302">
        <v>9.2058809999999998</v>
      </c>
      <c r="AH1302">
        <v>9.4187290000000008</v>
      </c>
      <c r="AI1302">
        <v>7.656326</v>
      </c>
      <c r="AJ1302">
        <v>9.8493700000000004</v>
      </c>
      <c r="AK1302">
        <v>9.9896170000000009</v>
      </c>
      <c r="AL1302">
        <v>10.146720999999999</v>
      </c>
      <c r="AM1302">
        <v>10.236031000000001</v>
      </c>
      <c r="AN1302">
        <v>10.437139999999999</v>
      </c>
      <c r="AO1302" s="1">
        <v>8.8999999999999996E-2</v>
      </c>
    </row>
    <row r="1303" spans="1:41" hidden="1" x14ac:dyDescent="0.2">
      <c r="A1303" t="s">
        <v>1201</v>
      </c>
      <c r="B1303" t="s">
        <v>13</v>
      </c>
      <c r="C1303" t="s">
        <v>2648</v>
      </c>
      <c r="D1303" t="s">
        <v>2664</v>
      </c>
      <c r="E1303" t="s">
        <v>2660</v>
      </c>
      <c r="F1303" t="s">
        <v>2652</v>
      </c>
      <c r="H1303" t="s">
        <v>980</v>
      </c>
      <c r="I1303" t="s">
        <v>10</v>
      </c>
      <c r="K1303">
        <v>0.87743199999999999</v>
      </c>
      <c r="L1303">
        <v>1.047504</v>
      </c>
      <c r="M1303">
        <v>1.486035</v>
      </c>
      <c r="N1303">
        <v>2.2161529999999998</v>
      </c>
      <c r="O1303">
        <v>2.6006269999999998</v>
      </c>
      <c r="P1303">
        <v>3.9560879999999998</v>
      </c>
      <c r="Q1303">
        <v>3.239579</v>
      </c>
      <c r="R1303">
        <v>3.5937830000000002</v>
      </c>
      <c r="S1303">
        <v>4.9851809999999999</v>
      </c>
      <c r="T1303">
        <v>4.2188889999999999</v>
      </c>
      <c r="U1303">
        <v>4.4542719999999996</v>
      </c>
      <c r="V1303">
        <v>5.6539919999999997</v>
      </c>
      <c r="W1303">
        <v>4.9308480000000001</v>
      </c>
      <c r="X1303">
        <v>5.151357</v>
      </c>
      <c r="Y1303">
        <v>6.1716290000000003</v>
      </c>
      <c r="Z1303">
        <v>5.4852699999999999</v>
      </c>
      <c r="AA1303">
        <v>5.7005049999999997</v>
      </c>
      <c r="AB1303">
        <v>6.9196070000000001</v>
      </c>
      <c r="AC1303">
        <v>7.1668560000000001</v>
      </c>
      <c r="AD1303">
        <v>8.2516049999999996</v>
      </c>
      <c r="AE1303">
        <v>7.1495350000000002</v>
      </c>
      <c r="AF1303">
        <v>8.6620410000000003</v>
      </c>
      <c r="AG1303">
        <v>9.2058809999999998</v>
      </c>
      <c r="AH1303">
        <v>9.4187290000000008</v>
      </c>
      <c r="AI1303">
        <v>7.656326</v>
      </c>
      <c r="AJ1303">
        <v>9.8493700000000004</v>
      </c>
      <c r="AK1303">
        <v>9.9896170000000009</v>
      </c>
      <c r="AL1303">
        <v>10.146720999999999</v>
      </c>
      <c r="AM1303">
        <v>10.236031000000001</v>
      </c>
      <c r="AN1303">
        <v>10.437139999999999</v>
      </c>
      <c r="AO1303" s="1">
        <v>8.8999999999999996E-2</v>
      </c>
    </row>
    <row r="1304" spans="1:41" hidden="1" x14ac:dyDescent="0.2">
      <c r="A1304" t="s">
        <v>1201</v>
      </c>
      <c r="B1304" t="s">
        <v>15</v>
      </c>
      <c r="C1304" t="s">
        <v>2648</v>
      </c>
      <c r="D1304" t="s">
        <v>2664</v>
      </c>
      <c r="E1304" t="s">
        <v>2660</v>
      </c>
      <c r="F1304" t="s">
        <v>2653</v>
      </c>
      <c r="H1304" t="s">
        <v>981</v>
      </c>
      <c r="I1304" t="s">
        <v>10</v>
      </c>
      <c r="K1304">
        <v>0.87743199999999999</v>
      </c>
      <c r="L1304">
        <v>1.047504</v>
      </c>
      <c r="M1304">
        <v>1.486035</v>
      </c>
      <c r="N1304">
        <v>2.2161529999999998</v>
      </c>
      <c r="O1304">
        <v>2.6006269999999998</v>
      </c>
      <c r="P1304">
        <v>3.9560879999999998</v>
      </c>
      <c r="Q1304">
        <v>3.239579</v>
      </c>
      <c r="R1304">
        <v>3.5937830000000002</v>
      </c>
      <c r="S1304">
        <v>4.9851809999999999</v>
      </c>
      <c r="T1304">
        <v>4.2188889999999999</v>
      </c>
      <c r="U1304">
        <v>4.4542719999999996</v>
      </c>
      <c r="V1304">
        <v>5.6539919999999997</v>
      </c>
      <c r="W1304">
        <v>4.9308480000000001</v>
      </c>
      <c r="X1304">
        <v>5.151357</v>
      </c>
      <c r="Y1304">
        <v>6.1716290000000003</v>
      </c>
      <c r="Z1304">
        <v>5.4852699999999999</v>
      </c>
      <c r="AA1304">
        <v>5.7005049999999997</v>
      </c>
      <c r="AB1304">
        <v>6.9196070000000001</v>
      </c>
      <c r="AC1304">
        <v>7.1668560000000001</v>
      </c>
      <c r="AD1304">
        <v>8.2516049999999996</v>
      </c>
      <c r="AE1304">
        <v>7.1495350000000002</v>
      </c>
      <c r="AF1304">
        <v>8.6620410000000003</v>
      </c>
      <c r="AG1304">
        <v>9.2058809999999998</v>
      </c>
      <c r="AH1304">
        <v>9.4187290000000008</v>
      </c>
      <c r="AI1304">
        <v>7.656326</v>
      </c>
      <c r="AJ1304">
        <v>9.8493700000000004</v>
      </c>
      <c r="AK1304">
        <v>9.9896170000000009</v>
      </c>
      <c r="AL1304">
        <v>10.146720999999999</v>
      </c>
      <c r="AM1304">
        <v>10.236031000000001</v>
      </c>
      <c r="AN1304">
        <v>10.437139999999999</v>
      </c>
      <c r="AO1304" s="1">
        <v>8.8999999999999996E-2</v>
      </c>
    </row>
    <row r="1305" spans="1:41" hidden="1" x14ac:dyDescent="0.2">
      <c r="A1305" t="s">
        <v>1201</v>
      </c>
      <c r="B1305" t="s">
        <v>21</v>
      </c>
      <c r="C1305" t="s">
        <v>2648</v>
      </c>
      <c r="D1305" t="s">
        <v>2664</v>
      </c>
      <c r="E1305" t="s">
        <v>2655</v>
      </c>
      <c r="I1305" t="s">
        <v>10</v>
      </c>
    </row>
    <row r="1306" spans="1:41" hidden="1" x14ac:dyDescent="0.2">
      <c r="A1306" t="s">
        <v>1201</v>
      </c>
      <c r="B1306" t="s">
        <v>11</v>
      </c>
      <c r="C1306" t="s">
        <v>2648</v>
      </c>
      <c r="D1306" t="s">
        <v>2664</v>
      </c>
      <c r="E1306" t="s">
        <v>2655</v>
      </c>
      <c r="F1306" t="s">
        <v>2651</v>
      </c>
      <c r="H1306" t="s">
        <v>982</v>
      </c>
      <c r="I1306" t="s">
        <v>10</v>
      </c>
      <c r="K1306">
        <v>14.44004</v>
      </c>
      <c r="L1306">
        <v>13.943346999999999</v>
      </c>
      <c r="M1306">
        <v>13.353123</v>
      </c>
      <c r="N1306">
        <v>12.741331000000001</v>
      </c>
      <c r="O1306">
        <v>12.128906000000001</v>
      </c>
      <c r="P1306">
        <v>11.599861000000001</v>
      </c>
      <c r="Q1306">
        <v>11.195373999999999</v>
      </c>
      <c r="R1306">
        <v>10.896088000000001</v>
      </c>
      <c r="S1306">
        <v>10.619498999999999</v>
      </c>
      <c r="T1306">
        <v>10.388178</v>
      </c>
      <c r="U1306">
        <v>10.219293</v>
      </c>
      <c r="V1306">
        <v>10.029911999999999</v>
      </c>
      <c r="W1306">
        <v>9.9309600000000007</v>
      </c>
      <c r="X1306">
        <v>9.7899019999999997</v>
      </c>
      <c r="Y1306">
        <v>9.6572569999999995</v>
      </c>
      <c r="Z1306">
        <v>9.5698939999999997</v>
      </c>
      <c r="AA1306">
        <v>9.4994099999999992</v>
      </c>
      <c r="AB1306">
        <v>9.4491399999999999</v>
      </c>
      <c r="AC1306">
        <v>9.4003669999999993</v>
      </c>
      <c r="AD1306">
        <v>9.3881519999999998</v>
      </c>
      <c r="AE1306">
        <v>9.3698639999999997</v>
      </c>
      <c r="AF1306">
        <v>9.3256169999999994</v>
      </c>
      <c r="AG1306">
        <v>9.3133110000000006</v>
      </c>
      <c r="AH1306">
        <v>9.2599710000000002</v>
      </c>
      <c r="AI1306">
        <v>9.2370099999999997</v>
      </c>
      <c r="AJ1306">
        <v>9.229025</v>
      </c>
      <c r="AK1306">
        <v>9.2292020000000008</v>
      </c>
      <c r="AL1306">
        <v>9.2444310000000005</v>
      </c>
      <c r="AM1306">
        <v>9.2442299999999999</v>
      </c>
      <c r="AN1306">
        <v>9.2571119999999993</v>
      </c>
      <c r="AO1306" s="1">
        <v>-1.4999999999999999E-2</v>
      </c>
    </row>
    <row r="1307" spans="1:41" hidden="1" x14ac:dyDescent="0.2">
      <c r="A1307" t="s">
        <v>1201</v>
      </c>
      <c r="B1307" t="s">
        <v>13</v>
      </c>
      <c r="C1307" t="s">
        <v>2648</v>
      </c>
      <c r="D1307" t="s">
        <v>2664</v>
      </c>
      <c r="E1307" t="s">
        <v>2655</v>
      </c>
      <c r="F1307" t="s">
        <v>2652</v>
      </c>
      <c r="H1307" t="s">
        <v>983</v>
      </c>
      <c r="I1307" t="s">
        <v>10</v>
      </c>
      <c r="K1307">
        <v>14.425516999999999</v>
      </c>
      <c r="L1307">
        <v>13.684431999999999</v>
      </c>
      <c r="M1307">
        <v>12.955455000000001</v>
      </c>
      <c r="N1307">
        <v>12.233834</v>
      </c>
      <c r="O1307">
        <v>11.586311</v>
      </c>
      <c r="P1307">
        <v>11.015617000000001</v>
      </c>
      <c r="Q1307">
        <v>10.547627</v>
      </c>
      <c r="R1307">
        <v>10.197742</v>
      </c>
      <c r="S1307">
        <v>9.8621440000000007</v>
      </c>
      <c r="T1307">
        <v>9.5953470000000003</v>
      </c>
      <c r="U1307">
        <v>9.3630739999999992</v>
      </c>
      <c r="V1307">
        <v>9.1503309999999995</v>
      </c>
      <c r="W1307">
        <v>9.0580529999999992</v>
      </c>
      <c r="X1307">
        <v>8.9223499999999998</v>
      </c>
      <c r="Y1307">
        <v>8.7700709999999997</v>
      </c>
      <c r="Z1307">
        <v>8.6482399999999995</v>
      </c>
      <c r="AA1307">
        <v>8.5381119999999999</v>
      </c>
      <c r="AB1307">
        <v>8.4204519999999992</v>
      </c>
      <c r="AC1307">
        <v>8.3523119999999995</v>
      </c>
      <c r="AD1307">
        <v>8.2674500000000002</v>
      </c>
      <c r="AE1307">
        <v>8.1912500000000001</v>
      </c>
      <c r="AF1307">
        <v>8.0953210000000002</v>
      </c>
      <c r="AG1307">
        <v>8.0443160000000002</v>
      </c>
      <c r="AH1307">
        <v>8.0077180000000006</v>
      </c>
      <c r="AI1307">
        <v>7.988372</v>
      </c>
      <c r="AJ1307">
        <v>7.9676900000000002</v>
      </c>
      <c r="AK1307">
        <v>7.9316700000000004</v>
      </c>
      <c r="AL1307">
        <v>7.9272520000000002</v>
      </c>
      <c r="AM1307">
        <v>7.9351909999999997</v>
      </c>
      <c r="AN1307">
        <v>7.9537570000000004</v>
      </c>
      <c r="AO1307" s="1">
        <v>-0.02</v>
      </c>
    </row>
    <row r="1308" spans="1:41" hidden="1" x14ac:dyDescent="0.2">
      <c r="A1308" t="s">
        <v>1201</v>
      </c>
      <c r="B1308" t="s">
        <v>15</v>
      </c>
      <c r="C1308" t="s">
        <v>2648</v>
      </c>
      <c r="D1308" t="s">
        <v>2664</v>
      </c>
      <c r="E1308" t="s">
        <v>2655</v>
      </c>
      <c r="F1308" t="s">
        <v>2653</v>
      </c>
      <c r="H1308" t="s">
        <v>984</v>
      </c>
      <c r="I1308" t="s">
        <v>10</v>
      </c>
      <c r="K1308">
        <v>14.441333</v>
      </c>
      <c r="L1308">
        <v>14.565524</v>
      </c>
      <c r="M1308">
        <v>14.196076</v>
      </c>
      <c r="N1308">
        <v>13.811097999999999</v>
      </c>
      <c r="O1308">
        <v>13.343137</v>
      </c>
      <c r="P1308">
        <v>12.953509</v>
      </c>
      <c r="Q1308">
        <v>12.565048000000001</v>
      </c>
      <c r="R1308">
        <v>12.409534000000001</v>
      </c>
      <c r="S1308">
        <v>12.334407000000001</v>
      </c>
      <c r="T1308">
        <v>12.233790000000001</v>
      </c>
      <c r="U1308">
        <v>12.232329</v>
      </c>
      <c r="V1308">
        <v>12.236921000000001</v>
      </c>
      <c r="W1308">
        <v>12.263083</v>
      </c>
      <c r="X1308">
        <v>12.267286</v>
      </c>
      <c r="Y1308">
        <v>12.226825</v>
      </c>
      <c r="Z1308">
        <v>12.320992</v>
      </c>
      <c r="AA1308">
        <v>12.324242999999999</v>
      </c>
      <c r="AB1308">
        <v>12.361509</v>
      </c>
      <c r="AC1308">
        <v>12.439491</v>
      </c>
      <c r="AD1308">
        <v>12.531628</v>
      </c>
      <c r="AE1308">
        <v>12.514435000000001</v>
      </c>
      <c r="AF1308">
        <v>12.439339</v>
      </c>
      <c r="AG1308">
        <v>12.389658000000001</v>
      </c>
      <c r="AH1308">
        <v>12.514571999999999</v>
      </c>
      <c r="AI1308">
        <v>12.561565</v>
      </c>
      <c r="AJ1308">
        <v>12.612425999999999</v>
      </c>
      <c r="AK1308">
        <v>12.652656</v>
      </c>
      <c r="AL1308">
        <v>12.679118000000001</v>
      </c>
      <c r="AM1308">
        <v>12.762370000000001</v>
      </c>
      <c r="AN1308">
        <v>12.844542000000001</v>
      </c>
      <c r="AO1308" s="1">
        <v>-4.0000000000000001E-3</v>
      </c>
    </row>
    <row r="1309" spans="1:41" hidden="1" x14ac:dyDescent="0.2">
      <c r="A1309" t="s">
        <v>1201</v>
      </c>
      <c r="B1309" t="s">
        <v>25</v>
      </c>
      <c r="C1309" t="s">
        <v>2648</v>
      </c>
      <c r="D1309" t="s">
        <v>2664</v>
      </c>
      <c r="E1309" t="s">
        <v>2656</v>
      </c>
      <c r="I1309" t="s">
        <v>10</v>
      </c>
    </row>
    <row r="1310" spans="1:41" hidden="1" x14ac:dyDescent="0.2">
      <c r="A1310" t="s">
        <v>1201</v>
      </c>
      <c r="B1310" t="s">
        <v>11</v>
      </c>
      <c r="C1310" t="s">
        <v>2648</v>
      </c>
      <c r="D1310" t="s">
        <v>2664</v>
      </c>
      <c r="E1310" t="s">
        <v>2656</v>
      </c>
      <c r="F1310" t="s">
        <v>2651</v>
      </c>
      <c r="H1310" t="s">
        <v>985</v>
      </c>
      <c r="I1310" t="s">
        <v>10</v>
      </c>
      <c r="K1310">
        <v>34.101680999999999</v>
      </c>
      <c r="L1310">
        <v>35.724730999999998</v>
      </c>
      <c r="M1310">
        <v>36.527298000000002</v>
      </c>
      <c r="N1310">
        <v>37.389201999999997</v>
      </c>
      <c r="O1310">
        <v>38.176617</v>
      </c>
      <c r="P1310">
        <v>38.350189</v>
      </c>
      <c r="Q1310">
        <v>37.957675999999999</v>
      </c>
      <c r="R1310">
        <v>37.939449000000003</v>
      </c>
      <c r="S1310">
        <v>37.81588</v>
      </c>
      <c r="T1310">
        <v>37.787472000000001</v>
      </c>
      <c r="U1310">
        <v>37.851089000000002</v>
      </c>
      <c r="V1310">
        <v>37.826920000000001</v>
      </c>
      <c r="W1310">
        <v>37.577801000000001</v>
      </c>
      <c r="X1310">
        <v>37.159153000000003</v>
      </c>
      <c r="Y1310">
        <v>36.774814999999997</v>
      </c>
      <c r="Z1310">
        <v>36.514580000000002</v>
      </c>
      <c r="AA1310">
        <v>36.203437999999998</v>
      </c>
      <c r="AB1310">
        <v>35.695827000000001</v>
      </c>
      <c r="AC1310">
        <v>35.285651999999999</v>
      </c>
      <c r="AD1310">
        <v>34.973675</v>
      </c>
      <c r="AE1310">
        <v>34.529705</v>
      </c>
      <c r="AF1310">
        <v>34.099884000000003</v>
      </c>
      <c r="AG1310">
        <v>33.580646999999999</v>
      </c>
      <c r="AH1310">
        <v>33.244076</v>
      </c>
      <c r="AI1310">
        <v>33.041030999999997</v>
      </c>
      <c r="AJ1310">
        <v>32.79607</v>
      </c>
      <c r="AK1310">
        <v>32.582737000000002</v>
      </c>
      <c r="AL1310">
        <v>32.183788</v>
      </c>
      <c r="AM1310">
        <v>31.806899999999999</v>
      </c>
      <c r="AN1310">
        <v>31.494721999999999</v>
      </c>
      <c r="AO1310" s="1">
        <v>-3.0000000000000001E-3</v>
      </c>
    </row>
    <row r="1311" spans="1:41" hidden="1" x14ac:dyDescent="0.2">
      <c r="A1311" t="s">
        <v>1201</v>
      </c>
      <c r="B1311" t="s">
        <v>13</v>
      </c>
      <c r="C1311" t="s">
        <v>2648</v>
      </c>
      <c r="D1311" t="s">
        <v>2664</v>
      </c>
      <c r="E1311" t="s">
        <v>2656</v>
      </c>
      <c r="F1311" t="s">
        <v>2652</v>
      </c>
      <c r="H1311" t="s">
        <v>986</v>
      </c>
      <c r="I1311" t="s">
        <v>10</v>
      </c>
      <c r="K1311">
        <v>34.121105</v>
      </c>
      <c r="L1311">
        <v>35.771045999999998</v>
      </c>
      <c r="M1311">
        <v>36.397049000000003</v>
      </c>
      <c r="N1311">
        <v>37.035930999999998</v>
      </c>
      <c r="O1311">
        <v>37.698855999999999</v>
      </c>
      <c r="P1311">
        <v>37.862484000000002</v>
      </c>
      <c r="Q1311">
        <v>37.395336</v>
      </c>
      <c r="R1311">
        <v>37.142536</v>
      </c>
      <c r="S1311">
        <v>36.889567999999997</v>
      </c>
      <c r="T1311">
        <v>36.794178000000002</v>
      </c>
      <c r="U1311">
        <v>36.75103</v>
      </c>
      <c r="V1311">
        <v>36.630589000000001</v>
      </c>
      <c r="W1311">
        <v>36.226512999999997</v>
      </c>
      <c r="X1311">
        <v>35.836502000000003</v>
      </c>
      <c r="Y1311">
        <v>35.442923999999998</v>
      </c>
      <c r="Z1311">
        <v>35.206364000000001</v>
      </c>
      <c r="AA1311">
        <v>34.791527000000002</v>
      </c>
      <c r="AB1311">
        <v>34.307228000000002</v>
      </c>
      <c r="AC1311">
        <v>33.866680000000002</v>
      </c>
      <c r="AD1311">
        <v>33.477684000000004</v>
      </c>
      <c r="AE1311">
        <v>33.066391000000003</v>
      </c>
      <c r="AF1311">
        <v>32.656714999999998</v>
      </c>
      <c r="AG1311">
        <v>32.212231000000003</v>
      </c>
      <c r="AH1311">
        <v>31.926141999999999</v>
      </c>
      <c r="AI1311">
        <v>31.770493999999999</v>
      </c>
      <c r="AJ1311">
        <v>31.486891</v>
      </c>
      <c r="AK1311">
        <v>31.297440999999999</v>
      </c>
      <c r="AL1311">
        <v>31.128536</v>
      </c>
      <c r="AM1311">
        <v>30.850922000000001</v>
      </c>
      <c r="AN1311">
        <v>30.602713000000001</v>
      </c>
      <c r="AO1311" s="1">
        <v>-4.0000000000000001E-3</v>
      </c>
    </row>
    <row r="1312" spans="1:41" hidden="1" x14ac:dyDescent="0.2">
      <c r="A1312" t="s">
        <v>1201</v>
      </c>
      <c r="B1312" t="s">
        <v>15</v>
      </c>
      <c r="C1312" t="s">
        <v>2648</v>
      </c>
      <c r="D1312" t="s">
        <v>2664</v>
      </c>
      <c r="E1312" t="s">
        <v>2656</v>
      </c>
      <c r="F1312" t="s">
        <v>2653</v>
      </c>
      <c r="H1312" t="s">
        <v>987</v>
      </c>
      <c r="I1312" t="s">
        <v>10</v>
      </c>
      <c r="K1312">
        <v>34.135742</v>
      </c>
      <c r="L1312">
        <v>35.563350999999997</v>
      </c>
      <c r="M1312">
        <v>36.580886999999997</v>
      </c>
      <c r="N1312">
        <v>37.808402999999998</v>
      </c>
      <c r="O1312">
        <v>38.711075000000001</v>
      </c>
      <c r="P1312">
        <v>38.839210999999999</v>
      </c>
      <c r="Q1312">
        <v>38.571601999999999</v>
      </c>
      <c r="R1312">
        <v>38.713546999999998</v>
      </c>
      <c r="S1312">
        <v>38.789000999999999</v>
      </c>
      <c r="T1312">
        <v>38.901328999999997</v>
      </c>
      <c r="U1312">
        <v>39.117367000000002</v>
      </c>
      <c r="V1312">
        <v>39.190474999999999</v>
      </c>
      <c r="W1312">
        <v>39.048214000000002</v>
      </c>
      <c r="X1312">
        <v>38.733058999999997</v>
      </c>
      <c r="Y1312">
        <v>38.467517999999998</v>
      </c>
      <c r="Z1312">
        <v>38.356907</v>
      </c>
      <c r="AA1312">
        <v>38.139983999999998</v>
      </c>
      <c r="AB1312">
        <v>37.646740000000001</v>
      </c>
      <c r="AC1312">
        <v>37.185958999999997</v>
      </c>
      <c r="AD1312">
        <v>36.773712000000003</v>
      </c>
      <c r="AE1312">
        <v>36.356358</v>
      </c>
      <c r="AF1312">
        <v>35.877575</v>
      </c>
      <c r="AG1312">
        <v>35.303257000000002</v>
      </c>
      <c r="AH1312">
        <v>34.909111000000003</v>
      </c>
      <c r="AI1312">
        <v>34.664661000000002</v>
      </c>
      <c r="AJ1312">
        <v>34.451487999999998</v>
      </c>
      <c r="AK1312">
        <v>34.154423000000001</v>
      </c>
      <c r="AL1312">
        <v>33.857647</v>
      </c>
      <c r="AM1312">
        <v>33.435130999999998</v>
      </c>
      <c r="AN1312">
        <v>33.074069999999999</v>
      </c>
      <c r="AO1312" s="1">
        <v>-1E-3</v>
      </c>
    </row>
    <row r="1313" spans="1:41" hidden="1" x14ac:dyDescent="0.2">
      <c r="A1313" t="s">
        <v>1201</v>
      </c>
      <c r="B1313" t="s">
        <v>104</v>
      </c>
    </row>
    <row r="1314" spans="1:41" hidden="1" x14ac:dyDescent="0.2">
      <c r="A1314" t="s">
        <v>1201</v>
      </c>
      <c r="B1314" t="s">
        <v>17</v>
      </c>
      <c r="C1314" t="s">
        <v>2648</v>
      </c>
      <c r="D1314" t="s">
        <v>2669</v>
      </c>
      <c r="E1314" t="s">
        <v>2654</v>
      </c>
      <c r="I1314" t="s">
        <v>10</v>
      </c>
    </row>
    <row r="1315" spans="1:41" hidden="1" x14ac:dyDescent="0.2">
      <c r="A1315" t="s">
        <v>1201</v>
      </c>
      <c r="B1315" t="s">
        <v>11</v>
      </c>
      <c r="C1315" t="s">
        <v>2648</v>
      </c>
      <c r="D1315" t="s">
        <v>2669</v>
      </c>
      <c r="E1315" t="s">
        <v>2654</v>
      </c>
      <c r="F1315" t="s">
        <v>2651</v>
      </c>
      <c r="H1315" t="s">
        <v>988</v>
      </c>
      <c r="I1315" t="s">
        <v>10</v>
      </c>
      <c r="K1315">
        <v>20.200384</v>
      </c>
      <c r="L1315">
        <v>20.138292</v>
      </c>
      <c r="M1315">
        <v>18.220511999999999</v>
      </c>
      <c r="N1315">
        <v>18.368673000000001</v>
      </c>
      <c r="O1315">
        <v>17.479545999999999</v>
      </c>
      <c r="P1315">
        <v>16.704947000000001</v>
      </c>
      <c r="Q1315">
        <v>16.033519999999999</v>
      </c>
      <c r="R1315">
        <v>16.263428000000001</v>
      </c>
      <c r="S1315">
        <v>16.394145999999999</v>
      </c>
      <c r="T1315">
        <v>16.389230999999999</v>
      </c>
      <c r="U1315">
        <v>16.691009999999999</v>
      </c>
      <c r="V1315">
        <v>16.847674999999999</v>
      </c>
      <c r="W1315">
        <v>16.947783000000001</v>
      </c>
      <c r="X1315">
        <v>17.032633000000001</v>
      </c>
      <c r="Y1315">
        <v>17.136547</v>
      </c>
      <c r="Z1315">
        <v>17.305803000000001</v>
      </c>
      <c r="AA1315">
        <v>17.528894000000001</v>
      </c>
      <c r="AB1315">
        <v>17.664664999999999</v>
      </c>
      <c r="AC1315">
        <v>17.733167999999999</v>
      </c>
      <c r="AD1315">
        <v>17.971104</v>
      </c>
      <c r="AE1315">
        <v>18.074814</v>
      </c>
      <c r="AF1315">
        <v>18.091021999999999</v>
      </c>
      <c r="AG1315">
        <v>18.322987000000001</v>
      </c>
      <c r="AH1315">
        <v>18.590724999999999</v>
      </c>
      <c r="AI1315">
        <v>18.689838000000002</v>
      </c>
      <c r="AJ1315">
        <v>18.913132000000001</v>
      </c>
      <c r="AK1315">
        <v>18.932993</v>
      </c>
      <c r="AL1315">
        <v>18.854524999999999</v>
      </c>
      <c r="AM1315">
        <v>18.849892000000001</v>
      </c>
      <c r="AN1315">
        <v>18.780891</v>
      </c>
      <c r="AO1315" s="1">
        <v>-3.0000000000000001E-3</v>
      </c>
    </row>
    <row r="1316" spans="1:41" hidden="1" x14ac:dyDescent="0.2">
      <c r="A1316" t="s">
        <v>1201</v>
      </c>
      <c r="B1316" t="s">
        <v>13</v>
      </c>
      <c r="C1316" t="s">
        <v>2648</v>
      </c>
      <c r="D1316" t="s">
        <v>2669</v>
      </c>
      <c r="E1316" t="s">
        <v>2654</v>
      </c>
      <c r="F1316" t="s">
        <v>2652</v>
      </c>
      <c r="H1316" t="s">
        <v>989</v>
      </c>
      <c r="I1316" t="s">
        <v>10</v>
      </c>
      <c r="K1316">
        <v>20.200384</v>
      </c>
      <c r="L1316">
        <v>20.138292</v>
      </c>
      <c r="M1316">
        <v>17.806740000000001</v>
      </c>
      <c r="N1316">
        <v>17.450258000000002</v>
      </c>
      <c r="O1316">
        <v>16.539193999999998</v>
      </c>
      <c r="P1316">
        <v>15.731672</v>
      </c>
      <c r="Q1316">
        <v>15.101034</v>
      </c>
      <c r="R1316">
        <v>15.277493</v>
      </c>
      <c r="S1316">
        <v>15.350275999999999</v>
      </c>
      <c r="T1316">
        <v>15.331598</v>
      </c>
      <c r="U1316">
        <v>15.385439999999999</v>
      </c>
      <c r="V1316">
        <v>15.478592000000001</v>
      </c>
      <c r="W1316">
        <v>15.476366000000001</v>
      </c>
      <c r="X1316">
        <v>15.347988000000001</v>
      </c>
      <c r="Y1316">
        <v>15.340047</v>
      </c>
      <c r="Z1316">
        <v>15.31047</v>
      </c>
      <c r="AA1316">
        <v>15.312378000000001</v>
      </c>
      <c r="AB1316">
        <v>15.446187999999999</v>
      </c>
      <c r="AC1316">
        <v>15.430699000000001</v>
      </c>
      <c r="AD1316">
        <v>15.764193000000001</v>
      </c>
      <c r="AE1316">
        <v>15.902615000000001</v>
      </c>
      <c r="AF1316">
        <v>15.903244000000001</v>
      </c>
      <c r="AG1316">
        <v>16.160429000000001</v>
      </c>
      <c r="AH1316">
        <v>16.259544000000002</v>
      </c>
      <c r="AI1316">
        <v>16.302593000000002</v>
      </c>
      <c r="AJ1316">
        <v>16.51923</v>
      </c>
      <c r="AK1316">
        <v>16.394401999999999</v>
      </c>
      <c r="AL1316">
        <v>16.446629000000001</v>
      </c>
      <c r="AM1316">
        <v>16.663803000000001</v>
      </c>
      <c r="AN1316">
        <v>16.78558</v>
      </c>
      <c r="AO1316" s="1">
        <v>-6.0000000000000001E-3</v>
      </c>
    </row>
    <row r="1317" spans="1:41" hidden="1" x14ac:dyDescent="0.2">
      <c r="A1317" t="s">
        <v>1201</v>
      </c>
      <c r="B1317" t="s">
        <v>15</v>
      </c>
      <c r="C1317" t="s">
        <v>2648</v>
      </c>
      <c r="D1317" t="s">
        <v>2669</v>
      </c>
      <c r="E1317" t="s">
        <v>2654</v>
      </c>
      <c r="F1317" t="s">
        <v>2653</v>
      </c>
      <c r="H1317" t="s">
        <v>990</v>
      </c>
      <c r="I1317" t="s">
        <v>10</v>
      </c>
      <c r="K1317">
        <v>20.200384</v>
      </c>
      <c r="L1317">
        <v>20.138292</v>
      </c>
      <c r="M1317">
        <v>18.115113999999998</v>
      </c>
      <c r="N1317">
        <v>18.612224999999999</v>
      </c>
      <c r="O1317">
        <v>18.093845000000002</v>
      </c>
      <c r="P1317">
        <v>17.496742000000001</v>
      </c>
      <c r="Q1317">
        <v>16.955793</v>
      </c>
      <c r="R1317">
        <v>17.446895999999999</v>
      </c>
      <c r="S1317">
        <v>18.425139999999999</v>
      </c>
      <c r="T1317">
        <v>18.694068999999999</v>
      </c>
      <c r="U1317">
        <v>19.122790999999999</v>
      </c>
      <c r="V1317">
        <v>19.465437000000001</v>
      </c>
      <c r="W1317">
        <v>19.741872999999998</v>
      </c>
      <c r="X1317">
        <v>19.921692</v>
      </c>
      <c r="Y1317">
        <v>19.999485</v>
      </c>
      <c r="Z1317">
        <v>20.177467</v>
      </c>
      <c r="AA1317">
        <v>20.440777000000001</v>
      </c>
      <c r="AB1317">
        <v>20.518744000000002</v>
      </c>
      <c r="AC1317">
        <v>20.626170999999999</v>
      </c>
      <c r="AD1317">
        <v>20.319413999999998</v>
      </c>
      <c r="AE1317">
        <v>20.298850999999999</v>
      </c>
      <c r="AF1317">
        <v>20.376685999999999</v>
      </c>
      <c r="AG1317">
        <v>20.652819000000001</v>
      </c>
      <c r="AH1317">
        <v>20.838221000000001</v>
      </c>
      <c r="AI1317">
        <v>21.188708999999999</v>
      </c>
      <c r="AJ1317">
        <v>21.293085000000001</v>
      </c>
      <c r="AK1317">
        <v>21.349986999999999</v>
      </c>
      <c r="AL1317">
        <v>21.169574999999998</v>
      </c>
      <c r="AM1317">
        <v>21.196442000000001</v>
      </c>
      <c r="AN1317">
        <v>21.248104000000001</v>
      </c>
      <c r="AO1317" s="1">
        <v>2E-3</v>
      </c>
    </row>
    <row r="1318" spans="1:41" hidden="1" x14ac:dyDescent="0.2">
      <c r="A1318" t="s">
        <v>1201</v>
      </c>
      <c r="B1318" t="s">
        <v>36</v>
      </c>
      <c r="C1318" t="s">
        <v>2648</v>
      </c>
      <c r="D1318" t="s">
        <v>2669</v>
      </c>
      <c r="E1318" t="s">
        <v>2660</v>
      </c>
      <c r="I1318" t="s">
        <v>10</v>
      </c>
    </row>
    <row r="1319" spans="1:41" hidden="1" x14ac:dyDescent="0.2">
      <c r="A1319" t="s">
        <v>1201</v>
      </c>
      <c r="B1319" t="s">
        <v>11</v>
      </c>
      <c r="C1319" t="s">
        <v>2648</v>
      </c>
      <c r="D1319" t="s">
        <v>2669</v>
      </c>
      <c r="E1319" t="s">
        <v>2660</v>
      </c>
      <c r="F1319" t="s">
        <v>2651</v>
      </c>
      <c r="H1319" t="s">
        <v>991</v>
      </c>
      <c r="I1319" t="s">
        <v>10</v>
      </c>
      <c r="K1319">
        <v>10.402468000000001</v>
      </c>
      <c r="L1319">
        <v>10.672585</v>
      </c>
      <c r="M1319">
        <v>11.123606000000001</v>
      </c>
      <c r="N1319">
        <v>11.589052000000001</v>
      </c>
      <c r="O1319">
        <v>11.735908999999999</v>
      </c>
      <c r="P1319">
        <v>12.085184</v>
      </c>
      <c r="Q1319">
        <v>12.264884</v>
      </c>
      <c r="R1319">
        <v>12.691990000000001</v>
      </c>
      <c r="S1319">
        <v>12.850897</v>
      </c>
      <c r="T1319">
        <v>13.191960999999999</v>
      </c>
      <c r="U1319">
        <v>13.377584000000001</v>
      </c>
      <c r="V1319">
        <v>13.481686</v>
      </c>
      <c r="W1319">
        <v>13.769231</v>
      </c>
      <c r="X1319">
        <v>14.10754</v>
      </c>
      <c r="Y1319">
        <v>14.248563000000001</v>
      </c>
      <c r="Z1319">
        <v>14.257353999999999</v>
      </c>
      <c r="AA1319">
        <v>14.361141999999999</v>
      </c>
      <c r="AB1319">
        <v>14.430842999999999</v>
      </c>
      <c r="AC1319">
        <v>14.826250999999999</v>
      </c>
      <c r="AD1319">
        <v>14.966544000000001</v>
      </c>
      <c r="AE1319">
        <v>15.208467000000001</v>
      </c>
      <c r="AF1319">
        <v>15.116421000000001</v>
      </c>
      <c r="AG1319">
        <v>15.355893</v>
      </c>
      <c r="AH1319">
        <v>15.449305000000001</v>
      </c>
      <c r="AI1319">
        <v>15.571581999999999</v>
      </c>
      <c r="AJ1319">
        <v>15.486174</v>
      </c>
      <c r="AK1319">
        <v>16.409513</v>
      </c>
      <c r="AL1319">
        <v>16.402339999999999</v>
      </c>
      <c r="AM1319">
        <v>16.411366000000001</v>
      </c>
      <c r="AN1319">
        <v>16.390384999999998</v>
      </c>
      <c r="AO1319" s="1">
        <v>1.6E-2</v>
      </c>
    </row>
    <row r="1320" spans="1:41" hidden="1" x14ac:dyDescent="0.2">
      <c r="A1320" t="s">
        <v>1201</v>
      </c>
      <c r="B1320" t="s">
        <v>13</v>
      </c>
      <c r="C1320" t="s">
        <v>2648</v>
      </c>
      <c r="D1320" t="s">
        <v>2669</v>
      </c>
      <c r="E1320" t="s">
        <v>2660</v>
      </c>
      <c r="F1320" t="s">
        <v>2652</v>
      </c>
      <c r="H1320" t="s">
        <v>992</v>
      </c>
      <c r="I1320" t="s">
        <v>10</v>
      </c>
      <c r="K1320">
        <v>10.402468000000001</v>
      </c>
      <c r="L1320">
        <v>10.672585</v>
      </c>
      <c r="M1320">
        <v>11.123606000000001</v>
      </c>
      <c r="N1320">
        <v>11.589052000000001</v>
      </c>
      <c r="O1320">
        <v>11.735908999999999</v>
      </c>
      <c r="P1320">
        <v>12.085184</v>
      </c>
      <c r="Q1320">
        <v>12.264884</v>
      </c>
      <c r="R1320">
        <v>12.691990000000001</v>
      </c>
      <c r="S1320">
        <v>12.850897</v>
      </c>
      <c r="T1320">
        <v>13.191960999999999</v>
      </c>
      <c r="U1320">
        <v>13.377584000000001</v>
      </c>
      <c r="V1320">
        <v>13.481686</v>
      </c>
      <c r="W1320">
        <v>13.769231</v>
      </c>
      <c r="X1320">
        <v>14.10754</v>
      </c>
      <c r="Y1320">
        <v>14.248563000000001</v>
      </c>
      <c r="Z1320">
        <v>14.257353999999999</v>
      </c>
      <c r="AA1320">
        <v>14.361141999999999</v>
      </c>
      <c r="AB1320">
        <v>14.430842999999999</v>
      </c>
      <c r="AC1320">
        <v>14.826250999999999</v>
      </c>
      <c r="AD1320">
        <v>14.966544000000001</v>
      </c>
      <c r="AE1320">
        <v>15.208467000000001</v>
      </c>
      <c r="AF1320">
        <v>15.116421000000001</v>
      </c>
      <c r="AG1320">
        <v>15.355893</v>
      </c>
      <c r="AH1320">
        <v>15.449305000000001</v>
      </c>
      <c r="AI1320">
        <v>15.571581999999999</v>
      </c>
      <c r="AJ1320">
        <v>15.486174</v>
      </c>
      <c r="AK1320">
        <v>16.409513</v>
      </c>
      <c r="AL1320">
        <v>16.402339999999999</v>
      </c>
      <c r="AM1320">
        <v>16.411366000000001</v>
      </c>
      <c r="AN1320">
        <v>16.390384999999998</v>
      </c>
      <c r="AO1320" s="1">
        <v>1.6E-2</v>
      </c>
    </row>
    <row r="1321" spans="1:41" hidden="1" x14ac:dyDescent="0.2">
      <c r="A1321" t="s">
        <v>1201</v>
      </c>
      <c r="B1321" t="s">
        <v>15</v>
      </c>
      <c r="C1321" t="s">
        <v>2648</v>
      </c>
      <c r="D1321" t="s">
        <v>2669</v>
      </c>
      <c r="E1321" t="s">
        <v>2660</v>
      </c>
      <c r="F1321" t="s">
        <v>2653</v>
      </c>
      <c r="H1321" t="s">
        <v>993</v>
      </c>
      <c r="I1321" t="s">
        <v>10</v>
      </c>
      <c r="K1321">
        <v>10.402468000000001</v>
      </c>
      <c r="L1321">
        <v>10.672585</v>
      </c>
      <c r="M1321">
        <v>11.123606000000001</v>
      </c>
      <c r="N1321">
        <v>11.589052000000001</v>
      </c>
      <c r="O1321">
        <v>11.735908999999999</v>
      </c>
      <c r="P1321">
        <v>12.085184</v>
      </c>
      <c r="Q1321">
        <v>12.264884</v>
      </c>
      <c r="R1321">
        <v>12.691990000000001</v>
      </c>
      <c r="S1321">
        <v>12.850897</v>
      </c>
      <c r="T1321">
        <v>13.191960999999999</v>
      </c>
      <c r="U1321">
        <v>13.377584000000001</v>
      </c>
      <c r="V1321">
        <v>13.481686</v>
      </c>
      <c r="W1321">
        <v>13.769231</v>
      </c>
      <c r="X1321">
        <v>14.10754</v>
      </c>
      <c r="Y1321">
        <v>14.248563000000001</v>
      </c>
      <c r="Z1321">
        <v>14.257353999999999</v>
      </c>
      <c r="AA1321">
        <v>14.361141999999999</v>
      </c>
      <c r="AB1321">
        <v>14.430842999999999</v>
      </c>
      <c r="AC1321">
        <v>14.826250999999999</v>
      </c>
      <c r="AD1321">
        <v>14.966544000000001</v>
      </c>
      <c r="AE1321">
        <v>15.208467000000001</v>
      </c>
      <c r="AF1321">
        <v>15.116421000000001</v>
      </c>
      <c r="AG1321">
        <v>15.355893</v>
      </c>
      <c r="AH1321">
        <v>15.449305000000001</v>
      </c>
      <c r="AI1321">
        <v>15.571581999999999</v>
      </c>
      <c r="AJ1321">
        <v>15.486174</v>
      </c>
      <c r="AK1321">
        <v>16.409513</v>
      </c>
      <c r="AL1321">
        <v>16.402339999999999</v>
      </c>
      <c r="AM1321">
        <v>16.411366000000001</v>
      </c>
      <c r="AN1321">
        <v>16.390384999999998</v>
      </c>
      <c r="AO1321" s="1">
        <v>1.6E-2</v>
      </c>
    </row>
    <row r="1322" spans="1:41" hidden="1" x14ac:dyDescent="0.2">
      <c r="A1322" t="s">
        <v>1201</v>
      </c>
      <c r="B1322" t="s">
        <v>21</v>
      </c>
      <c r="C1322" t="s">
        <v>2648</v>
      </c>
      <c r="D1322" t="s">
        <v>2669</v>
      </c>
      <c r="E1322" t="s">
        <v>2655</v>
      </c>
      <c r="I1322" t="s">
        <v>10</v>
      </c>
    </row>
    <row r="1323" spans="1:41" hidden="1" x14ac:dyDescent="0.2">
      <c r="A1323" t="s">
        <v>1201</v>
      </c>
      <c r="B1323" t="s">
        <v>11</v>
      </c>
      <c r="C1323" t="s">
        <v>2648</v>
      </c>
      <c r="D1323" t="s">
        <v>2669</v>
      </c>
      <c r="E1323" t="s">
        <v>2655</v>
      </c>
      <c r="F1323" t="s">
        <v>2651</v>
      </c>
      <c r="H1323" t="s">
        <v>994</v>
      </c>
      <c r="I1323" t="s">
        <v>10</v>
      </c>
      <c r="K1323">
        <v>4.8950959999999997</v>
      </c>
      <c r="L1323">
        <v>3.9079799999999998</v>
      </c>
      <c r="M1323">
        <v>3.7185139999999999</v>
      </c>
      <c r="N1323">
        <v>3.4495119999999999</v>
      </c>
      <c r="O1323">
        <v>3.298762</v>
      </c>
      <c r="P1323">
        <v>3.2705959999999998</v>
      </c>
      <c r="Q1323">
        <v>3.4245739999999998</v>
      </c>
      <c r="R1323">
        <v>3.6192989999999998</v>
      </c>
      <c r="S1323">
        <v>3.707303</v>
      </c>
      <c r="T1323">
        <v>3.8217140000000001</v>
      </c>
      <c r="U1323">
        <v>3.916067</v>
      </c>
      <c r="V1323">
        <v>3.949605</v>
      </c>
      <c r="W1323">
        <v>4.0209659999999996</v>
      </c>
      <c r="X1323">
        <v>3.983603</v>
      </c>
      <c r="Y1323">
        <v>3.9846550000000001</v>
      </c>
      <c r="Z1323">
        <v>3.9857269999999998</v>
      </c>
      <c r="AA1323">
        <v>3.9839570000000002</v>
      </c>
      <c r="AB1323">
        <v>4.0049760000000001</v>
      </c>
      <c r="AC1323">
        <v>4.000896</v>
      </c>
      <c r="AD1323">
        <v>4.0453049999999999</v>
      </c>
      <c r="AE1323">
        <v>4.0451730000000001</v>
      </c>
      <c r="AF1323">
        <v>4.0363199999999999</v>
      </c>
      <c r="AG1323">
        <v>4.0423400000000003</v>
      </c>
      <c r="AH1323">
        <v>3.9915280000000002</v>
      </c>
      <c r="AI1323">
        <v>3.98814</v>
      </c>
      <c r="AJ1323">
        <v>3.9876290000000001</v>
      </c>
      <c r="AK1323">
        <v>3.9743029999999999</v>
      </c>
      <c r="AL1323">
        <v>4.010561</v>
      </c>
      <c r="AM1323">
        <v>3.9768159999999999</v>
      </c>
      <c r="AN1323">
        <v>3.9871979999999998</v>
      </c>
      <c r="AO1323" s="1">
        <v>-7.0000000000000001E-3</v>
      </c>
    </row>
    <row r="1324" spans="1:41" hidden="1" x14ac:dyDescent="0.2">
      <c r="A1324" t="s">
        <v>1201</v>
      </c>
      <c r="B1324" t="s">
        <v>13</v>
      </c>
      <c r="C1324" t="s">
        <v>2648</v>
      </c>
      <c r="D1324" t="s">
        <v>2669</v>
      </c>
      <c r="E1324" t="s">
        <v>2655</v>
      </c>
      <c r="F1324" t="s">
        <v>2652</v>
      </c>
      <c r="H1324" t="s">
        <v>995</v>
      </c>
      <c r="I1324" t="s">
        <v>10</v>
      </c>
      <c r="K1324">
        <v>4.8909029999999998</v>
      </c>
      <c r="L1324">
        <v>3.6762380000000001</v>
      </c>
      <c r="M1324">
        <v>3.3591169999999999</v>
      </c>
      <c r="N1324">
        <v>3.036988</v>
      </c>
      <c r="O1324">
        <v>2.9301379999999999</v>
      </c>
      <c r="P1324">
        <v>2.8983979999999998</v>
      </c>
      <c r="Q1324">
        <v>2.950529</v>
      </c>
      <c r="R1324">
        <v>3.1214400000000002</v>
      </c>
      <c r="S1324">
        <v>3.163678</v>
      </c>
      <c r="T1324">
        <v>3.233152</v>
      </c>
      <c r="U1324">
        <v>3.274959</v>
      </c>
      <c r="V1324">
        <v>3.294686</v>
      </c>
      <c r="W1324">
        <v>3.4230860000000001</v>
      </c>
      <c r="X1324">
        <v>3.4132359999999999</v>
      </c>
      <c r="Y1324">
        <v>3.3905020000000001</v>
      </c>
      <c r="Z1324">
        <v>3.3773520000000001</v>
      </c>
      <c r="AA1324">
        <v>3.3445659999999999</v>
      </c>
      <c r="AB1324">
        <v>3.3135840000000001</v>
      </c>
      <c r="AC1324">
        <v>3.318594</v>
      </c>
      <c r="AD1324">
        <v>3.2937810000000001</v>
      </c>
      <c r="AE1324">
        <v>3.2597369999999999</v>
      </c>
      <c r="AF1324">
        <v>3.200644</v>
      </c>
      <c r="AG1324">
        <v>3.1806549999999998</v>
      </c>
      <c r="AH1324">
        <v>3.1682920000000001</v>
      </c>
      <c r="AI1324">
        <v>3.1793680000000002</v>
      </c>
      <c r="AJ1324">
        <v>3.1719819999999999</v>
      </c>
      <c r="AK1324">
        <v>3.1483249999999998</v>
      </c>
      <c r="AL1324">
        <v>3.1547689999999999</v>
      </c>
      <c r="AM1324">
        <v>3.1615039999999999</v>
      </c>
      <c r="AN1324">
        <v>3.1808649999999998</v>
      </c>
      <c r="AO1324" s="1">
        <v>-1.4999999999999999E-2</v>
      </c>
    </row>
    <row r="1325" spans="1:41" hidden="1" x14ac:dyDescent="0.2">
      <c r="A1325" t="s">
        <v>1201</v>
      </c>
      <c r="B1325" t="s">
        <v>15</v>
      </c>
      <c r="C1325" t="s">
        <v>2648</v>
      </c>
      <c r="D1325" t="s">
        <v>2669</v>
      </c>
      <c r="E1325" t="s">
        <v>2655</v>
      </c>
      <c r="F1325" t="s">
        <v>2653</v>
      </c>
      <c r="H1325" t="s">
        <v>996</v>
      </c>
      <c r="I1325" t="s">
        <v>10</v>
      </c>
      <c r="K1325">
        <v>4.9200030000000003</v>
      </c>
      <c r="L1325">
        <v>4.46366</v>
      </c>
      <c r="M1325">
        <v>4.4473209999999996</v>
      </c>
      <c r="N1325">
        <v>4.3540330000000003</v>
      </c>
      <c r="O1325">
        <v>4.3174590000000004</v>
      </c>
      <c r="P1325">
        <v>4.4674250000000004</v>
      </c>
      <c r="Q1325">
        <v>4.6256919999999999</v>
      </c>
      <c r="R1325">
        <v>4.9601540000000002</v>
      </c>
      <c r="S1325">
        <v>5.2181139999999999</v>
      </c>
      <c r="T1325">
        <v>5.4399300000000004</v>
      </c>
      <c r="U1325">
        <v>5.6698630000000003</v>
      </c>
      <c r="V1325">
        <v>5.8307010000000004</v>
      </c>
      <c r="W1325">
        <v>5.9194440000000004</v>
      </c>
      <c r="X1325">
        <v>6.0351100000000004</v>
      </c>
      <c r="Y1325">
        <v>6.0985100000000001</v>
      </c>
      <c r="Z1325">
        <v>6.2675599999999996</v>
      </c>
      <c r="AA1325">
        <v>6.2972029999999997</v>
      </c>
      <c r="AB1325">
        <v>6.3909219999999998</v>
      </c>
      <c r="AC1325">
        <v>6.5232520000000003</v>
      </c>
      <c r="AD1325">
        <v>6.6661039999999998</v>
      </c>
      <c r="AE1325">
        <v>6.672383</v>
      </c>
      <c r="AF1325">
        <v>6.6610360000000002</v>
      </c>
      <c r="AG1325">
        <v>6.5935899999999998</v>
      </c>
      <c r="AH1325">
        <v>6.791201</v>
      </c>
      <c r="AI1325">
        <v>6.7809410000000003</v>
      </c>
      <c r="AJ1325">
        <v>6.8022999999999998</v>
      </c>
      <c r="AK1325">
        <v>6.820913</v>
      </c>
      <c r="AL1325">
        <v>6.8845280000000004</v>
      </c>
      <c r="AM1325">
        <v>6.9583690000000002</v>
      </c>
      <c r="AN1325">
        <v>7.0510669999999998</v>
      </c>
      <c r="AO1325" s="1">
        <v>1.2E-2</v>
      </c>
    </row>
    <row r="1326" spans="1:41" hidden="1" x14ac:dyDescent="0.2">
      <c r="A1326" t="s">
        <v>1201</v>
      </c>
      <c r="B1326" t="s">
        <v>114</v>
      </c>
      <c r="C1326" t="s">
        <v>2648</v>
      </c>
      <c r="D1326" t="s">
        <v>2669</v>
      </c>
      <c r="E1326" t="s">
        <v>2670</v>
      </c>
      <c r="I1326" t="s">
        <v>10</v>
      </c>
    </row>
    <row r="1327" spans="1:41" hidden="1" x14ac:dyDescent="0.2">
      <c r="A1327" t="s">
        <v>1201</v>
      </c>
      <c r="B1327" t="s">
        <v>11</v>
      </c>
      <c r="C1327" t="s">
        <v>2648</v>
      </c>
      <c r="D1327" t="s">
        <v>2669</v>
      </c>
      <c r="E1327" t="s">
        <v>2670</v>
      </c>
      <c r="F1327" t="s">
        <v>2651</v>
      </c>
      <c r="H1327" t="s">
        <v>997</v>
      </c>
      <c r="I1327" t="s">
        <v>10</v>
      </c>
      <c r="K1327">
        <v>1.5510619999999999</v>
      </c>
      <c r="L1327">
        <v>1.5803419999999999</v>
      </c>
      <c r="M1327">
        <v>1.591294</v>
      </c>
      <c r="N1327">
        <v>1.671386</v>
      </c>
      <c r="O1327">
        <v>1.6580699999999999</v>
      </c>
      <c r="P1327">
        <v>1.6429020000000001</v>
      </c>
      <c r="Q1327">
        <v>1.6374789999999999</v>
      </c>
      <c r="R1327">
        <v>1.6416109999999999</v>
      </c>
      <c r="S1327">
        <v>1.6352500000000001</v>
      </c>
      <c r="T1327">
        <v>1.6242190000000001</v>
      </c>
      <c r="U1327">
        <v>1.6251819999999999</v>
      </c>
      <c r="V1327">
        <v>1.622436</v>
      </c>
      <c r="W1327">
        <v>1.6213439999999999</v>
      </c>
      <c r="X1327">
        <v>1.615688</v>
      </c>
      <c r="Y1327">
        <v>1.6058330000000001</v>
      </c>
      <c r="Z1327">
        <v>1.602047</v>
      </c>
      <c r="AA1327">
        <v>1.6002959999999999</v>
      </c>
      <c r="AB1327">
        <v>1.5985450000000001</v>
      </c>
      <c r="AC1327">
        <v>1.5970800000000001</v>
      </c>
      <c r="AD1327">
        <v>1.597062</v>
      </c>
      <c r="AE1327">
        <v>1.596724</v>
      </c>
      <c r="AF1327">
        <v>1.594746</v>
      </c>
      <c r="AG1327">
        <v>1.594611</v>
      </c>
      <c r="AH1327">
        <v>1.5942339999999999</v>
      </c>
      <c r="AI1327">
        <v>1.5934029999999999</v>
      </c>
      <c r="AJ1327">
        <v>1.592293</v>
      </c>
      <c r="AK1327">
        <v>1.589952</v>
      </c>
      <c r="AL1327">
        <v>1.587361</v>
      </c>
      <c r="AM1327">
        <v>1.586249</v>
      </c>
      <c r="AN1327">
        <v>1.585324</v>
      </c>
      <c r="AO1327" s="1">
        <v>1E-3</v>
      </c>
    </row>
    <row r="1328" spans="1:41" hidden="1" x14ac:dyDescent="0.2">
      <c r="A1328" t="s">
        <v>1201</v>
      </c>
      <c r="B1328" t="s">
        <v>13</v>
      </c>
      <c r="C1328" t="s">
        <v>2648</v>
      </c>
      <c r="D1328" t="s">
        <v>2669</v>
      </c>
      <c r="E1328" t="s">
        <v>2670</v>
      </c>
      <c r="F1328" t="s">
        <v>2652</v>
      </c>
      <c r="H1328" t="s">
        <v>998</v>
      </c>
      <c r="I1328" t="s">
        <v>10</v>
      </c>
      <c r="K1328">
        <v>1.5519670000000001</v>
      </c>
      <c r="L1328">
        <v>1.5777490000000001</v>
      </c>
      <c r="M1328">
        <v>1.584333</v>
      </c>
      <c r="N1328">
        <v>1.6579330000000001</v>
      </c>
      <c r="O1328">
        <v>1.646693</v>
      </c>
      <c r="P1328">
        <v>1.6288419999999999</v>
      </c>
      <c r="Q1328">
        <v>1.622716</v>
      </c>
      <c r="R1328">
        <v>1.620466</v>
      </c>
      <c r="S1328">
        <v>1.611235</v>
      </c>
      <c r="T1328">
        <v>1.6004609999999999</v>
      </c>
      <c r="U1328">
        <v>1.594355</v>
      </c>
      <c r="V1328">
        <v>1.588824</v>
      </c>
      <c r="W1328">
        <v>1.57595</v>
      </c>
      <c r="X1328">
        <v>1.5690059999999999</v>
      </c>
      <c r="Y1328">
        <v>1.552765</v>
      </c>
      <c r="Z1328">
        <v>1.5457970000000001</v>
      </c>
      <c r="AA1328">
        <v>1.5413220000000001</v>
      </c>
      <c r="AB1328">
        <v>1.5391820000000001</v>
      </c>
      <c r="AC1328">
        <v>1.535377</v>
      </c>
      <c r="AD1328">
        <v>1.5333810000000001</v>
      </c>
      <c r="AE1328">
        <v>1.530875</v>
      </c>
      <c r="AF1328">
        <v>1.5265839999999999</v>
      </c>
      <c r="AG1328">
        <v>1.5225340000000001</v>
      </c>
      <c r="AH1328">
        <v>1.5189299999999999</v>
      </c>
      <c r="AI1328">
        <v>1.5143390000000001</v>
      </c>
      <c r="AJ1328">
        <v>1.5094289999999999</v>
      </c>
      <c r="AK1328">
        <v>1.5029600000000001</v>
      </c>
      <c r="AL1328">
        <v>1.496389</v>
      </c>
      <c r="AM1328">
        <v>1.4939359999999999</v>
      </c>
      <c r="AN1328">
        <v>1.4920040000000001</v>
      </c>
      <c r="AO1328" s="1">
        <v>-1E-3</v>
      </c>
    </row>
    <row r="1329" spans="1:41" hidden="1" x14ac:dyDescent="0.2">
      <c r="A1329" t="s">
        <v>1201</v>
      </c>
      <c r="B1329" t="s">
        <v>15</v>
      </c>
      <c r="C1329" t="s">
        <v>2648</v>
      </c>
      <c r="D1329" t="s">
        <v>2669</v>
      </c>
      <c r="E1329" t="s">
        <v>2670</v>
      </c>
      <c r="F1329" t="s">
        <v>2653</v>
      </c>
      <c r="H1329" t="s">
        <v>999</v>
      </c>
      <c r="I1329" t="s">
        <v>10</v>
      </c>
      <c r="K1329">
        <v>1.552076</v>
      </c>
      <c r="L1329">
        <v>1.5813159999999999</v>
      </c>
      <c r="M1329">
        <v>1.5955250000000001</v>
      </c>
      <c r="N1329">
        <v>1.673449</v>
      </c>
      <c r="O1329">
        <v>1.67469</v>
      </c>
      <c r="P1329">
        <v>1.6685000000000001</v>
      </c>
      <c r="Q1329">
        <v>1.6666289999999999</v>
      </c>
      <c r="R1329">
        <v>1.6718139999999999</v>
      </c>
      <c r="S1329">
        <v>1.6733389999999999</v>
      </c>
      <c r="T1329">
        <v>1.668669</v>
      </c>
      <c r="U1329">
        <v>1.6656530000000001</v>
      </c>
      <c r="V1329">
        <v>1.6686719999999999</v>
      </c>
      <c r="W1329">
        <v>1.672193</v>
      </c>
      <c r="X1329">
        <v>1.6737550000000001</v>
      </c>
      <c r="Y1329">
        <v>1.6658390000000001</v>
      </c>
      <c r="Z1329">
        <v>1.6655139999999999</v>
      </c>
      <c r="AA1329">
        <v>1.665624</v>
      </c>
      <c r="AB1329">
        <v>1.6666399999999999</v>
      </c>
      <c r="AC1329">
        <v>1.6676610000000001</v>
      </c>
      <c r="AD1329">
        <v>1.665694</v>
      </c>
      <c r="AE1329">
        <v>1.664552</v>
      </c>
      <c r="AF1329">
        <v>1.663189</v>
      </c>
      <c r="AG1329">
        <v>1.6626449999999999</v>
      </c>
      <c r="AH1329">
        <v>1.662461</v>
      </c>
      <c r="AI1329">
        <v>1.6626080000000001</v>
      </c>
      <c r="AJ1329">
        <v>1.6597040000000001</v>
      </c>
      <c r="AK1329">
        <v>1.656658</v>
      </c>
      <c r="AL1329">
        <v>1.6522699999999999</v>
      </c>
      <c r="AM1329">
        <v>1.648174</v>
      </c>
      <c r="AN1329">
        <v>1.6454249999999999</v>
      </c>
      <c r="AO1329" s="1">
        <v>2E-3</v>
      </c>
    </row>
    <row r="1330" spans="1:41" hidden="1" x14ac:dyDescent="0.2">
      <c r="A1330" t="s">
        <v>1201</v>
      </c>
      <c r="B1330" t="s">
        <v>118</v>
      </c>
      <c r="C1330" t="s">
        <v>2648</v>
      </c>
      <c r="D1330" t="s">
        <v>2669</v>
      </c>
      <c r="E1330" t="s">
        <v>2671</v>
      </c>
      <c r="I1330" t="s">
        <v>10</v>
      </c>
    </row>
    <row r="1331" spans="1:41" hidden="1" x14ac:dyDescent="0.2">
      <c r="A1331" t="s">
        <v>1201</v>
      </c>
      <c r="B1331" t="s">
        <v>11</v>
      </c>
      <c r="C1331" t="s">
        <v>2648</v>
      </c>
      <c r="D1331" t="s">
        <v>2669</v>
      </c>
      <c r="E1331" t="s">
        <v>2671</v>
      </c>
      <c r="F1331" t="s">
        <v>2651</v>
      </c>
      <c r="H1331" t="s">
        <v>1000</v>
      </c>
      <c r="I1331" t="s">
        <v>10</v>
      </c>
      <c r="K1331">
        <v>0.71666399999999997</v>
      </c>
      <c r="L1331">
        <v>0.71771300000000005</v>
      </c>
      <c r="M1331">
        <v>0.71981200000000001</v>
      </c>
      <c r="N1331">
        <v>0.72086099999999997</v>
      </c>
      <c r="O1331">
        <v>0.72295900000000002</v>
      </c>
      <c r="P1331">
        <v>0.72400900000000001</v>
      </c>
      <c r="Q1331">
        <v>0.72610699999999995</v>
      </c>
      <c r="R1331">
        <v>0.72715700000000005</v>
      </c>
      <c r="S1331">
        <v>0.72925499999999999</v>
      </c>
      <c r="T1331">
        <v>0.73135399999999995</v>
      </c>
      <c r="U1331">
        <v>0.73240300000000003</v>
      </c>
      <c r="V1331">
        <v>0.73450199999999999</v>
      </c>
      <c r="W1331">
        <v>0.73660000000000003</v>
      </c>
      <c r="X1331">
        <v>0.737649</v>
      </c>
      <c r="Y1331">
        <v>0.73974799999999996</v>
      </c>
      <c r="Z1331">
        <v>0.74184700000000003</v>
      </c>
      <c r="AA1331">
        <v>0.742896</v>
      </c>
      <c r="AB1331">
        <v>0.74499400000000005</v>
      </c>
      <c r="AC1331">
        <v>0.74709300000000001</v>
      </c>
      <c r="AD1331">
        <v>0.74919199999999997</v>
      </c>
      <c r="AE1331">
        <v>0.75129000000000001</v>
      </c>
      <c r="AF1331">
        <v>0.75338899999999998</v>
      </c>
      <c r="AG1331">
        <v>0.75548700000000002</v>
      </c>
      <c r="AH1331">
        <v>0.75758599999999998</v>
      </c>
      <c r="AI1331">
        <v>0.75968500000000005</v>
      </c>
      <c r="AJ1331">
        <v>0.76178299999999999</v>
      </c>
      <c r="AK1331">
        <v>0.76388199999999995</v>
      </c>
      <c r="AL1331">
        <v>0.76597999999999999</v>
      </c>
      <c r="AM1331">
        <v>0.76807899999999996</v>
      </c>
      <c r="AN1331">
        <v>0.770177</v>
      </c>
      <c r="AO1331" s="1">
        <v>2E-3</v>
      </c>
    </row>
    <row r="1332" spans="1:41" hidden="1" x14ac:dyDescent="0.2">
      <c r="A1332" t="s">
        <v>1201</v>
      </c>
      <c r="B1332" t="s">
        <v>13</v>
      </c>
      <c r="C1332" t="s">
        <v>2648</v>
      </c>
      <c r="D1332" t="s">
        <v>2669</v>
      </c>
      <c r="E1332" t="s">
        <v>2671</v>
      </c>
      <c r="F1332" t="s">
        <v>2652</v>
      </c>
      <c r="H1332" t="s">
        <v>1001</v>
      </c>
      <c r="I1332" t="s">
        <v>10</v>
      </c>
      <c r="K1332">
        <v>0.71666399999999997</v>
      </c>
      <c r="L1332">
        <v>0.71771300000000005</v>
      </c>
      <c r="M1332">
        <v>0.71981200000000001</v>
      </c>
      <c r="N1332">
        <v>0.72086099999999997</v>
      </c>
      <c r="O1332">
        <v>0.72295900000000002</v>
      </c>
      <c r="P1332">
        <v>0.72400900000000001</v>
      </c>
      <c r="Q1332">
        <v>0.72610699999999995</v>
      </c>
      <c r="R1332">
        <v>0.72715700000000005</v>
      </c>
      <c r="S1332">
        <v>0.72925499999999999</v>
      </c>
      <c r="T1332">
        <v>0.73135399999999995</v>
      </c>
      <c r="U1332">
        <v>0.73240300000000003</v>
      </c>
      <c r="V1332">
        <v>0.73450199999999999</v>
      </c>
      <c r="W1332">
        <v>0.73660000000000003</v>
      </c>
      <c r="X1332">
        <v>0.737649</v>
      </c>
      <c r="Y1332">
        <v>0.73974799999999996</v>
      </c>
      <c r="Z1332">
        <v>0.74184700000000003</v>
      </c>
      <c r="AA1332">
        <v>0.742896</v>
      </c>
      <c r="AB1332">
        <v>0.74499400000000005</v>
      </c>
      <c r="AC1332">
        <v>0.74709300000000001</v>
      </c>
      <c r="AD1332">
        <v>0.74919199999999997</v>
      </c>
      <c r="AE1332">
        <v>0.75129000000000001</v>
      </c>
      <c r="AF1332">
        <v>0.75338899999999998</v>
      </c>
      <c r="AG1332">
        <v>0.75548700000000002</v>
      </c>
      <c r="AH1332">
        <v>0.75758599999999998</v>
      </c>
      <c r="AI1332">
        <v>0.75968500000000005</v>
      </c>
      <c r="AJ1332">
        <v>0.76178299999999999</v>
      </c>
      <c r="AK1332">
        <v>0.76388199999999995</v>
      </c>
      <c r="AL1332">
        <v>0.76597999999999999</v>
      </c>
      <c r="AM1332">
        <v>0.76807899999999996</v>
      </c>
      <c r="AN1332">
        <v>0.770177</v>
      </c>
      <c r="AO1332" s="1">
        <v>2E-3</v>
      </c>
    </row>
    <row r="1333" spans="1:41" hidden="1" x14ac:dyDescent="0.2">
      <c r="A1333" t="s">
        <v>1201</v>
      </c>
      <c r="B1333" t="s">
        <v>15</v>
      </c>
      <c r="C1333" t="s">
        <v>2648</v>
      </c>
      <c r="D1333" t="s">
        <v>2669</v>
      </c>
      <c r="E1333" t="s">
        <v>2671</v>
      </c>
      <c r="F1333" t="s">
        <v>2653</v>
      </c>
      <c r="H1333" t="s">
        <v>1002</v>
      </c>
      <c r="I1333" t="s">
        <v>10</v>
      </c>
      <c r="K1333">
        <v>0.71666399999999997</v>
      </c>
      <c r="L1333">
        <v>0.71771300000000005</v>
      </c>
      <c r="M1333">
        <v>0.71981200000000001</v>
      </c>
      <c r="N1333">
        <v>0.72086099999999997</v>
      </c>
      <c r="O1333">
        <v>0.72295900000000002</v>
      </c>
      <c r="P1333">
        <v>0.72400900000000001</v>
      </c>
      <c r="Q1333">
        <v>0.72610699999999995</v>
      </c>
      <c r="R1333">
        <v>0.72715700000000005</v>
      </c>
      <c r="S1333">
        <v>0.72925499999999999</v>
      </c>
      <c r="T1333">
        <v>0.73135399999999995</v>
      </c>
      <c r="U1333">
        <v>0.73240300000000003</v>
      </c>
      <c r="V1333">
        <v>0.73450199999999999</v>
      </c>
      <c r="W1333">
        <v>0.73660000000000003</v>
      </c>
      <c r="X1333">
        <v>0.737649</v>
      </c>
      <c r="Y1333">
        <v>0.73974799999999996</v>
      </c>
      <c r="Z1333">
        <v>0.74184700000000003</v>
      </c>
      <c r="AA1333">
        <v>0.742896</v>
      </c>
      <c r="AB1333">
        <v>0.74499400000000005</v>
      </c>
      <c r="AC1333">
        <v>0.74709300000000001</v>
      </c>
      <c r="AD1333">
        <v>0.74919199999999997</v>
      </c>
      <c r="AE1333">
        <v>0.75129000000000001</v>
      </c>
      <c r="AF1333">
        <v>0.75338899999999998</v>
      </c>
      <c r="AG1333">
        <v>0.75548700000000002</v>
      </c>
      <c r="AH1333">
        <v>0.75758599999999998</v>
      </c>
      <c r="AI1333">
        <v>0.75968500000000005</v>
      </c>
      <c r="AJ1333">
        <v>0.76178299999999999</v>
      </c>
      <c r="AK1333">
        <v>0.76388199999999995</v>
      </c>
      <c r="AL1333">
        <v>0.76597999999999999</v>
      </c>
      <c r="AM1333">
        <v>0.76807899999999996</v>
      </c>
      <c r="AN1333">
        <v>0.770177</v>
      </c>
      <c r="AO1333" s="1">
        <v>2E-3</v>
      </c>
    </row>
    <row r="1334" spans="1:41" hidden="1" x14ac:dyDescent="0.2">
      <c r="A1334" t="s">
        <v>1201</v>
      </c>
      <c r="B1334" t="s">
        <v>122</v>
      </c>
    </row>
    <row r="1335" spans="1:41" hidden="1" x14ac:dyDescent="0.2">
      <c r="A1335" t="s">
        <v>1201</v>
      </c>
      <c r="B1335" t="s">
        <v>9</v>
      </c>
      <c r="C1335" t="s">
        <v>2648</v>
      </c>
      <c r="D1335" t="s">
        <v>2672</v>
      </c>
      <c r="E1335" t="s">
        <v>2650</v>
      </c>
      <c r="I1335" t="s">
        <v>10</v>
      </c>
    </row>
    <row r="1336" spans="1:41" hidden="1" x14ac:dyDescent="0.2">
      <c r="A1336" t="s">
        <v>1201</v>
      </c>
      <c r="B1336" t="s">
        <v>11</v>
      </c>
      <c r="C1336" t="s">
        <v>2648</v>
      </c>
      <c r="D1336" t="s">
        <v>2672</v>
      </c>
      <c r="E1336" t="s">
        <v>2650</v>
      </c>
      <c r="F1336" t="s">
        <v>2651</v>
      </c>
      <c r="H1336" t="s">
        <v>1003</v>
      </c>
      <c r="I1336" t="s">
        <v>10</v>
      </c>
      <c r="K1336">
        <v>16.301141999999999</v>
      </c>
      <c r="L1336">
        <v>17.824826999999999</v>
      </c>
      <c r="M1336">
        <v>17.128117</v>
      </c>
      <c r="N1336">
        <v>17.534901000000001</v>
      </c>
      <c r="O1336">
        <v>17.465057000000002</v>
      </c>
      <c r="P1336">
        <v>17.548999999999999</v>
      </c>
      <c r="Q1336">
        <v>17.829687</v>
      </c>
      <c r="R1336">
        <v>18.273516000000001</v>
      </c>
      <c r="S1336">
        <v>18.648388000000001</v>
      </c>
      <c r="T1336">
        <v>19.038080000000001</v>
      </c>
      <c r="U1336">
        <v>19.403383000000002</v>
      </c>
      <c r="V1336">
        <v>19.709928999999999</v>
      </c>
      <c r="W1336">
        <v>20.011118</v>
      </c>
      <c r="X1336">
        <v>20.227058</v>
      </c>
      <c r="Y1336">
        <v>20.383675</v>
      </c>
      <c r="Z1336">
        <v>20.545984000000001</v>
      </c>
      <c r="AA1336">
        <v>20.72653</v>
      </c>
      <c r="AB1336">
        <v>20.899827999999999</v>
      </c>
      <c r="AC1336">
        <v>21.012025999999999</v>
      </c>
      <c r="AD1336">
        <v>21.24803</v>
      </c>
      <c r="AE1336">
        <v>21.431190000000001</v>
      </c>
      <c r="AF1336">
        <v>21.500852999999999</v>
      </c>
      <c r="AG1336">
        <v>21.655007999999999</v>
      </c>
      <c r="AH1336">
        <v>21.844912999999998</v>
      </c>
      <c r="AI1336">
        <v>21.918572999999999</v>
      </c>
      <c r="AJ1336">
        <v>22.020154999999999</v>
      </c>
      <c r="AK1336">
        <v>22.096457000000001</v>
      </c>
      <c r="AL1336">
        <v>22.141911</v>
      </c>
      <c r="AM1336">
        <v>22.137312000000001</v>
      </c>
      <c r="AN1336">
        <v>22.115870999999999</v>
      </c>
      <c r="AO1336" s="1">
        <v>1.0999999999999999E-2</v>
      </c>
    </row>
    <row r="1337" spans="1:41" hidden="1" x14ac:dyDescent="0.2">
      <c r="A1337" t="s">
        <v>1201</v>
      </c>
      <c r="B1337" t="s">
        <v>13</v>
      </c>
      <c r="C1337" t="s">
        <v>2648</v>
      </c>
      <c r="D1337" t="s">
        <v>2672</v>
      </c>
      <c r="E1337" t="s">
        <v>2650</v>
      </c>
      <c r="F1337" t="s">
        <v>2652</v>
      </c>
      <c r="H1337" t="s">
        <v>1004</v>
      </c>
      <c r="I1337" t="s">
        <v>10</v>
      </c>
      <c r="K1337">
        <v>16.300961000000001</v>
      </c>
      <c r="L1337">
        <v>17.362950999999999</v>
      </c>
      <c r="M1337">
        <v>16.416840000000001</v>
      </c>
      <c r="N1337">
        <v>16.297889999999999</v>
      </c>
      <c r="O1337">
        <v>15.891703</v>
      </c>
      <c r="P1337">
        <v>15.682095</v>
      </c>
      <c r="Q1337">
        <v>15.622989</v>
      </c>
      <c r="R1337">
        <v>15.740254</v>
      </c>
      <c r="S1337">
        <v>15.950516</v>
      </c>
      <c r="T1337">
        <v>16.136143000000001</v>
      </c>
      <c r="U1337">
        <v>16.289373000000001</v>
      </c>
      <c r="V1337">
        <v>16.557729999999999</v>
      </c>
      <c r="W1337">
        <v>16.861353000000001</v>
      </c>
      <c r="X1337">
        <v>17.008355999999999</v>
      </c>
      <c r="Y1337">
        <v>17.064436000000001</v>
      </c>
      <c r="Z1337">
        <v>17.130317999999999</v>
      </c>
      <c r="AA1337">
        <v>17.247323999999999</v>
      </c>
      <c r="AB1337">
        <v>17.421122</v>
      </c>
      <c r="AC1337">
        <v>17.507393</v>
      </c>
      <c r="AD1337">
        <v>17.715886999999999</v>
      </c>
      <c r="AE1337">
        <v>17.825104</v>
      </c>
      <c r="AF1337">
        <v>17.888584000000002</v>
      </c>
      <c r="AG1337">
        <v>17.945820000000001</v>
      </c>
      <c r="AH1337">
        <v>17.977629</v>
      </c>
      <c r="AI1337">
        <v>18.00141</v>
      </c>
      <c r="AJ1337">
        <v>17.993786</v>
      </c>
      <c r="AK1337">
        <v>17.937027</v>
      </c>
      <c r="AL1337">
        <v>17.872406000000002</v>
      </c>
      <c r="AM1337">
        <v>17.911251</v>
      </c>
      <c r="AN1337">
        <v>17.924313999999999</v>
      </c>
      <c r="AO1337" s="1">
        <v>3.0000000000000001E-3</v>
      </c>
    </row>
    <row r="1338" spans="1:41" hidden="1" x14ac:dyDescent="0.2">
      <c r="A1338" t="s">
        <v>1201</v>
      </c>
      <c r="B1338" t="s">
        <v>15</v>
      </c>
      <c r="C1338" t="s">
        <v>2648</v>
      </c>
      <c r="D1338" t="s">
        <v>2672</v>
      </c>
      <c r="E1338" t="s">
        <v>2650</v>
      </c>
      <c r="F1338" t="s">
        <v>2653</v>
      </c>
      <c r="H1338" t="s">
        <v>1005</v>
      </c>
      <c r="I1338" t="s">
        <v>10</v>
      </c>
      <c r="K1338">
        <v>16.301352000000001</v>
      </c>
      <c r="L1338">
        <v>18.188110000000002</v>
      </c>
      <c r="M1338">
        <v>18.121651</v>
      </c>
      <c r="N1338">
        <v>19.265739</v>
      </c>
      <c r="O1338">
        <v>19.922067999999999</v>
      </c>
      <c r="P1338">
        <v>20.562014000000001</v>
      </c>
      <c r="Q1338">
        <v>21.191338999999999</v>
      </c>
      <c r="R1338">
        <v>21.898807999999999</v>
      </c>
      <c r="S1338">
        <v>22.993628999999999</v>
      </c>
      <c r="T1338">
        <v>23.867918</v>
      </c>
      <c r="U1338">
        <v>24.674092999999999</v>
      </c>
      <c r="V1338">
        <v>25.41367</v>
      </c>
      <c r="W1338">
        <v>26.064319999999999</v>
      </c>
      <c r="X1338">
        <v>26.607208</v>
      </c>
      <c r="Y1338">
        <v>26.951851000000001</v>
      </c>
      <c r="Z1338">
        <v>27.412554</v>
      </c>
      <c r="AA1338">
        <v>27.725933000000001</v>
      </c>
      <c r="AB1338">
        <v>28.058971</v>
      </c>
      <c r="AC1338">
        <v>28.382444</v>
      </c>
      <c r="AD1338">
        <v>28.51923</v>
      </c>
      <c r="AE1338">
        <v>28.578330999999999</v>
      </c>
      <c r="AF1338">
        <v>28.593525</v>
      </c>
      <c r="AG1338">
        <v>28.727257000000002</v>
      </c>
      <c r="AH1338">
        <v>28.997969000000001</v>
      </c>
      <c r="AI1338">
        <v>29.310843999999999</v>
      </c>
      <c r="AJ1338">
        <v>29.525682</v>
      </c>
      <c r="AK1338">
        <v>29.685252999999999</v>
      </c>
      <c r="AL1338">
        <v>29.766687000000001</v>
      </c>
      <c r="AM1338">
        <v>29.907602000000001</v>
      </c>
      <c r="AN1338">
        <v>29.957125000000001</v>
      </c>
      <c r="AO1338" s="1">
        <v>2.1000000000000001E-2</v>
      </c>
    </row>
    <row r="1339" spans="1:41" hidden="1" x14ac:dyDescent="0.2">
      <c r="A1339" t="s">
        <v>1201</v>
      </c>
      <c r="B1339" t="s">
        <v>79</v>
      </c>
      <c r="C1339" t="s">
        <v>2648</v>
      </c>
      <c r="D1339" t="s">
        <v>2672</v>
      </c>
      <c r="E1339" t="s">
        <v>2665</v>
      </c>
      <c r="I1339" t="s">
        <v>10</v>
      </c>
    </row>
    <row r="1340" spans="1:41" hidden="1" x14ac:dyDescent="0.2">
      <c r="A1340" t="s">
        <v>1201</v>
      </c>
      <c r="B1340" t="s">
        <v>11</v>
      </c>
      <c r="C1340" t="s">
        <v>2648</v>
      </c>
      <c r="D1340" t="s">
        <v>2672</v>
      </c>
      <c r="E1340" t="s">
        <v>2665</v>
      </c>
      <c r="F1340" t="s">
        <v>2651</v>
      </c>
      <c r="H1340" t="s">
        <v>1006</v>
      </c>
      <c r="I1340" t="s">
        <v>10</v>
      </c>
      <c r="K1340">
        <v>25.084902</v>
      </c>
      <c r="L1340">
        <v>25.084902</v>
      </c>
      <c r="M1340">
        <v>24.616185999999999</v>
      </c>
      <c r="N1340">
        <v>24.274538</v>
      </c>
      <c r="O1340">
        <v>23.912134000000002</v>
      </c>
      <c r="P1340">
        <v>24.171993000000001</v>
      </c>
      <c r="Q1340">
        <v>24.482562999999999</v>
      </c>
      <c r="R1340">
        <v>24.814404</v>
      </c>
      <c r="S1340">
        <v>25.049091000000001</v>
      </c>
      <c r="T1340">
        <v>25.723858</v>
      </c>
      <c r="U1340">
        <v>26.185427000000001</v>
      </c>
      <c r="V1340">
        <v>26.526385999999999</v>
      </c>
      <c r="W1340">
        <v>26.659924</v>
      </c>
      <c r="X1340">
        <v>27.133520000000001</v>
      </c>
      <c r="Y1340">
        <v>27.252787000000001</v>
      </c>
      <c r="Z1340">
        <v>27.317383</v>
      </c>
      <c r="AA1340">
        <v>27.435023999999999</v>
      </c>
      <c r="AB1340">
        <v>27.762091000000002</v>
      </c>
      <c r="AC1340">
        <v>27.754431</v>
      </c>
      <c r="AD1340">
        <v>27.954401000000001</v>
      </c>
      <c r="AE1340">
        <v>28.190823000000002</v>
      </c>
      <c r="AF1340">
        <v>28.151786999999999</v>
      </c>
      <c r="AG1340">
        <v>28.401561999999998</v>
      </c>
      <c r="AH1340">
        <v>28.667622000000001</v>
      </c>
      <c r="AI1340">
        <v>28.755659000000001</v>
      </c>
      <c r="AJ1340">
        <v>29.016065999999999</v>
      </c>
      <c r="AK1340">
        <v>29.115696</v>
      </c>
      <c r="AL1340">
        <v>29.037148999999999</v>
      </c>
      <c r="AM1340">
        <v>29.061962000000001</v>
      </c>
      <c r="AN1340">
        <v>29.041073000000001</v>
      </c>
      <c r="AO1340" s="1">
        <v>5.0000000000000001E-3</v>
      </c>
    </row>
    <row r="1341" spans="1:41" hidden="1" x14ac:dyDescent="0.2">
      <c r="A1341" t="s">
        <v>1201</v>
      </c>
      <c r="B1341" t="s">
        <v>13</v>
      </c>
      <c r="C1341" t="s">
        <v>2648</v>
      </c>
      <c r="D1341" t="s">
        <v>2672</v>
      </c>
      <c r="E1341" t="s">
        <v>2665</v>
      </c>
      <c r="F1341" t="s">
        <v>2652</v>
      </c>
      <c r="H1341" t="s">
        <v>1007</v>
      </c>
      <c r="I1341" t="s">
        <v>10</v>
      </c>
      <c r="K1341">
        <v>25.084902</v>
      </c>
      <c r="L1341">
        <v>25.084902</v>
      </c>
      <c r="M1341">
        <v>24.129393</v>
      </c>
      <c r="N1341">
        <v>23.238437999999999</v>
      </c>
      <c r="O1341">
        <v>22.845435999999999</v>
      </c>
      <c r="P1341">
        <v>23.103365</v>
      </c>
      <c r="Q1341">
        <v>23.422142000000001</v>
      </c>
      <c r="R1341">
        <v>23.405204999999999</v>
      </c>
      <c r="S1341">
        <v>23.745787</v>
      </c>
      <c r="T1341">
        <v>24.098120000000002</v>
      </c>
      <c r="U1341">
        <v>24.257964999999999</v>
      </c>
      <c r="V1341">
        <v>24.474115000000001</v>
      </c>
      <c r="W1341">
        <v>24.497689999999999</v>
      </c>
      <c r="X1341">
        <v>24.488956000000002</v>
      </c>
      <c r="Y1341">
        <v>24.609957000000001</v>
      </c>
      <c r="Z1341">
        <v>24.499808999999999</v>
      </c>
      <c r="AA1341">
        <v>24.348445999999999</v>
      </c>
      <c r="AB1341">
        <v>24.616399999999999</v>
      </c>
      <c r="AC1341">
        <v>24.779423000000001</v>
      </c>
      <c r="AD1341">
        <v>25.281054999999999</v>
      </c>
      <c r="AE1341">
        <v>25.430447000000001</v>
      </c>
      <c r="AF1341">
        <v>25.477087000000001</v>
      </c>
      <c r="AG1341">
        <v>25.688368000000001</v>
      </c>
      <c r="AH1341">
        <v>25.841759</v>
      </c>
      <c r="AI1341">
        <v>25.896291999999999</v>
      </c>
      <c r="AJ1341">
        <v>25.710175</v>
      </c>
      <c r="AK1341">
        <v>25.749514000000001</v>
      </c>
      <c r="AL1341">
        <v>25.90757</v>
      </c>
      <c r="AM1341">
        <v>26.180693000000002</v>
      </c>
      <c r="AN1341">
        <v>26.441814000000001</v>
      </c>
      <c r="AO1341" s="1">
        <v>2E-3</v>
      </c>
    </row>
    <row r="1342" spans="1:41" hidden="1" x14ac:dyDescent="0.2">
      <c r="A1342" t="s">
        <v>1201</v>
      </c>
      <c r="B1342" t="s">
        <v>15</v>
      </c>
      <c r="C1342" t="s">
        <v>2648</v>
      </c>
      <c r="D1342" t="s">
        <v>2672</v>
      </c>
      <c r="E1342" t="s">
        <v>2665</v>
      </c>
      <c r="F1342" t="s">
        <v>2653</v>
      </c>
      <c r="H1342" t="s">
        <v>1008</v>
      </c>
      <c r="I1342" t="s">
        <v>10</v>
      </c>
      <c r="K1342">
        <v>25.084902</v>
      </c>
      <c r="L1342">
        <v>25.084902</v>
      </c>
      <c r="M1342">
        <v>24.391000999999999</v>
      </c>
      <c r="N1342">
        <v>25.095448000000001</v>
      </c>
      <c r="O1342">
        <v>25.385114999999999</v>
      </c>
      <c r="P1342">
        <v>25.72822</v>
      </c>
      <c r="Q1342">
        <v>26.188991999999999</v>
      </c>
      <c r="R1342">
        <v>26.727838999999999</v>
      </c>
      <c r="S1342">
        <v>27.811640000000001</v>
      </c>
      <c r="T1342">
        <v>28.452418999999999</v>
      </c>
      <c r="U1342">
        <v>28.913307</v>
      </c>
      <c r="V1342">
        <v>29.532613999999999</v>
      </c>
      <c r="W1342">
        <v>29.946743000000001</v>
      </c>
      <c r="X1342">
        <v>30.314216999999999</v>
      </c>
      <c r="Y1342">
        <v>30.485146</v>
      </c>
      <c r="Z1342">
        <v>30.724229999999999</v>
      </c>
      <c r="AA1342">
        <v>30.97916</v>
      </c>
      <c r="AB1342">
        <v>31.087382999999999</v>
      </c>
      <c r="AC1342">
        <v>31.303801</v>
      </c>
      <c r="AD1342">
        <v>30.930546</v>
      </c>
      <c r="AE1342">
        <v>30.794754000000001</v>
      </c>
      <c r="AF1342">
        <v>31.279634000000001</v>
      </c>
      <c r="AG1342">
        <v>31.643217</v>
      </c>
      <c r="AH1342">
        <v>31.680954</v>
      </c>
      <c r="AI1342">
        <v>32.156872</v>
      </c>
      <c r="AJ1342">
        <v>32.020493000000002</v>
      </c>
      <c r="AK1342">
        <v>31.993746000000002</v>
      </c>
      <c r="AL1342">
        <v>31.736801</v>
      </c>
      <c r="AM1342">
        <v>31.988029000000001</v>
      </c>
      <c r="AN1342">
        <v>32.145949999999999</v>
      </c>
      <c r="AO1342" s="1">
        <v>8.9999999999999993E-3</v>
      </c>
    </row>
    <row r="1343" spans="1:41" hidden="1" x14ac:dyDescent="0.2">
      <c r="A1343" t="s">
        <v>1201</v>
      </c>
      <c r="B1343" t="s">
        <v>83</v>
      </c>
      <c r="C1343" t="s">
        <v>2648</v>
      </c>
      <c r="D1343" t="s">
        <v>2672</v>
      </c>
      <c r="E1343" t="s">
        <v>2666</v>
      </c>
      <c r="I1343" t="s">
        <v>10</v>
      </c>
    </row>
    <row r="1344" spans="1:41" hidden="1" x14ac:dyDescent="0.2">
      <c r="A1344" t="s">
        <v>1201</v>
      </c>
      <c r="B1344" t="s">
        <v>11</v>
      </c>
      <c r="C1344" t="s">
        <v>2648</v>
      </c>
      <c r="D1344" t="s">
        <v>2672</v>
      </c>
      <c r="E1344" t="s">
        <v>2666</v>
      </c>
      <c r="F1344" t="s">
        <v>2651</v>
      </c>
      <c r="H1344" t="s">
        <v>1009</v>
      </c>
      <c r="I1344" t="s">
        <v>10</v>
      </c>
      <c r="K1344">
        <v>24.653113999999999</v>
      </c>
      <c r="L1344">
        <v>23.431128000000001</v>
      </c>
      <c r="M1344">
        <v>20.543990999999998</v>
      </c>
      <c r="N1344">
        <v>20.244327999999999</v>
      </c>
      <c r="O1344">
        <v>19.960491000000001</v>
      </c>
      <c r="P1344">
        <v>20.160706999999999</v>
      </c>
      <c r="Q1344">
        <v>20.397815999999999</v>
      </c>
      <c r="R1344">
        <v>20.635228999999999</v>
      </c>
      <c r="S1344">
        <v>20.803643999999998</v>
      </c>
      <c r="T1344">
        <v>21.391511999999999</v>
      </c>
      <c r="U1344">
        <v>21.685127000000001</v>
      </c>
      <c r="V1344">
        <v>21.942741000000002</v>
      </c>
      <c r="W1344">
        <v>22.078074000000001</v>
      </c>
      <c r="X1344">
        <v>22.282328</v>
      </c>
      <c r="Y1344">
        <v>22.380269999999999</v>
      </c>
      <c r="Z1344">
        <v>22.559736000000001</v>
      </c>
      <c r="AA1344">
        <v>22.721679999999999</v>
      </c>
      <c r="AB1344">
        <v>22.996023000000001</v>
      </c>
      <c r="AC1344">
        <v>22.996604999999999</v>
      </c>
      <c r="AD1344">
        <v>23.209496000000001</v>
      </c>
      <c r="AE1344">
        <v>23.365227000000001</v>
      </c>
      <c r="AF1344">
        <v>23.398129000000001</v>
      </c>
      <c r="AG1344">
        <v>23.634309999999999</v>
      </c>
      <c r="AH1344">
        <v>23.884633999999998</v>
      </c>
      <c r="AI1344">
        <v>23.957975000000001</v>
      </c>
      <c r="AJ1344">
        <v>24.174939999999999</v>
      </c>
      <c r="AK1344">
        <v>24.259786999999999</v>
      </c>
      <c r="AL1344">
        <v>24.192511</v>
      </c>
      <c r="AM1344">
        <v>24.213180999999999</v>
      </c>
      <c r="AN1344">
        <v>24.195772000000002</v>
      </c>
      <c r="AO1344" s="1">
        <v>-1E-3</v>
      </c>
    </row>
    <row r="1345" spans="1:41" hidden="1" x14ac:dyDescent="0.2">
      <c r="A1345" t="s">
        <v>1201</v>
      </c>
      <c r="B1345" t="s">
        <v>13</v>
      </c>
      <c r="C1345" t="s">
        <v>2648</v>
      </c>
      <c r="D1345" t="s">
        <v>2672</v>
      </c>
      <c r="E1345" t="s">
        <v>2666</v>
      </c>
      <c r="F1345" t="s">
        <v>2652</v>
      </c>
      <c r="H1345" t="s">
        <v>1010</v>
      </c>
      <c r="I1345" t="s">
        <v>10</v>
      </c>
      <c r="K1345">
        <v>24.653113999999999</v>
      </c>
      <c r="L1345">
        <v>23.431115999999999</v>
      </c>
      <c r="M1345">
        <v>20.174437999999999</v>
      </c>
      <c r="N1345">
        <v>19.440037</v>
      </c>
      <c r="O1345">
        <v>19.060841</v>
      </c>
      <c r="P1345">
        <v>19.119506999999999</v>
      </c>
      <c r="Q1345">
        <v>19.336147</v>
      </c>
      <c r="R1345">
        <v>19.405085</v>
      </c>
      <c r="S1345">
        <v>19.516033</v>
      </c>
      <c r="T1345">
        <v>19.789000000000001</v>
      </c>
      <c r="U1345">
        <v>19.932426</v>
      </c>
      <c r="V1345">
        <v>20.112355999999998</v>
      </c>
      <c r="W1345">
        <v>20.130877999999999</v>
      </c>
      <c r="X1345">
        <v>20.123760000000001</v>
      </c>
      <c r="Y1345">
        <v>20.131661999999999</v>
      </c>
      <c r="Z1345">
        <v>20.139558999999998</v>
      </c>
      <c r="AA1345">
        <v>20.074942</v>
      </c>
      <c r="AB1345">
        <v>20.225992000000002</v>
      </c>
      <c r="AC1345">
        <v>20.270150999999998</v>
      </c>
      <c r="AD1345">
        <v>20.656604999999999</v>
      </c>
      <c r="AE1345">
        <v>20.781731000000001</v>
      </c>
      <c r="AF1345">
        <v>20.821228000000001</v>
      </c>
      <c r="AG1345">
        <v>20.995156999999999</v>
      </c>
      <c r="AH1345">
        <v>21.121397000000002</v>
      </c>
      <c r="AI1345">
        <v>21.160675000000001</v>
      </c>
      <c r="AJ1345">
        <v>21.315460000000002</v>
      </c>
      <c r="AK1345">
        <v>21.168344000000001</v>
      </c>
      <c r="AL1345">
        <v>21.265587</v>
      </c>
      <c r="AM1345">
        <v>21.530063999999999</v>
      </c>
      <c r="AN1345">
        <v>21.751328999999998</v>
      </c>
      <c r="AO1345" s="1">
        <v>-4.0000000000000001E-3</v>
      </c>
    </row>
    <row r="1346" spans="1:41" hidden="1" x14ac:dyDescent="0.2">
      <c r="A1346" t="s">
        <v>1201</v>
      </c>
      <c r="B1346" t="s">
        <v>15</v>
      </c>
      <c r="C1346" t="s">
        <v>2648</v>
      </c>
      <c r="D1346" t="s">
        <v>2672</v>
      </c>
      <c r="E1346" t="s">
        <v>2666</v>
      </c>
      <c r="F1346" t="s">
        <v>2653</v>
      </c>
      <c r="H1346" t="s">
        <v>1011</v>
      </c>
      <c r="I1346" t="s">
        <v>10</v>
      </c>
      <c r="K1346">
        <v>24.653113999999999</v>
      </c>
      <c r="L1346">
        <v>23.431107999999998</v>
      </c>
      <c r="M1346">
        <v>20.384505999999998</v>
      </c>
      <c r="N1346">
        <v>20.980212999999999</v>
      </c>
      <c r="O1346">
        <v>21.215574</v>
      </c>
      <c r="P1346">
        <v>21.490991999999999</v>
      </c>
      <c r="Q1346">
        <v>21.857792</v>
      </c>
      <c r="R1346">
        <v>22.290073</v>
      </c>
      <c r="S1346">
        <v>23.209952999999999</v>
      </c>
      <c r="T1346">
        <v>23.745705000000001</v>
      </c>
      <c r="U1346">
        <v>24.129469</v>
      </c>
      <c r="V1346">
        <v>24.617273000000001</v>
      </c>
      <c r="W1346">
        <v>24.957039000000002</v>
      </c>
      <c r="X1346">
        <v>25.279005000000002</v>
      </c>
      <c r="Y1346">
        <v>25.412046</v>
      </c>
      <c r="Z1346">
        <v>25.621362999999999</v>
      </c>
      <c r="AA1346">
        <v>25.834927</v>
      </c>
      <c r="AB1346">
        <v>25.919160999999999</v>
      </c>
      <c r="AC1346">
        <v>26.107362999999999</v>
      </c>
      <c r="AD1346">
        <v>25.791260000000001</v>
      </c>
      <c r="AE1346">
        <v>25.678896000000002</v>
      </c>
      <c r="AF1346">
        <v>25.998605999999999</v>
      </c>
      <c r="AG1346">
        <v>26.265242000000001</v>
      </c>
      <c r="AH1346">
        <v>26.424543</v>
      </c>
      <c r="AI1346">
        <v>26.808368999999999</v>
      </c>
      <c r="AJ1346">
        <v>26.702041999999999</v>
      </c>
      <c r="AK1346">
        <v>26.675552</v>
      </c>
      <c r="AL1346">
        <v>26.474768000000001</v>
      </c>
      <c r="AM1346">
        <v>26.683495000000001</v>
      </c>
      <c r="AN1346">
        <v>26.823236000000001</v>
      </c>
      <c r="AO1346" s="1">
        <v>3.0000000000000001E-3</v>
      </c>
    </row>
    <row r="1347" spans="1:41" hidden="1" x14ac:dyDescent="0.2">
      <c r="A1347" t="s">
        <v>1201</v>
      </c>
      <c r="B1347" t="s">
        <v>87</v>
      </c>
      <c r="C1347" t="s">
        <v>2648</v>
      </c>
      <c r="D1347" t="s">
        <v>2672</v>
      </c>
      <c r="E1347" t="s">
        <v>2667</v>
      </c>
      <c r="I1347" t="s">
        <v>10</v>
      </c>
    </row>
    <row r="1348" spans="1:41" hidden="1" x14ac:dyDescent="0.2">
      <c r="A1348" t="s">
        <v>1201</v>
      </c>
      <c r="B1348" t="s">
        <v>11</v>
      </c>
      <c r="C1348" t="s">
        <v>2648</v>
      </c>
      <c r="D1348" t="s">
        <v>2672</v>
      </c>
      <c r="E1348" t="s">
        <v>2667</v>
      </c>
      <c r="F1348" t="s">
        <v>2651</v>
      </c>
      <c r="H1348" t="s">
        <v>1012</v>
      </c>
      <c r="I1348" t="s">
        <v>10</v>
      </c>
      <c r="K1348">
        <v>14.612163000000001</v>
      </c>
      <c r="L1348">
        <v>15.295166999999999</v>
      </c>
      <c r="M1348">
        <v>14.233784</v>
      </c>
      <c r="N1348">
        <v>15.452666000000001</v>
      </c>
      <c r="O1348">
        <v>15.518905999999999</v>
      </c>
      <c r="P1348">
        <v>15.702229000000001</v>
      </c>
      <c r="Q1348">
        <v>15.971399999999999</v>
      </c>
      <c r="R1348">
        <v>16.262962000000002</v>
      </c>
      <c r="S1348">
        <v>16.423103000000001</v>
      </c>
      <c r="T1348">
        <v>16.359324000000001</v>
      </c>
      <c r="U1348">
        <v>16.790095999999998</v>
      </c>
      <c r="V1348">
        <v>16.974325</v>
      </c>
      <c r="W1348">
        <v>17.074725999999998</v>
      </c>
      <c r="X1348">
        <v>17.250344999999999</v>
      </c>
      <c r="Y1348">
        <v>17.361529999999998</v>
      </c>
      <c r="Z1348">
        <v>17.555703999999999</v>
      </c>
      <c r="AA1348">
        <v>17.807426</v>
      </c>
      <c r="AB1348">
        <v>17.985251999999999</v>
      </c>
      <c r="AC1348">
        <v>18.077366000000001</v>
      </c>
      <c r="AD1348">
        <v>18.285536</v>
      </c>
      <c r="AE1348">
        <v>18.418154000000001</v>
      </c>
      <c r="AF1348">
        <v>18.448976999999999</v>
      </c>
      <c r="AG1348">
        <v>18.726126000000001</v>
      </c>
      <c r="AH1348">
        <v>19.034842000000001</v>
      </c>
      <c r="AI1348">
        <v>19.140905</v>
      </c>
      <c r="AJ1348">
        <v>19.342144000000001</v>
      </c>
      <c r="AK1348">
        <v>19.421756999999999</v>
      </c>
      <c r="AL1348">
        <v>19.395882</v>
      </c>
      <c r="AM1348">
        <v>19.444849000000001</v>
      </c>
      <c r="AN1348">
        <v>19.368513</v>
      </c>
      <c r="AO1348" s="1">
        <v>0.01</v>
      </c>
    </row>
    <row r="1349" spans="1:41" hidden="1" x14ac:dyDescent="0.2">
      <c r="A1349" t="s">
        <v>1201</v>
      </c>
      <c r="B1349" t="s">
        <v>13</v>
      </c>
      <c r="C1349" t="s">
        <v>2648</v>
      </c>
      <c r="D1349" t="s">
        <v>2672</v>
      </c>
      <c r="E1349" t="s">
        <v>2667</v>
      </c>
      <c r="F1349" t="s">
        <v>2652</v>
      </c>
      <c r="H1349" t="s">
        <v>1013</v>
      </c>
      <c r="I1349" t="s">
        <v>10</v>
      </c>
      <c r="K1349">
        <v>14.612163000000001</v>
      </c>
      <c r="L1349">
        <v>15.295166999999999</v>
      </c>
      <c r="M1349">
        <v>13.792216</v>
      </c>
      <c r="N1349">
        <v>14.465256</v>
      </c>
      <c r="O1349">
        <v>14.476452999999999</v>
      </c>
      <c r="P1349">
        <v>14.691013999999999</v>
      </c>
      <c r="Q1349">
        <v>15.006843</v>
      </c>
      <c r="R1349">
        <v>15.243385</v>
      </c>
      <c r="S1349">
        <v>15.3855</v>
      </c>
      <c r="T1349">
        <v>15.341417</v>
      </c>
      <c r="U1349">
        <v>15.464888</v>
      </c>
      <c r="V1349">
        <v>15.601826000000001</v>
      </c>
      <c r="W1349">
        <v>15.586245999999999</v>
      </c>
      <c r="X1349">
        <v>15.440340000000001</v>
      </c>
      <c r="Y1349">
        <v>15.46716</v>
      </c>
      <c r="Z1349">
        <v>15.445669000000001</v>
      </c>
      <c r="AA1349">
        <v>15.483046</v>
      </c>
      <c r="AB1349">
        <v>15.651892999999999</v>
      </c>
      <c r="AC1349">
        <v>15.655906999999999</v>
      </c>
      <c r="AD1349">
        <v>15.999205999999999</v>
      </c>
      <c r="AE1349">
        <v>16.145921999999999</v>
      </c>
      <c r="AF1349">
        <v>16.139379999999999</v>
      </c>
      <c r="AG1349">
        <v>16.464335999999999</v>
      </c>
      <c r="AH1349">
        <v>16.605706999999999</v>
      </c>
      <c r="AI1349">
        <v>16.679341999999998</v>
      </c>
      <c r="AJ1349">
        <v>16.902597</v>
      </c>
      <c r="AK1349">
        <v>16.802254000000001</v>
      </c>
      <c r="AL1349">
        <v>16.881353000000001</v>
      </c>
      <c r="AM1349">
        <v>17.140749</v>
      </c>
      <c r="AN1349">
        <v>17.290768</v>
      </c>
      <c r="AO1349" s="1">
        <v>6.0000000000000001E-3</v>
      </c>
    </row>
    <row r="1350" spans="1:41" hidden="1" x14ac:dyDescent="0.2">
      <c r="A1350" t="s">
        <v>1201</v>
      </c>
      <c r="B1350" t="s">
        <v>15</v>
      </c>
      <c r="C1350" t="s">
        <v>2648</v>
      </c>
      <c r="D1350" t="s">
        <v>2672</v>
      </c>
      <c r="E1350" t="s">
        <v>2667</v>
      </c>
      <c r="F1350" t="s">
        <v>2653</v>
      </c>
      <c r="H1350" t="s">
        <v>1014</v>
      </c>
      <c r="I1350" t="s">
        <v>10</v>
      </c>
      <c r="K1350">
        <v>14.612163000000001</v>
      </c>
      <c r="L1350">
        <v>15.295166999999999</v>
      </c>
      <c r="M1350">
        <v>14.094395</v>
      </c>
      <c r="N1350">
        <v>15.541615</v>
      </c>
      <c r="O1350">
        <v>16.0198</v>
      </c>
      <c r="P1350">
        <v>16.366833</v>
      </c>
      <c r="Q1350">
        <v>16.765975999999998</v>
      </c>
      <c r="R1350">
        <v>17.349360000000001</v>
      </c>
      <c r="S1350">
        <v>18.364713999999999</v>
      </c>
      <c r="T1350">
        <v>18.652798000000001</v>
      </c>
      <c r="U1350">
        <v>19.132641</v>
      </c>
      <c r="V1350">
        <v>19.513508000000002</v>
      </c>
      <c r="W1350">
        <v>19.830086000000001</v>
      </c>
      <c r="X1350">
        <v>20.110448999999999</v>
      </c>
      <c r="Y1350">
        <v>20.235523000000001</v>
      </c>
      <c r="Z1350">
        <v>20.461994000000001</v>
      </c>
      <c r="AA1350">
        <v>20.722460000000002</v>
      </c>
      <c r="AB1350">
        <v>20.792095</v>
      </c>
      <c r="AC1350">
        <v>20.977919</v>
      </c>
      <c r="AD1350">
        <v>20.704622000000001</v>
      </c>
      <c r="AE1350">
        <v>20.643101000000001</v>
      </c>
      <c r="AF1350">
        <v>20.750226999999999</v>
      </c>
      <c r="AG1350">
        <v>21.060348999999999</v>
      </c>
      <c r="AH1350">
        <v>21.274811</v>
      </c>
      <c r="AI1350">
        <v>21.657246000000001</v>
      </c>
      <c r="AJ1350">
        <v>21.727696999999999</v>
      </c>
      <c r="AK1350">
        <v>21.828491</v>
      </c>
      <c r="AL1350">
        <v>21.691013000000002</v>
      </c>
      <c r="AM1350">
        <v>21.696010999999999</v>
      </c>
      <c r="AN1350">
        <v>21.844522000000001</v>
      </c>
      <c r="AO1350" s="1">
        <v>1.4E-2</v>
      </c>
    </row>
    <row r="1351" spans="1:41" hidden="1" x14ac:dyDescent="0.2">
      <c r="A1351" t="s">
        <v>1201</v>
      </c>
      <c r="B1351" t="s">
        <v>17</v>
      </c>
      <c r="C1351" t="s">
        <v>2648</v>
      </c>
      <c r="D1351" t="s">
        <v>2672</v>
      </c>
      <c r="E1351" t="s">
        <v>2654</v>
      </c>
      <c r="I1351" t="s">
        <v>10</v>
      </c>
    </row>
    <row r="1352" spans="1:41" hidden="1" x14ac:dyDescent="0.2">
      <c r="A1352" t="s">
        <v>1201</v>
      </c>
      <c r="B1352" t="s">
        <v>11</v>
      </c>
      <c r="C1352" t="s">
        <v>2648</v>
      </c>
      <c r="D1352" t="s">
        <v>2672</v>
      </c>
      <c r="E1352" t="s">
        <v>2654</v>
      </c>
      <c r="F1352" t="s">
        <v>2651</v>
      </c>
      <c r="H1352" t="s">
        <v>1015</v>
      </c>
      <c r="I1352" t="s">
        <v>10</v>
      </c>
      <c r="K1352">
        <v>22.013693</v>
      </c>
      <c r="L1352">
        <v>21.262857</v>
      </c>
      <c r="M1352">
        <v>20.098766000000001</v>
      </c>
      <c r="N1352">
        <v>20.613989</v>
      </c>
      <c r="O1352">
        <v>20.277999999999999</v>
      </c>
      <c r="P1352">
        <v>19.958838</v>
      </c>
      <c r="Q1352">
        <v>19.72739</v>
      </c>
      <c r="R1352">
        <v>19.906458000000001</v>
      </c>
      <c r="S1352">
        <v>20.023952000000001</v>
      </c>
      <c r="T1352">
        <v>19.980848000000002</v>
      </c>
      <c r="U1352">
        <v>20.241547000000001</v>
      </c>
      <c r="V1352">
        <v>20.333739999999999</v>
      </c>
      <c r="W1352">
        <v>20.414007000000002</v>
      </c>
      <c r="X1352">
        <v>20.440117000000001</v>
      </c>
      <c r="Y1352">
        <v>20.530373000000001</v>
      </c>
      <c r="Z1352">
        <v>20.695468999999999</v>
      </c>
      <c r="AA1352">
        <v>20.902806999999999</v>
      </c>
      <c r="AB1352">
        <v>21.027462</v>
      </c>
      <c r="AC1352">
        <v>21.093214</v>
      </c>
      <c r="AD1352">
        <v>21.297922</v>
      </c>
      <c r="AE1352">
        <v>21.405573</v>
      </c>
      <c r="AF1352">
        <v>21.410307</v>
      </c>
      <c r="AG1352">
        <v>21.66855</v>
      </c>
      <c r="AH1352">
        <v>21.944386000000002</v>
      </c>
      <c r="AI1352">
        <v>22.035382999999999</v>
      </c>
      <c r="AJ1352">
        <v>22.209667</v>
      </c>
      <c r="AK1352">
        <v>22.258479999999999</v>
      </c>
      <c r="AL1352">
        <v>22.208508999999999</v>
      </c>
      <c r="AM1352">
        <v>22.169767</v>
      </c>
      <c r="AN1352">
        <v>22.081194</v>
      </c>
      <c r="AO1352" s="1">
        <v>0</v>
      </c>
    </row>
    <row r="1353" spans="1:41" hidden="1" x14ac:dyDescent="0.2">
      <c r="A1353" t="s">
        <v>1201</v>
      </c>
      <c r="B1353" t="s">
        <v>13</v>
      </c>
      <c r="C1353" t="s">
        <v>2648</v>
      </c>
      <c r="D1353" t="s">
        <v>2672</v>
      </c>
      <c r="E1353" t="s">
        <v>2654</v>
      </c>
      <c r="F1353" t="s">
        <v>2652</v>
      </c>
      <c r="H1353" t="s">
        <v>1016</v>
      </c>
      <c r="I1353" t="s">
        <v>10</v>
      </c>
      <c r="K1353">
        <v>22.013694999999998</v>
      </c>
      <c r="L1353">
        <v>21.268429000000001</v>
      </c>
      <c r="M1353">
        <v>19.664981999999998</v>
      </c>
      <c r="N1353">
        <v>19.703175999999999</v>
      </c>
      <c r="O1353">
        <v>19.291495999999999</v>
      </c>
      <c r="P1353">
        <v>18.976835000000001</v>
      </c>
      <c r="Q1353">
        <v>18.793088999999998</v>
      </c>
      <c r="R1353">
        <v>18.923582</v>
      </c>
      <c r="S1353">
        <v>18.982524999999999</v>
      </c>
      <c r="T1353">
        <v>18.901730000000001</v>
      </c>
      <c r="U1353">
        <v>18.906973000000001</v>
      </c>
      <c r="V1353">
        <v>18.947575000000001</v>
      </c>
      <c r="W1353">
        <v>18.957037</v>
      </c>
      <c r="X1353">
        <v>18.776529</v>
      </c>
      <c r="Y1353">
        <v>18.742978999999998</v>
      </c>
      <c r="Z1353">
        <v>18.720200999999999</v>
      </c>
      <c r="AA1353">
        <v>18.723665</v>
      </c>
      <c r="AB1353">
        <v>18.784046</v>
      </c>
      <c r="AC1353">
        <v>18.785966999999999</v>
      </c>
      <c r="AD1353">
        <v>19.079944999999999</v>
      </c>
      <c r="AE1353">
        <v>19.205234999999998</v>
      </c>
      <c r="AF1353">
        <v>19.196944999999999</v>
      </c>
      <c r="AG1353">
        <v>19.447693000000001</v>
      </c>
      <c r="AH1353">
        <v>19.535758999999999</v>
      </c>
      <c r="AI1353">
        <v>19.574541</v>
      </c>
      <c r="AJ1353">
        <v>19.790203000000002</v>
      </c>
      <c r="AK1353">
        <v>19.663582000000002</v>
      </c>
      <c r="AL1353">
        <v>19.713401999999999</v>
      </c>
      <c r="AM1353">
        <v>19.918755999999998</v>
      </c>
      <c r="AN1353">
        <v>20.040236</v>
      </c>
      <c r="AO1353" s="1">
        <v>-3.0000000000000001E-3</v>
      </c>
    </row>
    <row r="1354" spans="1:41" hidden="1" x14ac:dyDescent="0.2">
      <c r="A1354" t="s">
        <v>1201</v>
      </c>
      <c r="B1354" t="s">
        <v>15</v>
      </c>
      <c r="C1354" t="s">
        <v>2648</v>
      </c>
      <c r="D1354" t="s">
        <v>2672</v>
      </c>
      <c r="E1354" t="s">
        <v>2654</v>
      </c>
      <c r="F1354" t="s">
        <v>2653</v>
      </c>
      <c r="H1354" t="s">
        <v>1017</v>
      </c>
      <c r="I1354" t="s">
        <v>10</v>
      </c>
      <c r="K1354">
        <v>22.013705999999999</v>
      </c>
      <c r="L1354">
        <v>21.268145000000001</v>
      </c>
      <c r="M1354">
        <v>19.968506000000001</v>
      </c>
      <c r="N1354">
        <v>20.808294</v>
      </c>
      <c r="O1354">
        <v>20.834499000000001</v>
      </c>
      <c r="P1354">
        <v>20.724374999999998</v>
      </c>
      <c r="Q1354">
        <v>20.642607000000002</v>
      </c>
      <c r="R1354">
        <v>21.063472999999998</v>
      </c>
      <c r="S1354">
        <v>21.977952999999999</v>
      </c>
      <c r="T1354">
        <v>22.215105000000001</v>
      </c>
      <c r="U1354">
        <v>22.569317000000002</v>
      </c>
      <c r="V1354">
        <v>22.875864</v>
      </c>
      <c r="W1354">
        <v>23.167162000000001</v>
      </c>
      <c r="X1354">
        <v>23.406172000000002</v>
      </c>
      <c r="Y1354">
        <v>23.493943999999999</v>
      </c>
      <c r="Z1354">
        <v>23.667988000000001</v>
      </c>
      <c r="AA1354">
        <v>23.913664000000001</v>
      </c>
      <c r="AB1354">
        <v>23.976223000000001</v>
      </c>
      <c r="AC1354">
        <v>24.088374999999999</v>
      </c>
      <c r="AD1354">
        <v>23.710175</v>
      </c>
      <c r="AE1354">
        <v>23.668541000000001</v>
      </c>
      <c r="AF1354">
        <v>23.744888</v>
      </c>
      <c r="AG1354">
        <v>24.030868999999999</v>
      </c>
      <c r="AH1354">
        <v>24.233547000000002</v>
      </c>
      <c r="AI1354">
        <v>24.584475000000001</v>
      </c>
      <c r="AJ1354">
        <v>24.671427000000001</v>
      </c>
      <c r="AK1354">
        <v>24.718814999999999</v>
      </c>
      <c r="AL1354">
        <v>24.533594000000001</v>
      </c>
      <c r="AM1354">
        <v>24.531305</v>
      </c>
      <c r="AN1354">
        <v>24.637062</v>
      </c>
      <c r="AO1354" s="1">
        <v>4.0000000000000001E-3</v>
      </c>
    </row>
    <row r="1355" spans="1:41" hidden="1" x14ac:dyDescent="0.2">
      <c r="A1355" t="s">
        <v>1201</v>
      </c>
      <c r="B1355" t="s">
        <v>36</v>
      </c>
      <c r="C1355" t="s">
        <v>2648</v>
      </c>
      <c r="D1355" t="s">
        <v>2672</v>
      </c>
      <c r="E1355" t="s">
        <v>2660</v>
      </c>
      <c r="I1355" t="s">
        <v>10</v>
      </c>
    </row>
    <row r="1356" spans="1:41" hidden="1" x14ac:dyDescent="0.2">
      <c r="A1356" t="s">
        <v>1201</v>
      </c>
      <c r="B1356" t="s">
        <v>11</v>
      </c>
      <c r="C1356" t="s">
        <v>2648</v>
      </c>
      <c r="D1356" t="s">
        <v>2672</v>
      </c>
      <c r="E1356" t="s">
        <v>2660</v>
      </c>
      <c r="F1356" t="s">
        <v>2651</v>
      </c>
      <c r="H1356" t="s">
        <v>1018</v>
      </c>
      <c r="I1356" t="s">
        <v>10</v>
      </c>
      <c r="K1356">
        <v>6.1884370000000004</v>
      </c>
      <c r="L1356">
        <v>7.409567</v>
      </c>
      <c r="M1356">
        <v>7.5550889999999997</v>
      </c>
      <c r="N1356">
        <v>8.9283450000000002</v>
      </c>
      <c r="O1356">
        <v>9.4985239999999997</v>
      </c>
      <c r="P1356">
        <v>10.111447999999999</v>
      </c>
      <c r="Q1356">
        <v>10.901605</v>
      </c>
      <c r="R1356">
        <v>11.106865000000001</v>
      </c>
      <c r="S1356">
        <v>11.204986999999999</v>
      </c>
      <c r="T1356">
        <v>11.360044</v>
      </c>
      <c r="U1356">
        <v>11.540701</v>
      </c>
      <c r="V1356">
        <v>11.681641000000001</v>
      </c>
      <c r="W1356">
        <v>11.802149</v>
      </c>
      <c r="X1356">
        <v>11.814080000000001</v>
      </c>
      <c r="Y1356">
        <v>11.833508</v>
      </c>
      <c r="Z1356">
        <v>11.767188000000001</v>
      </c>
      <c r="AA1356">
        <v>11.690477</v>
      </c>
      <c r="AB1356">
        <v>11.933921</v>
      </c>
      <c r="AC1356">
        <v>11.791672999999999</v>
      </c>
      <c r="AD1356">
        <v>12.314840999999999</v>
      </c>
      <c r="AE1356">
        <v>12.486753</v>
      </c>
      <c r="AF1356">
        <v>12.627501000000001</v>
      </c>
      <c r="AG1356">
        <v>12.998554</v>
      </c>
      <c r="AH1356">
        <v>13.245115</v>
      </c>
      <c r="AI1356">
        <v>13.320997</v>
      </c>
      <c r="AJ1356">
        <v>13.4985</v>
      </c>
      <c r="AK1356">
        <v>13.554956000000001</v>
      </c>
      <c r="AL1356">
        <v>13.535283</v>
      </c>
      <c r="AM1356">
        <v>13.546699</v>
      </c>
      <c r="AN1356">
        <v>13.503389</v>
      </c>
      <c r="AO1356" s="1">
        <v>2.7E-2</v>
      </c>
    </row>
    <row r="1357" spans="1:41" hidden="1" x14ac:dyDescent="0.2">
      <c r="A1357" t="s">
        <v>1201</v>
      </c>
      <c r="B1357" t="s">
        <v>13</v>
      </c>
      <c r="C1357" t="s">
        <v>2648</v>
      </c>
      <c r="D1357" t="s">
        <v>2672</v>
      </c>
      <c r="E1357" t="s">
        <v>2660</v>
      </c>
      <c r="F1357" t="s">
        <v>2652</v>
      </c>
      <c r="H1357" t="s">
        <v>1019</v>
      </c>
      <c r="I1357" t="s">
        <v>10</v>
      </c>
      <c r="K1357">
        <v>6.1884370000000004</v>
      </c>
      <c r="L1357">
        <v>7.409567</v>
      </c>
      <c r="M1357">
        <v>7.2582579999999997</v>
      </c>
      <c r="N1357">
        <v>8.4202150000000007</v>
      </c>
      <c r="O1357">
        <v>8.9022500000000004</v>
      </c>
      <c r="P1357">
        <v>9.5495619999999999</v>
      </c>
      <c r="Q1357">
        <v>10.315374</v>
      </c>
      <c r="R1357">
        <v>10.468781</v>
      </c>
      <c r="S1357">
        <v>10.567779</v>
      </c>
      <c r="T1357">
        <v>10.633274</v>
      </c>
      <c r="U1357">
        <v>10.714914</v>
      </c>
      <c r="V1357">
        <v>10.823005</v>
      </c>
      <c r="W1357">
        <v>10.86449</v>
      </c>
      <c r="X1357">
        <v>10.812609999999999</v>
      </c>
      <c r="Y1357">
        <v>10.831035999999999</v>
      </c>
      <c r="Z1357">
        <v>10.856629</v>
      </c>
      <c r="AA1357">
        <v>10.864756</v>
      </c>
      <c r="AB1357">
        <v>11.005737999999999</v>
      </c>
      <c r="AC1357">
        <v>11.006522</v>
      </c>
      <c r="AD1357">
        <v>11.328412999999999</v>
      </c>
      <c r="AE1357">
        <v>11.511597</v>
      </c>
      <c r="AF1357">
        <v>11.513304</v>
      </c>
      <c r="AG1357">
        <v>11.71904</v>
      </c>
      <c r="AH1357">
        <v>11.833909999999999</v>
      </c>
      <c r="AI1357">
        <v>11.882482</v>
      </c>
      <c r="AJ1357">
        <v>12.078099</v>
      </c>
      <c r="AK1357">
        <v>11.982697</v>
      </c>
      <c r="AL1357">
        <v>12.017484</v>
      </c>
      <c r="AM1357">
        <v>12.179161000000001</v>
      </c>
      <c r="AN1357">
        <v>12.305837</v>
      </c>
      <c r="AO1357" s="1">
        <v>2.4E-2</v>
      </c>
    </row>
    <row r="1358" spans="1:41" hidden="1" x14ac:dyDescent="0.2">
      <c r="A1358" t="s">
        <v>1201</v>
      </c>
      <c r="B1358" t="s">
        <v>15</v>
      </c>
      <c r="C1358" t="s">
        <v>2648</v>
      </c>
      <c r="D1358" t="s">
        <v>2672</v>
      </c>
      <c r="E1358" t="s">
        <v>2660</v>
      </c>
      <c r="F1358" t="s">
        <v>2653</v>
      </c>
      <c r="H1358" t="s">
        <v>1020</v>
      </c>
      <c r="I1358" t="s">
        <v>10</v>
      </c>
      <c r="K1358">
        <v>6.1884370000000004</v>
      </c>
      <c r="L1358">
        <v>7.409567</v>
      </c>
      <c r="M1358">
        <v>7.6914009999999999</v>
      </c>
      <c r="N1358">
        <v>9.3578270000000003</v>
      </c>
      <c r="O1358">
        <v>10.001244</v>
      </c>
      <c r="P1358">
        <v>10.802968999999999</v>
      </c>
      <c r="Q1358">
        <v>11.688216000000001</v>
      </c>
      <c r="R1358">
        <v>12.048492</v>
      </c>
      <c r="S1358">
        <v>12.822017000000001</v>
      </c>
      <c r="T1358">
        <v>12.918794</v>
      </c>
      <c r="U1358">
        <v>13.139594000000001</v>
      </c>
      <c r="V1358">
        <v>13.449211999999999</v>
      </c>
      <c r="W1358">
        <v>13.7189</v>
      </c>
      <c r="X1358">
        <v>13.806715000000001</v>
      </c>
      <c r="Y1358">
        <v>13.824373</v>
      </c>
      <c r="Z1358">
        <v>13.971734</v>
      </c>
      <c r="AA1358">
        <v>13.979616999999999</v>
      </c>
      <c r="AB1358">
        <v>14.147138999999999</v>
      </c>
      <c r="AC1358">
        <v>14.201793</v>
      </c>
      <c r="AD1358">
        <v>14.269086</v>
      </c>
      <c r="AE1358">
        <v>14.421037999999999</v>
      </c>
      <c r="AF1358">
        <v>14.536643</v>
      </c>
      <c r="AG1358">
        <v>14.814284000000001</v>
      </c>
      <c r="AH1358">
        <v>14.749074</v>
      </c>
      <c r="AI1358">
        <v>14.862349</v>
      </c>
      <c r="AJ1358">
        <v>15.008127999999999</v>
      </c>
      <c r="AK1358">
        <v>15.017071</v>
      </c>
      <c r="AL1358">
        <v>15.090919</v>
      </c>
      <c r="AM1358">
        <v>15.167426000000001</v>
      </c>
      <c r="AN1358">
        <v>15.133229</v>
      </c>
      <c r="AO1358" s="1">
        <v>3.1E-2</v>
      </c>
    </row>
    <row r="1359" spans="1:41" hidden="1" x14ac:dyDescent="0.2">
      <c r="A1359" t="s">
        <v>1201</v>
      </c>
      <c r="B1359" t="s">
        <v>21</v>
      </c>
      <c r="C1359" t="s">
        <v>2648</v>
      </c>
      <c r="D1359" t="s">
        <v>2672</v>
      </c>
      <c r="E1359" t="s">
        <v>2655</v>
      </c>
      <c r="I1359" t="s">
        <v>10</v>
      </c>
    </row>
    <row r="1360" spans="1:41" hidden="1" x14ac:dyDescent="0.2">
      <c r="A1360" t="s">
        <v>1201</v>
      </c>
      <c r="B1360" t="s">
        <v>11</v>
      </c>
      <c r="C1360" t="s">
        <v>2648</v>
      </c>
      <c r="D1360" t="s">
        <v>2672</v>
      </c>
      <c r="E1360" t="s">
        <v>2655</v>
      </c>
      <c r="F1360" t="s">
        <v>2651</v>
      </c>
      <c r="H1360" t="s">
        <v>1021</v>
      </c>
      <c r="I1360" t="s">
        <v>10</v>
      </c>
      <c r="K1360">
        <v>6.4222549999999998</v>
      </c>
      <c r="L1360">
        <v>6.5514380000000001</v>
      </c>
      <c r="M1360">
        <v>6.2947920000000002</v>
      </c>
      <c r="N1360">
        <v>6.0276730000000001</v>
      </c>
      <c r="O1360">
        <v>5.8760250000000003</v>
      </c>
      <c r="P1360">
        <v>5.8797290000000002</v>
      </c>
      <c r="Q1360">
        <v>5.9700490000000004</v>
      </c>
      <c r="R1360">
        <v>6.1350829999999998</v>
      </c>
      <c r="S1360">
        <v>6.30213</v>
      </c>
      <c r="T1360">
        <v>6.3900800000000002</v>
      </c>
      <c r="U1360">
        <v>6.4820380000000002</v>
      </c>
      <c r="V1360">
        <v>6.5016720000000001</v>
      </c>
      <c r="W1360">
        <v>6.5715219999999999</v>
      </c>
      <c r="X1360">
        <v>6.5872200000000003</v>
      </c>
      <c r="Y1360">
        <v>6.5536490000000001</v>
      </c>
      <c r="Z1360">
        <v>6.5431660000000003</v>
      </c>
      <c r="AA1360">
        <v>6.5681859999999999</v>
      </c>
      <c r="AB1360">
        <v>6.5711930000000001</v>
      </c>
      <c r="AC1360">
        <v>6.5696760000000003</v>
      </c>
      <c r="AD1360">
        <v>6.5840949999999996</v>
      </c>
      <c r="AE1360">
        <v>6.588705</v>
      </c>
      <c r="AF1360">
        <v>6.5652670000000004</v>
      </c>
      <c r="AG1360">
        <v>6.5671160000000004</v>
      </c>
      <c r="AH1360">
        <v>6.5191439999999998</v>
      </c>
      <c r="AI1360">
        <v>6.4928619999999997</v>
      </c>
      <c r="AJ1360">
        <v>6.4902340000000001</v>
      </c>
      <c r="AK1360">
        <v>6.483962</v>
      </c>
      <c r="AL1360">
        <v>6.4805789999999996</v>
      </c>
      <c r="AM1360">
        <v>6.4739959999999996</v>
      </c>
      <c r="AN1360">
        <v>6.4672219999999996</v>
      </c>
      <c r="AO1360" s="1">
        <v>0</v>
      </c>
    </row>
    <row r="1361" spans="1:41" hidden="1" x14ac:dyDescent="0.2">
      <c r="A1361" t="s">
        <v>1201</v>
      </c>
      <c r="B1361" t="s">
        <v>13</v>
      </c>
      <c r="C1361" t="s">
        <v>2648</v>
      </c>
      <c r="D1361" t="s">
        <v>2672</v>
      </c>
      <c r="E1361" t="s">
        <v>2655</v>
      </c>
      <c r="F1361" t="s">
        <v>2652</v>
      </c>
      <c r="H1361" t="s">
        <v>1022</v>
      </c>
      <c r="I1361" t="s">
        <v>10</v>
      </c>
      <c r="K1361">
        <v>6.4190649999999998</v>
      </c>
      <c r="L1361">
        <v>6.3328100000000003</v>
      </c>
      <c r="M1361">
        <v>5.8958750000000002</v>
      </c>
      <c r="N1361">
        <v>5.4977029999999996</v>
      </c>
      <c r="O1361">
        <v>5.2163550000000001</v>
      </c>
      <c r="P1361">
        <v>5.1494869999999997</v>
      </c>
      <c r="Q1361">
        <v>5.2129159999999999</v>
      </c>
      <c r="R1361">
        <v>5.3170859999999998</v>
      </c>
      <c r="S1361">
        <v>5.4393190000000002</v>
      </c>
      <c r="T1361">
        <v>5.5072380000000001</v>
      </c>
      <c r="U1361">
        <v>5.5390579999999998</v>
      </c>
      <c r="V1361">
        <v>5.5446559999999998</v>
      </c>
      <c r="W1361">
        <v>5.6064809999999996</v>
      </c>
      <c r="X1361">
        <v>5.6041970000000001</v>
      </c>
      <c r="Y1361">
        <v>5.5788760000000002</v>
      </c>
      <c r="Z1361">
        <v>5.5523819999999997</v>
      </c>
      <c r="AA1361">
        <v>5.5267520000000001</v>
      </c>
      <c r="AB1361">
        <v>5.4646840000000001</v>
      </c>
      <c r="AC1361">
        <v>5.4564120000000003</v>
      </c>
      <c r="AD1361">
        <v>5.4163490000000003</v>
      </c>
      <c r="AE1361">
        <v>5.3673339999999996</v>
      </c>
      <c r="AF1361">
        <v>5.2919270000000003</v>
      </c>
      <c r="AG1361">
        <v>5.2603590000000002</v>
      </c>
      <c r="AH1361">
        <v>5.2472839999999996</v>
      </c>
      <c r="AI1361">
        <v>5.2246410000000001</v>
      </c>
      <c r="AJ1361">
        <v>5.2102120000000003</v>
      </c>
      <c r="AK1361">
        <v>5.1839389999999996</v>
      </c>
      <c r="AL1361">
        <v>5.13788</v>
      </c>
      <c r="AM1361">
        <v>5.1453530000000001</v>
      </c>
      <c r="AN1361">
        <v>5.142576</v>
      </c>
      <c r="AO1361" s="1">
        <v>-8.0000000000000002E-3</v>
      </c>
    </row>
    <row r="1362" spans="1:41" hidden="1" x14ac:dyDescent="0.2">
      <c r="A1362" t="s">
        <v>1201</v>
      </c>
      <c r="B1362" t="s">
        <v>15</v>
      </c>
      <c r="C1362" t="s">
        <v>2648</v>
      </c>
      <c r="D1362" t="s">
        <v>2672</v>
      </c>
      <c r="E1362" t="s">
        <v>2655</v>
      </c>
      <c r="F1362" t="s">
        <v>2653</v>
      </c>
      <c r="H1362" t="s">
        <v>1023</v>
      </c>
      <c r="I1362" t="s">
        <v>10</v>
      </c>
      <c r="K1362">
        <v>6.4236950000000004</v>
      </c>
      <c r="L1362">
        <v>7.1662270000000001</v>
      </c>
      <c r="M1362">
        <v>7.1051630000000001</v>
      </c>
      <c r="N1362">
        <v>7.0888119999999999</v>
      </c>
      <c r="O1362">
        <v>7.0680579999999997</v>
      </c>
      <c r="P1362">
        <v>7.2251050000000001</v>
      </c>
      <c r="Q1362">
        <v>7.3689499999999999</v>
      </c>
      <c r="R1362">
        <v>7.6809849999999997</v>
      </c>
      <c r="S1362">
        <v>8.0504420000000003</v>
      </c>
      <c r="T1362">
        <v>8.2657950000000007</v>
      </c>
      <c r="U1362">
        <v>8.5084230000000005</v>
      </c>
      <c r="V1362">
        <v>8.7067340000000009</v>
      </c>
      <c r="W1362">
        <v>8.9148879999999995</v>
      </c>
      <c r="X1362">
        <v>9.0481909999999992</v>
      </c>
      <c r="Y1362">
        <v>9.0973780000000009</v>
      </c>
      <c r="Z1362">
        <v>9.260802</v>
      </c>
      <c r="AA1362">
        <v>9.3432890000000004</v>
      </c>
      <c r="AB1362">
        <v>9.4241010000000003</v>
      </c>
      <c r="AC1362">
        <v>9.5377220000000005</v>
      </c>
      <c r="AD1362">
        <v>9.6203830000000004</v>
      </c>
      <c r="AE1362">
        <v>9.6862169999999992</v>
      </c>
      <c r="AF1362">
        <v>9.6454529999999998</v>
      </c>
      <c r="AG1362">
        <v>9.6182540000000003</v>
      </c>
      <c r="AH1362">
        <v>9.7226250000000007</v>
      </c>
      <c r="AI1362">
        <v>9.7814139999999998</v>
      </c>
      <c r="AJ1362">
        <v>9.8682289999999995</v>
      </c>
      <c r="AK1362">
        <v>9.9209829999999997</v>
      </c>
      <c r="AL1362">
        <v>9.9578349999999993</v>
      </c>
      <c r="AM1362">
        <v>10.016844000000001</v>
      </c>
      <c r="AN1362">
        <v>10.090552000000001</v>
      </c>
      <c r="AO1362" s="1">
        <v>1.6E-2</v>
      </c>
    </row>
    <row r="1363" spans="1:41" hidden="1" x14ac:dyDescent="0.2">
      <c r="A1363" t="s">
        <v>1201</v>
      </c>
      <c r="B1363" t="s">
        <v>59</v>
      </c>
      <c r="C1363" t="s">
        <v>2648</v>
      </c>
      <c r="D1363" t="s">
        <v>2672</v>
      </c>
      <c r="E1363" t="s">
        <v>2661</v>
      </c>
      <c r="I1363" t="s">
        <v>10</v>
      </c>
    </row>
    <row r="1364" spans="1:41" hidden="1" x14ac:dyDescent="0.2">
      <c r="A1364" t="s">
        <v>1201</v>
      </c>
      <c r="B1364" t="s">
        <v>11</v>
      </c>
      <c r="C1364" t="s">
        <v>2648</v>
      </c>
      <c r="D1364" t="s">
        <v>2672</v>
      </c>
      <c r="E1364" t="s">
        <v>2661</v>
      </c>
      <c r="F1364" t="s">
        <v>2651</v>
      </c>
      <c r="H1364" t="s">
        <v>1024</v>
      </c>
      <c r="I1364" t="s">
        <v>10</v>
      </c>
      <c r="K1364">
        <v>0</v>
      </c>
      <c r="L1364">
        <v>0</v>
      </c>
      <c r="M1364">
        <v>0</v>
      </c>
      <c r="N1364">
        <v>0</v>
      </c>
      <c r="O1364">
        <v>0</v>
      </c>
      <c r="P1364">
        <v>0</v>
      </c>
      <c r="Q1364">
        <v>0</v>
      </c>
      <c r="R1364">
        <v>0</v>
      </c>
      <c r="S1364">
        <v>0</v>
      </c>
      <c r="T1364">
        <v>0</v>
      </c>
      <c r="U1364">
        <v>0</v>
      </c>
      <c r="V1364">
        <v>0</v>
      </c>
      <c r="W1364">
        <v>0</v>
      </c>
      <c r="X1364">
        <v>0</v>
      </c>
      <c r="Y1364">
        <v>0</v>
      </c>
      <c r="Z1364">
        <v>0</v>
      </c>
      <c r="AA1364">
        <v>0</v>
      </c>
      <c r="AB1364">
        <v>0</v>
      </c>
      <c r="AC1364">
        <v>0</v>
      </c>
      <c r="AD1364">
        <v>0</v>
      </c>
      <c r="AE1364">
        <v>0</v>
      </c>
      <c r="AF1364">
        <v>0</v>
      </c>
      <c r="AG1364">
        <v>0</v>
      </c>
      <c r="AH1364">
        <v>0</v>
      </c>
      <c r="AI1364">
        <v>0</v>
      </c>
      <c r="AJ1364">
        <v>0</v>
      </c>
      <c r="AK1364">
        <v>0</v>
      </c>
      <c r="AL1364">
        <v>0</v>
      </c>
      <c r="AM1364">
        <v>0</v>
      </c>
      <c r="AN1364">
        <v>0</v>
      </c>
      <c r="AO1364" t="s">
        <v>69</v>
      </c>
    </row>
    <row r="1365" spans="1:41" hidden="1" x14ac:dyDescent="0.2">
      <c r="A1365" t="s">
        <v>1201</v>
      </c>
      <c r="B1365" t="s">
        <v>13</v>
      </c>
      <c r="C1365" t="s">
        <v>2648</v>
      </c>
      <c r="D1365" t="s">
        <v>2672</v>
      </c>
      <c r="E1365" t="s">
        <v>2661</v>
      </c>
      <c r="F1365" t="s">
        <v>2652</v>
      </c>
      <c r="H1365" t="s">
        <v>1025</v>
      </c>
      <c r="I1365" t="s">
        <v>10</v>
      </c>
      <c r="K1365">
        <v>0</v>
      </c>
      <c r="L1365">
        <v>0</v>
      </c>
      <c r="M1365">
        <v>0</v>
      </c>
      <c r="N1365">
        <v>0</v>
      </c>
      <c r="O1365">
        <v>0</v>
      </c>
      <c r="P1365">
        <v>0</v>
      </c>
      <c r="Q1365">
        <v>0</v>
      </c>
      <c r="R1365">
        <v>0</v>
      </c>
      <c r="S1365">
        <v>0</v>
      </c>
      <c r="T1365">
        <v>0</v>
      </c>
      <c r="U1365">
        <v>0</v>
      </c>
      <c r="V1365">
        <v>0</v>
      </c>
      <c r="W1365">
        <v>0</v>
      </c>
      <c r="X1365">
        <v>0</v>
      </c>
      <c r="Y1365">
        <v>0</v>
      </c>
      <c r="Z1365">
        <v>0</v>
      </c>
      <c r="AA1365">
        <v>0</v>
      </c>
      <c r="AB1365">
        <v>0</v>
      </c>
      <c r="AC1365">
        <v>0</v>
      </c>
      <c r="AD1365">
        <v>0</v>
      </c>
      <c r="AE1365">
        <v>0</v>
      </c>
      <c r="AF1365">
        <v>0</v>
      </c>
      <c r="AG1365">
        <v>0</v>
      </c>
      <c r="AH1365">
        <v>0</v>
      </c>
      <c r="AI1365">
        <v>0</v>
      </c>
      <c r="AJ1365">
        <v>0</v>
      </c>
      <c r="AK1365">
        <v>0</v>
      </c>
      <c r="AL1365">
        <v>0</v>
      </c>
      <c r="AM1365">
        <v>0</v>
      </c>
      <c r="AN1365">
        <v>0</v>
      </c>
      <c r="AO1365" t="s">
        <v>69</v>
      </c>
    </row>
    <row r="1366" spans="1:41" hidden="1" x14ac:dyDescent="0.2">
      <c r="A1366" t="s">
        <v>1201</v>
      </c>
      <c r="B1366" t="s">
        <v>15</v>
      </c>
      <c r="C1366" t="s">
        <v>2648</v>
      </c>
      <c r="D1366" t="s">
        <v>2672</v>
      </c>
      <c r="E1366" t="s">
        <v>2661</v>
      </c>
      <c r="F1366" t="s">
        <v>2653</v>
      </c>
      <c r="H1366" t="s">
        <v>1026</v>
      </c>
      <c r="I1366" t="s">
        <v>10</v>
      </c>
      <c r="K1366">
        <v>0</v>
      </c>
      <c r="L1366">
        <v>0</v>
      </c>
      <c r="M1366">
        <v>0</v>
      </c>
      <c r="N1366">
        <v>0</v>
      </c>
      <c r="O1366">
        <v>0</v>
      </c>
      <c r="P1366">
        <v>0</v>
      </c>
      <c r="Q1366">
        <v>0</v>
      </c>
      <c r="R1366">
        <v>0</v>
      </c>
      <c r="S1366">
        <v>0</v>
      </c>
      <c r="T1366">
        <v>0</v>
      </c>
      <c r="U1366">
        <v>0</v>
      </c>
      <c r="V1366">
        <v>0</v>
      </c>
      <c r="W1366">
        <v>0</v>
      </c>
      <c r="X1366">
        <v>0</v>
      </c>
      <c r="Y1366">
        <v>0</v>
      </c>
      <c r="Z1366">
        <v>0</v>
      </c>
      <c r="AA1366">
        <v>0</v>
      </c>
      <c r="AB1366">
        <v>0</v>
      </c>
      <c r="AC1366">
        <v>0</v>
      </c>
      <c r="AD1366">
        <v>0</v>
      </c>
      <c r="AE1366">
        <v>0</v>
      </c>
      <c r="AF1366">
        <v>0</v>
      </c>
      <c r="AG1366">
        <v>0</v>
      </c>
      <c r="AH1366">
        <v>0</v>
      </c>
      <c r="AI1366">
        <v>0</v>
      </c>
      <c r="AJ1366">
        <v>0</v>
      </c>
      <c r="AK1366">
        <v>0</v>
      </c>
      <c r="AL1366">
        <v>0</v>
      </c>
      <c r="AM1366">
        <v>0</v>
      </c>
      <c r="AN1366">
        <v>0</v>
      </c>
      <c r="AO1366" t="s">
        <v>69</v>
      </c>
    </row>
    <row r="1367" spans="1:41" hidden="1" x14ac:dyDescent="0.2">
      <c r="A1367" t="s">
        <v>1201</v>
      </c>
      <c r="B1367" t="s">
        <v>147</v>
      </c>
      <c r="C1367" t="s">
        <v>2648</v>
      </c>
      <c r="D1367" t="s">
        <v>2672</v>
      </c>
      <c r="E1367" t="s">
        <v>2673</v>
      </c>
      <c r="I1367" t="s">
        <v>10</v>
      </c>
    </row>
    <row r="1368" spans="1:41" hidden="1" x14ac:dyDescent="0.2">
      <c r="A1368" t="s">
        <v>1201</v>
      </c>
      <c r="B1368" t="s">
        <v>11</v>
      </c>
      <c r="C1368" t="s">
        <v>2648</v>
      </c>
      <c r="D1368" t="s">
        <v>2672</v>
      </c>
      <c r="E1368" t="s">
        <v>2673</v>
      </c>
      <c r="F1368" t="s">
        <v>2651</v>
      </c>
      <c r="H1368" t="s">
        <v>1027</v>
      </c>
      <c r="I1368" t="s">
        <v>10</v>
      </c>
      <c r="K1368">
        <v>1.6092489999999999</v>
      </c>
      <c r="L1368">
        <v>1.6334850000000001</v>
      </c>
      <c r="M1368">
        <v>1.6417839999999999</v>
      </c>
      <c r="N1368">
        <v>1.7257089999999999</v>
      </c>
      <c r="O1368">
        <v>1.710313</v>
      </c>
      <c r="P1368">
        <v>1.6894899999999999</v>
      </c>
      <c r="Q1368">
        <v>1.6846650000000001</v>
      </c>
      <c r="R1368">
        <v>1.6857009999999999</v>
      </c>
      <c r="S1368">
        <v>1.6816230000000001</v>
      </c>
      <c r="T1368">
        <v>1.6710050000000001</v>
      </c>
      <c r="U1368">
        <v>1.6711940000000001</v>
      </c>
      <c r="V1368">
        <v>1.667975</v>
      </c>
      <c r="W1368">
        <v>1.66676</v>
      </c>
      <c r="X1368">
        <v>1.6610819999999999</v>
      </c>
      <c r="Y1368">
        <v>1.652976</v>
      </c>
      <c r="Z1368">
        <v>1.649599</v>
      </c>
      <c r="AA1368">
        <v>1.6483460000000001</v>
      </c>
      <c r="AB1368">
        <v>1.646852</v>
      </c>
      <c r="AC1368">
        <v>1.6455010000000001</v>
      </c>
      <c r="AD1368">
        <v>1.648603</v>
      </c>
      <c r="AE1368">
        <v>1.648264</v>
      </c>
      <c r="AF1368">
        <v>1.6460490000000001</v>
      </c>
      <c r="AG1368">
        <v>1.6458060000000001</v>
      </c>
      <c r="AH1368">
        <v>1.6453439999999999</v>
      </c>
      <c r="AI1368">
        <v>1.6445160000000001</v>
      </c>
      <c r="AJ1368">
        <v>1.6433260000000001</v>
      </c>
      <c r="AK1368">
        <v>1.641008</v>
      </c>
      <c r="AL1368">
        <v>1.6381790000000001</v>
      </c>
      <c r="AM1368">
        <v>1.636925</v>
      </c>
      <c r="AN1368">
        <v>1.6357139999999999</v>
      </c>
      <c r="AO1368" s="1">
        <v>1E-3</v>
      </c>
    </row>
    <row r="1369" spans="1:41" hidden="1" x14ac:dyDescent="0.2">
      <c r="A1369" t="s">
        <v>1201</v>
      </c>
      <c r="B1369" t="s">
        <v>13</v>
      </c>
      <c r="C1369" t="s">
        <v>2648</v>
      </c>
      <c r="D1369" t="s">
        <v>2672</v>
      </c>
      <c r="E1369" t="s">
        <v>2673</v>
      </c>
      <c r="F1369" t="s">
        <v>2652</v>
      </c>
      <c r="H1369" t="s">
        <v>1028</v>
      </c>
      <c r="I1369" t="s">
        <v>10</v>
      </c>
      <c r="K1369">
        <v>1.609556</v>
      </c>
      <c r="L1369">
        <v>1.6308530000000001</v>
      </c>
      <c r="M1369">
        <v>1.63626</v>
      </c>
      <c r="N1369">
        <v>1.7149840000000001</v>
      </c>
      <c r="O1369">
        <v>1.701552</v>
      </c>
      <c r="P1369">
        <v>1.6802280000000001</v>
      </c>
      <c r="Q1369">
        <v>1.673778</v>
      </c>
      <c r="R1369">
        <v>1.668307</v>
      </c>
      <c r="S1369">
        <v>1.659389</v>
      </c>
      <c r="T1369">
        <v>1.649071</v>
      </c>
      <c r="U1369">
        <v>1.6422890000000001</v>
      </c>
      <c r="V1369">
        <v>1.6367240000000001</v>
      </c>
      <c r="W1369">
        <v>1.6241239999999999</v>
      </c>
      <c r="X1369">
        <v>1.6179060000000001</v>
      </c>
      <c r="Y1369">
        <v>1.604036</v>
      </c>
      <c r="Z1369">
        <v>1.597542</v>
      </c>
      <c r="AA1369">
        <v>1.5931010000000001</v>
      </c>
      <c r="AB1369">
        <v>1.591998</v>
      </c>
      <c r="AC1369">
        <v>1.5880909999999999</v>
      </c>
      <c r="AD1369">
        <v>1.589728</v>
      </c>
      <c r="AE1369">
        <v>1.587062</v>
      </c>
      <c r="AF1369">
        <v>1.582716</v>
      </c>
      <c r="AG1369">
        <v>1.5798700000000001</v>
      </c>
      <c r="AH1369">
        <v>1.5768219999999999</v>
      </c>
      <c r="AI1369">
        <v>1.5725359999999999</v>
      </c>
      <c r="AJ1369">
        <v>1.5676669999999999</v>
      </c>
      <c r="AK1369">
        <v>1.561809</v>
      </c>
      <c r="AL1369">
        <v>1.5569189999999999</v>
      </c>
      <c r="AM1369">
        <v>1.554441</v>
      </c>
      <c r="AN1369">
        <v>1.5526759999999999</v>
      </c>
      <c r="AO1369" s="1">
        <v>-1E-3</v>
      </c>
    </row>
    <row r="1370" spans="1:41" hidden="1" x14ac:dyDescent="0.2">
      <c r="A1370" t="s">
        <v>1201</v>
      </c>
      <c r="B1370" t="s">
        <v>15</v>
      </c>
      <c r="C1370" t="s">
        <v>2648</v>
      </c>
      <c r="D1370" t="s">
        <v>2672</v>
      </c>
      <c r="E1370" t="s">
        <v>2673</v>
      </c>
      <c r="F1370" t="s">
        <v>2653</v>
      </c>
      <c r="H1370" t="s">
        <v>1029</v>
      </c>
      <c r="I1370" t="s">
        <v>10</v>
      </c>
      <c r="K1370">
        <v>1.609677</v>
      </c>
      <c r="L1370">
        <v>1.6341939999999999</v>
      </c>
      <c r="M1370">
        <v>1.646012</v>
      </c>
      <c r="N1370">
        <v>1.7270490000000001</v>
      </c>
      <c r="O1370">
        <v>1.7200310000000001</v>
      </c>
      <c r="P1370">
        <v>1.7126619999999999</v>
      </c>
      <c r="Q1370">
        <v>1.7101459999999999</v>
      </c>
      <c r="R1370">
        <v>1.714272</v>
      </c>
      <c r="S1370">
        <v>1.7176389999999999</v>
      </c>
      <c r="T1370">
        <v>1.7134210000000001</v>
      </c>
      <c r="U1370">
        <v>1.710277</v>
      </c>
      <c r="V1370">
        <v>1.7125680000000001</v>
      </c>
      <c r="W1370">
        <v>1.715762</v>
      </c>
      <c r="X1370">
        <v>1.7169540000000001</v>
      </c>
      <c r="Y1370">
        <v>1.711041</v>
      </c>
      <c r="Z1370">
        <v>1.7108890000000001</v>
      </c>
      <c r="AA1370">
        <v>1.7109780000000001</v>
      </c>
      <c r="AB1370">
        <v>1.711943</v>
      </c>
      <c r="AC1370">
        <v>1.7133389999999999</v>
      </c>
      <c r="AD1370">
        <v>1.7142440000000001</v>
      </c>
      <c r="AE1370">
        <v>1.713581</v>
      </c>
      <c r="AF1370">
        <v>1.7124429999999999</v>
      </c>
      <c r="AG1370">
        <v>1.712086</v>
      </c>
      <c r="AH1370">
        <v>1.711611</v>
      </c>
      <c r="AI1370">
        <v>1.7125140000000001</v>
      </c>
      <c r="AJ1370">
        <v>1.7109529999999999</v>
      </c>
      <c r="AK1370">
        <v>1.7081090000000001</v>
      </c>
      <c r="AL1370">
        <v>1.704107</v>
      </c>
      <c r="AM1370">
        <v>1.700275</v>
      </c>
      <c r="AN1370">
        <v>1.698539</v>
      </c>
      <c r="AO1370" s="1">
        <v>2E-3</v>
      </c>
    </row>
    <row r="1371" spans="1:41" hidden="1" x14ac:dyDescent="0.2">
      <c r="A1371" t="s">
        <v>1201</v>
      </c>
      <c r="B1371" t="s">
        <v>67</v>
      </c>
      <c r="C1371" t="s">
        <v>2648</v>
      </c>
      <c r="D1371" t="s">
        <v>2672</v>
      </c>
      <c r="E1371" t="s">
        <v>2663</v>
      </c>
      <c r="I1371" t="s">
        <v>10</v>
      </c>
    </row>
    <row r="1372" spans="1:41" hidden="1" x14ac:dyDescent="0.2">
      <c r="A1372" t="s">
        <v>1201</v>
      </c>
      <c r="B1372" t="s">
        <v>11</v>
      </c>
      <c r="C1372" t="s">
        <v>2648</v>
      </c>
      <c r="D1372" t="s">
        <v>2672</v>
      </c>
      <c r="E1372" t="s">
        <v>2663</v>
      </c>
      <c r="F1372" t="s">
        <v>2651</v>
      </c>
      <c r="H1372" t="s">
        <v>1030</v>
      </c>
      <c r="I1372" t="s">
        <v>10</v>
      </c>
      <c r="K1372">
        <v>0</v>
      </c>
      <c r="L1372">
        <v>0</v>
      </c>
      <c r="M1372">
        <v>0</v>
      </c>
      <c r="N1372">
        <v>0</v>
      </c>
      <c r="O1372">
        <v>0</v>
      </c>
      <c r="P1372">
        <v>0</v>
      </c>
      <c r="Q1372">
        <v>0</v>
      </c>
      <c r="R1372">
        <v>0</v>
      </c>
      <c r="S1372">
        <v>0</v>
      </c>
      <c r="T1372">
        <v>0</v>
      </c>
      <c r="U1372">
        <v>0</v>
      </c>
      <c r="V1372">
        <v>0</v>
      </c>
      <c r="W1372">
        <v>0</v>
      </c>
      <c r="X1372">
        <v>0</v>
      </c>
      <c r="Y1372">
        <v>0</v>
      </c>
      <c r="Z1372">
        <v>0</v>
      </c>
      <c r="AA1372">
        <v>0</v>
      </c>
      <c r="AB1372">
        <v>0</v>
      </c>
      <c r="AC1372">
        <v>0</v>
      </c>
      <c r="AD1372">
        <v>0</v>
      </c>
      <c r="AE1372">
        <v>0</v>
      </c>
      <c r="AF1372">
        <v>0</v>
      </c>
      <c r="AG1372">
        <v>0</v>
      </c>
      <c r="AH1372">
        <v>0</v>
      </c>
      <c r="AI1372">
        <v>0</v>
      </c>
      <c r="AJ1372">
        <v>0</v>
      </c>
      <c r="AK1372">
        <v>0</v>
      </c>
      <c r="AL1372">
        <v>0</v>
      </c>
      <c r="AM1372">
        <v>0</v>
      </c>
      <c r="AN1372">
        <v>0</v>
      </c>
      <c r="AO1372" t="s">
        <v>69</v>
      </c>
    </row>
    <row r="1373" spans="1:41" hidden="1" x14ac:dyDescent="0.2">
      <c r="A1373" t="s">
        <v>1201</v>
      </c>
      <c r="B1373" t="s">
        <v>13</v>
      </c>
      <c r="C1373" t="s">
        <v>2648</v>
      </c>
      <c r="D1373" t="s">
        <v>2672</v>
      </c>
      <c r="E1373" t="s">
        <v>2663</v>
      </c>
      <c r="F1373" t="s">
        <v>2652</v>
      </c>
      <c r="H1373" t="s">
        <v>1031</v>
      </c>
      <c r="I1373" t="s">
        <v>10</v>
      </c>
      <c r="K1373">
        <v>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c r="AI1373">
        <v>0</v>
      </c>
      <c r="AJ1373">
        <v>0</v>
      </c>
      <c r="AK1373">
        <v>0</v>
      </c>
      <c r="AL1373">
        <v>0</v>
      </c>
      <c r="AM1373">
        <v>0</v>
      </c>
      <c r="AN1373">
        <v>0</v>
      </c>
      <c r="AO1373" t="s">
        <v>69</v>
      </c>
    </row>
    <row r="1374" spans="1:41" hidden="1" x14ac:dyDescent="0.2">
      <c r="A1374" t="s">
        <v>1201</v>
      </c>
      <c r="B1374" t="s">
        <v>15</v>
      </c>
      <c r="C1374" t="s">
        <v>2648</v>
      </c>
      <c r="D1374" t="s">
        <v>2672</v>
      </c>
      <c r="E1374" t="s">
        <v>2663</v>
      </c>
      <c r="F1374" t="s">
        <v>2653</v>
      </c>
      <c r="H1374" t="s">
        <v>1032</v>
      </c>
      <c r="I1374" t="s">
        <v>10</v>
      </c>
      <c r="K1374">
        <v>0</v>
      </c>
      <c r="L1374">
        <v>0</v>
      </c>
      <c r="M1374">
        <v>0</v>
      </c>
      <c r="N1374">
        <v>0</v>
      </c>
      <c r="O1374">
        <v>0</v>
      </c>
      <c r="P1374">
        <v>0</v>
      </c>
      <c r="Q1374">
        <v>0</v>
      </c>
      <c r="R1374">
        <v>0</v>
      </c>
      <c r="S1374">
        <v>0</v>
      </c>
      <c r="T1374">
        <v>0</v>
      </c>
      <c r="U1374">
        <v>0</v>
      </c>
      <c r="V1374">
        <v>0</v>
      </c>
      <c r="W1374">
        <v>0</v>
      </c>
      <c r="X1374">
        <v>0</v>
      </c>
      <c r="Y1374">
        <v>0</v>
      </c>
      <c r="Z1374">
        <v>0</v>
      </c>
      <c r="AA1374">
        <v>0</v>
      </c>
      <c r="AB1374">
        <v>0</v>
      </c>
      <c r="AC1374">
        <v>0</v>
      </c>
      <c r="AD1374">
        <v>0</v>
      </c>
      <c r="AE1374">
        <v>0</v>
      </c>
      <c r="AF1374">
        <v>0</v>
      </c>
      <c r="AG1374">
        <v>0</v>
      </c>
      <c r="AH1374">
        <v>0</v>
      </c>
      <c r="AI1374">
        <v>0</v>
      </c>
      <c r="AJ1374">
        <v>0</v>
      </c>
      <c r="AK1374">
        <v>0</v>
      </c>
      <c r="AL1374">
        <v>0</v>
      </c>
      <c r="AM1374">
        <v>0</v>
      </c>
      <c r="AN1374">
        <v>0</v>
      </c>
      <c r="AO1374" t="s">
        <v>69</v>
      </c>
    </row>
    <row r="1375" spans="1:41" hidden="1" x14ac:dyDescent="0.2">
      <c r="A1375" t="s">
        <v>1201</v>
      </c>
      <c r="B1375" t="s">
        <v>25</v>
      </c>
      <c r="C1375" t="s">
        <v>2648</v>
      </c>
      <c r="D1375" t="s">
        <v>2672</v>
      </c>
      <c r="E1375" t="s">
        <v>2656</v>
      </c>
      <c r="I1375" t="s">
        <v>10</v>
      </c>
    </row>
    <row r="1376" spans="1:41" hidden="1" x14ac:dyDescent="0.2">
      <c r="A1376" t="s">
        <v>1201</v>
      </c>
      <c r="B1376" t="s">
        <v>11</v>
      </c>
      <c r="C1376" t="s">
        <v>2648</v>
      </c>
      <c r="D1376" t="s">
        <v>2672</v>
      </c>
      <c r="E1376" t="s">
        <v>2656</v>
      </c>
      <c r="F1376" t="s">
        <v>2651</v>
      </c>
      <c r="H1376" t="s">
        <v>1033</v>
      </c>
      <c r="I1376" t="s">
        <v>10</v>
      </c>
      <c r="K1376">
        <v>28.236940000000001</v>
      </c>
      <c r="L1376">
        <v>27.294934999999999</v>
      </c>
      <c r="M1376">
        <v>27.232707999999999</v>
      </c>
      <c r="N1376">
        <v>27.268215000000001</v>
      </c>
      <c r="O1376">
        <v>27.449486</v>
      </c>
      <c r="P1376">
        <v>27.143740000000001</v>
      </c>
      <c r="Q1376">
        <v>26.96039</v>
      </c>
      <c r="R1376">
        <v>26.910167999999999</v>
      </c>
      <c r="S1376">
        <v>26.846422</v>
      </c>
      <c r="T1376">
        <v>26.915825000000002</v>
      </c>
      <c r="U1376">
        <v>27.055793999999999</v>
      </c>
      <c r="V1376">
        <v>27.129933999999999</v>
      </c>
      <c r="W1376">
        <v>27.027965999999999</v>
      </c>
      <c r="X1376">
        <v>26.852848000000002</v>
      </c>
      <c r="Y1376">
        <v>26.740814</v>
      </c>
      <c r="Z1376">
        <v>26.731225999999999</v>
      </c>
      <c r="AA1376">
        <v>26.600156999999999</v>
      </c>
      <c r="AB1376">
        <v>26.399048000000001</v>
      </c>
      <c r="AC1376">
        <v>26.302408</v>
      </c>
      <c r="AD1376">
        <v>26.211113000000001</v>
      </c>
      <c r="AE1376">
        <v>26.045377999999999</v>
      </c>
      <c r="AF1376">
        <v>25.865704000000001</v>
      </c>
      <c r="AG1376">
        <v>25.648921999999999</v>
      </c>
      <c r="AH1376">
        <v>25.526244999999999</v>
      </c>
      <c r="AI1376">
        <v>25.450946999999999</v>
      </c>
      <c r="AJ1376">
        <v>25.382694000000001</v>
      </c>
      <c r="AK1376">
        <v>25.323073999999998</v>
      </c>
      <c r="AL1376">
        <v>25.204193</v>
      </c>
      <c r="AM1376">
        <v>25.053014999999998</v>
      </c>
      <c r="AN1376">
        <v>24.900683999999998</v>
      </c>
      <c r="AO1376" s="1">
        <v>-4.0000000000000001E-3</v>
      </c>
    </row>
    <row r="1377" spans="1:41" hidden="1" x14ac:dyDescent="0.2">
      <c r="A1377" t="s">
        <v>1201</v>
      </c>
      <c r="B1377" t="s">
        <v>13</v>
      </c>
      <c r="C1377" t="s">
        <v>2648</v>
      </c>
      <c r="D1377" t="s">
        <v>2672</v>
      </c>
      <c r="E1377" t="s">
        <v>2656</v>
      </c>
      <c r="F1377" t="s">
        <v>2652</v>
      </c>
      <c r="H1377" t="s">
        <v>1034</v>
      </c>
      <c r="I1377" t="s">
        <v>10</v>
      </c>
      <c r="K1377">
        <v>28.213526000000002</v>
      </c>
      <c r="L1377">
        <v>27.424783999999999</v>
      </c>
      <c r="M1377">
        <v>27.201536000000001</v>
      </c>
      <c r="N1377">
        <v>27.076908</v>
      </c>
      <c r="O1377">
        <v>27.217206999999998</v>
      </c>
      <c r="P1377">
        <v>26.918671</v>
      </c>
      <c r="Q1377">
        <v>26.660542</v>
      </c>
      <c r="R1377">
        <v>26.512906999999998</v>
      </c>
      <c r="S1377">
        <v>26.389605</v>
      </c>
      <c r="T1377">
        <v>26.404087000000001</v>
      </c>
      <c r="U1377">
        <v>26.472849</v>
      </c>
      <c r="V1377">
        <v>26.421365999999999</v>
      </c>
      <c r="W1377">
        <v>26.258096999999999</v>
      </c>
      <c r="X1377">
        <v>26.100297999999999</v>
      </c>
      <c r="Y1377">
        <v>25.995405000000002</v>
      </c>
      <c r="Z1377">
        <v>25.933665999999999</v>
      </c>
      <c r="AA1377">
        <v>25.741364999999998</v>
      </c>
      <c r="AB1377">
        <v>25.541159</v>
      </c>
      <c r="AC1377">
        <v>25.367203</v>
      </c>
      <c r="AD1377">
        <v>25.226731999999998</v>
      </c>
      <c r="AE1377">
        <v>25.065662</v>
      </c>
      <c r="AF1377">
        <v>24.896521</v>
      </c>
      <c r="AG1377">
        <v>24.713949</v>
      </c>
      <c r="AH1377">
        <v>24.630220000000001</v>
      </c>
      <c r="AI1377">
        <v>24.538875999999998</v>
      </c>
      <c r="AJ1377">
        <v>24.431730000000002</v>
      </c>
      <c r="AK1377">
        <v>24.393148</v>
      </c>
      <c r="AL1377">
        <v>24.335138000000001</v>
      </c>
      <c r="AM1377">
        <v>24.228473999999999</v>
      </c>
      <c r="AN1377">
        <v>24.135207999999999</v>
      </c>
      <c r="AO1377" s="1">
        <v>-5.0000000000000001E-3</v>
      </c>
    </row>
    <row r="1378" spans="1:41" hidden="1" x14ac:dyDescent="0.2">
      <c r="A1378" t="s">
        <v>1201</v>
      </c>
      <c r="B1378" t="s">
        <v>15</v>
      </c>
      <c r="C1378" t="s">
        <v>2648</v>
      </c>
      <c r="D1378" t="s">
        <v>2672</v>
      </c>
      <c r="E1378" t="s">
        <v>2656</v>
      </c>
      <c r="F1378" t="s">
        <v>2653</v>
      </c>
      <c r="H1378" t="s">
        <v>1035</v>
      </c>
      <c r="I1378" t="s">
        <v>10</v>
      </c>
      <c r="K1378">
        <v>28.215962999999999</v>
      </c>
      <c r="L1378">
        <v>27.064495000000001</v>
      </c>
      <c r="M1378">
        <v>27.304328999999999</v>
      </c>
      <c r="N1378">
        <v>27.655964000000001</v>
      </c>
      <c r="O1378">
        <v>27.779499000000001</v>
      </c>
      <c r="P1378">
        <v>27.442829</v>
      </c>
      <c r="Q1378">
        <v>27.368134999999999</v>
      </c>
      <c r="R1378">
        <v>27.405660999999998</v>
      </c>
      <c r="S1378">
        <v>27.417528000000001</v>
      </c>
      <c r="T1378">
        <v>27.650376999999999</v>
      </c>
      <c r="U1378">
        <v>27.874247</v>
      </c>
      <c r="V1378">
        <v>27.949574999999999</v>
      </c>
      <c r="W1378">
        <v>27.962447999999998</v>
      </c>
      <c r="X1378">
        <v>27.851665000000001</v>
      </c>
      <c r="Y1378">
        <v>27.833500000000001</v>
      </c>
      <c r="Z1378">
        <v>27.942072</v>
      </c>
      <c r="AA1378">
        <v>27.867301999999999</v>
      </c>
      <c r="AB1378">
        <v>27.659790000000001</v>
      </c>
      <c r="AC1378">
        <v>27.488491</v>
      </c>
      <c r="AD1378">
        <v>27.407941999999998</v>
      </c>
      <c r="AE1378">
        <v>27.258590999999999</v>
      </c>
      <c r="AF1378">
        <v>27.057783000000001</v>
      </c>
      <c r="AG1378">
        <v>26.810687999999999</v>
      </c>
      <c r="AH1378">
        <v>26.634896999999999</v>
      </c>
      <c r="AI1378">
        <v>26.598807999999998</v>
      </c>
      <c r="AJ1378">
        <v>26.514236</v>
      </c>
      <c r="AK1378">
        <v>26.392994000000002</v>
      </c>
      <c r="AL1378">
        <v>26.260328000000001</v>
      </c>
      <c r="AM1378">
        <v>26.093166</v>
      </c>
      <c r="AN1378">
        <v>25.926570999999999</v>
      </c>
      <c r="AO1378" s="1">
        <v>-3.0000000000000001E-3</v>
      </c>
    </row>
    <row r="1379" spans="1:41" hidden="1" x14ac:dyDescent="0.2">
      <c r="A1379" t="s">
        <v>1201</v>
      </c>
      <c r="B1379" t="s">
        <v>157</v>
      </c>
    </row>
    <row r="1380" spans="1:41" hidden="1" x14ac:dyDescent="0.2">
      <c r="A1380" t="s">
        <v>1201</v>
      </c>
      <c r="B1380" t="s">
        <v>158</v>
      </c>
    </row>
    <row r="1381" spans="1:41" hidden="1" x14ac:dyDescent="0.2">
      <c r="A1381" t="s">
        <v>1201</v>
      </c>
      <c r="B1381" t="s">
        <v>8</v>
      </c>
      <c r="C1381" t="s">
        <v>181</v>
      </c>
      <c r="D1381" t="s">
        <v>2674</v>
      </c>
      <c r="I1381" t="s">
        <v>159</v>
      </c>
    </row>
    <row r="1382" spans="1:41" hidden="1" x14ac:dyDescent="0.2">
      <c r="A1382" t="s">
        <v>1201</v>
      </c>
      <c r="B1382" t="s">
        <v>11</v>
      </c>
      <c r="C1382" t="s">
        <v>181</v>
      </c>
      <c r="D1382" t="s">
        <v>2674</v>
      </c>
      <c r="E1382" t="s">
        <v>2651</v>
      </c>
      <c r="H1382" t="s">
        <v>1036</v>
      </c>
      <c r="I1382" t="s">
        <v>159</v>
      </c>
      <c r="K1382">
        <v>19.223991000000002</v>
      </c>
      <c r="L1382">
        <v>19.643443999999999</v>
      </c>
      <c r="M1382">
        <v>18.783009</v>
      </c>
      <c r="N1382">
        <v>18.756485000000001</v>
      </c>
      <c r="O1382">
        <v>18.829886999999999</v>
      </c>
      <c r="P1382">
        <v>18.797222000000001</v>
      </c>
      <c r="Q1382">
        <v>18.822762000000001</v>
      </c>
      <c r="R1382">
        <v>18.942744999999999</v>
      </c>
      <c r="S1382">
        <v>19.079094000000001</v>
      </c>
      <c r="T1382">
        <v>19.206347000000001</v>
      </c>
      <c r="U1382">
        <v>19.36731</v>
      </c>
      <c r="V1382">
        <v>19.485676000000002</v>
      </c>
      <c r="W1382">
        <v>19.556018999999999</v>
      </c>
      <c r="X1382">
        <v>19.574566000000001</v>
      </c>
      <c r="Y1382">
        <v>19.596672000000002</v>
      </c>
      <c r="Z1382">
        <v>19.678951000000001</v>
      </c>
      <c r="AA1382">
        <v>19.730591</v>
      </c>
      <c r="AB1382">
        <v>19.748080999999999</v>
      </c>
      <c r="AC1382">
        <v>19.805987999999999</v>
      </c>
      <c r="AD1382">
        <v>19.872139000000001</v>
      </c>
      <c r="AE1382">
        <v>19.910902</v>
      </c>
      <c r="AF1382">
        <v>19.929745</v>
      </c>
      <c r="AG1382">
        <v>19.945349</v>
      </c>
      <c r="AH1382">
        <v>19.988918000000002</v>
      </c>
      <c r="AI1382">
        <v>20.064795</v>
      </c>
      <c r="AJ1382">
        <v>20.139713</v>
      </c>
      <c r="AK1382">
        <v>20.213577000000001</v>
      </c>
      <c r="AL1382">
        <v>20.251557999999999</v>
      </c>
      <c r="AM1382">
        <v>20.279585000000001</v>
      </c>
      <c r="AN1382">
        <v>20.313858</v>
      </c>
      <c r="AO1382" s="1">
        <v>2E-3</v>
      </c>
    </row>
    <row r="1383" spans="1:41" hidden="1" x14ac:dyDescent="0.2">
      <c r="A1383" t="s">
        <v>1201</v>
      </c>
      <c r="B1383" t="s">
        <v>13</v>
      </c>
      <c r="C1383" t="s">
        <v>181</v>
      </c>
      <c r="D1383" t="s">
        <v>2674</v>
      </c>
      <c r="E1383" t="s">
        <v>2652</v>
      </c>
      <c r="H1383" t="s">
        <v>1037</v>
      </c>
      <c r="I1383" t="s">
        <v>159</v>
      </c>
      <c r="K1383">
        <v>19.214843999999999</v>
      </c>
      <c r="L1383">
        <v>19.566271</v>
      </c>
      <c r="M1383">
        <v>18.588630999999999</v>
      </c>
      <c r="N1383">
        <v>18.449256999999999</v>
      </c>
      <c r="O1383">
        <v>18.479668</v>
      </c>
      <c r="P1383">
        <v>18.414138999999999</v>
      </c>
      <c r="Q1383">
        <v>18.375727000000001</v>
      </c>
      <c r="R1383">
        <v>18.431591000000001</v>
      </c>
      <c r="S1383">
        <v>18.504078</v>
      </c>
      <c r="T1383">
        <v>18.605194000000001</v>
      </c>
      <c r="U1383">
        <v>18.705462000000001</v>
      </c>
      <c r="V1383">
        <v>18.772220999999998</v>
      </c>
      <c r="W1383">
        <v>18.812004000000002</v>
      </c>
      <c r="X1383">
        <v>18.831713000000001</v>
      </c>
      <c r="Y1383">
        <v>18.859373000000001</v>
      </c>
      <c r="Z1383">
        <v>18.899795999999998</v>
      </c>
      <c r="AA1383">
        <v>18.910043999999999</v>
      </c>
      <c r="AB1383">
        <v>18.910978</v>
      </c>
      <c r="AC1383">
        <v>18.932770000000001</v>
      </c>
      <c r="AD1383">
        <v>18.960360999999999</v>
      </c>
      <c r="AE1383">
        <v>18.982990000000001</v>
      </c>
      <c r="AF1383">
        <v>18.993538000000001</v>
      </c>
      <c r="AG1383">
        <v>19.011334999999999</v>
      </c>
      <c r="AH1383">
        <v>19.071901</v>
      </c>
      <c r="AI1383">
        <v>19.14547</v>
      </c>
      <c r="AJ1383">
        <v>19.204464000000002</v>
      </c>
      <c r="AK1383">
        <v>19.285191000000001</v>
      </c>
      <c r="AL1383">
        <v>19.349571000000001</v>
      </c>
      <c r="AM1383">
        <v>19.404095000000002</v>
      </c>
      <c r="AN1383">
        <v>19.476858</v>
      </c>
      <c r="AO1383" s="1">
        <v>0</v>
      </c>
    </row>
    <row r="1384" spans="1:41" hidden="1" x14ac:dyDescent="0.2">
      <c r="A1384" t="s">
        <v>1201</v>
      </c>
      <c r="B1384" t="s">
        <v>15</v>
      </c>
      <c r="C1384" t="s">
        <v>181</v>
      </c>
      <c r="D1384" t="s">
        <v>2674</v>
      </c>
      <c r="E1384" t="s">
        <v>2653</v>
      </c>
      <c r="H1384" t="s">
        <v>1038</v>
      </c>
      <c r="I1384" t="s">
        <v>159</v>
      </c>
      <c r="K1384">
        <v>19.215873999999999</v>
      </c>
      <c r="L1384">
        <v>19.838837000000002</v>
      </c>
      <c r="M1384">
        <v>19.083400999999999</v>
      </c>
      <c r="N1384">
        <v>19.358115999999999</v>
      </c>
      <c r="O1384">
        <v>19.445992</v>
      </c>
      <c r="P1384">
        <v>19.466567999999999</v>
      </c>
      <c r="Q1384">
        <v>19.570834999999999</v>
      </c>
      <c r="R1384">
        <v>19.781759000000001</v>
      </c>
      <c r="S1384">
        <v>20.045770999999998</v>
      </c>
      <c r="T1384">
        <v>20.305401</v>
      </c>
      <c r="U1384">
        <v>20.588837000000002</v>
      </c>
      <c r="V1384">
        <v>20.806083999999998</v>
      </c>
      <c r="W1384">
        <v>21.003447999999999</v>
      </c>
      <c r="X1384">
        <v>21.119295000000001</v>
      </c>
      <c r="Y1384">
        <v>21.244595</v>
      </c>
      <c r="Z1384">
        <v>21.446659</v>
      </c>
      <c r="AA1384">
        <v>21.560956999999998</v>
      </c>
      <c r="AB1384">
        <v>21.611598999999998</v>
      </c>
      <c r="AC1384">
        <v>21.693736999999999</v>
      </c>
      <c r="AD1384">
        <v>21.796413000000001</v>
      </c>
      <c r="AE1384">
        <v>21.832633999999999</v>
      </c>
      <c r="AF1384">
        <v>21.829153000000002</v>
      </c>
      <c r="AG1384">
        <v>21.821152000000001</v>
      </c>
      <c r="AH1384">
        <v>21.901866999999999</v>
      </c>
      <c r="AI1384">
        <v>22.030080999999999</v>
      </c>
      <c r="AJ1384">
        <v>22.123850000000001</v>
      </c>
      <c r="AK1384">
        <v>22.190553999999999</v>
      </c>
      <c r="AL1384">
        <v>22.231762</v>
      </c>
      <c r="AM1384">
        <v>22.283011999999999</v>
      </c>
      <c r="AN1384">
        <v>22.337357000000001</v>
      </c>
      <c r="AO1384" s="1">
        <v>5.0000000000000001E-3</v>
      </c>
    </row>
    <row r="1385" spans="1:41" hidden="1" x14ac:dyDescent="0.2">
      <c r="A1385" t="s">
        <v>1201</v>
      </c>
      <c r="B1385" t="s">
        <v>29</v>
      </c>
      <c r="C1385" t="s">
        <v>181</v>
      </c>
      <c r="D1385" t="s">
        <v>2675</v>
      </c>
      <c r="I1385" t="s">
        <v>159</v>
      </c>
    </row>
    <row r="1386" spans="1:41" hidden="1" x14ac:dyDescent="0.2">
      <c r="A1386" t="s">
        <v>1201</v>
      </c>
      <c r="B1386" t="s">
        <v>11</v>
      </c>
      <c r="C1386" t="s">
        <v>181</v>
      </c>
      <c r="D1386" t="s">
        <v>2675</v>
      </c>
      <c r="E1386" t="s">
        <v>2651</v>
      </c>
      <c r="H1386" t="s">
        <v>1039</v>
      </c>
      <c r="I1386" t="s">
        <v>159</v>
      </c>
      <c r="K1386">
        <v>13.327398000000001</v>
      </c>
      <c r="L1386">
        <v>13.567709000000001</v>
      </c>
      <c r="M1386">
        <v>13.392251999999999</v>
      </c>
      <c r="N1386">
        <v>13.282021</v>
      </c>
      <c r="O1386">
        <v>13.249281999999999</v>
      </c>
      <c r="P1386">
        <v>13.114671</v>
      </c>
      <c r="Q1386">
        <v>13.082775</v>
      </c>
      <c r="R1386">
        <v>13.146228000000001</v>
      </c>
      <c r="S1386">
        <v>13.207240000000001</v>
      </c>
      <c r="T1386">
        <v>13.266035</v>
      </c>
      <c r="U1386">
        <v>13.365582</v>
      </c>
      <c r="V1386">
        <v>13.429657000000001</v>
      </c>
      <c r="W1386">
        <v>13.459479</v>
      </c>
      <c r="X1386">
        <v>13.447623999999999</v>
      </c>
      <c r="Y1386">
        <v>13.441129999999999</v>
      </c>
      <c r="Z1386">
        <v>13.491255000000001</v>
      </c>
      <c r="AA1386">
        <v>13.51088</v>
      </c>
      <c r="AB1386">
        <v>13.495417</v>
      </c>
      <c r="AC1386">
        <v>13.514570000000001</v>
      </c>
      <c r="AD1386">
        <v>13.546381999999999</v>
      </c>
      <c r="AE1386">
        <v>13.551277000000001</v>
      </c>
      <c r="AF1386">
        <v>13.535919</v>
      </c>
      <c r="AG1386">
        <v>13.528912</v>
      </c>
      <c r="AH1386">
        <v>13.545982</v>
      </c>
      <c r="AI1386">
        <v>13.577545000000001</v>
      </c>
      <c r="AJ1386">
        <v>13.616732000000001</v>
      </c>
      <c r="AK1386">
        <v>13.657064999999999</v>
      </c>
      <c r="AL1386">
        <v>13.667616000000001</v>
      </c>
      <c r="AM1386">
        <v>13.680982999999999</v>
      </c>
      <c r="AN1386">
        <v>13.698700000000001</v>
      </c>
      <c r="AO1386" s="1">
        <v>1E-3</v>
      </c>
    </row>
    <row r="1387" spans="1:41" hidden="1" x14ac:dyDescent="0.2">
      <c r="A1387" t="s">
        <v>1201</v>
      </c>
      <c r="B1387" t="s">
        <v>13</v>
      </c>
      <c r="C1387" t="s">
        <v>181</v>
      </c>
      <c r="D1387" t="s">
        <v>2675</v>
      </c>
      <c r="E1387" t="s">
        <v>2652</v>
      </c>
      <c r="H1387" t="s">
        <v>1040</v>
      </c>
      <c r="I1387" t="s">
        <v>159</v>
      </c>
      <c r="K1387">
        <v>13.320334000000001</v>
      </c>
      <c r="L1387">
        <v>13.527716</v>
      </c>
      <c r="M1387">
        <v>13.25131</v>
      </c>
      <c r="N1387">
        <v>13.051600000000001</v>
      </c>
      <c r="O1387">
        <v>12.999192000000001</v>
      </c>
      <c r="P1387">
        <v>12.861053</v>
      </c>
      <c r="Q1387">
        <v>12.794408000000001</v>
      </c>
      <c r="R1387">
        <v>12.812476999999999</v>
      </c>
      <c r="S1387">
        <v>12.83217</v>
      </c>
      <c r="T1387">
        <v>12.875238</v>
      </c>
      <c r="U1387">
        <v>12.93524</v>
      </c>
      <c r="V1387">
        <v>12.965932</v>
      </c>
      <c r="W1387">
        <v>12.974161</v>
      </c>
      <c r="X1387">
        <v>12.960618</v>
      </c>
      <c r="Y1387">
        <v>12.959873999999999</v>
      </c>
      <c r="Z1387">
        <v>12.974385</v>
      </c>
      <c r="AA1387">
        <v>12.955750999999999</v>
      </c>
      <c r="AB1387">
        <v>12.930063000000001</v>
      </c>
      <c r="AC1387">
        <v>12.922782</v>
      </c>
      <c r="AD1387">
        <v>12.932872</v>
      </c>
      <c r="AE1387">
        <v>12.931492</v>
      </c>
      <c r="AF1387">
        <v>12.914045</v>
      </c>
      <c r="AG1387">
        <v>12.911168999999999</v>
      </c>
      <c r="AH1387">
        <v>12.938988</v>
      </c>
      <c r="AI1387">
        <v>12.975315</v>
      </c>
      <c r="AJ1387">
        <v>12.999046</v>
      </c>
      <c r="AK1387">
        <v>13.035933</v>
      </c>
      <c r="AL1387">
        <v>13.082554999999999</v>
      </c>
      <c r="AM1387">
        <v>13.128679</v>
      </c>
      <c r="AN1387">
        <v>13.176918000000001</v>
      </c>
      <c r="AO1387" s="1">
        <v>0</v>
      </c>
    </row>
    <row r="1388" spans="1:41" hidden="1" x14ac:dyDescent="0.2">
      <c r="A1388" t="s">
        <v>1201</v>
      </c>
      <c r="B1388" t="s">
        <v>15</v>
      </c>
      <c r="C1388" t="s">
        <v>181</v>
      </c>
      <c r="D1388" t="s">
        <v>2675</v>
      </c>
      <c r="E1388" t="s">
        <v>2653</v>
      </c>
      <c r="H1388" t="s">
        <v>1041</v>
      </c>
      <c r="I1388" t="s">
        <v>159</v>
      </c>
      <c r="K1388">
        <v>13.320959999999999</v>
      </c>
      <c r="L1388">
        <v>13.735018999999999</v>
      </c>
      <c r="M1388">
        <v>13.620397000000001</v>
      </c>
      <c r="N1388">
        <v>13.711162</v>
      </c>
      <c r="O1388">
        <v>13.680542000000001</v>
      </c>
      <c r="P1388">
        <v>13.556633</v>
      </c>
      <c r="Q1388">
        <v>13.567000999999999</v>
      </c>
      <c r="R1388">
        <v>13.696308</v>
      </c>
      <c r="S1388">
        <v>13.855923000000001</v>
      </c>
      <c r="T1388">
        <v>13.994954999999999</v>
      </c>
      <c r="U1388">
        <v>14.164210000000001</v>
      </c>
      <c r="V1388">
        <v>14.276726</v>
      </c>
      <c r="W1388">
        <v>14.379617</v>
      </c>
      <c r="X1388">
        <v>14.416167</v>
      </c>
      <c r="Y1388">
        <v>14.459835</v>
      </c>
      <c r="Z1388">
        <v>14.586978999999999</v>
      </c>
      <c r="AA1388">
        <v>14.646278000000001</v>
      </c>
      <c r="AB1388">
        <v>14.640302999999999</v>
      </c>
      <c r="AC1388">
        <v>14.669209</v>
      </c>
      <c r="AD1388">
        <v>14.697763</v>
      </c>
      <c r="AE1388">
        <v>14.697994</v>
      </c>
      <c r="AF1388">
        <v>14.675604999999999</v>
      </c>
      <c r="AG1388">
        <v>14.652281</v>
      </c>
      <c r="AH1388">
        <v>14.688323</v>
      </c>
      <c r="AI1388">
        <v>14.76066</v>
      </c>
      <c r="AJ1388">
        <v>14.80109</v>
      </c>
      <c r="AK1388">
        <v>14.822507999999999</v>
      </c>
      <c r="AL1388">
        <v>14.831476</v>
      </c>
      <c r="AM1388">
        <v>14.862120000000001</v>
      </c>
      <c r="AN1388">
        <v>14.893684</v>
      </c>
      <c r="AO1388" s="1">
        <v>4.0000000000000001E-3</v>
      </c>
    </row>
    <row r="1389" spans="1:41" hidden="1" x14ac:dyDescent="0.2">
      <c r="A1389" t="s">
        <v>1201</v>
      </c>
      <c r="B1389" t="s">
        <v>46</v>
      </c>
      <c r="C1389" t="s">
        <v>181</v>
      </c>
      <c r="D1389" t="s">
        <v>2676</v>
      </c>
      <c r="I1389" t="s">
        <v>159</v>
      </c>
    </row>
    <row r="1390" spans="1:41" hidden="1" x14ac:dyDescent="0.2">
      <c r="A1390" t="s">
        <v>1201</v>
      </c>
      <c r="B1390" t="s">
        <v>11</v>
      </c>
      <c r="C1390" t="s">
        <v>181</v>
      </c>
      <c r="D1390" t="s">
        <v>2676</v>
      </c>
      <c r="E1390" t="s">
        <v>2651</v>
      </c>
      <c r="H1390" t="s">
        <v>1042</v>
      </c>
      <c r="I1390" t="s">
        <v>159</v>
      </c>
      <c r="K1390">
        <v>17.205007999999999</v>
      </c>
      <c r="L1390">
        <v>17.253876000000002</v>
      </c>
      <c r="M1390">
        <v>15.832273000000001</v>
      </c>
      <c r="N1390">
        <v>16.076108999999999</v>
      </c>
      <c r="O1390">
        <v>15.94613</v>
      </c>
      <c r="P1390">
        <v>15.777815</v>
      </c>
      <c r="Q1390">
        <v>15.764951999999999</v>
      </c>
      <c r="R1390">
        <v>16.042663999999998</v>
      </c>
      <c r="S1390">
        <v>16.261562000000001</v>
      </c>
      <c r="T1390">
        <v>16.459945999999999</v>
      </c>
      <c r="U1390">
        <v>16.747630999999998</v>
      </c>
      <c r="V1390">
        <v>16.941635000000002</v>
      </c>
      <c r="W1390">
        <v>17.095295</v>
      </c>
      <c r="X1390">
        <v>17.117637999999999</v>
      </c>
      <c r="Y1390">
        <v>17.190740999999999</v>
      </c>
      <c r="Z1390">
        <v>17.315059999999999</v>
      </c>
      <c r="AA1390">
        <v>17.472754999999999</v>
      </c>
      <c r="AB1390">
        <v>17.626657000000002</v>
      </c>
      <c r="AC1390">
        <v>17.716953</v>
      </c>
      <c r="AD1390">
        <v>17.931318000000001</v>
      </c>
      <c r="AE1390">
        <v>18.076415999999998</v>
      </c>
      <c r="AF1390">
        <v>18.165482999999998</v>
      </c>
      <c r="AG1390">
        <v>18.326107</v>
      </c>
      <c r="AH1390">
        <v>18.472709999999999</v>
      </c>
      <c r="AI1390">
        <v>18.566631000000001</v>
      </c>
      <c r="AJ1390">
        <v>18.74062</v>
      </c>
      <c r="AK1390">
        <v>18.832595999999999</v>
      </c>
      <c r="AL1390">
        <v>18.861167999999999</v>
      </c>
      <c r="AM1390">
        <v>18.932751</v>
      </c>
      <c r="AN1390">
        <v>19.041498000000001</v>
      </c>
      <c r="AO1390" s="1">
        <v>4.0000000000000001E-3</v>
      </c>
    </row>
    <row r="1391" spans="1:41" hidden="1" x14ac:dyDescent="0.2">
      <c r="A1391" t="s">
        <v>1201</v>
      </c>
      <c r="B1391" t="s">
        <v>13</v>
      </c>
      <c r="C1391" t="s">
        <v>181</v>
      </c>
      <c r="D1391" t="s">
        <v>2676</v>
      </c>
      <c r="E1391" t="s">
        <v>2652</v>
      </c>
      <c r="H1391" t="s">
        <v>1043</v>
      </c>
      <c r="I1391" t="s">
        <v>159</v>
      </c>
      <c r="K1391">
        <v>17.189754000000001</v>
      </c>
      <c r="L1391">
        <v>16.889824000000001</v>
      </c>
      <c r="M1391">
        <v>15.238745</v>
      </c>
      <c r="N1391">
        <v>15.369787000000001</v>
      </c>
      <c r="O1391">
        <v>15.321626999999999</v>
      </c>
      <c r="P1391">
        <v>15.157928</v>
      </c>
      <c r="Q1391">
        <v>15.104981</v>
      </c>
      <c r="R1391">
        <v>15.354585999999999</v>
      </c>
      <c r="S1391">
        <v>15.524618</v>
      </c>
      <c r="T1391">
        <v>15.690035</v>
      </c>
      <c r="U1391">
        <v>15.853918</v>
      </c>
      <c r="V1391">
        <v>15.964793</v>
      </c>
      <c r="W1391">
        <v>16.122440000000001</v>
      </c>
      <c r="X1391">
        <v>16.129238000000001</v>
      </c>
      <c r="Y1391">
        <v>16.191952000000001</v>
      </c>
      <c r="Z1391">
        <v>16.263377999999999</v>
      </c>
      <c r="AA1391">
        <v>16.331432</v>
      </c>
      <c r="AB1391">
        <v>16.428909000000001</v>
      </c>
      <c r="AC1391">
        <v>16.506444999999999</v>
      </c>
      <c r="AD1391">
        <v>16.661489</v>
      </c>
      <c r="AE1391">
        <v>16.793800000000001</v>
      </c>
      <c r="AF1391">
        <v>16.86232</v>
      </c>
      <c r="AG1391">
        <v>17.04738</v>
      </c>
      <c r="AH1391">
        <v>17.207955999999999</v>
      </c>
      <c r="AI1391">
        <v>17.317399999999999</v>
      </c>
      <c r="AJ1391">
        <v>17.49662</v>
      </c>
      <c r="AK1391">
        <v>17.626003000000001</v>
      </c>
      <c r="AL1391">
        <v>17.762357999999999</v>
      </c>
      <c r="AM1391">
        <v>17.914261</v>
      </c>
      <c r="AN1391">
        <v>18.150224999999999</v>
      </c>
      <c r="AO1391" s="1">
        <v>2E-3</v>
      </c>
    </row>
    <row r="1392" spans="1:41" hidden="1" x14ac:dyDescent="0.2">
      <c r="A1392" t="s">
        <v>1201</v>
      </c>
      <c r="B1392" t="s">
        <v>15</v>
      </c>
      <c r="C1392" t="s">
        <v>181</v>
      </c>
      <c r="D1392" t="s">
        <v>2676</v>
      </c>
      <c r="E1392" t="s">
        <v>2653</v>
      </c>
      <c r="H1392" t="s">
        <v>1044</v>
      </c>
      <c r="I1392" t="s">
        <v>159</v>
      </c>
      <c r="K1392">
        <v>17.246538000000001</v>
      </c>
      <c r="L1392">
        <v>17.579236999999999</v>
      </c>
      <c r="M1392">
        <v>15.89908</v>
      </c>
      <c r="N1392">
        <v>16.446178</v>
      </c>
      <c r="O1392">
        <v>16.449631</v>
      </c>
      <c r="P1392">
        <v>16.394477999999999</v>
      </c>
      <c r="Q1392">
        <v>16.465388999999998</v>
      </c>
      <c r="R1392">
        <v>16.885484999999999</v>
      </c>
      <c r="S1392">
        <v>17.533180000000002</v>
      </c>
      <c r="T1392">
        <v>17.949162000000001</v>
      </c>
      <c r="U1392">
        <v>18.476286000000002</v>
      </c>
      <c r="V1392">
        <v>18.951056000000001</v>
      </c>
      <c r="W1392">
        <v>19.318594000000001</v>
      </c>
      <c r="X1392">
        <v>19.600951999999999</v>
      </c>
      <c r="Y1392">
        <v>19.843582000000001</v>
      </c>
      <c r="Z1392">
        <v>20.21686</v>
      </c>
      <c r="AA1392">
        <v>20.469353000000002</v>
      </c>
      <c r="AB1392">
        <v>20.669943</v>
      </c>
      <c r="AC1392">
        <v>20.887198999999999</v>
      </c>
      <c r="AD1392">
        <v>20.953669000000001</v>
      </c>
      <c r="AE1392">
        <v>21.054796</v>
      </c>
      <c r="AF1392">
        <v>21.141366999999999</v>
      </c>
      <c r="AG1392">
        <v>21.289954999999999</v>
      </c>
      <c r="AH1392">
        <v>21.544495000000001</v>
      </c>
      <c r="AI1392">
        <v>21.790154999999999</v>
      </c>
      <c r="AJ1392">
        <v>21.962085999999999</v>
      </c>
      <c r="AK1392">
        <v>22.060843999999999</v>
      </c>
      <c r="AL1392">
        <v>22.060849999999999</v>
      </c>
      <c r="AM1392">
        <v>22.227198000000001</v>
      </c>
      <c r="AN1392">
        <v>22.461758</v>
      </c>
      <c r="AO1392" s="1">
        <v>8.9999999999999993E-3</v>
      </c>
    </row>
    <row r="1393" spans="1:41" hidden="1" x14ac:dyDescent="0.2">
      <c r="A1393" t="s">
        <v>1201</v>
      </c>
      <c r="B1393" t="s">
        <v>75</v>
      </c>
      <c r="C1393" t="s">
        <v>181</v>
      </c>
      <c r="D1393" t="s">
        <v>2677</v>
      </c>
      <c r="I1393" t="s">
        <v>159</v>
      </c>
    </row>
    <row r="1394" spans="1:41" hidden="1" x14ac:dyDescent="0.2">
      <c r="A1394" t="s">
        <v>1201</v>
      </c>
      <c r="B1394" t="s">
        <v>11</v>
      </c>
      <c r="C1394" t="s">
        <v>181</v>
      </c>
      <c r="D1394" t="s">
        <v>2677</v>
      </c>
      <c r="E1394" t="s">
        <v>2651</v>
      </c>
      <c r="H1394" t="s">
        <v>1045</v>
      </c>
      <c r="I1394" t="s">
        <v>159</v>
      </c>
      <c r="K1394">
        <v>44.393889999999999</v>
      </c>
      <c r="L1394">
        <v>42.950623</v>
      </c>
      <c r="M1394">
        <v>39.200119000000001</v>
      </c>
      <c r="N1394">
        <v>39.381767000000004</v>
      </c>
      <c r="O1394">
        <v>38.941132000000003</v>
      </c>
      <c r="P1394">
        <v>39.013514999999998</v>
      </c>
      <c r="Q1394">
        <v>39.082850999999998</v>
      </c>
      <c r="R1394">
        <v>39.284996</v>
      </c>
      <c r="S1394">
        <v>39.345722000000002</v>
      </c>
      <c r="T1394">
        <v>39.806778000000001</v>
      </c>
      <c r="U1394">
        <v>40.201186999999997</v>
      </c>
      <c r="V1394">
        <v>40.390811999999997</v>
      </c>
      <c r="W1394">
        <v>40.484023999999998</v>
      </c>
      <c r="X1394">
        <v>40.627772999999998</v>
      </c>
      <c r="Y1394">
        <v>40.721085000000002</v>
      </c>
      <c r="Z1394">
        <v>41.001057000000003</v>
      </c>
      <c r="AA1394">
        <v>41.331726000000003</v>
      </c>
      <c r="AB1394">
        <v>41.745807999999997</v>
      </c>
      <c r="AC1394">
        <v>41.837547000000001</v>
      </c>
      <c r="AD1394">
        <v>42.315624</v>
      </c>
      <c r="AE1394">
        <v>42.667850000000001</v>
      </c>
      <c r="AF1394">
        <v>42.831229999999998</v>
      </c>
      <c r="AG1394">
        <v>43.418633</v>
      </c>
      <c r="AH1394">
        <v>44.052280000000003</v>
      </c>
      <c r="AI1394">
        <v>44.388939000000001</v>
      </c>
      <c r="AJ1394">
        <v>44.985568999999998</v>
      </c>
      <c r="AK1394">
        <v>45.316932999999999</v>
      </c>
      <c r="AL1394">
        <v>45.387160999999999</v>
      </c>
      <c r="AM1394">
        <v>45.625168000000002</v>
      </c>
      <c r="AN1394">
        <v>45.827525999999999</v>
      </c>
      <c r="AO1394" s="1">
        <v>1E-3</v>
      </c>
    </row>
    <row r="1395" spans="1:41" hidden="1" x14ac:dyDescent="0.2">
      <c r="A1395" t="s">
        <v>1201</v>
      </c>
      <c r="B1395" t="s">
        <v>13</v>
      </c>
      <c r="C1395" t="s">
        <v>181</v>
      </c>
      <c r="D1395" t="s">
        <v>2677</v>
      </c>
      <c r="E1395" t="s">
        <v>2652</v>
      </c>
      <c r="H1395" t="s">
        <v>1046</v>
      </c>
      <c r="I1395" t="s">
        <v>159</v>
      </c>
      <c r="K1395">
        <v>44.394660999999999</v>
      </c>
      <c r="L1395">
        <v>42.946178000000003</v>
      </c>
      <c r="M1395">
        <v>38.47739</v>
      </c>
      <c r="N1395">
        <v>38.014946000000002</v>
      </c>
      <c r="O1395">
        <v>37.602066000000001</v>
      </c>
      <c r="P1395">
        <v>37.625427000000002</v>
      </c>
      <c r="Q1395">
        <v>37.771523000000002</v>
      </c>
      <c r="R1395">
        <v>37.795918</v>
      </c>
      <c r="S1395">
        <v>37.782532000000003</v>
      </c>
      <c r="T1395">
        <v>37.896858000000002</v>
      </c>
      <c r="U1395">
        <v>37.935946999999999</v>
      </c>
      <c r="V1395">
        <v>38.009174000000002</v>
      </c>
      <c r="W1395">
        <v>37.918982999999997</v>
      </c>
      <c r="X1395">
        <v>37.675327000000003</v>
      </c>
      <c r="Y1395">
        <v>37.626883999999997</v>
      </c>
      <c r="Z1395">
        <v>37.623333000000002</v>
      </c>
      <c r="AA1395">
        <v>37.598686000000001</v>
      </c>
      <c r="AB1395">
        <v>37.892524999999999</v>
      </c>
      <c r="AC1395">
        <v>38.036861000000002</v>
      </c>
      <c r="AD1395">
        <v>38.826565000000002</v>
      </c>
      <c r="AE1395">
        <v>39.222847000000002</v>
      </c>
      <c r="AF1395">
        <v>39.439765999999999</v>
      </c>
      <c r="AG1395">
        <v>40.039574000000002</v>
      </c>
      <c r="AH1395">
        <v>40.485863000000002</v>
      </c>
      <c r="AI1395">
        <v>40.812716999999999</v>
      </c>
      <c r="AJ1395">
        <v>41.435496999999998</v>
      </c>
      <c r="AK1395">
        <v>41.496422000000003</v>
      </c>
      <c r="AL1395">
        <v>41.969540000000002</v>
      </c>
      <c r="AM1395">
        <v>42.742401000000001</v>
      </c>
      <c r="AN1395">
        <v>43.470745000000001</v>
      </c>
      <c r="AO1395" s="1">
        <v>-1E-3</v>
      </c>
    </row>
    <row r="1396" spans="1:41" hidden="1" x14ac:dyDescent="0.2">
      <c r="A1396" t="s">
        <v>1201</v>
      </c>
      <c r="B1396" t="s">
        <v>15</v>
      </c>
      <c r="C1396" t="s">
        <v>181</v>
      </c>
      <c r="D1396" t="s">
        <v>2677</v>
      </c>
      <c r="E1396" t="s">
        <v>2653</v>
      </c>
      <c r="H1396" t="s">
        <v>1047</v>
      </c>
      <c r="I1396" t="s">
        <v>159</v>
      </c>
      <c r="K1396">
        <v>44.498207000000001</v>
      </c>
      <c r="L1396">
        <v>42.972991999999998</v>
      </c>
      <c r="M1396">
        <v>38.606059999999999</v>
      </c>
      <c r="N1396">
        <v>39.830734</v>
      </c>
      <c r="O1396">
        <v>40.033707</v>
      </c>
      <c r="P1396">
        <v>40.167865999999997</v>
      </c>
      <c r="Q1396">
        <v>40.414845</v>
      </c>
      <c r="R1396">
        <v>40.918629000000003</v>
      </c>
      <c r="S1396">
        <v>42.279865000000001</v>
      </c>
      <c r="T1396">
        <v>42.815764999999999</v>
      </c>
      <c r="U1396">
        <v>43.377102000000001</v>
      </c>
      <c r="V1396">
        <v>44.014214000000003</v>
      </c>
      <c r="W1396">
        <v>44.489356999999998</v>
      </c>
      <c r="X1396">
        <v>44.946072000000001</v>
      </c>
      <c r="Y1396">
        <v>45.149101000000002</v>
      </c>
      <c r="Z1396">
        <v>45.546424999999999</v>
      </c>
      <c r="AA1396">
        <v>45.974944999999998</v>
      </c>
      <c r="AB1396">
        <v>46.111851000000001</v>
      </c>
      <c r="AC1396">
        <v>46.400748999999998</v>
      </c>
      <c r="AD1396">
        <v>45.847683000000004</v>
      </c>
      <c r="AE1396">
        <v>45.755878000000003</v>
      </c>
      <c r="AF1396">
        <v>46.230255</v>
      </c>
      <c r="AG1396">
        <v>46.793545000000002</v>
      </c>
      <c r="AH1396">
        <v>47.183250000000001</v>
      </c>
      <c r="AI1396">
        <v>47.914234</v>
      </c>
      <c r="AJ1396">
        <v>47.957965999999999</v>
      </c>
      <c r="AK1396">
        <v>48.073338</v>
      </c>
      <c r="AL1396">
        <v>47.850226999999997</v>
      </c>
      <c r="AM1396">
        <v>48.224873000000002</v>
      </c>
      <c r="AN1396">
        <v>48.668357999999998</v>
      </c>
      <c r="AO1396" s="1">
        <v>3.0000000000000001E-3</v>
      </c>
    </row>
    <row r="1397" spans="1:41" hidden="1" x14ac:dyDescent="0.2">
      <c r="A1397" t="s">
        <v>1201</v>
      </c>
      <c r="B1397" t="s">
        <v>172</v>
      </c>
      <c r="C1397" t="s">
        <v>181</v>
      </c>
      <c r="D1397" t="s">
        <v>2678</v>
      </c>
      <c r="I1397" t="s">
        <v>159</v>
      </c>
    </row>
    <row r="1398" spans="1:41" hidden="1" x14ac:dyDescent="0.2">
      <c r="A1398" t="s">
        <v>1201</v>
      </c>
      <c r="B1398" t="s">
        <v>11</v>
      </c>
      <c r="C1398" t="s">
        <v>181</v>
      </c>
      <c r="D1398" t="s">
        <v>2678</v>
      </c>
      <c r="E1398" t="s">
        <v>2651</v>
      </c>
      <c r="H1398" t="s">
        <v>1048</v>
      </c>
      <c r="I1398" t="s">
        <v>159</v>
      </c>
      <c r="K1398">
        <v>94.150290999999996</v>
      </c>
      <c r="L1398">
        <v>93.415649000000002</v>
      </c>
      <c r="M1398">
        <v>87.207656999999998</v>
      </c>
      <c r="N1398">
        <v>87.496384000000006</v>
      </c>
      <c r="O1398">
        <v>86.966431</v>
      </c>
      <c r="P1398">
        <v>86.703216999999995</v>
      </c>
      <c r="Q1398">
        <v>86.753342000000004</v>
      </c>
      <c r="R1398">
        <v>87.416634000000002</v>
      </c>
      <c r="S1398">
        <v>87.893615999999994</v>
      </c>
      <c r="T1398">
        <v>88.739104999999995</v>
      </c>
      <c r="U1398">
        <v>89.681708999999998</v>
      </c>
      <c r="V1398">
        <v>90.247780000000006</v>
      </c>
      <c r="W1398">
        <v>90.594818000000004</v>
      </c>
      <c r="X1398">
        <v>90.767600999999999</v>
      </c>
      <c r="Y1398">
        <v>90.949630999999997</v>
      </c>
      <c r="Z1398">
        <v>91.486320000000006</v>
      </c>
      <c r="AA1398">
        <v>92.045952</v>
      </c>
      <c r="AB1398">
        <v>92.615966999999998</v>
      </c>
      <c r="AC1398">
        <v>92.875061000000002</v>
      </c>
      <c r="AD1398">
        <v>93.665465999999995</v>
      </c>
      <c r="AE1398">
        <v>94.206451000000001</v>
      </c>
      <c r="AF1398">
        <v>94.462378999999999</v>
      </c>
      <c r="AG1398">
        <v>95.218993999999995</v>
      </c>
      <c r="AH1398">
        <v>96.059890999999993</v>
      </c>
      <c r="AI1398">
        <v>96.597915999999998</v>
      </c>
      <c r="AJ1398">
        <v>97.482635000000002</v>
      </c>
      <c r="AK1398">
        <v>98.020172000000002</v>
      </c>
      <c r="AL1398">
        <v>98.167502999999996</v>
      </c>
      <c r="AM1398">
        <v>98.518485999999996</v>
      </c>
      <c r="AN1398">
        <v>98.881576999999993</v>
      </c>
      <c r="AO1398" s="1">
        <v>2E-3</v>
      </c>
    </row>
    <row r="1399" spans="1:41" hidden="1" x14ac:dyDescent="0.2">
      <c r="A1399" t="s">
        <v>1201</v>
      </c>
      <c r="B1399" t="s">
        <v>13</v>
      </c>
      <c r="C1399" t="s">
        <v>181</v>
      </c>
      <c r="D1399" t="s">
        <v>2678</v>
      </c>
      <c r="E1399" t="s">
        <v>2652</v>
      </c>
      <c r="H1399" t="s">
        <v>1049</v>
      </c>
      <c r="I1399" t="s">
        <v>159</v>
      </c>
      <c r="K1399">
        <v>94.119597999999996</v>
      </c>
      <c r="L1399">
        <v>92.929992999999996</v>
      </c>
      <c r="M1399">
        <v>85.556076000000004</v>
      </c>
      <c r="N1399">
        <v>84.885589999999993</v>
      </c>
      <c r="O1399">
        <v>84.402550000000005</v>
      </c>
      <c r="P1399">
        <v>84.058548000000002</v>
      </c>
      <c r="Q1399">
        <v>84.046638000000002</v>
      </c>
      <c r="R1399">
        <v>84.394576999999998</v>
      </c>
      <c r="S1399">
        <v>84.643394000000001</v>
      </c>
      <c r="T1399">
        <v>85.067322000000004</v>
      </c>
      <c r="U1399">
        <v>85.430572999999995</v>
      </c>
      <c r="V1399">
        <v>85.712119999999999</v>
      </c>
      <c r="W1399">
        <v>85.827590999999998</v>
      </c>
      <c r="X1399">
        <v>85.596892999999994</v>
      </c>
      <c r="Y1399">
        <v>85.638084000000006</v>
      </c>
      <c r="Z1399">
        <v>85.760895000000005</v>
      </c>
      <c r="AA1399">
        <v>85.795913999999996</v>
      </c>
      <c r="AB1399">
        <v>86.162475999999998</v>
      </c>
      <c r="AC1399">
        <v>86.398865000000001</v>
      </c>
      <c r="AD1399">
        <v>87.381287</v>
      </c>
      <c r="AE1399">
        <v>87.931128999999999</v>
      </c>
      <c r="AF1399">
        <v>88.209671</v>
      </c>
      <c r="AG1399">
        <v>89.009460000000004</v>
      </c>
      <c r="AH1399">
        <v>89.704704000000007</v>
      </c>
      <c r="AI1399">
        <v>90.250900000000001</v>
      </c>
      <c r="AJ1399">
        <v>91.135627999999997</v>
      </c>
      <c r="AK1399">
        <v>91.443550000000002</v>
      </c>
      <c r="AL1399">
        <v>92.164017000000001</v>
      </c>
      <c r="AM1399">
        <v>93.189437999999996</v>
      </c>
      <c r="AN1399">
        <v>94.274749999999997</v>
      </c>
      <c r="AO1399" s="1">
        <v>0</v>
      </c>
    </row>
    <row r="1400" spans="1:41" hidden="1" x14ac:dyDescent="0.2">
      <c r="A1400" t="s">
        <v>1201</v>
      </c>
      <c r="B1400" t="s">
        <v>15</v>
      </c>
      <c r="C1400" t="s">
        <v>181</v>
      </c>
      <c r="D1400" t="s">
        <v>2678</v>
      </c>
      <c r="E1400" t="s">
        <v>2653</v>
      </c>
      <c r="H1400" t="s">
        <v>1050</v>
      </c>
      <c r="I1400" t="s">
        <v>159</v>
      </c>
      <c r="K1400">
        <v>94.281577999999996</v>
      </c>
      <c r="L1400">
        <v>94.126082999999994</v>
      </c>
      <c r="M1400">
        <v>87.208939000000001</v>
      </c>
      <c r="N1400">
        <v>89.346191000000005</v>
      </c>
      <c r="O1400">
        <v>89.609870999999998</v>
      </c>
      <c r="P1400">
        <v>89.585541000000006</v>
      </c>
      <c r="Q1400">
        <v>90.018066000000005</v>
      </c>
      <c r="R1400">
        <v>91.282180999999994</v>
      </c>
      <c r="S1400">
        <v>93.714737</v>
      </c>
      <c r="T1400">
        <v>95.065276999999995</v>
      </c>
      <c r="U1400">
        <v>96.606430000000003</v>
      </c>
      <c r="V1400">
        <v>98.048079999999999</v>
      </c>
      <c r="W1400">
        <v>99.191017000000002</v>
      </c>
      <c r="X1400">
        <v>100.082489</v>
      </c>
      <c r="Y1400">
        <v>100.697113</v>
      </c>
      <c r="Z1400">
        <v>101.796921</v>
      </c>
      <c r="AA1400">
        <v>102.651535</v>
      </c>
      <c r="AB1400">
        <v>103.033691</v>
      </c>
      <c r="AC1400">
        <v>103.65089399999999</v>
      </c>
      <c r="AD1400">
        <v>103.29553199999999</v>
      </c>
      <c r="AE1400">
        <v>103.341309</v>
      </c>
      <c r="AF1400">
        <v>103.87638099999999</v>
      </c>
      <c r="AG1400">
        <v>104.55693100000001</v>
      </c>
      <c r="AH1400">
        <v>105.317932</v>
      </c>
      <c r="AI1400">
        <v>106.495132</v>
      </c>
      <c r="AJ1400">
        <v>106.844994</v>
      </c>
      <c r="AK1400">
        <v>107.14724699999999</v>
      </c>
      <c r="AL1400">
        <v>106.97431899999999</v>
      </c>
      <c r="AM1400">
        <v>107.59719800000001</v>
      </c>
      <c r="AN1400">
        <v>108.36116</v>
      </c>
      <c r="AO1400" s="1">
        <v>5.0000000000000001E-3</v>
      </c>
    </row>
    <row r="1401" spans="1:41" hidden="1" x14ac:dyDescent="0.2">
      <c r="A1401" t="s">
        <v>1201</v>
      </c>
      <c r="B1401" t="s">
        <v>176</v>
      </c>
      <c r="C1401" t="s">
        <v>181</v>
      </c>
      <c r="D1401" t="s">
        <v>2679</v>
      </c>
      <c r="I1401" t="s">
        <v>159</v>
      </c>
    </row>
    <row r="1402" spans="1:41" hidden="1" x14ac:dyDescent="0.2">
      <c r="A1402" t="s">
        <v>1201</v>
      </c>
      <c r="B1402" t="s">
        <v>11</v>
      </c>
      <c r="C1402" t="s">
        <v>181</v>
      </c>
      <c r="D1402" t="s">
        <v>2679</v>
      </c>
      <c r="E1402" t="s">
        <v>2651</v>
      </c>
      <c r="H1402" t="s">
        <v>1051</v>
      </c>
      <c r="I1402" t="s">
        <v>159</v>
      </c>
      <c r="K1402">
        <v>0.180676</v>
      </c>
      <c r="L1402">
        <v>0.18848999999999999</v>
      </c>
      <c r="M1402">
        <v>0.175285</v>
      </c>
      <c r="N1402">
        <v>0.17119300000000001</v>
      </c>
      <c r="O1402">
        <v>0.16700300000000001</v>
      </c>
      <c r="P1402">
        <v>0.16387399999999999</v>
      </c>
      <c r="Q1402">
        <v>0.15975800000000001</v>
      </c>
      <c r="R1402">
        <v>0.153894</v>
      </c>
      <c r="S1402">
        <v>0.14832799999999999</v>
      </c>
      <c r="T1402">
        <v>0.144706</v>
      </c>
      <c r="U1402">
        <v>0.13831399999999999</v>
      </c>
      <c r="V1402">
        <v>0.132106</v>
      </c>
      <c r="W1402">
        <v>0.12761800000000001</v>
      </c>
      <c r="X1402">
        <v>0.12045400000000001</v>
      </c>
      <c r="Y1402">
        <v>0.115884</v>
      </c>
      <c r="Z1402">
        <v>0.112645</v>
      </c>
      <c r="AA1402">
        <v>0.11204600000000001</v>
      </c>
      <c r="AB1402">
        <v>0.11047999999999999</v>
      </c>
      <c r="AC1402">
        <v>0.10875700000000001</v>
      </c>
      <c r="AD1402">
        <v>0.108782</v>
      </c>
      <c r="AE1402">
        <v>0.10817499999999999</v>
      </c>
      <c r="AF1402">
        <v>0.108436</v>
      </c>
      <c r="AG1402">
        <v>0.109227</v>
      </c>
      <c r="AH1402">
        <v>0.11017299999999999</v>
      </c>
      <c r="AI1402">
        <v>0.110426</v>
      </c>
      <c r="AJ1402">
        <v>0.111273</v>
      </c>
      <c r="AK1402">
        <v>0.111829</v>
      </c>
      <c r="AL1402">
        <v>0.111735</v>
      </c>
      <c r="AM1402">
        <v>0.112127</v>
      </c>
      <c r="AN1402">
        <v>0.112439</v>
      </c>
      <c r="AO1402" s="1">
        <v>-1.6E-2</v>
      </c>
    </row>
    <row r="1403" spans="1:41" hidden="1" x14ac:dyDescent="0.2">
      <c r="A1403" t="s">
        <v>1201</v>
      </c>
      <c r="B1403" t="s">
        <v>13</v>
      </c>
      <c r="C1403" t="s">
        <v>181</v>
      </c>
      <c r="D1403" t="s">
        <v>2679</v>
      </c>
      <c r="E1403" t="s">
        <v>2652</v>
      </c>
      <c r="H1403" t="s">
        <v>1052</v>
      </c>
      <c r="I1403" t="s">
        <v>159</v>
      </c>
      <c r="K1403">
        <v>0.160661</v>
      </c>
      <c r="L1403">
        <v>0.17677200000000001</v>
      </c>
      <c r="M1403">
        <v>0.17474799999999999</v>
      </c>
      <c r="N1403">
        <v>0.16863300000000001</v>
      </c>
      <c r="O1403">
        <v>0.16214899999999999</v>
      </c>
      <c r="P1403">
        <v>0.15529599999999999</v>
      </c>
      <c r="Q1403">
        <v>0.15176799999999999</v>
      </c>
      <c r="R1403">
        <v>0.14947199999999999</v>
      </c>
      <c r="S1403">
        <v>0.14182400000000001</v>
      </c>
      <c r="T1403">
        <v>0.136514</v>
      </c>
      <c r="U1403">
        <v>0.13106100000000001</v>
      </c>
      <c r="V1403">
        <v>0.125971</v>
      </c>
      <c r="W1403">
        <v>0.120451</v>
      </c>
      <c r="X1403">
        <v>0.11538</v>
      </c>
      <c r="Y1403">
        <v>0.108317</v>
      </c>
      <c r="Z1403">
        <v>0.107387</v>
      </c>
      <c r="AA1403">
        <v>0.10611</v>
      </c>
      <c r="AB1403">
        <v>0.10270799999999999</v>
      </c>
      <c r="AC1403">
        <v>9.9245E-2</v>
      </c>
      <c r="AD1403">
        <v>9.9011000000000002E-2</v>
      </c>
      <c r="AE1403">
        <v>9.8932000000000006E-2</v>
      </c>
      <c r="AF1403">
        <v>9.8937999999999998E-2</v>
      </c>
      <c r="AG1403">
        <v>9.9476999999999996E-2</v>
      </c>
      <c r="AH1403">
        <v>0.100106</v>
      </c>
      <c r="AI1403">
        <v>0.100478</v>
      </c>
      <c r="AJ1403">
        <v>0.10630299999999999</v>
      </c>
      <c r="AK1403">
        <v>0.104785</v>
      </c>
      <c r="AL1403">
        <v>0.10484599999999999</v>
      </c>
      <c r="AM1403">
        <v>0.10727100000000001</v>
      </c>
      <c r="AN1403">
        <v>0.108915</v>
      </c>
      <c r="AO1403" s="1">
        <v>-1.2999999999999999E-2</v>
      </c>
    </row>
    <row r="1404" spans="1:41" hidden="1" x14ac:dyDescent="0.2">
      <c r="A1404" t="s">
        <v>1201</v>
      </c>
      <c r="B1404" t="s">
        <v>15</v>
      </c>
      <c r="C1404" t="s">
        <v>181</v>
      </c>
      <c r="D1404" t="s">
        <v>2679</v>
      </c>
      <c r="E1404" t="s">
        <v>2653</v>
      </c>
      <c r="H1404" t="s">
        <v>1053</v>
      </c>
      <c r="I1404" t="s">
        <v>159</v>
      </c>
      <c r="K1404">
        <v>0.15532599999999999</v>
      </c>
      <c r="L1404">
        <v>0.16980100000000001</v>
      </c>
      <c r="M1404">
        <v>0.17521600000000001</v>
      </c>
      <c r="N1404">
        <v>0.17660000000000001</v>
      </c>
      <c r="O1404">
        <v>0.17435800000000001</v>
      </c>
      <c r="P1404">
        <v>0.170955</v>
      </c>
      <c r="Q1404">
        <v>0.16692399999999999</v>
      </c>
      <c r="R1404">
        <v>0.16186</v>
      </c>
      <c r="S1404">
        <v>0.15982499999999999</v>
      </c>
      <c r="T1404">
        <v>0.15520100000000001</v>
      </c>
      <c r="U1404">
        <v>0.14955299999999999</v>
      </c>
      <c r="V1404">
        <v>0.144263</v>
      </c>
      <c r="W1404">
        <v>0.138847</v>
      </c>
      <c r="X1404">
        <v>0.13417299999999999</v>
      </c>
      <c r="Y1404">
        <v>0.128967</v>
      </c>
      <c r="Z1404">
        <v>0.12517300000000001</v>
      </c>
      <c r="AA1404">
        <v>0.12200800000000001</v>
      </c>
      <c r="AB1404">
        <v>0.11922199999999999</v>
      </c>
      <c r="AC1404">
        <v>0.117692</v>
      </c>
      <c r="AD1404">
        <v>0.11516</v>
      </c>
      <c r="AE1404">
        <v>0.113579</v>
      </c>
      <c r="AF1404">
        <v>0.112314</v>
      </c>
      <c r="AG1404">
        <v>0.112454</v>
      </c>
      <c r="AH1404">
        <v>0.114014</v>
      </c>
      <c r="AI1404">
        <v>0.11462799999999999</v>
      </c>
      <c r="AJ1404">
        <v>0.11416999999999999</v>
      </c>
      <c r="AK1404">
        <v>0.113817</v>
      </c>
      <c r="AL1404">
        <v>0.113496</v>
      </c>
      <c r="AM1404">
        <v>0.114109</v>
      </c>
      <c r="AN1404">
        <v>0.11488900000000001</v>
      </c>
      <c r="AO1404" s="1">
        <v>-0.01</v>
      </c>
    </row>
    <row r="1405" spans="1:41" hidden="1" x14ac:dyDescent="0.2">
      <c r="A1405" t="s">
        <v>1201</v>
      </c>
      <c r="B1405" t="s">
        <v>180</v>
      </c>
      <c r="C1405" t="s">
        <v>181</v>
      </c>
      <c r="I1405" t="s">
        <v>159</v>
      </c>
    </row>
    <row r="1406" spans="1:41" hidden="1" x14ac:dyDescent="0.2">
      <c r="A1406" t="s">
        <v>1201</v>
      </c>
      <c r="B1406" t="s">
        <v>11</v>
      </c>
      <c r="C1406" t="s">
        <v>181</v>
      </c>
      <c r="D1406" t="s">
        <v>2651</v>
      </c>
      <c r="H1406" t="s">
        <v>1054</v>
      </c>
      <c r="I1406" t="s">
        <v>159</v>
      </c>
      <c r="K1406">
        <v>94.330971000000005</v>
      </c>
      <c r="L1406">
        <v>93.604140999999998</v>
      </c>
      <c r="M1406">
        <v>87.382942</v>
      </c>
      <c r="N1406">
        <v>87.667580000000001</v>
      </c>
      <c r="O1406">
        <v>87.133430000000004</v>
      </c>
      <c r="P1406">
        <v>86.867087999999995</v>
      </c>
      <c r="Q1406">
        <v>86.913100999999997</v>
      </c>
      <c r="R1406">
        <v>87.570526000000001</v>
      </c>
      <c r="S1406">
        <v>88.041945999999996</v>
      </c>
      <c r="T1406">
        <v>88.883812000000006</v>
      </c>
      <c r="U1406">
        <v>89.820023000000006</v>
      </c>
      <c r="V1406">
        <v>90.379883000000007</v>
      </c>
      <c r="W1406">
        <v>90.722435000000004</v>
      </c>
      <c r="X1406">
        <v>90.888053999999997</v>
      </c>
      <c r="Y1406">
        <v>91.065513999999993</v>
      </c>
      <c r="Z1406">
        <v>91.598968999999997</v>
      </c>
      <c r="AA1406">
        <v>92.157996999999995</v>
      </c>
      <c r="AB1406">
        <v>92.726448000000005</v>
      </c>
      <c r="AC1406">
        <v>92.983817999999999</v>
      </c>
      <c r="AD1406">
        <v>93.774246000000005</v>
      </c>
      <c r="AE1406">
        <v>94.314628999999996</v>
      </c>
      <c r="AF1406">
        <v>94.570815999999994</v>
      </c>
      <c r="AG1406">
        <v>95.328224000000006</v>
      </c>
      <c r="AH1406">
        <v>96.170067000000003</v>
      </c>
      <c r="AI1406">
        <v>96.708343999999997</v>
      </c>
      <c r="AJ1406">
        <v>97.593909999999994</v>
      </c>
      <c r="AK1406">
        <v>98.132003999999995</v>
      </c>
      <c r="AL1406">
        <v>98.279235999999997</v>
      </c>
      <c r="AM1406">
        <v>98.630615000000006</v>
      </c>
      <c r="AN1406">
        <v>98.994018999999994</v>
      </c>
      <c r="AO1406" s="1">
        <v>2E-3</v>
      </c>
    </row>
    <row r="1407" spans="1:41" hidden="1" x14ac:dyDescent="0.2">
      <c r="A1407" t="s">
        <v>1201</v>
      </c>
      <c r="B1407" t="s">
        <v>13</v>
      </c>
      <c r="C1407" t="s">
        <v>181</v>
      </c>
      <c r="D1407" t="s">
        <v>2652</v>
      </c>
      <c r="H1407" t="s">
        <v>1055</v>
      </c>
      <c r="I1407" t="s">
        <v>159</v>
      </c>
      <c r="K1407">
        <v>94.280258000000003</v>
      </c>
      <c r="L1407">
        <v>93.106765999999993</v>
      </c>
      <c r="M1407">
        <v>85.730827000000005</v>
      </c>
      <c r="N1407">
        <v>85.054221999999996</v>
      </c>
      <c r="O1407">
        <v>84.564696999999995</v>
      </c>
      <c r="P1407">
        <v>84.213843999999995</v>
      </c>
      <c r="Q1407">
        <v>84.198409999999996</v>
      </c>
      <c r="R1407">
        <v>84.544051999999994</v>
      </c>
      <c r="S1407">
        <v>84.785217000000003</v>
      </c>
      <c r="T1407">
        <v>85.203834999999998</v>
      </c>
      <c r="U1407">
        <v>85.561629999999994</v>
      </c>
      <c r="V1407">
        <v>85.838088999999997</v>
      </c>
      <c r="W1407">
        <v>85.948043999999996</v>
      </c>
      <c r="X1407">
        <v>85.712272999999996</v>
      </c>
      <c r="Y1407">
        <v>85.746398999999997</v>
      </c>
      <c r="Z1407">
        <v>85.868279000000001</v>
      </c>
      <c r="AA1407">
        <v>85.902023</v>
      </c>
      <c r="AB1407">
        <v>86.265181999999996</v>
      </c>
      <c r="AC1407">
        <v>86.498108000000002</v>
      </c>
      <c r="AD1407">
        <v>87.480300999999997</v>
      </c>
      <c r="AE1407">
        <v>88.030060000000006</v>
      </c>
      <c r="AF1407">
        <v>88.308609000000004</v>
      </c>
      <c r="AG1407">
        <v>89.108940000000004</v>
      </c>
      <c r="AH1407">
        <v>89.804810000000003</v>
      </c>
      <c r="AI1407">
        <v>90.351378999999994</v>
      </c>
      <c r="AJ1407">
        <v>91.241928000000001</v>
      </c>
      <c r="AK1407">
        <v>91.548332000000002</v>
      </c>
      <c r="AL1407">
        <v>92.268860000000004</v>
      </c>
      <c r="AM1407">
        <v>93.296706999999998</v>
      </c>
      <c r="AN1407">
        <v>94.383667000000003</v>
      </c>
      <c r="AO1407" s="1">
        <v>0</v>
      </c>
    </row>
    <row r="1408" spans="1:41" hidden="1" x14ac:dyDescent="0.2">
      <c r="A1408" t="s">
        <v>1201</v>
      </c>
      <c r="B1408" t="s">
        <v>15</v>
      </c>
      <c r="C1408" t="s">
        <v>181</v>
      </c>
      <c r="D1408" t="s">
        <v>2653</v>
      </c>
      <c r="H1408" t="s">
        <v>1056</v>
      </c>
      <c r="I1408" t="s">
        <v>159</v>
      </c>
      <c r="K1408">
        <v>94.436904999999996</v>
      </c>
      <c r="L1408">
        <v>94.295883000000003</v>
      </c>
      <c r="M1408">
        <v>87.384155000000007</v>
      </c>
      <c r="N1408">
        <v>89.522789000000003</v>
      </c>
      <c r="O1408">
        <v>89.784225000000006</v>
      </c>
      <c r="P1408">
        <v>89.756493000000006</v>
      </c>
      <c r="Q1408">
        <v>90.184989999999999</v>
      </c>
      <c r="R1408">
        <v>91.444038000000006</v>
      </c>
      <c r="S1408">
        <v>93.874565000000004</v>
      </c>
      <c r="T1408">
        <v>95.220482000000004</v>
      </c>
      <c r="U1408">
        <v>96.755981000000006</v>
      </c>
      <c r="V1408">
        <v>98.192345000000003</v>
      </c>
      <c r="W1408">
        <v>99.329864999999998</v>
      </c>
      <c r="X1408">
        <v>100.21666</v>
      </c>
      <c r="Y1408">
        <v>100.82608</v>
      </c>
      <c r="Z1408">
        <v>101.922096</v>
      </c>
      <c r="AA1408">
        <v>102.773544</v>
      </c>
      <c r="AB1408">
        <v>103.152916</v>
      </c>
      <c r="AC1408">
        <v>103.768585</v>
      </c>
      <c r="AD1408">
        <v>103.41069</v>
      </c>
      <c r="AE1408">
        <v>103.454887</v>
      </c>
      <c r="AF1408">
        <v>103.988693</v>
      </c>
      <c r="AG1408">
        <v>104.669388</v>
      </c>
      <c r="AH1408">
        <v>105.431946</v>
      </c>
      <c r="AI1408">
        <v>106.609764</v>
      </c>
      <c r="AJ1408">
        <v>106.95916</v>
      </c>
      <c r="AK1408">
        <v>107.26106299999999</v>
      </c>
      <c r="AL1408">
        <v>107.08781399999999</v>
      </c>
      <c r="AM1408">
        <v>107.71131099999999</v>
      </c>
      <c r="AN1408">
        <v>108.476051</v>
      </c>
      <c r="AO1408" s="1">
        <v>5.0000000000000001E-3</v>
      </c>
    </row>
    <row r="1409" spans="1:41" hidden="1" x14ac:dyDescent="0.2">
      <c r="A1409" t="s">
        <v>1201</v>
      </c>
      <c r="B1409" t="s">
        <v>185</v>
      </c>
    </row>
    <row r="1410" spans="1:41" hidden="1" x14ac:dyDescent="0.2">
      <c r="A1410" t="s">
        <v>1201</v>
      </c>
      <c r="B1410" t="s">
        <v>8</v>
      </c>
    </row>
    <row r="1411" spans="1:41" hidden="1" x14ac:dyDescent="0.2">
      <c r="A1411" t="s">
        <v>1201</v>
      </c>
      <c r="B1411" t="s">
        <v>9</v>
      </c>
      <c r="C1411" t="s">
        <v>2648</v>
      </c>
      <c r="D1411" t="s">
        <v>2680</v>
      </c>
      <c r="E1411" t="s">
        <v>2649</v>
      </c>
      <c r="F1411" t="s">
        <v>2650</v>
      </c>
      <c r="I1411" t="s">
        <v>186</v>
      </c>
    </row>
    <row r="1412" spans="1:41" hidden="1" x14ac:dyDescent="0.2">
      <c r="A1412" t="s">
        <v>1201</v>
      </c>
      <c r="B1412" t="s">
        <v>11</v>
      </c>
      <c r="C1412" t="s">
        <v>2648</v>
      </c>
      <c r="D1412" t="s">
        <v>2680</v>
      </c>
      <c r="E1412" t="s">
        <v>2649</v>
      </c>
      <c r="F1412" t="s">
        <v>2650</v>
      </c>
      <c r="G1412" t="s">
        <v>2651</v>
      </c>
      <c r="H1412" t="s">
        <v>1057</v>
      </c>
      <c r="I1412" t="s">
        <v>186</v>
      </c>
      <c r="K1412">
        <v>17.451968999999998</v>
      </c>
      <c r="L1412">
        <v>19.325796</v>
      </c>
      <c r="M1412">
        <v>19.498194000000002</v>
      </c>
      <c r="N1412">
        <v>19.978909999999999</v>
      </c>
      <c r="O1412">
        <v>20.402805000000001</v>
      </c>
      <c r="P1412">
        <v>20.980612000000001</v>
      </c>
      <c r="Q1412">
        <v>21.806303</v>
      </c>
      <c r="R1412">
        <v>22.854334000000001</v>
      </c>
      <c r="S1412">
        <v>23.894660999999999</v>
      </c>
      <c r="T1412">
        <v>24.963557999999999</v>
      </c>
      <c r="U1412">
        <v>26.043521999999999</v>
      </c>
      <c r="V1412">
        <v>27.084415</v>
      </c>
      <c r="W1412">
        <v>28.123978000000001</v>
      </c>
      <c r="X1412">
        <v>29.101766999999999</v>
      </c>
      <c r="Y1412">
        <v>30.016811000000001</v>
      </c>
      <c r="Z1412">
        <v>30.944267</v>
      </c>
      <c r="AA1412">
        <v>31.922405000000001</v>
      </c>
      <c r="AB1412">
        <v>32.927174000000001</v>
      </c>
      <c r="AC1412">
        <v>33.877941</v>
      </c>
      <c r="AD1412">
        <v>35.014481000000004</v>
      </c>
      <c r="AE1412">
        <v>36.135933000000001</v>
      </c>
      <c r="AF1412">
        <v>37.140160000000002</v>
      </c>
      <c r="AG1412">
        <v>38.260714999999998</v>
      </c>
      <c r="AH1412">
        <v>39.469486000000003</v>
      </c>
      <c r="AI1412">
        <v>40.558548000000002</v>
      </c>
      <c r="AJ1412">
        <v>41.697037000000002</v>
      </c>
      <c r="AK1412">
        <v>42.823703999999999</v>
      </c>
      <c r="AL1412">
        <v>43.928555000000003</v>
      </c>
      <c r="AM1412">
        <v>44.977020000000003</v>
      </c>
      <c r="AN1412">
        <v>46.003535999999997</v>
      </c>
      <c r="AO1412" s="1">
        <v>3.4000000000000002E-2</v>
      </c>
    </row>
    <row r="1413" spans="1:41" hidden="1" x14ac:dyDescent="0.2">
      <c r="A1413" t="s">
        <v>1201</v>
      </c>
      <c r="B1413" t="s">
        <v>13</v>
      </c>
      <c r="C1413" t="s">
        <v>2648</v>
      </c>
      <c r="D1413" t="s">
        <v>2680</v>
      </c>
      <c r="E1413" t="s">
        <v>2649</v>
      </c>
      <c r="F1413" t="s">
        <v>2650</v>
      </c>
      <c r="G1413" t="s">
        <v>2652</v>
      </c>
      <c r="H1413" t="s">
        <v>1058</v>
      </c>
      <c r="I1413" t="s">
        <v>186</v>
      </c>
      <c r="K1413">
        <v>17.451968999999998</v>
      </c>
      <c r="L1413">
        <v>19.071545</v>
      </c>
      <c r="M1413">
        <v>18.824967999999998</v>
      </c>
      <c r="N1413">
        <v>18.712102999999999</v>
      </c>
      <c r="O1413">
        <v>18.694171999999998</v>
      </c>
      <c r="P1413">
        <v>18.885365</v>
      </c>
      <c r="Q1413">
        <v>19.286315999999999</v>
      </c>
      <c r="R1413">
        <v>19.918505</v>
      </c>
      <c r="S1413">
        <v>20.707846</v>
      </c>
      <c r="T1413">
        <v>21.515535</v>
      </c>
      <c r="U1413">
        <v>22.329899000000001</v>
      </c>
      <c r="V1413">
        <v>23.296049</v>
      </c>
      <c r="W1413">
        <v>24.333072999999999</v>
      </c>
      <c r="X1413">
        <v>25.235638000000002</v>
      </c>
      <c r="Y1413">
        <v>26.015408999999998</v>
      </c>
      <c r="Z1413">
        <v>26.785602999999998</v>
      </c>
      <c r="AA1413">
        <v>27.641760000000001</v>
      </c>
      <c r="AB1413">
        <v>28.577618000000001</v>
      </c>
      <c r="AC1413">
        <v>29.425901</v>
      </c>
      <c r="AD1413">
        <v>30.465021</v>
      </c>
      <c r="AE1413">
        <v>31.397069999999999</v>
      </c>
      <c r="AF1413">
        <v>32.265895999999998</v>
      </c>
      <c r="AG1413">
        <v>33.110691000000003</v>
      </c>
      <c r="AH1413">
        <v>33.917121999999999</v>
      </c>
      <c r="AI1413">
        <v>34.697529000000003</v>
      </c>
      <c r="AJ1413">
        <v>35.444065000000002</v>
      </c>
      <c r="AK1413">
        <v>36.075671999999997</v>
      </c>
      <c r="AL1413">
        <v>36.666415999999998</v>
      </c>
      <c r="AM1413">
        <v>37.398482999999999</v>
      </c>
      <c r="AN1413">
        <v>38.092334999999999</v>
      </c>
      <c r="AO1413" s="1">
        <v>2.7E-2</v>
      </c>
    </row>
    <row r="1414" spans="1:41" hidden="1" x14ac:dyDescent="0.2">
      <c r="A1414" t="s">
        <v>1201</v>
      </c>
      <c r="B1414" t="s">
        <v>15</v>
      </c>
      <c r="C1414" t="s">
        <v>2648</v>
      </c>
      <c r="D1414" t="s">
        <v>2680</v>
      </c>
      <c r="E1414" t="s">
        <v>2649</v>
      </c>
      <c r="F1414" t="s">
        <v>2650</v>
      </c>
      <c r="G1414" t="s">
        <v>2653</v>
      </c>
      <c r="H1414" t="s">
        <v>1059</v>
      </c>
      <c r="I1414" t="s">
        <v>186</v>
      </c>
      <c r="K1414">
        <v>17.451968999999998</v>
      </c>
      <c r="L1414">
        <v>19.731919999999999</v>
      </c>
      <c r="M1414">
        <v>20.434618</v>
      </c>
      <c r="N1414">
        <v>21.723811999999999</v>
      </c>
      <c r="O1414">
        <v>23.017219999999998</v>
      </c>
      <c r="P1414">
        <v>24.321604000000001</v>
      </c>
      <c r="Q1414">
        <v>25.652882000000002</v>
      </c>
      <c r="R1414">
        <v>27.070423000000002</v>
      </c>
      <c r="S1414">
        <v>28.893108000000002</v>
      </c>
      <c r="T1414">
        <v>30.567882999999998</v>
      </c>
      <c r="U1414">
        <v>32.178196</v>
      </c>
      <c r="V1414">
        <v>33.717278</v>
      </c>
      <c r="W1414">
        <v>35.169102000000002</v>
      </c>
      <c r="X1414">
        <v>36.533664999999999</v>
      </c>
      <c r="Y1414">
        <v>37.703921999999999</v>
      </c>
      <c r="Z1414">
        <v>39.012752999999996</v>
      </c>
      <c r="AA1414">
        <v>40.239094000000001</v>
      </c>
      <c r="AB1414">
        <v>41.525623000000003</v>
      </c>
      <c r="AC1414">
        <v>42.855640000000001</v>
      </c>
      <c r="AD1414">
        <v>44.029933999999997</v>
      </c>
      <c r="AE1414">
        <v>45.119602</v>
      </c>
      <c r="AF1414">
        <v>46.170509000000003</v>
      </c>
      <c r="AG1414">
        <v>47.393177000000001</v>
      </c>
      <c r="AH1414">
        <v>48.868088</v>
      </c>
      <c r="AI1414">
        <v>50.496223000000001</v>
      </c>
      <c r="AJ1414">
        <v>52.093685000000001</v>
      </c>
      <c r="AK1414">
        <v>53.666415999999998</v>
      </c>
      <c r="AL1414">
        <v>55.174560999999997</v>
      </c>
      <c r="AM1414">
        <v>56.795890999999997</v>
      </c>
      <c r="AN1414">
        <v>58.351092999999999</v>
      </c>
      <c r="AO1414" s="1">
        <v>4.2000000000000003E-2</v>
      </c>
    </row>
    <row r="1415" spans="1:41" hidden="1" x14ac:dyDescent="0.2">
      <c r="A1415" t="s">
        <v>1201</v>
      </c>
      <c r="B1415" t="s">
        <v>17</v>
      </c>
      <c r="C1415" t="s">
        <v>2648</v>
      </c>
      <c r="D1415" t="s">
        <v>2680</v>
      </c>
      <c r="E1415" t="s">
        <v>2649</v>
      </c>
      <c r="F1415" t="s">
        <v>2654</v>
      </c>
      <c r="I1415" t="s">
        <v>186</v>
      </c>
    </row>
    <row r="1416" spans="1:41" hidden="1" x14ac:dyDescent="0.2">
      <c r="A1416" t="s">
        <v>1201</v>
      </c>
      <c r="B1416" t="s">
        <v>11</v>
      </c>
      <c r="C1416" t="s">
        <v>2648</v>
      </c>
      <c r="D1416" t="s">
        <v>2680</v>
      </c>
      <c r="E1416" t="s">
        <v>2649</v>
      </c>
      <c r="F1416" t="s">
        <v>2654</v>
      </c>
      <c r="G1416" t="s">
        <v>2651</v>
      </c>
      <c r="H1416" t="s">
        <v>1060</v>
      </c>
      <c r="I1416" t="s">
        <v>186</v>
      </c>
      <c r="K1416">
        <v>17.282091000000001</v>
      </c>
      <c r="L1416">
        <v>17.402553999999999</v>
      </c>
      <c r="M1416">
        <v>16.368760999999999</v>
      </c>
      <c r="N1416">
        <v>17.567969999999999</v>
      </c>
      <c r="O1416">
        <v>17.701511</v>
      </c>
      <c r="P1416">
        <v>17.973109999999998</v>
      </c>
      <c r="Q1416">
        <v>18.380490999999999</v>
      </c>
      <c r="R1416">
        <v>19.112703</v>
      </c>
      <c r="S1416">
        <v>19.735209000000001</v>
      </c>
      <c r="T1416">
        <v>20.188818000000001</v>
      </c>
      <c r="U1416">
        <v>21.034790000000001</v>
      </c>
      <c r="V1416">
        <v>21.703941</v>
      </c>
      <c r="W1416">
        <v>22.31616</v>
      </c>
      <c r="X1416">
        <v>22.928664999999999</v>
      </c>
      <c r="Y1416">
        <v>23.579391000000001</v>
      </c>
      <c r="Z1416">
        <v>24.338380999999998</v>
      </c>
      <c r="AA1416">
        <v>25.197959999999998</v>
      </c>
      <c r="AB1416">
        <v>25.958815000000001</v>
      </c>
      <c r="AC1416">
        <v>26.635933000000001</v>
      </c>
      <c r="AD1416">
        <v>27.605671000000001</v>
      </c>
      <c r="AE1416">
        <v>28.394708999999999</v>
      </c>
      <c r="AF1416">
        <v>29.068166999999999</v>
      </c>
      <c r="AG1416">
        <v>30.115635000000001</v>
      </c>
      <c r="AH1416">
        <v>31.253357000000001</v>
      </c>
      <c r="AI1416">
        <v>32.133735999999999</v>
      </c>
      <c r="AJ1416">
        <v>33.260779999999997</v>
      </c>
      <c r="AK1416">
        <v>34.054276000000002</v>
      </c>
      <c r="AL1416">
        <v>34.687953999999998</v>
      </c>
      <c r="AM1416">
        <v>35.474789000000001</v>
      </c>
      <c r="AN1416">
        <v>36.15419</v>
      </c>
      <c r="AO1416" s="1">
        <v>2.5999999999999999E-2</v>
      </c>
    </row>
    <row r="1417" spans="1:41" hidden="1" x14ac:dyDescent="0.2">
      <c r="A1417" t="s">
        <v>1201</v>
      </c>
      <c r="B1417" t="s">
        <v>13</v>
      </c>
      <c r="C1417" t="s">
        <v>2648</v>
      </c>
      <c r="D1417" t="s">
        <v>2680</v>
      </c>
      <c r="E1417" t="s">
        <v>2649</v>
      </c>
      <c r="F1417" t="s">
        <v>2654</v>
      </c>
      <c r="G1417" t="s">
        <v>2652</v>
      </c>
      <c r="H1417" t="s">
        <v>1061</v>
      </c>
      <c r="I1417" t="s">
        <v>186</v>
      </c>
      <c r="K1417">
        <v>17.282091000000001</v>
      </c>
      <c r="L1417">
        <v>17.397829000000002</v>
      </c>
      <c r="M1417">
        <v>15.923776999999999</v>
      </c>
      <c r="N1417">
        <v>16.566959000000001</v>
      </c>
      <c r="O1417">
        <v>16.658512000000002</v>
      </c>
      <c r="P1417">
        <v>16.886451999999998</v>
      </c>
      <c r="Q1417">
        <v>17.344698000000001</v>
      </c>
      <c r="R1417">
        <v>18.036532999999999</v>
      </c>
      <c r="S1417">
        <v>18.626933999999999</v>
      </c>
      <c r="T1417">
        <v>19.110558999999999</v>
      </c>
      <c r="U1417">
        <v>19.703861</v>
      </c>
      <c r="V1417">
        <v>20.354721000000001</v>
      </c>
      <c r="W1417">
        <v>20.888645</v>
      </c>
      <c r="X1417">
        <v>21.256582000000002</v>
      </c>
      <c r="Y1417">
        <v>21.785181000000001</v>
      </c>
      <c r="Z1417">
        <v>22.281679</v>
      </c>
      <c r="AA1417">
        <v>22.837209999999999</v>
      </c>
      <c r="AB1417">
        <v>23.584887999999999</v>
      </c>
      <c r="AC1417">
        <v>24.107831999999998</v>
      </c>
      <c r="AD1417">
        <v>25.217414999999999</v>
      </c>
      <c r="AE1417">
        <v>26.026423000000001</v>
      </c>
      <c r="AF1417">
        <v>26.620114999999998</v>
      </c>
      <c r="AG1417">
        <v>27.648911999999999</v>
      </c>
      <c r="AH1417">
        <v>28.420811</v>
      </c>
      <c r="AI1417">
        <v>29.092912999999999</v>
      </c>
      <c r="AJ1417">
        <v>30.098269999999999</v>
      </c>
      <c r="AK1417">
        <v>30.460332999999999</v>
      </c>
      <c r="AL1417">
        <v>31.141548</v>
      </c>
      <c r="AM1417">
        <v>32.135272999999998</v>
      </c>
      <c r="AN1417">
        <v>32.934544000000002</v>
      </c>
      <c r="AO1417" s="1">
        <v>2.1999999999999999E-2</v>
      </c>
    </row>
    <row r="1418" spans="1:41" hidden="1" x14ac:dyDescent="0.2">
      <c r="A1418" t="s">
        <v>1201</v>
      </c>
      <c r="B1418" t="s">
        <v>15</v>
      </c>
      <c r="C1418" t="s">
        <v>2648</v>
      </c>
      <c r="D1418" t="s">
        <v>2680</v>
      </c>
      <c r="E1418" t="s">
        <v>2649</v>
      </c>
      <c r="F1418" t="s">
        <v>2654</v>
      </c>
      <c r="G1418" t="s">
        <v>2653</v>
      </c>
      <c r="H1418" t="s">
        <v>1062</v>
      </c>
      <c r="I1418" t="s">
        <v>186</v>
      </c>
      <c r="K1418">
        <v>17.282091000000001</v>
      </c>
      <c r="L1418">
        <v>17.411966</v>
      </c>
      <c r="M1418">
        <v>16.273520999999999</v>
      </c>
      <c r="N1418">
        <v>17.847052000000001</v>
      </c>
      <c r="O1418">
        <v>18.399477000000001</v>
      </c>
      <c r="P1418">
        <v>18.866924000000001</v>
      </c>
      <c r="Q1418">
        <v>19.400745000000001</v>
      </c>
      <c r="R1418">
        <v>20.394141999999999</v>
      </c>
      <c r="S1418">
        <v>21.973344999999998</v>
      </c>
      <c r="T1418">
        <v>22.700665000000001</v>
      </c>
      <c r="U1418">
        <v>23.618455999999998</v>
      </c>
      <c r="V1418">
        <v>24.421216999999999</v>
      </c>
      <c r="W1418">
        <v>25.155740999999999</v>
      </c>
      <c r="X1418">
        <v>25.791172</v>
      </c>
      <c r="Y1418">
        <v>26.315928</v>
      </c>
      <c r="Z1418">
        <v>27.008181</v>
      </c>
      <c r="AA1418">
        <v>27.858280000000001</v>
      </c>
      <c r="AB1418">
        <v>28.496569000000001</v>
      </c>
      <c r="AC1418">
        <v>29.209436</v>
      </c>
      <c r="AD1418">
        <v>29.363185999999999</v>
      </c>
      <c r="AE1418">
        <v>29.949503</v>
      </c>
      <c r="AF1418">
        <v>30.710816999999999</v>
      </c>
      <c r="AG1418">
        <v>31.811395999999998</v>
      </c>
      <c r="AH1418">
        <v>32.820847000000001</v>
      </c>
      <c r="AI1418">
        <v>34.136299000000001</v>
      </c>
      <c r="AJ1418">
        <v>35.105407999999997</v>
      </c>
      <c r="AK1418">
        <v>36.033520000000003</v>
      </c>
      <c r="AL1418">
        <v>36.588389999999997</v>
      </c>
      <c r="AM1418">
        <v>37.526736999999997</v>
      </c>
      <c r="AN1418">
        <v>38.543430000000001</v>
      </c>
      <c r="AO1418" s="1">
        <v>2.8000000000000001E-2</v>
      </c>
    </row>
    <row r="1419" spans="1:41" hidden="1" x14ac:dyDescent="0.2">
      <c r="A1419" t="s">
        <v>1201</v>
      </c>
      <c r="B1419" t="s">
        <v>21</v>
      </c>
      <c r="C1419" t="s">
        <v>2648</v>
      </c>
      <c r="D1419" t="s">
        <v>2680</v>
      </c>
      <c r="E1419" t="s">
        <v>2649</v>
      </c>
      <c r="F1419" t="s">
        <v>2655</v>
      </c>
      <c r="I1419" t="s">
        <v>186</v>
      </c>
    </row>
    <row r="1420" spans="1:41" hidden="1" x14ac:dyDescent="0.2">
      <c r="A1420" t="s">
        <v>1201</v>
      </c>
      <c r="B1420" t="s">
        <v>11</v>
      </c>
      <c r="C1420" t="s">
        <v>2648</v>
      </c>
      <c r="D1420" t="s">
        <v>2680</v>
      </c>
      <c r="E1420" t="s">
        <v>2649</v>
      </c>
      <c r="F1420" t="s">
        <v>2655</v>
      </c>
      <c r="G1420" t="s">
        <v>2651</v>
      </c>
      <c r="H1420" t="s">
        <v>1063</v>
      </c>
      <c r="I1420" t="s">
        <v>186</v>
      </c>
      <c r="K1420">
        <v>9.4568670000000008</v>
      </c>
      <c r="L1420">
        <v>10.601255999999999</v>
      </c>
      <c r="M1420">
        <v>10.279491999999999</v>
      </c>
      <c r="N1420">
        <v>10.251760000000001</v>
      </c>
      <c r="O1420">
        <v>10.373319</v>
      </c>
      <c r="P1420">
        <v>10.660574</v>
      </c>
      <c r="Q1420">
        <v>11.079492999999999</v>
      </c>
      <c r="R1420">
        <v>11.545494</v>
      </c>
      <c r="S1420">
        <v>12.074558</v>
      </c>
      <c r="T1420">
        <v>12.454637999999999</v>
      </c>
      <c r="U1420">
        <v>12.872291000000001</v>
      </c>
      <c r="V1420">
        <v>13.202830000000001</v>
      </c>
      <c r="W1420">
        <v>13.621816000000001</v>
      </c>
      <c r="X1420">
        <v>13.967629000000001</v>
      </c>
      <c r="Y1420">
        <v>14.235321000000001</v>
      </c>
      <c r="Z1420">
        <v>14.568413</v>
      </c>
      <c r="AA1420">
        <v>14.935257999999999</v>
      </c>
      <c r="AB1420">
        <v>15.288074999999999</v>
      </c>
      <c r="AC1420">
        <v>15.649863</v>
      </c>
      <c r="AD1420">
        <v>16.019697000000001</v>
      </c>
      <c r="AE1420">
        <v>16.422212999999999</v>
      </c>
      <c r="AF1420">
        <v>16.770493999999999</v>
      </c>
      <c r="AG1420">
        <v>17.1584</v>
      </c>
      <c r="AH1420">
        <v>17.483305000000001</v>
      </c>
      <c r="AI1420">
        <v>17.856719999999999</v>
      </c>
      <c r="AJ1420">
        <v>18.250893000000001</v>
      </c>
      <c r="AK1420">
        <v>18.665758</v>
      </c>
      <c r="AL1420">
        <v>19.082466</v>
      </c>
      <c r="AM1420">
        <v>19.531621999999999</v>
      </c>
      <c r="AN1420">
        <v>19.985209000000001</v>
      </c>
      <c r="AO1420" s="1">
        <v>2.5999999999999999E-2</v>
      </c>
    </row>
    <row r="1421" spans="1:41" hidden="1" x14ac:dyDescent="0.2">
      <c r="A1421" t="s">
        <v>1201</v>
      </c>
      <c r="B1421" t="s">
        <v>13</v>
      </c>
      <c r="C1421" t="s">
        <v>2648</v>
      </c>
      <c r="D1421" t="s">
        <v>2680</v>
      </c>
      <c r="E1421" t="s">
        <v>2649</v>
      </c>
      <c r="F1421" t="s">
        <v>2655</v>
      </c>
      <c r="G1421" t="s">
        <v>2652</v>
      </c>
      <c r="H1421" t="s">
        <v>1064</v>
      </c>
      <c r="I1421" t="s">
        <v>186</v>
      </c>
      <c r="K1421">
        <v>9.4568670000000008</v>
      </c>
      <c r="L1421">
        <v>10.386011</v>
      </c>
      <c r="M1421">
        <v>9.8901559999999993</v>
      </c>
      <c r="N1421">
        <v>9.730696</v>
      </c>
      <c r="O1421">
        <v>9.7676320000000008</v>
      </c>
      <c r="P1421">
        <v>9.9932110000000005</v>
      </c>
      <c r="Q1421">
        <v>10.349221</v>
      </c>
      <c r="R1421">
        <v>10.795026999999999</v>
      </c>
      <c r="S1421">
        <v>11.247531</v>
      </c>
      <c r="T1421">
        <v>11.658306</v>
      </c>
      <c r="U1421">
        <v>12.053826000000001</v>
      </c>
      <c r="V1421">
        <v>12.410916</v>
      </c>
      <c r="W1421">
        <v>12.861624000000001</v>
      </c>
      <c r="X1421">
        <v>13.244395000000001</v>
      </c>
      <c r="Y1421">
        <v>13.574652</v>
      </c>
      <c r="Z1421">
        <v>13.891431000000001</v>
      </c>
      <c r="AA1421">
        <v>14.241046000000001</v>
      </c>
      <c r="AB1421">
        <v>14.530545</v>
      </c>
      <c r="AC1421">
        <v>14.857863999999999</v>
      </c>
      <c r="AD1421">
        <v>15.158381</v>
      </c>
      <c r="AE1421">
        <v>15.473891</v>
      </c>
      <c r="AF1421">
        <v>15.742336999999999</v>
      </c>
      <c r="AG1421">
        <v>16.044619000000001</v>
      </c>
      <c r="AH1421">
        <v>16.348291</v>
      </c>
      <c r="AI1421">
        <v>16.687488999999999</v>
      </c>
      <c r="AJ1421">
        <v>17.028760999999999</v>
      </c>
      <c r="AK1421">
        <v>17.323443999999999</v>
      </c>
      <c r="AL1421">
        <v>17.628278999999999</v>
      </c>
      <c r="AM1421">
        <v>17.987499</v>
      </c>
      <c r="AN1421">
        <v>18.342462999999999</v>
      </c>
      <c r="AO1421" s="1">
        <v>2.3E-2</v>
      </c>
    </row>
    <row r="1422" spans="1:41" hidden="1" x14ac:dyDescent="0.2">
      <c r="A1422" t="s">
        <v>1201</v>
      </c>
      <c r="B1422" t="s">
        <v>15</v>
      </c>
      <c r="C1422" t="s">
        <v>2648</v>
      </c>
      <c r="D1422" t="s">
        <v>2680</v>
      </c>
      <c r="E1422" t="s">
        <v>2649</v>
      </c>
      <c r="F1422" t="s">
        <v>2655</v>
      </c>
      <c r="G1422" t="s">
        <v>2653</v>
      </c>
      <c r="H1422" t="s">
        <v>1065</v>
      </c>
      <c r="I1422" t="s">
        <v>186</v>
      </c>
      <c r="K1422">
        <v>9.4568670000000008</v>
      </c>
      <c r="L1422">
        <v>11.28199</v>
      </c>
      <c r="M1422">
        <v>11.077875000000001</v>
      </c>
      <c r="N1422">
        <v>11.416632</v>
      </c>
      <c r="O1422">
        <v>11.646091999999999</v>
      </c>
      <c r="P1422">
        <v>12.107115</v>
      </c>
      <c r="Q1422">
        <v>12.585177</v>
      </c>
      <c r="R1422">
        <v>13.1998</v>
      </c>
      <c r="S1422">
        <v>13.946565</v>
      </c>
      <c r="T1422">
        <v>14.448530999999999</v>
      </c>
      <c r="U1422">
        <v>15.03999</v>
      </c>
      <c r="V1422">
        <v>15.556765</v>
      </c>
      <c r="W1422">
        <v>16.086224000000001</v>
      </c>
      <c r="X1422">
        <v>16.538511</v>
      </c>
      <c r="Y1422">
        <v>16.913511</v>
      </c>
      <c r="Z1422">
        <v>17.414919000000001</v>
      </c>
      <c r="AA1422">
        <v>17.880165000000002</v>
      </c>
      <c r="AB1422">
        <v>18.350756000000001</v>
      </c>
      <c r="AC1422">
        <v>18.878153000000001</v>
      </c>
      <c r="AD1422">
        <v>19.427970999999999</v>
      </c>
      <c r="AE1422">
        <v>19.886627000000001</v>
      </c>
      <c r="AF1422">
        <v>20.262577</v>
      </c>
      <c r="AG1422">
        <v>20.667256999999999</v>
      </c>
      <c r="AH1422">
        <v>21.309193</v>
      </c>
      <c r="AI1422">
        <v>21.915016000000001</v>
      </c>
      <c r="AJ1422">
        <v>22.546434000000001</v>
      </c>
      <c r="AK1422">
        <v>23.171972</v>
      </c>
      <c r="AL1422">
        <v>23.775782</v>
      </c>
      <c r="AM1422">
        <v>24.5261</v>
      </c>
      <c r="AN1422">
        <v>25.285017</v>
      </c>
      <c r="AO1422" s="1">
        <v>3.4000000000000002E-2</v>
      </c>
    </row>
    <row r="1423" spans="1:41" hidden="1" x14ac:dyDescent="0.2">
      <c r="A1423" t="s">
        <v>1201</v>
      </c>
      <c r="B1423" t="s">
        <v>25</v>
      </c>
      <c r="C1423" t="s">
        <v>2648</v>
      </c>
      <c r="D1423" t="s">
        <v>2680</v>
      </c>
      <c r="E1423" t="s">
        <v>2649</v>
      </c>
      <c r="F1423" t="s">
        <v>2656</v>
      </c>
      <c r="I1423" t="s">
        <v>186</v>
      </c>
    </row>
    <row r="1424" spans="1:41" hidden="1" x14ac:dyDescent="0.2">
      <c r="A1424" t="s">
        <v>1201</v>
      </c>
      <c r="B1424" t="s">
        <v>11</v>
      </c>
      <c r="C1424" t="s">
        <v>2648</v>
      </c>
      <c r="D1424" t="s">
        <v>2680</v>
      </c>
      <c r="E1424" t="s">
        <v>2649</v>
      </c>
      <c r="F1424" t="s">
        <v>2656</v>
      </c>
      <c r="G1424" t="s">
        <v>2651</v>
      </c>
      <c r="H1424" t="s">
        <v>1066</v>
      </c>
      <c r="I1424" t="s">
        <v>186</v>
      </c>
      <c r="K1424">
        <v>35.761786999999998</v>
      </c>
      <c r="L1424">
        <v>34.811416999999999</v>
      </c>
      <c r="M1424">
        <v>36.024749999999997</v>
      </c>
      <c r="N1424">
        <v>36.853844000000002</v>
      </c>
      <c r="O1424">
        <v>37.960011000000002</v>
      </c>
      <c r="P1424">
        <v>38.588951000000002</v>
      </c>
      <c r="Q1424">
        <v>39.284157</v>
      </c>
      <c r="R1424">
        <v>40.191009999999999</v>
      </c>
      <c r="S1424">
        <v>41.107959999999999</v>
      </c>
      <c r="T1424">
        <v>42.157898000000003</v>
      </c>
      <c r="U1424">
        <v>43.330654000000003</v>
      </c>
      <c r="V1424">
        <v>44.429592</v>
      </c>
      <c r="W1424">
        <v>45.266914</v>
      </c>
      <c r="X1424">
        <v>46.012360000000001</v>
      </c>
      <c r="Y1424">
        <v>46.839993</v>
      </c>
      <c r="Z1424">
        <v>47.816029</v>
      </c>
      <c r="AA1424">
        <v>48.654437999999999</v>
      </c>
      <c r="AB1424">
        <v>49.390602000000001</v>
      </c>
      <c r="AC1424">
        <v>50.276122999999998</v>
      </c>
      <c r="AD1424">
        <v>51.248443999999999</v>
      </c>
      <c r="AE1424">
        <v>52.121524999999998</v>
      </c>
      <c r="AF1424">
        <v>52.993648999999998</v>
      </c>
      <c r="AG1424">
        <v>53.800483999999997</v>
      </c>
      <c r="AH1424">
        <v>54.774363999999998</v>
      </c>
      <c r="AI1424">
        <v>55.868504000000001</v>
      </c>
      <c r="AJ1424">
        <v>56.980724000000002</v>
      </c>
      <c r="AK1424">
        <v>58.107661999999998</v>
      </c>
      <c r="AL1424">
        <v>59.109005000000003</v>
      </c>
      <c r="AM1424">
        <v>60.038787999999997</v>
      </c>
      <c r="AN1424">
        <v>60.984561999999997</v>
      </c>
      <c r="AO1424" s="1">
        <v>1.9E-2</v>
      </c>
    </row>
    <row r="1425" spans="1:41" hidden="1" x14ac:dyDescent="0.2">
      <c r="A1425" t="s">
        <v>1201</v>
      </c>
      <c r="B1425" t="s">
        <v>13</v>
      </c>
      <c r="C1425" t="s">
        <v>2648</v>
      </c>
      <c r="D1425" t="s">
        <v>2680</v>
      </c>
      <c r="E1425" t="s">
        <v>2649</v>
      </c>
      <c r="F1425" t="s">
        <v>2656</v>
      </c>
      <c r="G1425" t="s">
        <v>2652</v>
      </c>
      <c r="H1425" t="s">
        <v>1067</v>
      </c>
      <c r="I1425" t="s">
        <v>186</v>
      </c>
      <c r="K1425">
        <v>35.737609999999997</v>
      </c>
      <c r="L1425">
        <v>34.881058000000003</v>
      </c>
      <c r="M1425">
        <v>35.959708999999997</v>
      </c>
      <c r="N1425">
        <v>36.619816</v>
      </c>
      <c r="O1425">
        <v>37.689757999999998</v>
      </c>
      <c r="P1425">
        <v>38.327530000000003</v>
      </c>
      <c r="Q1425">
        <v>38.978481000000002</v>
      </c>
      <c r="R1425">
        <v>39.826369999999997</v>
      </c>
      <c r="S1425">
        <v>40.754947999999999</v>
      </c>
      <c r="T1425">
        <v>41.863639999999997</v>
      </c>
      <c r="U1425">
        <v>43.090297999999997</v>
      </c>
      <c r="V1425">
        <v>44.203502999999998</v>
      </c>
      <c r="W1425">
        <v>45.097504000000001</v>
      </c>
      <c r="X1425">
        <v>46.017356999999997</v>
      </c>
      <c r="Y1425">
        <v>47.005802000000003</v>
      </c>
      <c r="Z1425">
        <v>48.026542999999997</v>
      </c>
      <c r="AA1425">
        <v>48.891846000000001</v>
      </c>
      <c r="AB1425">
        <v>49.700519999999997</v>
      </c>
      <c r="AC1425">
        <v>50.532448000000002</v>
      </c>
      <c r="AD1425">
        <v>51.478763999999998</v>
      </c>
      <c r="AE1425">
        <v>52.388348000000001</v>
      </c>
      <c r="AF1425">
        <v>53.285449999999997</v>
      </c>
      <c r="AG1425">
        <v>54.135361000000003</v>
      </c>
      <c r="AH1425">
        <v>55.154899999999998</v>
      </c>
      <c r="AI1425">
        <v>56.165309999999998</v>
      </c>
      <c r="AJ1425">
        <v>57.146320000000003</v>
      </c>
      <c r="AK1425">
        <v>58.218048000000003</v>
      </c>
      <c r="AL1425">
        <v>59.188431000000001</v>
      </c>
      <c r="AM1425">
        <v>59.982529</v>
      </c>
      <c r="AN1425">
        <v>60.764065000000002</v>
      </c>
      <c r="AO1425" s="1">
        <v>1.7999999999999999E-2</v>
      </c>
    </row>
    <row r="1426" spans="1:41" hidden="1" x14ac:dyDescent="0.2">
      <c r="A1426" t="s">
        <v>1201</v>
      </c>
      <c r="B1426" t="s">
        <v>15</v>
      </c>
      <c r="C1426" t="s">
        <v>2648</v>
      </c>
      <c r="D1426" t="s">
        <v>2680</v>
      </c>
      <c r="E1426" t="s">
        <v>2649</v>
      </c>
      <c r="F1426" t="s">
        <v>2656</v>
      </c>
      <c r="G1426" t="s">
        <v>2653</v>
      </c>
      <c r="H1426" t="s">
        <v>1068</v>
      </c>
      <c r="I1426" t="s">
        <v>186</v>
      </c>
      <c r="K1426">
        <v>35.740336999999997</v>
      </c>
      <c r="L1426">
        <v>34.532257000000001</v>
      </c>
      <c r="M1426">
        <v>35.917968999999999</v>
      </c>
      <c r="N1426">
        <v>37.210963999999997</v>
      </c>
      <c r="O1426">
        <v>38.252758</v>
      </c>
      <c r="P1426">
        <v>38.785767</v>
      </c>
      <c r="Q1426">
        <v>39.560561999999997</v>
      </c>
      <c r="R1426">
        <v>40.476765</v>
      </c>
      <c r="S1426">
        <v>41.341988000000001</v>
      </c>
      <c r="T1426">
        <v>42.450786999999998</v>
      </c>
      <c r="U1426">
        <v>43.546565999999999</v>
      </c>
      <c r="V1426">
        <v>44.424168000000002</v>
      </c>
      <c r="W1426">
        <v>45.229194999999997</v>
      </c>
      <c r="X1426">
        <v>45.853931000000003</v>
      </c>
      <c r="Y1426">
        <v>46.624747999999997</v>
      </c>
      <c r="Z1426">
        <v>47.573067000000002</v>
      </c>
      <c r="AA1426">
        <v>48.346252</v>
      </c>
      <c r="AB1426">
        <v>48.930134000000002</v>
      </c>
      <c r="AC1426">
        <v>49.596848000000001</v>
      </c>
      <c r="AD1426">
        <v>50.459972</v>
      </c>
      <c r="AE1426">
        <v>51.254707000000003</v>
      </c>
      <c r="AF1426">
        <v>52.002715999999999</v>
      </c>
      <c r="AG1426">
        <v>52.701625999999997</v>
      </c>
      <c r="AH1426">
        <v>53.546711000000002</v>
      </c>
      <c r="AI1426">
        <v>54.671059</v>
      </c>
      <c r="AJ1426">
        <v>55.744410999999999</v>
      </c>
      <c r="AK1426">
        <v>56.780338</v>
      </c>
      <c r="AL1426">
        <v>57.795184999999996</v>
      </c>
      <c r="AM1426">
        <v>58.734561999999997</v>
      </c>
      <c r="AN1426">
        <v>59.721626000000001</v>
      </c>
      <c r="AO1426" s="1">
        <v>1.7999999999999999E-2</v>
      </c>
    </row>
    <row r="1427" spans="1:41" hidden="1" x14ac:dyDescent="0.2">
      <c r="A1427" t="s">
        <v>1201</v>
      </c>
      <c r="B1427" t="s">
        <v>29</v>
      </c>
    </row>
    <row r="1428" spans="1:41" hidden="1" x14ac:dyDescent="0.2">
      <c r="A1428" t="s">
        <v>1201</v>
      </c>
      <c r="B1428" t="s">
        <v>9</v>
      </c>
      <c r="C1428" t="s">
        <v>2648</v>
      </c>
      <c r="D1428" t="s">
        <v>2680</v>
      </c>
      <c r="E1428" t="s">
        <v>2657</v>
      </c>
      <c r="F1428" t="s">
        <v>2650</v>
      </c>
      <c r="I1428" t="s">
        <v>186</v>
      </c>
    </row>
    <row r="1429" spans="1:41" hidden="1" x14ac:dyDescent="0.2">
      <c r="A1429" t="s">
        <v>1201</v>
      </c>
      <c r="B1429" t="s">
        <v>11</v>
      </c>
      <c r="C1429" t="s">
        <v>2648</v>
      </c>
      <c r="D1429" t="s">
        <v>2680</v>
      </c>
      <c r="E1429" t="s">
        <v>2657</v>
      </c>
      <c r="F1429" t="s">
        <v>2650</v>
      </c>
      <c r="G1429" t="s">
        <v>2651</v>
      </c>
      <c r="H1429" t="s">
        <v>1069</v>
      </c>
      <c r="I1429" t="s">
        <v>186</v>
      </c>
      <c r="K1429">
        <v>16.496737</v>
      </c>
      <c r="L1429">
        <v>17.813282000000001</v>
      </c>
      <c r="M1429">
        <v>16.698308999999998</v>
      </c>
      <c r="N1429">
        <v>16.997752999999999</v>
      </c>
      <c r="O1429">
        <v>17.271832</v>
      </c>
      <c r="P1429">
        <v>17.815629999999999</v>
      </c>
      <c r="Q1429">
        <v>18.656364</v>
      </c>
      <c r="R1429">
        <v>19.686052</v>
      </c>
      <c r="S1429">
        <v>20.558664</v>
      </c>
      <c r="T1429">
        <v>21.450914000000001</v>
      </c>
      <c r="U1429">
        <v>22.324209</v>
      </c>
      <c r="V1429">
        <v>23.137858999999999</v>
      </c>
      <c r="W1429">
        <v>23.959471000000001</v>
      </c>
      <c r="X1429">
        <v>24.690719999999999</v>
      </c>
      <c r="Y1429">
        <v>25.372706999999998</v>
      </c>
      <c r="Z1429">
        <v>26.114899000000001</v>
      </c>
      <c r="AA1429">
        <v>26.930890999999999</v>
      </c>
      <c r="AB1429">
        <v>27.756878</v>
      </c>
      <c r="AC1429">
        <v>28.490644</v>
      </c>
      <c r="AD1429">
        <v>29.505741</v>
      </c>
      <c r="AE1429">
        <v>30.413080000000001</v>
      </c>
      <c r="AF1429">
        <v>31.140978</v>
      </c>
      <c r="AG1429">
        <v>32.098621000000001</v>
      </c>
      <c r="AH1429">
        <v>33.139732000000002</v>
      </c>
      <c r="AI1429">
        <v>33.953941</v>
      </c>
      <c r="AJ1429">
        <v>34.887405000000001</v>
      </c>
      <c r="AK1429">
        <v>35.794547999999999</v>
      </c>
      <c r="AL1429">
        <v>36.672694999999997</v>
      </c>
      <c r="AM1429">
        <v>37.483711</v>
      </c>
      <c r="AN1429">
        <v>38.301459999999999</v>
      </c>
      <c r="AO1429" s="1">
        <v>2.9000000000000001E-2</v>
      </c>
    </row>
    <row r="1430" spans="1:41" hidden="1" x14ac:dyDescent="0.2">
      <c r="A1430" t="s">
        <v>1201</v>
      </c>
      <c r="B1430" t="s">
        <v>13</v>
      </c>
      <c r="C1430" t="s">
        <v>2648</v>
      </c>
      <c r="D1430" t="s">
        <v>2680</v>
      </c>
      <c r="E1430" t="s">
        <v>2657</v>
      </c>
      <c r="F1430" t="s">
        <v>2650</v>
      </c>
      <c r="G1430" t="s">
        <v>2652</v>
      </c>
      <c r="H1430" t="s">
        <v>1070</v>
      </c>
      <c r="I1430" t="s">
        <v>186</v>
      </c>
      <c r="K1430">
        <v>16.496737</v>
      </c>
      <c r="L1430">
        <v>17.416174000000002</v>
      </c>
      <c r="M1430">
        <v>15.862556</v>
      </c>
      <c r="N1430">
        <v>15.567565</v>
      </c>
      <c r="O1430">
        <v>15.569502999999999</v>
      </c>
      <c r="P1430">
        <v>15.857915</v>
      </c>
      <c r="Q1430">
        <v>16.346526999999998</v>
      </c>
      <c r="R1430">
        <v>17.049398</v>
      </c>
      <c r="S1430">
        <v>17.840230999999999</v>
      </c>
      <c r="T1430">
        <v>18.548228999999999</v>
      </c>
      <c r="U1430">
        <v>19.220179000000002</v>
      </c>
      <c r="V1430">
        <v>20.115355000000001</v>
      </c>
      <c r="W1430">
        <v>21.028625000000002</v>
      </c>
      <c r="X1430">
        <v>21.683413000000002</v>
      </c>
      <c r="Y1430">
        <v>22.229616</v>
      </c>
      <c r="Z1430">
        <v>22.845337000000001</v>
      </c>
      <c r="AA1430">
        <v>23.598696</v>
      </c>
      <c r="AB1430">
        <v>24.442698</v>
      </c>
      <c r="AC1430">
        <v>25.101313000000001</v>
      </c>
      <c r="AD1430">
        <v>26.053953</v>
      </c>
      <c r="AE1430">
        <v>26.775739999999999</v>
      </c>
      <c r="AF1430">
        <v>27.441717000000001</v>
      </c>
      <c r="AG1430">
        <v>28.121818999999999</v>
      </c>
      <c r="AH1430">
        <v>28.766411000000002</v>
      </c>
      <c r="AI1430">
        <v>29.404291000000001</v>
      </c>
      <c r="AJ1430">
        <v>29.998525999999998</v>
      </c>
      <c r="AK1430">
        <v>30.475403</v>
      </c>
      <c r="AL1430">
        <v>30.950673999999999</v>
      </c>
      <c r="AM1430">
        <v>31.665870999999999</v>
      </c>
      <c r="AN1430">
        <v>32.264583999999999</v>
      </c>
      <c r="AO1430" s="1">
        <v>2.3E-2</v>
      </c>
    </row>
    <row r="1431" spans="1:41" hidden="1" x14ac:dyDescent="0.2">
      <c r="A1431" t="s">
        <v>1201</v>
      </c>
      <c r="B1431" t="s">
        <v>15</v>
      </c>
      <c r="C1431" t="s">
        <v>2648</v>
      </c>
      <c r="D1431" t="s">
        <v>2680</v>
      </c>
      <c r="E1431" t="s">
        <v>2657</v>
      </c>
      <c r="F1431" t="s">
        <v>2650</v>
      </c>
      <c r="G1431" t="s">
        <v>2653</v>
      </c>
      <c r="H1431" t="s">
        <v>1071</v>
      </c>
      <c r="I1431" t="s">
        <v>186</v>
      </c>
      <c r="K1431">
        <v>16.496737</v>
      </c>
      <c r="L1431">
        <v>18.453747</v>
      </c>
      <c r="M1431">
        <v>17.852876999999999</v>
      </c>
      <c r="N1431">
        <v>18.990936000000001</v>
      </c>
      <c r="O1431">
        <v>20.000612</v>
      </c>
      <c r="P1431">
        <v>21.022478</v>
      </c>
      <c r="Q1431">
        <v>22.086334000000001</v>
      </c>
      <c r="R1431">
        <v>23.273499000000001</v>
      </c>
      <c r="S1431">
        <v>25.008568</v>
      </c>
      <c r="T1431">
        <v>26.291542</v>
      </c>
      <c r="U1431">
        <v>27.498671999999999</v>
      </c>
      <c r="V1431">
        <v>28.645899</v>
      </c>
      <c r="W1431">
        <v>29.691223000000001</v>
      </c>
      <c r="X1431">
        <v>30.655934999999999</v>
      </c>
      <c r="Y1431">
        <v>31.401405</v>
      </c>
      <c r="Z1431">
        <v>32.452694000000001</v>
      </c>
      <c r="AA1431">
        <v>33.333412000000003</v>
      </c>
      <c r="AB1431">
        <v>34.336646999999999</v>
      </c>
      <c r="AC1431">
        <v>35.381340000000002</v>
      </c>
      <c r="AD1431">
        <v>36.179313999999998</v>
      </c>
      <c r="AE1431">
        <v>36.942936000000003</v>
      </c>
      <c r="AF1431">
        <v>37.718913999999998</v>
      </c>
      <c r="AG1431">
        <v>38.771411999999998</v>
      </c>
      <c r="AH1431">
        <v>40.094169999999998</v>
      </c>
      <c r="AI1431">
        <v>41.490662</v>
      </c>
      <c r="AJ1431">
        <v>42.729354999999998</v>
      </c>
      <c r="AK1431">
        <v>43.932262000000001</v>
      </c>
      <c r="AL1431">
        <v>45.060237999999998</v>
      </c>
      <c r="AM1431">
        <v>46.388168</v>
      </c>
      <c r="AN1431">
        <v>47.575496999999999</v>
      </c>
      <c r="AO1431" s="1">
        <v>3.6999999999999998E-2</v>
      </c>
    </row>
    <row r="1432" spans="1:41" hidden="1" x14ac:dyDescent="0.2">
      <c r="A1432" t="s">
        <v>1201</v>
      </c>
      <c r="B1432" t="s">
        <v>17</v>
      </c>
      <c r="C1432" t="s">
        <v>2648</v>
      </c>
      <c r="D1432" t="s">
        <v>2680</v>
      </c>
      <c r="E1432" t="s">
        <v>2657</v>
      </c>
      <c r="F1432" t="s">
        <v>2654</v>
      </c>
      <c r="I1432" t="s">
        <v>186</v>
      </c>
    </row>
    <row r="1433" spans="1:41" hidden="1" x14ac:dyDescent="0.2">
      <c r="A1433" t="s">
        <v>1201</v>
      </c>
      <c r="B1433" t="s">
        <v>11</v>
      </c>
      <c r="C1433" t="s">
        <v>2648</v>
      </c>
      <c r="D1433" t="s">
        <v>2680</v>
      </c>
      <c r="E1433" t="s">
        <v>2657</v>
      </c>
      <c r="F1433" t="s">
        <v>2654</v>
      </c>
      <c r="G1433" t="s">
        <v>2651</v>
      </c>
      <c r="H1433" t="s">
        <v>1072</v>
      </c>
      <c r="I1433" t="s">
        <v>186</v>
      </c>
      <c r="K1433">
        <v>19.827835</v>
      </c>
      <c r="L1433">
        <v>20.370100000000001</v>
      </c>
      <c r="M1433">
        <v>19.035596999999999</v>
      </c>
      <c r="N1433">
        <v>19.635109</v>
      </c>
      <c r="O1433">
        <v>19.294214</v>
      </c>
      <c r="P1433">
        <v>18.993880999999998</v>
      </c>
      <c r="Q1433">
        <v>18.785800999999999</v>
      </c>
      <c r="R1433">
        <v>19.490969</v>
      </c>
      <c r="S1433">
        <v>20.117713999999999</v>
      </c>
      <c r="T1433">
        <v>20.555153000000001</v>
      </c>
      <c r="U1433">
        <v>21.381233000000002</v>
      </c>
      <c r="V1433">
        <v>22.010280999999999</v>
      </c>
      <c r="W1433">
        <v>22.620342000000001</v>
      </c>
      <c r="X1433">
        <v>23.19154</v>
      </c>
      <c r="Y1433">
        <v>23.842110000000002</v>
      </c>
      <c r="Z1433">
        <v>24.609901000000001</v>
      </c>
      <c r="AA1433">
        <v>25.468229000000001</v>
      </c>
      <c r="AB1433">
        <v>26.232106999999999</v>
      </c>
      <c r="AC1433">
        <v>26.921220999999999</v>
      </c>
      <c r="AD1433">
        <v>27.863641999999999</v>
      </c>
      <c r="AE1433">
        <v>28.667641</v>
      </c>
      <c r="AF1433">
        <v>29.338341</v>
      </c>
      <c r="AG1433">
        <v>30.427187</v>
      </c>
      <c r="AH1433">
        <v>31.586199000000001</v>
      </c>
      <c r="AI1433">
        <v>32.468975</v>
      </c>
      <c r="AJ1433">
        <v>33.544800000000002</v>
      </c>
      <c r="AK1433">
        <v>34.387748999999999</v>
      </c>
      <c r="AL1433">
        <v>35.074618999999998</v>
      </c>
      <c r="AM1433">
        <v>35.829253999999999</v>
      </c>
      <c r="AN1433">
        <v>36.495541000000003</v>
      </c>
      <c r="AO1433" s="1">
        <v>2.1000000000000001E-2</v>
      </c>
    </row>
    <row r="1434" spans="1:41" hidden="1" x14ac:dyDescent="0.2">
      <c r="A1434" t="s">
        <v>1201</v>
      </c>
      <c r="B1434" t="s">
        <v>13</v>
      </c>
      <c r="C1434" t="s">
        <v>2648</v>
      </c>
      <c r="D1434" t="s">
        <v>2680</v>
      </c>
      <c r="E1434" t="s">
        <v>2657</v>
      </c>
      <c r="F1434" t="s">
        <v>2654</v>
      </c>
      <c r="G1434" t="s">
        <v>2652</v>
      </c>
      <c r="H1434" t="s">
        <v>1073</v>
      </c>
      <c r="I1434" t="s">
        <v>186</v>
      </c>
      <c r="K1434">
        <v>19.827835</v>
      </c>
      <c r="L1434">
        <v>20.364573</v>
      </c>
      <c r="M1434">
        <v>18.568064</v>
      </c>
      <c r="N1434">
        <v>18.631077000000001</v>
      </c>
      <c r="O1434">
        <v>18.207317</v>
      </c>
      <c r="P1434">
        <v>17.894818999999998</v>
      </c>
      <c r="Q1434">
        <v>17.74494</v>
      </c>
      <c r="R1434">
        <v>18.415257</v>
      </c>
      <c r="S1434">
        <v>19.013151000000001</v>
      </c>
      <c r="T1434">
        <v>19.461594000000002</v>
      </c>
      <c r="U1434">
        <v>20.030419999999999</v>
      </c>
      <c r="V1434">
        <v>20.653169999999999</v>
      </c>
      <c r="W1434">
        <v>21.217210999999999</v>
      </c>
      <c r="X1434">
        <v>21.550898</v>
      </c>
      <c r="Y1434">
        <v>22.068615000000001</v>
      </c>
      <c r="Z1434">
        <v>22.586617</v>
      </c>
      <c r="AA1434">
        <v>23.161598000000001</v>
      </c>
      <c r="AB1434">
        <v>23.842936999999999</v>
      </c>
      <c r="AC1434">
        <v>24.400831</v>
      </c>
      <c r="AD1434">
        <v>25.474412999999998</v>
      </c>
      <c r="AE1434">
        <v>26.277204999999999</v>
      </c>
      <c r="AF1434">
        <v>26.870059999999999</v>
      </c>
      <c r="AG1434">
        <v>27.898244999999999</v>
      </c>
      <c r="AH1434">
        <v>28.663864</v>
      </c>
      <c r="AI1434">
        <v>29.338964000000001</v>
      </c>
      <c r="AJ1434">
        <v>30.349266</v>
      </c>
      <c r="AK1434">
        <v>30.715102999999999</v>
      </c>
      <c r="AL1434">
        <v>31.400390999999999</v>
      </c>
      <c r="AM1434">
        <v>32.384979000000001</v>
      </c>
      <c r="AN1434">
        <v>33.189109999999999</v>
      </c>
      <c r="AO1434" s="1">
        <v>1.7999999999999999E-2</v>
      </c>
    </row>
    <row r="1435" spans="1:41" hidden="1" x14ac:dyDescent="0.2">
      <c r="A1435" t="s">
        <v>1201</v>
      </c>
      <c r="B1435" t="s">
        <v>15</v>
      </c>
      <c r="C1435" t="s">
        <v>2648</v>
      </c>
      <c r="D1435" t="s">
        <v>2680</v>
      </c>
      <c r="E1435" t="s">
        <v>2657</v>
      </c>
      <c r="F1435" t="s">
        <v>2654</v>
      </c>
      <c r="G1435" t="s">
        <v>2653</v>
      </c>
      <c r="H1435" t="s">
        <v>1074</v>
      </c>
      <c r="I1435" t="s">
        <v>186</v>
      </c>
      <c r="K1435">
        <v>19.827835</v>
      </c>
      <c r="L1435">
        <v>20.381119000000002</v>
      </c>
      <c r="M1435">
        <v>18.920887</v>
      </c>
      <c r="N1435">
        <v>19.874399</v>
      </c>
      <c r="O1435">
        <v>19.946289</v>
      </c>
      <c r="P1435">
        <v>19.863678</v>
      </c>
      <c r="Q1435">
        <v>19.797581000000001</v>
      </c>
      <c r="R1435">
        <v>20.747232</v>
      </c>
      <c r="S1435">
        <v>22.285986000000001</v>
      </c>
      <c r="T1435">
        <v>22.999834</v>
      </c>
      <c r="U1435">
        <v>23.863997999999999</v>
      </c>
      <c r="V1435">
        <v>24.649988</v>
      </c>
      <c r="W1435">
        <v>25.411369000000001</v>
      </c>
      <c r="X1435">
        <v>26.115304999999999</v>
      </c>
      <c r="Y1435">
        <v>26.6616</v>
      </c>
      <c r="Z1435">
        <v>27.361962999999999</v>
      </c>
      <c r="AA1435">
        <v>28.209675000000001</v>
      </c>
      <c r="AB1435">
        <v>28.846958000000001</v>
      </c>
      <c r="AC1435">
        <v>29.579802000000001</v>
      </c>
      <c r="AD1435">
        <v>29.670629999999999</v>
      </c>
      <c r="AE1435">
        <v>30.246447</v>
      </c>
      <c r="AF1435">
        <v>31.017771</v>
      </c>
      <c r="AG1435">
        <v>32.140639999999998</v>
      </c>
      <c r="AH1435">
        <v>33.183784000000003</v>
      </c>
      <c r="AI1435">
        <v>34.513699000000003</v>
      </c>
      <c r="AJ1435">
        <v>35.475211999999999</v>
      </c>
      <c r="AK1435">
        <v>36.406466999999999</v>
      </c>
      <c r="AL1435">
        <v>36.971831999999999</v>
      </c>
      <c r="AM1435">
        <v>37.888680000000001</v>
      </c>
      <c r="AN1435">
        <v>38.991947000000003</v>
      </c>
      <c r="AO1435" s="1">
        <v>2.4E-2</v>
      </c>
    </row>
    <row r="1436" spans="1:41" hidden="1" x14ac:dyDescent="0.2">
      <c r="A1436" t="s">
        <v>1201</v>
      </c>
      <c r="B1436" t="s">
        <v>36</v>
      </c>
      <c r="C1436" t="s">
        <v>2648</v>
      </c>
      <c r="D1436" t="s">
        <v>2680</v>
      </c>
      <c r="E1436" t="s">
        <v>2657</v>
      </c>
      <c r="F1436" t="s">
        <v>2658</v>
      </c>
      <c r="I1436" t="s">
        <v>186</v>
      </c>
    </row>
    <row r="1437" spans="1:41" hidden="1" x14ac:dyDescent="0.2">
      <c r="A1437" t="s">
        <v>1201</v>
      </c>
      <c r="B1437" t="s">
        <v>11</v>
      </c>
      <c r="C1437" t="s">
        <v>2648</v>
      </c>
      <c r="D1437" t="s">
        <v>2680</v>
      </c>
      <c r="E1437" t="s">
        <v>2657</v>
      </c>
      <c r="F1437" t="s">
        <v>2658</v>
      </c>
      <c r="G1437" t="s">
        <v>2651</v>
      </c>
      <c r="H1437" t="s">
        <v>1075</v>
      </c>
      <c r="I1437" t="s">
        <v>186</v>
      </c>
      <c r="K1437">
        <v>6.1884370000000004</v>
      </c>
      <c r="L1437">
        <v>7.5884460000000002</v>
      </c>
      <c r="M1437">
        <v>7.8750280000000004</v>
      </c>
      <c r="N1437">
        <v>9.5171390000000002</v>
      </c>
      <c r="O1437">
        <v>10.365364</v>
      </c>
      <c r="P1437">
        <v>11.30486</v>
      </c>
      <c r="Q1437">
        <v>12.497370999999999</v>
      </c>
      <c r="R1437">
        <v>13.052733999999999</v>
      </c>
      <c r="S1437">
        <v>13.488519999999999</v>
      </c>
      <c r="T1437">
        <v>13.993693</v>
      </c>
      <c r="U1437">
        <v>14.544129999999999</v>
      </c>
      <c r="V1437">
        <v>15.048819999999999</v>
      </c>
      <c r="W1437">
        <v>15.540597999999999</v>
      </c>
      <c r="X1437">
        <v>15.903653</v>
      </c>
      <c r="Y1437">
        <v>16.282564000000001</v>
      </c>
      <c r="Z1437">
        <v>16.549032</v>
      </c>
      <c r="AA1437">
        <v>16.805178000000002</v>
      </c>
      <c r="AB1437">
        <v>17.537298</v>
      </c>
      <c r="AC1437">
        <v>17.711566999999999</v>
      </c>
      <c r="AD1437">
        <v>18.917003999999999</v>
      </c>
      <c r="AE1437">
        <v>19.616119000000001</v>
      </c>
      <c r="AF1437">
        <v>20.289529999999999</v>
      </c>
      <c r="AG1437">
        <v>21.364405000000001</v>
      </c>
      <c r="AH1437">
        <v>22.266711999999998</v>
      </c>
      <c r="AI1437">
        <v>22.903002000000001</v>
      </c>
      <c r="AJ1437">
        <v>23.738568999999998</v>
      </c>
      <c r="AK1437">
        <v>24.380942999999998</v>
      </c>
      <c r="AL1437">
        <v>24.901785</v>
      </c>
      <c r="AM1437">
        <v>25.494377</v>
      </c>
      <c r="AN1437">
        <v>25.994721999999999</v>
      </c>
      <c r="AO1437" s="1">
        <v>5.0999999999999997E-2</v>
      </c>
    </row>
    <row r="1438" spans="1:41" hidden="1" x14ac:dyDescent="0.2">
      <c r="A1438" t="s">
        <v>1201</v>
      </c>
      <c r="B1438" t="s">
        <v>13</v>
      </c>
      <c r="C1438" t="s">
        <v>2648</v>
      </c>
      <c r="D1438" t="s">
        <v>2680</v>
      </c>
      <c r="E1438" t="s">
        <v>2657</v>
      </c>
      <c r="F1438" t="s">
        <v>2658</v>
      </c>
      <c r="G1438" t="s">
        <v>2652</v>
      </c>
      <c r="H1438" t="s">
        <v>1076</v>
      </c>
      <c r="I1438" t="s">
        <v>186</v>
      </c>
      <c r="K1438">
        <v>6.1884370000000004</v>
      </c>
      <c r="L1438">
        <v>7.5863860000000001</v>
      </c>
      <c r="M1438">
        <v>7.5591299999999997</v>
      </c>
      <c r="N1438">
        <v>8.9635789999999993</v>
      </c>
      <c r="O1438">
        <v>9.7048679999999994</v>
      </c>
      <c r="P1438">
        <v>10.6776</v>
      </c>
      <c r="Q1438">
        <v>11.848000000000001</v>
      </c>
      <c r="R1438">
        <v>12.359392</v>
      </c>
      <c r="S1438">
        <v>12.823569000000001</v>
      </c>
      <c r="T1438">
        <v>13.254184</v>
      </c>
      <c r="U1438">
        <v>13.722403</v>
      </c>
      <c r="V1438">
        <v>14.232512</v>
      </c>
      <c r="W1438">
        <v>14.663937000000001</v>
      </c>
      <c r="X1438">
        <v>14.975196</v>
      </c>
      <c r="Y1438">
        <v>15.381705</v>
      </c>
      <c r="Z1438">
        <v>15.799903</v>
      </c>
      <c r="AA1438">
        <v>16.20393</v>
      </c>
      <c r="AB1438">
        <v>16.804735000000001</v>
      </c>
      <c r="AC1438">
        <v>17.195810000000002</v>
      </c>
      <c r="AD1438">
        <v>18.121658</v>
      </c>
      <c r="AE1438">
        <v>18.840026999999999</v>
      </c>
      <c r="AF1438">
        <v>19.271887</v>
      </c>
      <c r="AG1438">
        <v>20.050132999999999</v>
      </c>
      <c r="AH1438">
        <v>20.685040000000001</v>
      </c>
      <c r="AI1438">
        <v>21.204968999999998</v>
      </c>
      <c r="AJ1438">
        <v>22.00647</v>
      </c>
      <c r="AK1438">
        <v>22.263511999999999</v>
      </c>
      <c r="AL1438">
        <v>22.755001</v>
      </c>
      <c r="AM1438">
        <v>23.486875999999999</v>
      </c>
      <c r="AN1438">
        <v>24.144955</v>
      </c>
      <c r="AO1438" s="1">
        <v>4.8000000000000001E-2</v>
      </c>
    </row>
    <row r="1439" spans="1:41" hidden="1" x14ac:dyDescent="0.2">
      <c r="A1439" t="s">
        <v>1201</v>
      </c>
      <c r="B1439" t="s">
        <v>15</v>
      </c>
      <c r="C1439" t="s">
        <v>2648</v>
      </c>
      <c r="D1439" t="s">
        <v>2680</v>
      </c>
      <c r="E1439" t="s">
        <v>2657</v>
      </c>
      <c r="F1439" t="s">
        <v>2658</v>
      </c>
      <c r="G1439" t="s">
        <v>2653</v>
      </c>
      <c r="H1439" t="s">
        <v>1077</v>
      </c>
      <c r="I1439" t="s">
        <v>186</v>
      </c>
      <c r="K1439">
        <v>6.1884370000000004</v>
      </c>
      <c r="L1439">
        <v>7.5925500000000001</v>
      </c>
      <c r="M1439">
        <v>8.0243230000000008</v>
      </c>
      <c r="N1439">
        <v>9.9858370000000001</v>
      </c>
      <c r="O1439">
        <v>10.930361</v>
      </c>
      <c r="P1439">
        <v>12.083485</v>
      </c>
      <c r="Q1439">
        <v>13.373606000000001</v>
      </c>
      <c r="R1439">
        <v>14.083803</v>
      </c>
      <c r="S1439">
        <v>15.291202999999999</v>
      </c>
      <c r="T1439">
        <v>15.687608000000001</v>
      </c>
      <c r="U1439">
        <v>16.228642000000001</v>
      </c>
      <c r="V1439">
        <v>16.873298999999999</v>
      </c>
      <c r="W1439">
        <v>17.481071</v>
      </c>
      <c r="X1439">
        <v>17.874555999999998</v>
      </c>
      <c r="Y1439">
        <v>18.190529000000002</v>
      </c>
      <c r="Z1439">
        <v>18.701606999999999</v>
      </c>
      <c r="AA1439">
        <v>19.052509000000001</v>
      </c>
      <c r="AB1439">
        <v>19.647642000000001</v>
      </c>
      <c r="AC1439">
        <v>20.111650000000001</v>
      </c>
      <c r="AD1439">
        <v>20.619976000000001</v>
      </c>
      <c r="AE1439">
        <v>21.27721</v>
      </c>
      <c r="AF1439">
        <v>21.90897</v>
      </c>
      <c r="AG1439">
        <v>22.818339999999999</v>
      </c>
      <c r="AH1439">
        <v>23.230250999999999</v>
      </c>
      <c r="AI1439">
        <v>23.944151000000002</v>
      </c>
      <c r="AJ1439">
        <v>24.743547</v>
      </c>
      <c r="AK1439">
        <v>25.345116000000001</v>
      </c>
      <c r="AL1439">
        <v>26.082355</v>
      </c>
      <c r="AM1439">
        <v>26.852808</v>
      </c>
      <c r="AN1439">
        <v>27.451232999999998</v>
      </c>
      <c r="AO1439" s="1">
        <v>5.2999999999999999E-2</v>
      </c>
    </row>
    <row r="1440" spans="1:41" hidden="1" x14ac:dyDescent="0.2">
      <c r="A1440" t="s">
        <v>1201</v>
      </c>
      <c r="B1440" t="s">
        <v>21</v>
      </c>
      <c r="C1440" t="s">
        <v>2648</v>
      </c>
      <c r="D1440" t="s">
        <v>2680</v>
      </c>
      <c r="E1440" t="s">
        <v>2657</v>
      </c>
      <c r="F1440" t="s">
        <v>2655</v>
      </c>
      <c r="I1440" t="s">
        <v>186</v>
      </c>
    </row>
    <row r="1441" spans="1:41" hidden="1" x14ac:dyDescent="0.2">
      <c r="A1441" t="s">
        <v>1201</v>
      </c>
      <c r="B1441" t="s">
        <v>11</v>
      </c>
      <c r="C1441" t="s">
        <v>2648</v>
      </c>
      <c r="D1441" t="s">
        <v>2680</v>
      </c>
      <c r="E1441" t="s">
        <v>2657</v>
      </c>
      <c r="F1441" t="s">
        <v>2655</v>
      </c>
      <c r="G1441" t="s">
        <v>2651</v>
      </c>
      <c r="H1441" t="s">
        <v>1078</v>
      </c>
      <c r="I1441" t="s">
        <v>186</v>
      </c>
      <c r="K1441">
        <v>7.3443480000000001</v>
      </c>
      <c r="L1441">
        <v>8.3028220000000008</v>
      </c>
      <c r="M1441">
        <v>8.1840949999999992</v>
      </c>
      <c r="N1441">
        <v>8.0996159999999993</v>
      </c>
      <c r="O1441">
        <v>8.1686060000000005</v>
      </c>
      <c r="P1441">
        <v>8.3843510000000006</v>
      </c>
      <c r="Q1441">
        <v>8.7115279999999995</v>
      </c>
      <c r="R1441">
        <v>9.1108239999999991</v>
      </c>
      <c r="S1441">
        <v>9.5688549999999992</v>
      </c>
      <c r="T1441">
        <v>9.8880130000000008</v>
      </c>
      <c r="U1441">
        <v>10.245803</v>
      </c>
      <c r="V1441">
        <v>10.525411</v>
      </c>
      <c r="W1441">
        <v>10.891125000000001</v>
      </c>
      <c r="X1441">
        <v>11.185615</v>
      </c>
      <c r="Y1441">
        <v>11.409559</v>
      </c>
      <c r="Z1441">
        <v>11.699854</v>
      </c>
      <c r="AA1441">
        <v>12.022175000000001</v>
      </c>
      <c r="AB1441">
        <v>12.330954999999999</v>
      </c>
      <c r="AC1441">
        <v>12.652673</v>
      </c>
      <c r="AD1441">
        <v>12.983245</v>
      </c>
      <c r="AE1441">
        <v>13.347429999999999</v>
      </c>
      <c r="AF1441">
        <v>13.659141999999999</v>
      </c>
      <c r="AG1441">
        <v>14.010382</v>
      </c>
      <c r="AH1441">
        <v>14.302339</v>
      </c>
      <c r="AI1441">
        <v>14.643447</v>
      </c>
      <c r="AJ1441">
        <v>15.003938</v>
      </c>
      <c r="AK1441">
        <v>15.382702999999999</v>
      </c>
      <c r="AL1441">
        <v>15.761703000000001</v>
      </c>
      <c r="AM1441">
        <v>16.169343999999999</v>
      </c>
      <c r="AN1441">
        <v>16.581500999999999</v>
      </c>
      <c r="AO1441" s="1">
        <v>2.8000000000000001E-2</v>
      </c>
    </row>
    <row r="1442" spans="1:41" hidden="1" x14ac:dyDescent="0.2">
      <c r="A1442" t="s">
        <v>1201</v>
      </c>
      <c r="B1442" t="s">
        <v>13</v>
      </c>
      <c r="C1442" t="s">
        <v>2648</v>
      </c>
      <c r="D1442" t="s">
        <v>2680</v>
      </c>
      <c r="E1442" t="s">
        <v>2657</v>
      </c>
      <c r="F1442" t="s">
        <v>2655</v>
      </c>
      <c r="G1442" t="s">
        <v>2652</v>
      </c>
      <c r="H1442" t="s">
        <v>1079</v>
      </c>
      <c r="I1442" t="s">
        <v>186</v>
      </c>
      <c r="K1442">
        <v>7.3443480000000001</v>
      </c>
      <c r="L1442">
        <v>8.0848619999999993</v>
      </c>
      <c r="M1442">
        <v>7.8215310000000002</v>
      </c>
      <c r="N1442">
        <v>7.6263199999999998</v>
      </c>
      <c r="O1442">
        <v>7.6289020000000001</v>
      </c>
      <c r="P1442">
        <v>7.797015</v>
      </c>
      <c r="Q1442">
        <v>8.0726030000000009</v>
      </c>
      <c r="R1442">
        <v>8.4558979999999995</v>
      </c>
      <c r="S1442">
        <v>8.8408850000000001</v>
      </c>
      <c r="T1442">
        <v>9.1892859999999992</v>
      </c>
      <c r="U1442">
        <v>9.5222809999999996</v>
      </c>
      <c r="V1442">
        <v>9.8228410000000004</v>
      </c>
      <c r="W1442">
        <v>10.213456000000001</v>
      </c>
      <c r="X1442">
        <v>10.537416</v>
      </c>
      <c r="Y1442">
        <v>10.816109000000001</v>
      </c>
      <c r="Z1442">
        <v>11.086231</v>
      </c>
      <c r="AA1442">
        <v>11.389376</v>
      </c>
      <c r="AB1442">
        <v>11.639168</v>
      </c>
      <c r="AC1442">
        <v>11.931759</v>
      </c>
      <c r="AD1442">
        <v>12.199411</v>
      </c>
      <c r="AE1442">
        <v>12.486862</v>
      </c>
      <c r="AF1442">
        <v>12.731153000000001</v>
      </c>
      <c r="AG1442">
        <v>13.011183000000001</v>
      </c>
      <c r="AH1442">
        <v>13.293711</v>
      </c>
      <c r="AI1442">
        <v>13.611343</v>
      </c>
      <c r="AJ1442">
        <v>13.929582</v>
      </c>
      <c r="AK1442">
        <v>14.206336</v>
      </c>
      <c r="AL1442">
        <v>14.495473</v>
      </c>
      <c r="AM1442">
        <v>14.834757</v>
      </c>
      <c r="AN1442">
        <v>15.170216</v>
      </c>
      <c r="AO1442" s="1">
        <v>2.5000000000000001E-2</v>
      </c>
    </row>
    <row r="1443" spans="1:41" hidden="1" x14ac:dyDescent="0.2">
      <c r="A1443" t="s">
        <v>1201</v>
      </c>
      <c r="B1443" t="s">
        <v>15</v>
      </c>
      <c r="C1443" t="s">
        <v>2648</v>
      </c>
      <c r="D1443" t="s">
        <v>2680</v>
      </c>
      <c r="E1443" t="s">
        <v>2657</v>
      </c>
      <c r="F1443" t="s">
        <v>2655</v>
      </c>
      <c r="G1443" t="s">
        <v>2653</v>
      </c>
      <c r="H1443" t="s">
        <v>1080</v>
      </c>
      <c r="I1443" t="s">
        <v>186</v>
      </c>
      <c r="K1443">
        <v>7.3443480000000001</v>
      </c>
      <c r="L1443">
        <v>8.9931859999999997</v>
      </c>
      <c r="M1443">
        <v>8.923368</v>
      </c>
      <c r="N1443">
        <v>9.169314</v>
      </c>
      <c r="O1443">
        <v>9.3164639999999999</v>
      </c>
      <c r="P1443">
        <v>9.6812939999999994</v>
      </c>
      <c r="Q1443">
        <v>10.05184</v>
      </c>
      <c r="R1443">
        <v>10.590479</v>
      </c>
      <c r="S1443">
        <v>11.254614999999999</v>
      </c>
      <c r="T1443">
        <v>11.686337</v>
      </c>
      <c r="U1443">
        <v>12.210675</v>
      </c>
      <c r="V1443">
        <v>12.669138</v>
      </c>
      <c r="W1443">
        <v>13.141095999999999</v>
      </c>
      <c r="X1443">
        <v>13.539706000000001</v>
      </c>
      <c r="Y1443">
        <v>13.867934</v>
      </c>
      <c r="Z1443">
        <v>14.31959</v>
      </c>
      <c r="AA1443">
        <v>14.733214</v>
      </c>
      <c r="AB1443">
        <v>15.151624999999999</v>
      </c>
      <c r="AC1443">
        <v>15.626875</v>
      </c>
      <c r="AD1443">
        <v>16.122461000000001</v>
      </c>
      <c r="AE1443">
        <v>16.530251</v>
      </c>
      <c r="AF1443">
        <v>16.859341000000001</v>
      </c>
      <c r="AG1443">
        <v>17.218609000000001</v>
      </c>
      <c r="AH1443">
        <v>17.804995999999999</v>
      </c>
      <c r="AI1443">
        <v>18.349202999999999</v>
      </c>
      <c r="AJ1443">
        <v>18.914815999999998</v>
      </c>
      <c r="AK1443">
        <v>19.473137000000001</v>
      </c>
      <c r="AL1443">
        <v>20.009088999999999</v>
      </c>
      <c r="AM1443">
        <v>20.683779000000001</v>
      </c>
      <c r="AN1443">
        <v>21.362938</v>
      </c>
      <c r="AO1443" s="1">
        <v>3.7999999999999999E-2</v>
      </c>
    </row>
    <row r="1444" spans="1:41" hidden="1" x14ac:dyDescent="0.2">
      <c r="A1444" t="s">
        <v>1201</v>
      </c>
      <c r="B1444" t="s">
        <v>25</v>
      </c>
      <c r="C1444" t="s">
        <v>2648</v>
      </c>
      <c r="D1444" t="s">
        <v>2680</v>
      </c>
      <c r="E1444" t="s">
        <v>2657</v>
      </c>
      <c r="F1444" t="s">
        <v>2656</v>
      </c>
      <c r="I1444" t="s">
        <v>186</v>
      </c>
    </row>
    <row r="1445" spans="1:41" hidden="1" x14ac:dyDescent="0.2">
      <c r="A1445" t="s">
        <v>1201</v>
      </c>
      <c r="B1445" t="s">
        <v>11</v>
      </c>
      <c r="C1445" t="s">
        <v>2648</v>
      </c>
      <c r="D1445" t="s">
        <v>2680</v>
      </c>
      <c r="E1445" t="s">
        <v>2657</v>
      </c>
      <c r="F1445" t="s">
        <v>2656</v>
      </c>
      <c r="G1445" t="s">
        <v>2651</v>
      </c>
      <c r="H1445" t="s">
        <v>1081</v>
      </c>
      <c r="I1445" t="s">
        <v>186</v>
      </c>
      <c r="K1445">
        <v>28.265018000000001</v>
      </c>
      <c r="L1445">
        <v>28.063759000000001</v>
      </c>
      <c r="M1445">
        <v>28.440567000000001</v>
      </c>
      <c r="N1445">
        <v>29.070796999999999</v>
      </c>
      <c r="O1445">
        <v>29.909631999999998</v>
      </c>
      <c r="P1445">
        <v>30.330787999999998</v>
      </c>
      <c r="Q1445">
        <v>30.814543</v>
      </c>
      <c r="R1445">
        <v>31.479932999999999</v>
      </c>
      <c r="S1445">
        <v>32.111232999999999</v>
      </c>
      <c r="T1445">
        <v>32.876244</v>
      </c>
      <c r="U1445">
        <v>33.747204000000004</v>
      </c>
      <c r="V1445">
        <v>34.531590000000001</v>
      </c>
      <c r="W1445">
        <v>35.104134000000002</v>
      </c>
      <c r="X1445">
        <v>35.573005999999999</v>
      </c>
      <c r="Y1445">
        <v>36.122340999999999</v>
      </c>
      <c r="Z1445">
        <v>36.860405</v>
      </c>
      <c r="AA1445">
        <v>37.457644999999999</v>
      </c>
      <c r="AB1445">
        <v>37.913887000000003</v>
      </c>
      <c r="AC1445">
        <v>38.557617</v>
      </c>
      <c r="AD1445">
        <v>39.263446999999999</v>
      </c>
      <c r="AE1445">
        <v>39.831741000000001</v>
      </c>
      <c r="AF1445">
        <v>40.383701000000002</v>
      </c>
      <c r="AG1445">
        <v>40.884082999999997</v>
      </c>
      <c r="AH1445">
        <v>41.558788</v>
      </c>
      <c r="AI1445">
        <v>42.332661000000002</v>
      </c>
      <c r="AJ1445">
        <v>43.163887000000003</v>
      </c>
      <c r="AK1445">
        <v>44.012267999999999</v>
      </c>
      <c r="AL1445">
        <v>44.732880000000002</v>
      </c>
      <c r="AM1445">
        <v>45.435673000000001</v>
      </c>
      <c r="AN1445">
        <v>46.186787000000002</v>
      </c>
      <c r="AO1445" s="1">
        <v>1.7000000000000001E-2</v>
      </c>
    </row>
    <row r="1446" spans="1:41" hidden="1" x14ac:dyDescent="0.2">
      <c r="A1446" t="s">
        <v>1201</v>
      </c>
      <c r="B1446" t="s">
        <v>13</v>
      </c>
      <c r="C1446" t="s">
        <v>2648</v>
      </c>
      <c r="D1446" t="s">
        <v>2680</v>
      </c>
      <c r="E1446" t="s">
        <v>2657</v>
      </c>
      <c r="F1446" t="s">
        <v>2656</v>
      </c>
      <c r="G1446" t="s">
        <v>2652</v>
      </c>
      <c r="H1446" t="s">
        <v>1082</v>
      </c>
      <c r="I1446" t="s">
        <v>186</v>
      </c>
      <c r="K1446">
        <v>28.24457</v>
      </c>
      <c r="L1446">
        <v>28.17231</v>
      </c>
      <c r="M1446">
        <v>28.376968000000002</v>
      </c>
      <c r="N1446">
        <v>28.843594</v>
      </c>
      <c r="O1446">
        <v>29.648005000000001</v>
      </c>
      <c r="P1446">
        <v>30.098452000000002</v>
      </c>
      <c r="Q1446">
        <v>30.542065000000001</v>
      </c>
      <c r="R1446">
        <v>31.137664999999998</v>
      </c>
      <c r="S1446">
        <v>31.78952</v>
      </c>
      <c r="T1446">
        <v>32.610565000000001</v>
      </c>
      <c r="U1446">
        <v>33.518214999999998</v>
      </c>
      <c r="V1446">
        <v>34.307861000000003</v>
      </c>
      <c r="W1446">
        <v>34.926701000000001</v>
      </c>
      <c r="X1446">
        <v>35.545276999999999</v>
      </c>
      <c r="Y1446">
        <v>36.219974999999998</v>
      </c>
      <c r="Z1446">
        <v>36.989494000000001</v>
      </c>
      <c r="AA1446">
        <v>37.576458000000002</v>
      </c>
      <c r="AB1446">
        <v>38.087662000000002</v>
      </c>
      <c r="AC1446">
        <v>38.648887999999999</v>
      </c>
      <c r="AD1446">
        <v>39.300564000000001</v>
      </c>
      <c r="AE1446">
        <v>39.896377999999999</v>
      </c>
      <c r="AF1446">
        <v>40.467666999999999</v>
      </c>
      <c r="AG1446">
        <v>40.988715999999997</v>
      </c>
      <c r="AH1446">
        <v>41.686503999999999</v>
      </c>
      <c r="AI1446">
        <v>42.386367999999997</v>
      </c>
      <c r="AJ1446">
        <v>43.034072999999999</v>
      </c>
      <c r="AK1446">
        <v>43.787750000000003</v>
      </c>
      <c r="AL1446">
        <v>44.50338</v>
      </c>
      <c r="AM1446">
        <v>45.092621000000001</v>
      </c>
      <c r="AN1446">
        <v>45.694859000000001</v>
      </c>
      <c r="AO1446" s="1">
        <v>1.7000000000000001E-2</v>
      </c>
    </row>
    <row r="1447" spans="1:41" hidden="1" x14ac:dyDescent="0.2">
      <c r="A1447" t="s">
        <v>1201</v>
      </c>
      <c r="B1447" t="s">
        <v>15</v>
      </c>
      <c r="C1447" t="s">
        <v>2648</v>
      </c>
      <c r="D1447" t="s">
        <v>2680</v>
      </c>
      <c r="E1447" t="s">
        <v>2657</v>
      </c>
      <c r="F1447" t="s">
        <v>2656</v>
      </c>
      <c r="G1447" t="s">
        <v>2653</v>
      </c>
      <c r="H1447" t="s">
        <v>1083</v>
      </c>
      <c r="I1447" t="s">
        <v>186</v>
      </c>
      <c r="K1447">
        <v>28.246365000000001</v>
      </c>
      <c r="L1447">
        <v>27.863161000000002</v>
      </c>
      <c r="M1447">
        <v>28.522718000000001</v>
      </c>
      <c r="N1447">
        <v>29.478634</v>
      </c>
      <c r="O1447">
        <v>30.287918000000001</v>
      </c>
      <c r="P1447">
        <v>30.610872000000001</v>
      </c>
      <c r="Q1447">
        <v>31.155177999999999</v>
      </c>
      <c r="R1447">
        <v>31.828129000000001</v>
      </c>
      <c r="S1447">
        <v>32.419716000000001</v>
      </c>
      <c r="T1447">
        <v>33.246203999999999</v>
      </c>
      <c r="U1447">
        <v>34.041569000000003</v>
      </c>
      <c r="V1447">
        <v>34.601340999999998</v>
      </c>
      <c r="W1447">
        <v>35.115124000000002</v>
      </c>
      <c r="X1447">
        <v>35.444777999999999</v>
      </c>
      <c r="Y1447">
        <v>35.898345999999997</v>
      </c>
      <c r="Z1447">
        <v>36.624538000000001</v>
      </c>
      <c r="AA1447">
        <v>37.160992</v>
      </c>
      <c r="AB1447">
        <v>37.489330000000002</v>
      </c>
      <c r="AC1447">
        <v>37.925510000000003</v>
      </c>
      <c r="AD1447">
        <v>38.537703999999998</v>
      </c>
      <c r="AE1447">
        <v>39.075648999999999</v>
      </c>
      <c r="AF1447">
        <v>39.542721</v>
      </c>
      <c r="AG1447">
        <v>39.966850000000001</v>
      </c>
      <c r="AH1447">
        <v>40.536793000000003</v>
      </c>
      <c r="AI1447">
        <v>41.351624000000001</v>
      </c>
      <c r="AJ1447">
        <v>42.160266999999997</v>
      </c>
      <c r="AK1447">
        <v>42.89526</v>
      </c>
      <c r="AL1447">
        <v>43.684154999999997</v>
      </c>
      <c r="AM1447">
        <v>44.422477999999998</v>
      </c>
      <c r="AN1447">
        <v>45.211170000000003</v>
      </c>
      <c r="AO1447" s="1">
        <v>1.6E-2</v>
      </c>
    </row>
    <row r="1448" spans="1:41" hidden="1" x14ac:dyDescent="0.2">
      <c r="A1448" t="s">
        <v>1201</v>
      </c>
      <c r="B1448" t="s">
        <v>46</v>
      </c>
    </row>
    <row r="1449" spans="1:41" hidden="1" x14ac:dyDescent="0.2">
      <c r="A1449" t="s">
        <v>1201</v>
      </c>
      <c r="B1449" t="s">
        <v>9</v>
      </c>
      <c r="C1449" t="s">
        <v>2648</v>
      </c>
      <c r="D1449" t="s">
        <v>2680</v>
      </c>
      <c r="E1449" t="s">
        <v>2659</v>
      </c>
      <c r="F1449" t="s">
        <v>2650</v>
      </c>
      <c r="I1449" t="s">
        <v>186</v>
      </c>
    </row>
    <row r="1450" spans="1:41" hidden="1" x14ac:dyDescent="0.2">
      <c r="A1450" t="s">
        <v>1201</v>
      </c>
      <c r="B1450" t="s">
        <v>11</v>
      </c>
      <c r="C1450" t="s">
        <v>2648</v>
      </c>
      <c r="D1450" t="s">
        <v>2680</v>
      </c>
      <c r="E1450" t="s">
        <v>2659</v>
      </c>
      <c r="F1450" t="s">
        <v>2650</v>
      </c>
      <c r="G1450" t="s">
        <v>2651</v>
      </c>
      <c r="H1450" t="s">
        <v>1084</v>
      </c>
      <c r="I1450" t="s">
        <v>186</v>
      </c>
      <c r="K1450">
        <v>13.641980999999999</v>
      </c>
      <c r="L1450">
        <v>14.823278999999999</v>
      </c>
      <c r="M1450">
        <v>13.228116</v>
      </c>
      <c r="N1450">
        <v>13.50958</v>
      </c>
      <c r="O1450">
        <v>13.700346</v>
      </c>
      <c r="P1450">
        <v>14.203958999999999</v>
      </c>
      <c r="Q1450">
        <v>15.032783</v>
      </c>
      <c r="R1450">
        <v>16.078341000000002</v>
      </c>
      <c r="S1450">
        <v>16.922007000000001</v>
      </c>
      <c r="T1450">
        <v>17.805546</v>
      </c>
      <c r="U1450">
        <v>18.664694000000001</v>
      </c>
      <c r="V1450">
        <v>19.456358000000002</v>
      </c>
      <c r="W1450">
        <v>20.259916</v>
      </c>
      <c r="X1450">
        <v>20.942270000000001</v>
      </c>
      <c r="Y1450">
        <v>21.565059999999999</v>
      </c>
      <c r="Z1450">
        <v>22.266251</v>
      </c>
      <c r="AA1450">
        <v>23.055674</v>
      </c>
      <c r="AB1450">
        <v>23.847632999999998</v>
      </c>
      <c r="AC1450">
        <v>24.515267999999999</v>
      </c>
      <c r="AD1450">
        <v>25.546053000000001</v>
      </c>
      <c r="AE1450">
        <v>26.414724</v>
      </c>
      <c r="AF1450">
        <v>27.043839999999999</v>
      </c>
      <c r="AG1450">
        <v>27.982063</v>
      </c>
      <c r="AH1450">
        <v>29.014348999999999</v>
      </c>
      <c r="AI1450">
        <v>29.733128000000001</v>
      </c>
      <c r="AJ1450">
        <v>30.615953000000001</v>
      </c>
      <c r="AK1450">
        <v>31.452760999999999</v>
      </c>
      <c r="AL1450">
        <v>32.243564999999997</v>
      </c>
      <c r="AM1450">
        <v>32.938231999999999</v>
      </c>
      <c r="AN1450">
        <v>33.640236000000002</v>
      </c>
      <c r="AO1450" s="1">
        <v>3.2000000000000001E-2</v>
      </c>
    </row>
    <row r="1451" spans="1:41" hidden="1" x14ac:dyDescent="0.2">
      <c r="A1451" t="s">
        <v>1201</v>
      </c>
      <c r="B1451" t="s">
        <v>13</v>
      </c>
      <c r="C1451" t="s">
        <v>2648</v>
      </c>
      <c r="D1451" t="s">
        <v>2680</v>
      </c>
      <c r="E1451" t="s">
        <v>2659</v>
      </c>
      <c r="F1451" t="s">
        <v>2650</v>
      </c>
      <c r="G1451" t="s">
        <v>2652</v>
      </c>
      <c r="H1451" t="s">
        <v>1085</v>
      </c>
      <c r="I1451" t="s">
        <v>186</v>
      </c>
      <c r="K1451">
        <v>13.641980999999999</v>
      </c>
      <c r="L1451">
        <v>14.326269</v>
      </c>
      <c r="M1451">
        <v>12.259755999999999</v>
      </c>
      <c r="N1451">
        <v>11.873374</v>
      </c>
      <c r="O1451">
        <v>11.786516000000001</v>
      </c>
      <c r="P1451">
        <v>11.999395</v>
      </c>
      <c r="Q1451">
        <v>12.402298</v>
      </c>
      <c r="R1451">
        <v>13.033493999999999</v>
      </c>
      <c r="S1451">
        <v>13.751612</v>
      </c>
      <c r="T1451">
        <v>14.367091</v>
      </c>
      <c r="U1451">
        <v>14.937016</v>
      </c>
      <c r="V1451">
        <v>15.777037999999999</v>
      </c>
      <c r="W1451">
        <v>16.627728999999999</v>
      </c>
      <c r="X1451">
        <v>17.162856999999999</v>
      </c>
      <c r="Y1451">
        <v>17.583527</v>
      </c>
      <c r="Z1451">
        <v>18.096729</v>
      </c>
      <c r="AA1451">
        <v>18.767645000000002</v>
      </c>
      <c r="AB1451">
        <v>19.545641</v>
      </c>
      <c r="AC1451">
        <v>20.092358000000001</v>
      </c>
      <c r="AD1451">
        <v>20.995646000000001</v>
      </c>
      <c r="AE1451">
        <v>21.605782000000001</v>
      </c>
      <c r="AF1451">
        <v>22.156442999999999</v>
      </c>
      <c r="AG1451">
        <v>22.732094</v>
      </c>
      <c r="AH1451">
        <v>23.264033999999999</v>
      </c>
      <c r="AI1451">
        <v>23.792824</v>
      </c>
      <c r="AJ1451">
        <v>24.26219</v>
      </c>
      <c r="AK1451">
        <v>24.601168000000001</v>
      </c>
      <c r="AL1451">
        <v>24.947931000000001</v>
      </c>
      <c r="AM1451">
        <v>25.593572999999999</v>
      </c>
      <c r="AN1451">
        <v>26.090914000000001</v>
      </c>
      <c r="AO1451" s="1">
        <v>2.3E-2</v>
      </c>
    </row>
    <row r="1452" spans="1:41" hidden="1" x14ac:dyDescent="0.2">
      <c r="A1452" t="s">
        <v>1201</v>
      </c>
      <c r="B1452" t="s">
        <v>15</v>
      </c>
      <c r="C1452" t="s">
        <v>2648</v>
      </c>
      <c r="D1452" t="s">
        <v>2680</v>
      </c>
      <c r="E1452" t="s">
        <v>2659</v>
      </c>
      <c r="F1452" t="s">
        <v>2650</v>
      </c>
      <c r="G1452" t="s">
        <v>2653</v>
      </c>
      <c r="H1452" t="s">
        <v>1086</v>
      </c>
      <c r="I1452" t="s">
        <v>186</v>
      </c>
      <c r="K1452">
        <v>13.641980999999999</v>
      </c>
      <c r="L1452">
        <v>15.635956</v>
      </c>
      <c r="M1452">
        <v>14.600004</v>
      </c>
      <c r="N1452">
        <v>15.900316</v>
      </c>
      <c r="O1452">
        <v>16.963642</v>
      </c>
      <c r="P1452">
        <v>18.052396999999999</v>
      </c>
      <c r="Q1452">
        <v>19.186996000000001</v>
      </c>
      <c r="R1452">
        <v>20.500914000000002</v>
      </c>
      <c r="S1452">
        <v>22.575558000000001</v>
      </c>
      <c r="T1452">
        <v>24.032789000000001</v>
      </c>
      <c r="U1452">
        <v>25.430204</v>
      </c>
      <c r="V1452">
        <v>26.775642000000001</v>
      </c>
      <c r="W1452">
        <v>27.986173999999998</v>
      </c>
      <c r="X1452">
        <v>29.087060999999999</v>
      </c>
      <c r="Y1452">
        <v>29.872789000000001</v>
      </c>
      <c r="Z1452">
        <v>31.105186</v>
      </c>
      <c r="AA1452">
        <v>32.055584000000003</v>
      </c>
      <c r="AB1452">
        <v>33.180202000000001</v>
      </c>
      <c r="AC1452">
        <v>34.346854999999998</v>
      </c>
      <c r="AD1452">
        <v>35.128613000000001</v>
      </c>
      <c r="AE1452">
        <v>35.862278000000003</v>
      </c>
      <c r="AF1452">
        <v>36.605136999999999</v>
      </c>
      <c r="AG1452">
        <v>37.74194</v>
      </c>
      <c r="AH1452">
        <v>39.243907999999998</v>
      </c>
      <c r="AI1452">
        <v>40.822249999999997</v>
      </c>
      <c r="AJ1452">
        <v>42.139805000000003</v>
      </c>
      <c r="AK1452">
        <v>43.398457000000001</v>
      </c>
      <c r="AL1452">
        <v>44.531883000000001</v>
      </c>
      <c r="AM1452">
        <v>45.956249</v>
      </c>
      <c r="AN1452">
        <v>47.139645000000002</v>
      </c>
      <c r="AO1452" s="1">
        <v>4.3999999999999997E-2</v>
      </c>
    </row>
    <row r="1453" spans="1:41" hidden="1" x14ac:dyDescent="0.2">
      <c r="A1453" t="s">
        <v>1201</v>
      </c>
      <c r="B1453" t="s">
        <v>17</v>
      </c>
      <c r="C1453" t="s">
        <v>2648</v>
      </c>
      <c r="D1453" t="s">
        <v>2680</v>
      </c>
      <c r="E1453" t="s">
        <v>2659</v>
      </c>
      <c r="F1453" t="s">
        <v>2654</v>
      </c>
      <c r="I1453" t="s">
        <v>186</v>
      </c>
    </row>
    <row r="1454" spans="1:41" hidden="1" x14ac:dyDescent="0.2">
      <c r="A1454" t="s">
        <v>1201</v>
      </c>
      <c r="B1454" t="s">
        <v>11</v>
      </c>
      <c r="C1454" t="s">
        <v>2648</v>
      </c>
      <c r="D1454" t="s">
        <v>2680</v>
      </c>
      <c r="E1454" t="s">
        <v>2659</v>
      </c>
      <c r="F1454" t="s">
        <v>2654</v>
      </c>
      <c r="G1454" t="s">
        <v>2651</v>
      </c>
      <c r="H1454" t="s">
        <v>1087</v>
      </c>
      <c r="I1454" t="s">
        <v>186</v>
      </c>
      <c r="K1454">
        <v>20.303868999999999</v>
      </c>
      <c r="L1454">
        <v>20.751642</v>
      </c>
      <c r="M1454">
        <v>19.387142000000001</v>
      </c>
      <c r="N1454">
        <v>19.908279</v>
      </c>
      <c r="O1454">
        <v>19.510328000000001</v>
      </c>
      <c r="P1454">
        <v>19.138012</v>
      </c>
      <c r="Q1454">
        <v>18.851925000000001</v>
      </c>
      <c r="R1454">
        <v>19.552675000000001</v>
      </c>
      <c r="S1454">
        <v>20.180119999999999</v>
      </c>
      <c r="T1454">
        <v>20.614913999999999</v>
      </c>
      <c r="U1454">
        <v>21.437754000000002</v>
      </c>
      <c r="V1454">
        <v>22.060257</v>
      </c>
      <c r="W1454">
        <v>22.669964</v>
      </c>
      <c r="X1454">
        <v>23.234425000000002</v>
      </c>
      <c r="Y1454">
        <v>23.884969999999999</v>
      </c>
      <c r="Z1454">
        <v>24.654195999999999</v>
      </c>
      <c r="AA1454">
        <v>25.512315999999998</v>
      </c>
      <c r="AB1454">
        <v>26.276689999999999</v>
      </c>
      <c r="AC1454">
        <v>26.967768</v>
      </c>
      <c r="AD1454">
        <v>27.905726999999999</v>
      </c>
      <c r="AE1454">
        <v>28.712171999999999</v>
      </c>
      <c r="AF1454">
        <v>29.382418000000001</v>
      </c>
      <c r="AG1454">
        <v>30.478010000000001</v>
      </c>
      <c r="AH1454">
        <v>31.640502999999999</v>
      </c>
      <c r="AI1454">
        <v>32.523665999999999</v>
      </c>
      <c r="AJ1454">
        <v>33.591132999999999</v>
      </c>
      <c r="AK1454">
        <v>34.442154000000002</v>
      </c>
      <c r="AL1454">
        <v>35.137703000000002</v>
      </c>
      <c r="AM1454">
        <v>35.887084999999999</v>
      </c>
      <c r="AN1454">
        <v>36.551228000000002</v>
      </c>
      <c r="AO1454" s="1">
        <v>0.02</v>
      </c>
    </row>
    <row r="1455" spans="1:41" hidden="1" x14ac:dyDescent="0.2">
      <c r="A1455" t="s">
        <v>1201</v>
      </c>
      <c r="B1455" t="s">
        <v>13</v>
      </c>
      <c r="C1455" t="s">
        <v>2648</v>
      </c>
      <c r="D1455" t="s">
        <v>2680</v>
      </c>
      <c r="E1455" t="s">
        <v>2659</v>
      </c>
      <c r="F1455" t="s">
        <v>2654</v>
      </c>
      <c r="G1455" t="s">
        <v>2652</v>
      </c>
      <c r="H1455" t="s">
        <v>1088</v>
      </c>
      <c r="I1455" t="s">
        <v>186</v>
      </c>
      <c r="K1455">
        <v>20.303868999999999</v>
      </c>
      <c r="L1455">
        <v>20.746012</v>
      </c>
      <c r="M1455">
        <v>18.915997999999998</v>
      </c>
      <c r="N1455">
        <v>18.903839000000001</v>
      </c>
      <c r="O1455">
        <v>18.416311</v>
      </c>
      <c r="P1455">
        <v>18.036923999999999</v>
      </c>
      <c r="Q1455">
        <v>17.810236</v>
      </c>
      <c r="R1455">
        <v>18.477042999999998</v>
      </c>
      <c r="S1455">
        <v>19.076160000000002</v>
      </c>
      <c r="T1455">
        <v>19.518861999999999</v>
      </c>
      <c r="U1455">
        <v>20.083696</v>
      </c>
      <c r="V1455">
        <v>20.70186</v>
      </c>
      <c r="W1455">
        <v>21.270814999999999</v>
      </c>
      <c r="X1455">
        <v>21.598913</v>
      </c>
      <c r="Y1455">
        <v>22.114854999999999</v>
      </c>
      <c r="Z1455">
        <v>22.636364</v>
      </c>
      <c r="AA1455">
        <v>23.214521000000001</v>
      </c>
      <c r="AB1455">
        <v>23.885035999999999</v>
      </c>
      <c r="AC1455">
        <v>24.448630999999999</v>
      </c>
      <c r="AD1455">
        <v>25.516342000000002</v>
      </c>
      <c r="AE1455">
        <v>26.318114999999999</v>
      </c>
      <c r="AF1455">
        <v>26.910834999999999</v>
      </c>
      <c r="AG1455">
        <v>27.938921000000001</v>
      </c>
      <c r="AH1455">
        <v>28.703516</v>
      </c>
      <c r="AI1455">
        <v>29.379104999999999</v>
      </c>
      <c r="AJ1455">
        <v>30.390215000000001</v>
      </c>
      <c r="AK1455">
        <v>30.75667</v>
      </c>
      <c r="AL1455">
        <v>31.442619000000001</v>
      </c>
      <c r="AM1455">
        <v>32.425716000000001</v>
      </c>
      <c r="AN1455">
        <v>33.230637000000002</v>
      </c>
      <c r="AO1455" s="1">
        <v>1.7000000000000001E-2</v>
      </c>
    </row>
    <row r="1456" spans="1:41" hidden="1" x14ac:dyDescent="0.2">
      <c r="A1456" t="s">
        <v>1201</v>
      </c>
      <c r="B1456" t="s">
        <v>15</v>
      </c>
      <c r="C1456" t="s">
        <v>2648</v>
      </c>
      <c r="D1456" t="s">
        <v>2680</v>
      </c>
      <c r="E1456" t="s">
        <v>2659</v>
      </c>
      <c r="F1456" t="s">
        <v>2654</v>
      </c>
      <c r="G1456" t="s">
        <v>2653</v>
      </c>
      <c r="H1456" t="s">
        <v>1089</v>
      </c>
      <c r="I1456" t="s">
        <v>186</v>
      </c>
      <c r="K1456">
        <v>20.303868999999999</v>
      </c>
      <c r="L1456">
        <v>20.762867</v>
      </c>
      <c r="M1456">
        <v>19.269178</v>
      </c>
      <c r="N1456">
        <v>20.141005</v>
      </c>
      <c r="O1456">
        <v>20.15485</v>
      </c>
      <c r="P1456">
        <v>20.003882999999998</v>
      </c>
      <c r="Q1456">
        <v>19.862321999999999</v>
      </c>
      <c r="R1456">
        <v>20.804836000000002</v>
      </c>
      <c r="S1456">
        <v>22.33699</v>
      </c>
      <c r="T1456">
        <v>23.048639000000001</v>
      </c>
      <c r="U1456">
        <v>23.904057000000002</v>
      </c>
      <c r="V1456">
        <v>24.687311000000001</v>
      </c>
      <c r="W1456">
        <v>25.453074999999998</v>
      </c>
      <c r="X1456">
        <v>26.168185999999999</v>
      </c>
      <c r="Y1456">
        <v>26.718</v>
      </c>
      <c r="Z1456">
        <v>27.419682000000002</v>
      </c>
      <c r="AA1456">
        <v>28.266999999999999</v>
      </c>
      <c r="AB1456">
        <v>28.904121</v>
      </c>
      <c r="AC1456">
        <v>29.640222999999999</v>
      </c>
      <c r="AD1456">
        <v>29.720789</v>
      </c>
      <c r="AE1456">
        <v>30.294891</v>
      </c>
      <c r="AF1456">
        <v>31.06785</v>
      </c>
      <c r="AG1456">
        <v>32.194355000000002</v>
      </c>
      <c r="AH1456">
        <v>33.242995999999998</v>
      </c>
      <c r="AI1456">
        <v>34.575263999999997</v>
      </c>
      <c r="AJ1456">
        <v>35.535544999999999</v>
      </c>
      <c r="AK1456">
        <v>36.467315999999997</v>
      </c>
      <c r="AL1456">
        <v>37.034385999999998</v>
      </c>
      <c r="AM1456">
        <v>37.947727</v>
      </c>
      <c r="AN1456">
        <v>39.065120999999998</v>
      </c>
      <c r="AO1456" s="1">
        <v>2.3E-2</v>
      </c>
    </row>
    <row r="1457" spans="1:41" hidden="1" x14ac:dyDescent="0.2">
      <c r="A1457" t="s">
        <v>1201</v>
      </c>
      <c r="B1457" t="s">
        <v>36</v>
      </c>
      <c r="C1457" t="s">
        <v>2648</v>
      </c>
      <c r="D1457" t="s">
        <v>2680</v>
      </c>
      <c r="E1457" t="s">
        <v>2659</v>
      </c>
      <c r="F1457" t="s">
        <v>2660</v>
      </c>
      <c r="I1457" t="s">
        <v>186</v>
      </c>
    </row>
    <row r="1458" spans="1:41" hidden="1" x14ac:dyDescent="0.2">
      <c r="A1458" t="s">
        <v>1201</v>
      </c>
      <c r="B1458" t="s">
        <v>11</v>
      </c>
      <c r="C1458" t="s">
        <v>2648</v>
      </c>
      <c r="D1458" t="s">
        <v>2680</v>
      </c>
      <c r="E1458" t="s">
        <v>2659</v>
      </c>
      <c r="F1458" t="s">
        <v>2660</v>
      </c>
      <c r="G1458" t="s">
        <v>2651</v>
      </c>
      <c r="H1458" t="s">
        <v>1090</v>
      </c>
      <c r="I1458" t="s">
        <v>186</v>
      </c>
      <c r="K1458">
        <v>6.1884370000000004</v>
      </c>
      <c r="L1458">
        <v>7.5884460000000002</v>
      </c>
      <c r="M1458">
        <v>7.8750280000000004</v>
      </c>
      <c r="N1458">
        <v>9.5171390000000002</v>
      </c>
      <c r="O1458">
        <v>10.365364</v>
      </c>
      <c r="P1458">
        <v>11.30486</v>
      </c>
      <c r="Q1458">
        <v>12.497370999999999</v>
      </c>
      <c r="R1458">
        <v>13.052733999999999</v>
      </c>
      <c r="S1458">
        <v>13.488519999999999</v>
      </c>
      <c r="T1458">
        <v>13.993693</v>
      </c>
      <c r="U1458">
        <v>14.544129999999999</v>
      </c>
      <c r="V1458">
        <v>15.048819999999999</v>
      </c>
      <c r="W1458">
        <v>15.540597999999999</v>
      </c>
      <c r="X1458">
        <v>15.903653</v>
      </c>
      <c r="Y1458">
        <v>16.282564000000001</v>
      </c>
      <c r="Z1458">
        <v>16.549032</v>
      </c>
      <c r="AA1458">
        <v>16.805178000000002</v>
      </c>
      <c r="AB1458">
        <v>17.537298</v>
      </c>
      <c r="AC1458">
        <v>17.711566999999999</v>
      </c>
      <c r="AD1458">
        <v>18.917003999999999</v>
      </c>
      <c r="AE1458">
        <v>19.616119000000001</v>
      </c>
      <c r="AF1458">
        <v>20.289529999999999</v>
      </c>
      <c r="AG1458">
        <v>21.364405000000001</v>
      </c>
      <c r="AH1458">
        <v>22.266711999999998</v>
      </c>
      <c r="AI1458">
        <v>22.903002000000001</v>
      </c>
      <c r="AJ1458">
        <v>23.738568999999998</v>
      </c>
      <c r="AK1458">
        <v>24.380942999999998</v>
      </c>
      <c r="AL1458">
        <v>24.901785</v>
      </c>
      <c r="AM1458">
        <v>25.494377</v>
      </c>
      <c r="AN1458">
        <v>25.994721999999999</v>
      </c>
      <c r="AO1458" s="1">
        <v>5.0999999999999997E-2</v>
      </c>
    </row>
    <row r="1459" spans="1:41" hidden="1" x14ac:dyDescent="0.2">
      <c r="A1459" t="s">
        <v>1201</v>
      </c>
      <c r="B1459" t="s">
        <v>13</v>
      </c>
      <c r="C1459" t="s">
        <v>2648</v>
      </c>
      <c r="D1459" t="s">
        <v>2680</v>
      </c>
      <c r="E1459" t="s">
        <v>2659</v>
      </c>
      <c r="F1459" t="s">
        <v>2660</v>
      </c>
      <c r="G1459" t="s">
        <v>2652</v>
      </c>
      <c r="H1459" t="s">
        <v>1091</v>
      </c>
      <c r="I1459" t="s">
        <v>186</v>
      </c>
      <c r="K1459">
        <v>6.1884370000000004</v>
      </c>
      <c r="L1459">
        <v>7.5863860000000001</v>
      </c>
      <c r="M1459">
        <v>7.5591299999999997</v>
      </c>
      <c r="N1459">
        <v>8.9635789999999993</v>
      </c>
      <c r="O1459">
        <v>9.7048679999999994</v>
      </c>
      <c r="P1459">
        <v>10.6776</v>
      </c>
      <c r="Q1459">
        <v>11.848000000000001</v>
      </c>
      <c r="R1459">
        <v>12.359392</v>
      </c>
      <c r="S1459">
        <v>12.823569000000001</v>
      </c>
      <c r="T1459">
        <v>13.254184</v>
      </c>
      <c r="U1459">
        <v>13.722403</v>
      </c>
      <c r="V1459">
        <v>14.232512</v>
      </c>
      <c r="W1459">
        <v>14.663937000000001</v>
      </c>
      <c r="X1459">
        <v>14.975196</v>
      </c>
      <c r="Y1459">
        <v>15.381705</v>
      </c>
      <c r="Z1459">
        <v>15.799903</v>
      </c>
      <c r="AA1459">
        <v>16.20393</v>
      </c>
      <c r="AB1459">
        <v>16.804735000000001</v>
      </c>
      <c r="AC1459">
        <v>17.195810000000002</v>
      </c>
      <c r="AD1459">
        <v>18.121658</v>
      </c>
      <c r="AE1459">
        <v>18.840026999999999</v>
      </c>
      <c r="AF1459">
        <v>19.271887</v>
      </c>
      <c r="AG1459">
        <v>20.050132999999999</v>
      </c>
      <c r="AH1459">
        <v>20.685040000000001</v>
      </c>
      <c r="AI1459">
        <v>21.204968999999998</v>
      </c>
      <c r="AJ1459">
        <v>22.00647</v>
      </c>
      <c r="AK1459">
        <v>22.263511999999999</v>
      </c>
      <c r="AL1459">
        <v>22.755001</v>
      </c>
      <c r="AM1459">
        <v>23.486875999999999</v>
      </c>
      <c r="AN1459">
        <v>24.144955</v>
      </c>
      <c r="AO1459" s="1">
        <v>4.8000000000000001E-2</v>
      </c>
    </row>
    <row r="1460" spans="1:41" hidden="1" x14ac:dyDescent="0.2">
      <c r="A1460" t="s">
        <v>1201</v>
      </c>
      <c r="B1460" t="s">
        <v>15</v>
      </c>
      <c r="C1460" t="s">
        <v>2648</v>
      </c>
      <c r="D1460" t="s">
        <v>2680</v>
      </c>
      <c r="E1460" t="s">
        <v>2659</v>
      </c>
      <c r="F1460" t="s">
        <v>2660</v>
      </c>
      <c r="G1460" t="s">
        <v>2653</v>
      </c>
      <c r="H1460" t="s">
        <v>1092</v>
      </c>
      <c r="I1460" t="s">
        <v>186</v>
      </c>
      <c r="K1460">
        <v>6.1884370000000004</v>
      </c>
      <c r="L1460">
        <v>7.5925500000000001</v>
      </c>
      <c r="M1460">
        <v>8.0243230000000008</v>
      </c>
      <c r="N1460">
        <v>9.9858370000000001</v>
      </c>
      <c r="O1460">
        <v>10.930361</v>
      </c>
      <c r="P1460">
        <v>12.083485</v>
      </c>
      <c r="Q1460">
        <v>13.373606000000001</v>
      </c>
      <c r="R1460">
        <v>14.083803</v>
      </c>
      <c r="S1460">
        <v>15.291202999999999</v>
      </c>
      <c r="T1460">
        <v>15.687608000000001</v>
      </c>
      <c r="U1460">
        <v>16.228642000000001</v>
      </c>
      <c r="V1460">
        <v>16.873298999999999</v>
      </c>
      <c r="W1460">
        <v>17.481071</v>
      </c>
      <c r="X1460">
        <v>17.874555999999998</v>
      </c>
      <c r="Y1460">
        <v>18.190529000000002</v>
      </c>
      <c r="Z1460">
        <v>18.701606999999999</v>
      </c>
      <c r="AA1460">
        <v>19.052509000000001</v>
      </c>
      <c r="AB1460">
        <v>19.647642000000001</v>
      </c>
      <c r="AC1460">
        <v>20.111650000000001</v>
      </c>
      <c r="AD1460">
        <v>20.619976000000001</v>
      </c>
      <c r="AE1460">
        <v>21.27721</v>
      </c>
      <c r="AF1460">
        <v>21.90897</v>
      </c>
      <c r="AG1460">
        <v>22.818339999999999</v>
      </c>
      <c r="AH1460">
        <v>23.230250999999999</v>
      </c>
      <c r="AI1460">
        <v>23.944151000000002</v>
      </c>
      <c r="AJ1460">
        <v>24.743547</v>
      </c>
      <c r="AK1460">
        <v>25.345116000000001</v>
      </c>
      <c r="AL1460">
        <v>26.082355</v>
      </c>
      <c r="AM1460">
        <v>26.852808</v>
      </c>
      <c r="AN1460">
        <v>27.451232999999998</v>
      </c>
      <c r="AO1460" s="1">
        <v>5.2999999999999999E-2</v>
      </c>
    </row>
    <row r="1461" spans="1:41" hidden="1" x14ac:dyDescent="0.2">
      <c r="A1461" t="s">
        <v>1201</v>
      </c>
      <c r="B1461" t="s">
        <v>21</v>
      </c>
      <c r="C1461" t="s">
        <v>2648</v>
      </c>
      <c r="D1461" t="s">
        <v>2680</v>
      </c>
      <c r="E1461" t="s">
        <v>2659</v>
      </c>
      <c r="F1461" t="s">
        <v>2655</v>
      </c>
      <c r="I1461" t="s">
        <v>186</v>
      </c>
    </row>
    <row r="1462" spans="1:41" hidden="1" x14ac:dyDescent="0.2">
      <c r="A1462" t="s">
        <v>1201</v>
      </c>
      <c r="B1462" t="s">
        <v>11</v>
      </c>
      <c r="C1462" t="s">
        <v>2648</v>
      </c>
      <c r="D1462" t="s">
        <v>2680</v>
      </c>
      <c r="E1462" t="s">
        <v>2659</v>
      </c>
      <c r="F1462" t="s">
        <v>2655</v>
      </c>
      <c r="G1462" t="s">
        <v>2651</v>
      </c>
      <c r="H1462" t="s">
        <v>1093</v>
      </c>
      <c r="I1462" t="s">
        <v>186</v>
      </c>
      <c r="K1462">
        <v>4.8638450000000004</v>
      </c>
      <c r="L1462">
        <v>4.8196199999999996</v>
      </c>
      <c r="M1462">
        <v>4.5958769999999998</v>
      </c>
      <c r="N1462">
        <v>4.375858</v>
      </c>
      <c r="O1462">
        <v>4.2990019999999998</v>
      </c>
      <c r="P1462">
        <v>4.379162</v>
      </c>
      <c r="Q1462">
        <v>4.5959529999999997</v>
      </c>
      <c r="R1462">
        <v>4.8998080000000002</v>
      </c>
      <c r="S1462">
        <v>5.1750959999999999</v>
      </c>
      <c r="T1462">
        <v>5.4062770000000002</v>
      </c>
      <c r="U1462">
        <v>5.6353400000000002</v>
      </c>
      <c r="V1462">
        <v>5.7823390000000003</v>
      </c>
      <c r="W1462">
        <v>5.9918519999999997</v>
      </c>
      <c r="X1462">
        <v>6.1086029999999996</v>
      </c>
      <c r="Y1462">
        <v>6.2140890000000004</v>
      </c>
      <c r="Z1462">
        <v>6.3486130000000003</v>
      </c>
      <c r="AA1462">
        <v>6.4943660000000003</v>
      </c>
      <c r="AB1462">
        <v>6.6517809999999997</v>
      </c>
      <c r="AC1462">
        <v>6.797415</v>
      </c>
      <c r="AD1462">
        <v>6.9860680000000004</v>
      </c>
      <c r="AE1462">
        <v>7.1553089999999999</v>
      </c>
      <c r="AF1462">
        <v>7.2834539999999999</v>
      </c>
      <c r="AG1462">
        <v>7.4519120000000001</v>
      </c>
      <c r="AH1462">
        <v>7.5512779999999999</v>
      </c>
      <c r="AI1462">
        <v>7.6918420000000003</v>
      </c>
      <c r="AJ1462">
        <v>7.8527050000000003</v>
      </c>
      <c r="AK1462">
        <v>8.0230130000000006</v>
      </c>
      <c r="AL1462">
        <v>8.2209830000000004</v>
      </c>
      <c r="AM1462">
        <v>8.3879859999999997</v>
      </c>
      <c r="AN1462">
        <v>8.5783919999999991</v>
      </c>
      <c r="AO1462" s="1">
        <v>0.02</v>
      </c>
    </row>
    <row r="1463" spans="1:41" hidden="1" x14ac:dyDescent="0.2">
      <c r="A1463" t="s">
        <v>1201</v>
      </c>
      <c r="B1463" t="s">
        <v>13</v>
      </c>
      <c r="C1463" t="s">
        <v>2648</v>
      </c>
      <c r="D1463" t="s">
        <v>2680</v>
      </c>
      <c r="E1463" t="s">
        <v>2659</v>
      </c>
      <c r="F1463" t="s">
        <v>2655</v>
      </c>
      <c r="G1463" t="s">
        <v>2652</v>
      </c>
      <c r="H1463" t="s">
        <v>1094</v>
      </c>
      <c r="I1463" t="s">
        <v>186</v>
      </c>
      <c r="K1463">
        <v>4.8586499999999999</v>
      </c>
      <c r="L1463">
        <v>4.573372</v>
      </c>
      <c r="M1463">
        <v>4.2006420000000002</v>
      </c>
      <c r="N1463">
        <v>3.8666019999999999</v>
      </c>
      <c r="O1463">
        <v>3.741384</v>
      </c>
      <c r="P1463">
        <v>3.7656589999999999</v>
      </c>
      <c r="Q1463">
        <v>3.9055840000000002</v>
      </c>
      <c r="R1463">
        <v>4.1661539999999997</v>
      </c>
      <c r="S1463">
        <v>4.3832360000000001</v>
      </c>
      <c r="T1463">
        <v>4.5806319999999996</v>
      </c>
      <c r="U1463">
        <v>4.7488809999999999</v>
      </c>
      <c r="V1463">
        <v>4.8824620000000003</v>
      </c>
      <c r="W1463">
        <v>5.1140189999999999</v>
      </c>
      <c r="X1463">
        <v>5.2530970000000003</v>
      </c>
      <c r="Y1463">
        <v>5.3441739999999998</v>
      </c>
      <c r="Z1463">
        <v>5.444782</v>
      </c>
      <c r="AA1463">
        <v>5.5473650000000001</v>
      </c>
      <c r="AB1463">
        <v>5.6144309999999997</v>
      </c>
      <c r="AC1463">
        <v>5.7342029999999999</v>
      </c>
      <c r="AD1463">
        <v>5.8152200000000001</v>
      </c>
      <c r="AE1463">
        <v>5.892709</v>
      </c>
      <c r="AF1463">
        <v>5.9283570000000001</v>
      </c>
      <c r="AG1463">
        <v>6.0119420000000003</v>
      </c>
      <c r="AH1463">
        <v>6.110919</v>
      </c>
      <c r="AI1463">
        <v>6.2258550000000001</v>
      </c>
      <c r="AJ1463">
        <v>6.3352079999999997</v>
      </c>
      <c r="AK1463">
        <v>6.40618</v>
      </c>
      <c r="AL1463">
        <v>6.5209440000000001</v>
      </c>
      <c r="AM1463">
        <v>6.651065</v>
      </c>
      <c r="AN1463">
        <v>6.793253</v>
      </c>
      <c r="AO1463" s="1">
        <v>1.2E-2</v>
      </c>
    </row>
    <row r="1464" spans="1:41" hidden="1" x14ac:dyDescent="0.2">
      <c r="A1464" t="s">
        <v>1201</v>
      </c>
      <c r="B1464" t="s">
        <v>15</v>
      </c>
      <c r="C1464" t="s">
        <v>2648</v>
      </c>
      <c r="D1464" t="s">
        <v>2680</v>
      </c>
      <c r="E1464" t="s">
        <v>2659</v>
      </c>
      <c r="F1464" t="s">
        <v>2655</v>
      </c>
      <c r="G1464" t="s">
        <v>2653</v>
      </c>
      <c r="H1464" t="s">
        <v>1095</v>
      </c>
      <c r="I1464" t="s">
        <v>186</v>
      </c>
      <c r="K1464">
        <v>4.8611459999999997</v>
      </c>
      <c r="L1464">
        <v>5.3994869999999997</v>
      </c>
      <c r="M1464">
        <v>5.4088729999999998</v>
      </c>
      <c r="N1464">
        <v>5.4416279999999997</v>
      </c>
      <c r="O1464">
        <v>5.5436940000000003</v>
      </c>
      <c r="P1464">
        <v>5.7985040000000003</v>
      </c>
      <c r="Q1464">
        <v>6.05626</v>
      </c>
      <c r="R1464">
        <v>6.5310790000000001</v>
      </c>
      <c r="S1464">
        <v>7.0421639999999996</v>
      </c>
      <c r="T1464">
        <v>7.4280999999999997</v>
      </c>
      <c r="U1464">
        <v>7.8427009999999999</v>
      </c>
      <c r="V1464">
        <v>8.2054740000000006</v>
      </c>
      <c r="W1464">
        <v>8.5480129999999992</v>
      </c>
      <c r="X1464">
        <v>8.8377289999999995</v>
      </c>
      <c r="Y1464">
        <v>9.0587070000000001</v>
      </c>
      <c r="Z1464">
        <v>9.4369379999999996</v>
      </c>
      <c r="AA1464">
        <v>9.7005060000000007</v>
      </c>
      <c r="AB1464">
        <v>10.007977</v>
      </c>
      <c r="AC1464">
        <v>10.368587</v>
      </c>
      <c r="AD1464">
        <v>10.756809000000001</v>
      </c>
      <c r="AE1464">
        <v>11.006406</v>
      </c>
      <c r="AF1464">
        <v>11.181882</v>
      </c>
      <c r="AG1464">
        <v>11.394652000000001</v>
      </c>
      <c r="AH1464">
        <v>11.869066</v>
      </c>
      <c r="AI1464">
        <v>12.229395999999999</v>
      </c>
      <c r="AJ1464">
        <v>12.610469999999999</v>
      </c>
      <c r="AK1464">
        <v>12.985866</v>
      </c>
      <c r="AL1464">
        <v>13.356012</v>
      </c>
      <c r="AM1464">
        <v>13.823231</v>
      </c>
      <c r="AN1464">
        <v>14.307547</v>
      </c>
      <c r="AO1464" s="1">
        <v>3.7999999999999999E-2</v>
      </c>
    </row>
    <row r="1465" spans="1:41" hidden="1" x14ac:dyDescent="0.2">
      <c r="A1465" t="s">
        <v>1201</v>
      </c>
      <c r="B1465" t="s">
        <v>59</v>
      </c>
      <c r="C1465" t="s">
        <v>2648</v>
      </c>
      <c r="D1465" t="s">
        <v>2680</v>
      </c>
      <c r="E1465" t="s">
        <v>2659</v>
      </c>
      <c r="F1465" t="s">
        <v>2661</v>
      </c>
      <c r="I1465" t="s">
        <v>186</v>
      </c>
    </row>
    <row r="1466" spans="1:41" hidden="1" x14ac:dyDescent="0.2">
      <c r="A1466" t="s">
        <v>1201</v>
      </c>
      <c r="B1466" t="s">
        <v>11</v>
      </c>
      <c r="C1466" t="s">
        <v>2648</v>
      </c>
      <c r="D1466" t="s">
        <v>2680</v>
      </c>
      <c r="E1466" t="s">
        <v>2659</v>
      </c>
      <c r="F1466" t="s">
        <v>2661</v>
      </c>
      <c r="G1466" t="s">
        <v>2651</v>
      </c>
      <c r="H1466" t="s">
        <v>1096</v>
      </c>
      <c r="I1466" t="s">
        <v>186</v>
      </c>
      <c r="K1466">
        <v>0</v>
      </c>
      <c r="L1466">
        <v>0</v>
      </c>
      <c r="M1466">
        <v>0</v>
      </c>
      <c r="N1466">
        <v>0</v>
      </c>
      <c r="O1466">
        <v>0</v>
      </c>
      <c r="P1466">
        <v>0</v>
      </c>
      <c r="Q1466">
        <v>0</v>
      </c>
      <c r="R1466">
        <v>0</v>
      </c>
      <c r="S1466">
        <v>0</v>
      </c>
      <c r="T1466">
        <v>0</v>
      </c>
      <c r="U1466">
        <v>0</v>
      </c>
      <c r="V1466">
        <v>0</v>
      </c>
      <c r="W1466">
        <v>0</v>
      </c>
      <c r="X1466">
        <v>0</v>
      </c>
      <c r="Y1466">
        <v>0</v>
      </c>
      <c r="Z1466">
        <v>0</v>
      </c>
      <c r="AA1466">
        <v>0</v>
      </c>
      <c r="AB1466">
        <v>0</v>
      </c>
      <c r="AC1466">
        <v>0</v>
      </c>
      <c r="AD1466">
        <v>0</v>
      </c>
      <c r="AE1466">
        <v>0</v>
      </c>
      <c r="AF1466">
        <v>0</v>
      </c>
      <c r="AG1466">
        <v>0</v>
      </c>
      <c r="AH1466">
        <v>0</v>
      </c>
      <c r="AI1466">
        <v>0</v>
      </c>
      <c r="AJ1466">
        <v>0</v>
      </c>
      <c r="AK1466">
        <v>0</v>
      </c>
      <c r="AL1466">
        <v>0</v>
      </c>
      <c r="AM1466">
        <v>0</v>
      </c>
      <c r="AN1466">
        <v>0</v>
      </c>
      <c r="AO1466" t="s">
        <v>69</v>
      </c>
    </row>
    <row r="1467" spans="1:41" hidden="1" x14ac:dyDescent="0.2">
      <c r="A1467" t="s">
        <v>1201</v>
      </c>
      <c r="B1467" t="s">
        <v>13</v>
      </c>
      <c r="C1467" t="s">
        <v>2648</v>
      </c>
      <c r="D1467" t="s">
        <v>2680</v>
      </c>
      <c r="E1467" t="s">
        <v>2659</v>
      </c>
      <c r="F1467" t="s">
        <v>2661</v>
      </c>
      <c r="G1467" t="s">
        <v>2652</v>
      </c>
      <c r="H1467" t="s">
        <v>1097</v>
      </c>
      <c r="I1467" t="s">
        <v>186</v>
      </c>
      <c r="K1467">
        <v>0</v>
      </c>
      <c r="L1467">
        <v>0</v>
      </c>
      <c r="M1467">
        <v>0</v>
      </c>
      <c r="N1467">
        <v>0</v>
      </c>
      <c r="O1467">
        <v>0</v>
      </c>
      <c r="P1467">
        <v>0</v>
      </c>
      <c r="Q1467">
        <v>0</v>
      </c>
      <c r="R1467">
        <v>0</v>
      </c>
      <c r="S1467">
        <v>0</v>
      </c>
      <c r="T1467">
        <v>0</v>
      </c>
      <c r="U1467">
        <v>0</v>
      </c>
      <c r="V1467">
        <v>0</v>
      </c>
      <c r="W1467">
        <v>0</v>
      </c>
      <c r="X1467">
        <v>0</v>
      </c>
      <c r="Y1467">
        <v>0</v>
      </c>
      <c r="Z1467">
        <v>0</v>
      </c>
      <c r="AA1467">
        <v>0</v>
      </c>
      <c r="AB1467">
        <v>0</v>
      </c>
      <c r="AC1467">
        <v>0</v>
      </c>
      <c r="AD1467">
        <v>0</v>
      </c>
      <c r="AE1467">
        <v>0</v>
      </c>
      <c r="AF1467">
        <v>0</v>
      </c>
      <c r="AG1467">
        <v>0</v>
      </c>
      <c r="AH1467">
        <v>0</v>
      </c>
      <c r="AI1467">
        <v>0</v>
      </c>
      <c r="AJ1467">
        <v>0</v>
      </c>
      <c r="AK1467">
        <v>0</v>
      </c>
      <c r="AL1467">
        <v>0</v>
      </c>
      <c r="AM1467">
        <v>0</v>
      </c>
      <c r="AN1467">
        <v>0</v>
      </c>
      <c r="AO1467" t="s">
        <v>69</v>
      </c>
    </row>
    <row r="1468" spans="1:41" hidden="1" x14ac:dyDescent="0.2">
      <c r="A1468" t="s">
        <v>1201</v>
      </c>
      <c r="B1468" t="s">
        <v>15</v>
      </c>
      <c r="C1468" t="s">
        <v>2648</v>
      </c>
      <c r="D1468" t="s">
        <v>2680</v>
      </c>
      <c r="E1468" t="s">
        <v>2659</v>
      </c>
      <c r="F1468" t="s">
        <v>2661</v>
      </c>
      <c r="G1468" t="s">
        <v>2653</v>
      </c>
      <c r="H1468" t="s">
        <v>1098</v>
      </c>
      <c r="I1468" t="s">
        <v>186</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c r="AI1468">
        <v>0</v>
      </c>
      <c r="AJ1468">
        <v>0</v>
      </c>
      <c r="AK1468">
        <v>0</v>
      </c>
      <c r="AL1468">
        <v>0</v>
      </c>
      <c r="AM1468">
        <v>0</v>
      </c>
      <c r="AN1468">
        <v>0</v>
      </c>
      <c r="AO1468" t="s">
        <v>69</v>
      </c>
    </row>
    <row r="1469" spans="1:41" hidden="1" x14ac:dyDescent="0.2">
      <c r="A1469" t="s">
        <v>1201</v>
      </c>
      <c r="B1469" t="s">
        <v>63</v>
      </c>
      <c r="C1469" t="s">
        <v>2648</v>
      </c>
      <c r="D1469" t="s">
        <v>2680</v>
      </c>
      <c r="E1469" t="s">
        <v>2659</v>
      </c>
      <c r="F1469" t="s">
        <v>2662</v>
      </c>
      <c r="I1469" t="s">
        <v>186</v>
      </c>
    </row>
    <row r="1470" spans="1:41" hidden="1" x14ac:dyDescent="0.2">
      <c r="A1470" t="s">
        <v>1201</v>
      </c>
      <c r="B1470" t="s">
        <v>11</v>
      </c>
      <c r="C1470" t="s">
        <v>2648</v>
      </c>
      <c r="D1470" t="s">
        <v>2680</v>
      </c>
      <c r="E1470" t="s">
        <v>2659</v>
      </c>
      <c r="F1470" t="s">
        <v>2662</v>
      </c>
      <c r="G1470" t="s">
        <v>2651</v>
      </c>
      <c r="H1470" t="s">
        <v>1099</v>
      </c>
      <c r="I1470" t="s">
        <v>186</v>
      </c>
      <c r="K1470">
        <v>2.1546180000000001</v>
      </c>
      <c r="L1470">
        <v>2.1841249999999999</v>
      </c>
      <c r="M1470">
        <v>2.2144339999999998</v>
      </c>
      <c r="N1470">
        <v>2.279731</v>
      </c>
      <c r="O1470">
        <v>2.3213780000000002</v>
      </c>
      <c r="P1470">
        <v>2.3584550000000002</v>
      </c>
      <c r="Q1470">
        <v>2.3986679999999998</v>
      </c>
      <c r="R1470">
        <v>2.4457520000000001</v>
      </c>
      <c r="S1470">
        <v>2.4919920000000002</v>
      </c>
      <c r="T1470">
        <v>2.5373350000000001</v>
      </c>
      <c r="U1470">
        <v>2.5869749999999998</v>
      </c>
      <c r="V1470">
        <v>2.637686</v>
      </c>
      <c r="W1470">
        <v>2.6960090000000001</v>
      </c>
      <c r="X1470">
        <v>2.7476919999999998</v>
      </c>
      <c r="Y1470">
        <v>2.8044289999999998</v>
      </c>
      <c r="Z1470">
        <v>2.8624879999999999</v>
      </c>
      <c r="AA1470">
        <v>2.9217140000000001</v>
      </c>
      <c r="AB1470">
        <v>2.982647</v>
      </c>
      <c r="AC1470">
        <v>3.0467300000000002</v>
      </c>
      <c r="AD1470">
        <v>3.1158510000000001</v>
      </c>
      <c r="AE1470">
        <v>3.1866340000000002</v>
      </c>
      <c r="AF1470">
        <v>3.2546789999999999</v>
      </c>
      <c r="AG1470">
        <v>3.3291569999999999</v>
      </c>
      <c r="AH1470">
        <v>3.4040279999999998</v>
      </c>
      <c r="AI1470">
        <v>3.4822320000000002</v>
      </c>
      <c r="AJ1470">
        <v>3.5607030000000002</v>
      </c>
      <c r="AK1470">
        <v>3.6383610000000002</v>
      </c>
      <c r="AL1470">
        <v>3.7168459999999999</v>
      </c>
      <c r="AM1470">
        <v>3.8001269999999998</v>
      </c>
      <c r="AN1470">
        <v>3.8848150000000001</v>
      </c>
      <c r="AO1470" s="1">
        <v>2.1000000000000001E-2</v>
      </c>
    </row>
    <row r="1471" spans="1:41" hidden="1" x14ac:dyDescent="0.2">
      <c r="A1471" t="s">
        <v>1201</v>
      </c>
      <c r="B1471" t="s">
        <v>13</v>
      </c>
      <c r="C1471" t="s">
        <v>2648</v>
      </c>
      <c r="D1471" t="s">
        <v>2680</v>
      </c>
      <c r="E1471" t="s">
        <v>2659</v>
      </c>
      <c r="F1471" t="s">
        <v>2662</v>
      </c>
      <c r="G1471" t="s">
        <v>2652</v>
      </c>
      <c r="H1471" t="s">
        <v>1100</v>
      </c>
      <c r="I1471" t="s">
        <v>186</v>
      </c>
      <c r="K1471">
        <v>2.1491959999999999</v>
      </c>
      <c r="L1471">
        <v>2.181873</v>
      </c>
      <c r="M1471">
        <v>2.2085789999999998</v>
      </c>
      <c r="N1471">
        <v>2.2685409999999999</v>
      </c>
      <c r="O1471">
        <v>2.3037890000000001</v>
      </c>
      <c r="P1471">
        <v>2.3423539999999998</v>
      </c>
      <c r="Q1471">
        <v>2.3854690000000001</v>
      </c>
      <c r="R1471">
        <v>2.4302100000000002</v>
      </c>
      <c r="S1471">
        <v>2.4776750000000001</v>
      </c>
      <c r="T1471">
        <v>2.5259969999999998</v>
      </c>
      <c r="U1471">
        <v>2.5806100000000001</v>
      </c>
      <c r="V1471">
        <v>2.639993</v>
      </c>
      <c r="W1471">
        <v>2.699093</v>
      </c>
      <c r="X1471">
        <v>2.7575319999999999</v>
      </c>
      <c r="Y1471">
        <v>2.8170099999999998</v>
      </c>
      <c r="Z1471">
        <v>2.8718439999999998</v>
      </c>
      <c r="AA1471">
        <v>2.935902</v>
      </c>
      <c r="AB1471">
        <v>2.9973550000000002</v>
      </c>
      <c r="AC1471">
        <v>3.0618620000000001</v>
      </c>
      <c r="AD1471">
        <v>3.131942</v>
      </c>
      <c r="AE1471">
        <v>3.196294</v>
      </c>
      <c r="AF1471">
        <v>3.2595179999999999</v>
      </c>
      <c r="AG1471">
        <v>3.325663</v>
      </c>
      <c r="AH1471">
        <v>3.3911020000000001</v>
      </c>
      <c r="AI1471">
        <v>3.4579029999999999</v>
      </c>
      <c r="AJ1471">
        <v>3.5223089999999999</v>
      </c>
      <c r="AK1471">
        <v>3.581801</v>
      </c>
      <c r="AL1471">
        <v>3.6428430000000001</v>
      </c>
      <c r="AM1471">
        <v>3.7055669999999998</v>
      </c>
      <c r="AN1471">
        <v>3.764424</v>
      </c>
      <c r="AO1471" s="1">
        <v>0.02</v>
      </c>
    </row>
    <row r="1472" spans="1:41" hidden="1" x14ac:dyDescent="0.2">
      <c r="A1472" t="s">
        <v>1201</v>
      </c>
      <c r="B1472" t="s">
        <v>15</v>
      </c>
      <c r="C1472" t="s">
        <v>2648</v>
      </c>
      <c r="D1472" t="s">
        <v>2680</v>
      </c>
      <c r="E1472" t="s">
        <v>2659</v>
      </c>
      <c r="F1472" t="s">
        <v>2662</v>
      </c>
      <c r="G1472" t="s">
        <v>2653</v>
      </c>
      <c r="H1472" t="s">
        <v>1101</v>
      </c>
      <c r="I1472" t="s">
        <v>186</v>
      </c>
      <c r="K1472">
        <v>2.1490300000000002</v>
      </c>
      <c r="L1472">
        <v>2.1839789999999999</v>
      </c>
      <c r="M1472">
        <v>2.229276</v>
      </c>
      <c r="N1472">
        <v>2.3112020000000002</v>
      </c>
      <c r="O1472">
        <v>2.3371469999999999</v>
      </c>
      <c r="P1472">
        <v>2.3841049999999999</v>
      </c>
      <c r="Q1472">
        <v>2.4254349999999998</v>
      </c>
      <c r="R1472">
        <v>2.4721630000000001</v>
      </c>
      <c r="S1472">
        <v>2.5198200000000002</v>
      </c>
      <c r="T1472">
        <v>2.561455</v>
      </c>
      <c r="U1472">
        <v>2.5998269999999999</v>
      </c>
      <c r="V1472">
        <v>2.638693</v>
      </c>
      <c r="W1472">
        <v>2.6806030000000001</v>
      </c>
      <c r="X1472">
        <v>2.7242289999999998</v>
      </c>
      <c r="Y1472">
        <v>2.7701359999999999</v>
      </c>
      <c r="Z1472">
        <v>2.8166530000000001</v>
      </c>
      <c r="AA1472">
        <v>2.8682029999999998</v>
      </c>
      <c r="AB1472">
        <v>2.9232559999999999</v>
      </c>
      <c r="AC1472">
        <v>2.9830719999999999</v>
      </c>
      <c r="AD1472">
        <v>3.0418470000000002</v>
      </c>
      <c r="AE1472">
        <v>3.1047400000000001</v>
      </c>
      <c r="AF1472">
        <v>3.1698430000000002</v>
      </c>
      <c r="AG1472">
        <v>3.239846</v>
      </c>
      <c r="AH1472">
        <v>3.312764</v>
      </c>
      <c r="AI1472">
        <v>3.3907240000000001</v>
      </c>
      <c r="AJ1472">
        <v>3.4662600000000001</v>
      </c>
      <c r="AK1472">
        <v>3.5440450000000001</v>
      </c>
      <c r="AL1472">
        <v>3.6231119999999999</v>
      </c>
      <c r="AM1472">
        <v>3.7045870000000001</v>
      </c>
      <c r="AN1472">
        <v>3.7928989999999998</v>
      </c>
      <c r="AO1472" s="1">
        <v>0.02</v>
      </c>
    </row>
    <row r="1473" spans="1:41" hidden="1" x14ac:dyDescent="0.2">
      <c r="A1473" t="s">
        <v>1201</v>
      </c>
      <c r="B1473" t="s">
        <v>67</v>
      </c>
      <c r="C1473" t="s">
        <v>2648</v>
      </c>
      <c r="D1473" t="s">
        <v>2680</v>
      </c>
      <c r="E1473" t="s">
        <v>2659</v>
      </c>
      <c r="F1473" t="s">
        <v>2663</v>
      </c>
      <c r="I1473" t="s">
        <v>186</v>
      </c>
    </row>
    <row r="1474" spans="1:41" hidden="1" x14ac:dyDescent="0.2">
      <c r="A1474" t="s">
        <v>1201</v>
      </c>
      <c r="B1474" t="s">
        <v>11</v>
      </c>
      <c r="C1474" t="s">
        <v>2648</v>
      </c>
      <c r="D1474" t="s">
        <v>2680</v>
      </c>
      <c r="E1474" t="s">
        <v>2659</v>
      </c>
      <c r="F1474" t="s">
        <v>2663</v>
      </c>
      <c r="G1474" t="s">
        <v>2651</v>
      </c>
      <c r="H1474" t="s">
        <v>1102</v>
      </c>
      <c r="I1474" t="s">
        <v>186</v>
      </c>
      <c r="K1474">
        <v>0</v>
      </c>
      <c r="L1474">
        <v>0</v>
      </c>
      <c r="M1474">
        <v>0</v>
      </c>
      <c r="N1474">
        <v>0</v>
      </c>
      <c r="O1474">
        <v>0</v>
      </c>
      <c r="P1474">
        <v>0</v>
      </c>
      <c r="Q1474">
        <v>0</v>
      </c>
      <c r="R1474">
        <v>0</v>
      </c>
      <c r="S1474">
        <v>0</v>
      </c>
      <c r="T1474">
        <v>0</v>
      </c>
      <c r="U1474">
        <v>0</v>
      </c>
      <c r="V1474">
        <v>0</v>
      </c>
      <c r="W1474">
        <v>0</v>
      </c>
      <c r="X1474">
        <v>0</v>
      </c>
      <c r="Y1474">
        <v>0</v>
      </c>
      <c r="Z1474">
        <v>0</v>
      </c>
      <c r="AA1474">
        <v>0</v>
      </c>
      <c r="AB1474">
        <v>0</v>
      </c>
      <c r="AC1474">
        <v>0</v>
      </c>
      <c r="AD1474">
        <v>0</v>
      </c>
      <c r="AE1474">
        <v>0</v>
      </c>
      <c r="AF1474">
        <v>0</v>
      </c>
      <c r="AG1474">
        <v>0</v>
      </c>
      <c r="AH1474">
        <v>0</v>
      </c>
      <c r="AI1474">
        <v>0</v>
      </c>
      <c r="AJ1474">
        <v>0</v>
      </c>
      <c r="AK1474">
        <v>0</v>
      </c>
      <c r="AL1474">
        <v>0</v>
      </c>
      <c r="AM1474">
        <v>0</v>
      </c>
      <c r="AN1474">
        <v>0</v>
      </c>
      <c r="AO1474" t="s">
        <v>69</v>
      </c>
    </row>
    <row r="1475" spans="1:41" hidden="1" x14ac:dyDescent="0.2">
      <c r="A1475" t="s">
        <v>1201</v>
      </c>
      <c r="B1475" t="s">
        <v>13</v>
      </c>
      <c r="C1475" t="s">
        <v>2648</v>
      </c>
      <c r="D1475" t="s">
        <v>2680</v>
      </c>
      <c r="E1475" t="s">
        <v>2659</v>
      </c>
      <c r="F1475" t="s">
        <v>2663</v>
      </c>
      <c r="G1475" t="s">
        <v>2652</v>
      </c>
      <c r="H1475" t="s">
        <v>1103</v>
      </c>
      <c r="I1475" t="s">
        <v>186</v>
      </c>
      <c r="K1475">
        <v>0</v>
      </c>
      <c r="L1475">
        <v>0</v>
      </c>
      <c r="M1475">
        <v>0</v>
      </c>
      <c r="N1475">
        <v>0</v>
      </c>
      <c r="O1475">
        <v>0</v>
      </c>
      <c r="P1475">
        <v>0</v>
      </c>
      <c r="Q1475">
        <v>0</v>
      </c>
      <c r="R1475">
        <v>0</v>
      </c>
      <c r="S1475">
        <v>0</v>
      </c>
      <c r="T1475">
        <v>0</v>
      </c>
      <c r="U1475">
        <v>0</v>
      </c>
      <c r="V1475">
        <v>0</v>
      </c>
      <c r="W1475">
        <v>0</v>
      </c>
      <c r="X1475">
        <v>0</v>
      </c>
      <c r="Y1475">
        <v>0</v>
      </c>
      <c r="Z1475">
        <v>0</v>
      </c>
      <c r="AA1475">
        <v>0</v>
      </c>
      <c r="AB1475">
        <v>0</v>
      </c>
      <c r="AC1475">
        <v>0</v>
      </c>
      <c r="AD1475">
        <v>0</v>
      </c>
      <c r="AE1475">
        <v>0</v>
      </c>
      <c r="AF1475">
        <v>0</v>
      </c>
      <c r="AG1475">
        <v>0</v>
      </c>
      <c r="AH1475">
        <v>0</v>
      </c>
      <c r="AI1475">
        <v>0</v>
      </c>
      <c r="AJ1475">
        <v>0</v>
      </c>
      <c r="AK1475">
        <v>0</v>
      </c>
      <c r="AL1475">
        <v>0</v>
      </c>
      <c r="AM1475">
        <v>0</v>
      </c>
      <c r="AN1475">
        <v>0</v>
      </c>
      <c r="AO1475" t="s">
        <v>69</v>
      </c>
    </row>
    <row r="1476" spans="1:41" hidden="1" x14ac:dyDescent="0.2">
      <c r="A1476" t="s">
        <v>1201</v>
      </c>
      <c r="B1476" t="s">
        <v>15</v>
      </c>
      <c r="C1476" t="s">
        <v>2648</v>
      </c>
      <c r="D1476" t="s">
        <v>2680</v>
      </c>
      <c r="E1476" t="s">
        <v>2659</v>
      </c>
      <c r="F1476" t="s">
        <v>2663</v>
      </c>
      <c r="G1476" t="s">
        <v>2653</v>
      </c>
      <c r="H1476" t="s">
        <v>1104</v>
      </c>
      <c r="I1476" t="s">
        <v>186</v>
      </c>
      <c r="K1476">
        <v>0</v>
      </c>
      <c r="L1476">
        <v>0</v>
      </c>
      <c r="M1476">
        <v>0</v>
      </c>
      <c r="N1476">
        <v>0</v>
      </c>
      <c r="O1476">
        <v>0</v>
      </c>
      <c r="P1476">
        <v>0</v>
      </c>
      <c r="Q1476">
        <v>0</v>
      </c>
      <c r="R1476">
        <v>0</v>
      </c>
      <c r="S1476">
        <v>0</v>
      </c>
      <c r="T1476">
        <v>0</v>
      </c>
      <c r="U1476">
        <v>0</v>
      </c>
      <c r="V1476">
        <v>0</v>
      </c>
      <c r="W1476">
        <v>0</v>
      </c>
      <c r="X1476">
        <v>0</v>
      </c>
      <c r="Y1476">
        <v>0</v>
      </c>
      <c r="Z1476">
        <v>0</v>
      </c>
      <c r="AA1476">
        <v>0</v>
      </c>
      <c r="AB1476">
        <v>0</v>
      </c>
      <c r="AC1476">
        <v>0</v>
      </c>
      <c r="AD1476">
        <v>0</v>
      </c>
      <c r="AE1476">
        <v>0</v>
      </c>
      <c r="AF1476">
        <v>0</v>
      </c>
      <c r="AG1476">
        <v>0</v>
      </c>
      <c r="AH1476">
        <v>0</v>
      </c>
      <c r="AI1476">
        <v>0</v>
      </c>
      <c r="AJ1476">
        <v>0</v>
      </c>
      <c r="AK1476">
        <v>0</v>
      </c>
      <c r="AL1476">
        <v>0</v>
      </c>
      <c r="AM1476">
        <v>0</v>
      </c>
      <c r="AN1476">
        <v>0</v>
      </c>
      <c r="AO1476" t="s">
        <v>69</v>
      </c>
    </row>
    <row r="1477" spans="1:41" hidden="1" x14ac:dyDescent="0.2">
      <c r="A1477" t="s">
        <v>1201</v>
      </c>
      <c r="B1477" t="s">
        <v>25</v>
      </c>
      <c r="C1477" t="s">
        <v>2648</v>
      </c>
      <c r="D1477" t="s">
        <v>2680</v>
      </c>
      <c r="E1477" t="s">
        <v>2659</v>
      </c>
      <c r="F1477" t="s">
        <v>2656</v>
      </c>
      <c r="I1477" t="s">
        <v>186</v>
      </c>
    </row>
    <row r="1478" spans="1:41" hidden="1" x14ac:dyDescent="0.2">
      <c r="A1478" t="s">
        <v>1201</v>
      </c>
      <c r="B1478" t="s">
        <v>11</v>
      </c>
      <c r="C1478" t="s">
        <v>2648</v>
      </c>
      <c r="D1478" t="s">
        <v>2680</v>
      </c>
      <c r="E1478" t="s">
        <v>2659</v>
      </c>
      <c r="F1478" t="s">
        <v>2656</v>
      </c>
      <c r="G1478" t="s">
        <v>2651</v>
      </c>
      <c r="H1478" t="s">
        <v>1105</v>
      </c>
      <c r="I1478" t="s">
        <v>186</v>
      </c>
      <c r="K1478">
        <v>19.358927000000001</v>
      </c>
      <c r="L1478">
        <v>19.4907</v>
      </c>
      <c r="M1478">
        <v>19.435393999999999</v>
      </c>
      <c r="N1478">
        <v>19.94454</v>
      </c>
      <c r="O1478">
        <v>20.636939999999999</v>
      </c>
      <c r="P1478">
        <v>20.721104</v>
      </c>
      <c r="Q1478">
        <v>21.155014000000001</v>
      </c>
      <c r="R1478">
        <v>21.647358000000001</v>
      </c>
      <c r="S1478">
        <v>22.108982000000001</v>
      </c>
      <c r="T1478">
        <v>22.723500999999999</v>
      </c>
      <c r="U1478">
        <v>23.429805999999999</v>
      </c>
      <c r="V1478">
        <v>24.032388999999998</v>
      </c>
      <c r="W1478">
        <v>24.455449999999999</v>
      </c>
      <c r="X1478">
        <v>24.822362999999999</v>
      </c>
      <c r="Y1478">
        <v>25.293538999999999</v>
      </c>
      <c r="Z1478">
        <v>25.879933999999999</v>
      </c>
      <c r="AA1478">
        <v>26.294594</v>
      </c>
      <c r="AB1478">
        <v>26.691792</v>
      </c>
      <c r="AC1478">
        <v>27.205027000000001</v>
      </c>
      <c r="AD1478">
        <v>27.683187</v>
      </c>
      <c r="AE1478">
        <v>28.114605000000001</v>
      </c>
      <c r="AF1478">
        <v>28.544388000000001</v>
      </c>
      <c r="AG1478">
        <v>28.943639999999998</v>
      </c>
      <c r="AH1478">
        <v>29.455843000000002</v>
      </c>
      <c r="AI1478">
        <v>29.991271999999999</v>
      </c>
      <c r="AJ1478">
        <v>30.576464000000001</v>
      </c>
      <c r="AK1478">
        <v>31.189769999999999</v>
      </c>
      <c r="AL1478">
        <v>31.784040000000001</v>
      </c>
      <c r="AM1478">
        <v>32.365841000000003</v>
      </c>
      <c r="AN1478">
        <v>32.923533999999997</v>
      </c>
      <c r="AO1478" s="1">
        <v>1.7999999999999999E-2</v>
      </c>
    </row>
    <row r="1479" spans="1:41" hidden="1" x14ac:dyDescent="0.2">
      <c r="A1479" t="s">
        <v>1201</v>
      </c>
      <c r="B1479" t="s">
        <v>13</v>
      </c>
      <c r="C1479" t="s">
        <v>2648</v>
      </c>
      <c r="D1479" t="s">
        <v>2680</v>
      </c>
      <c r="E1479" t="s">
        <v>2659</v>
      </c>
      <c r="F1479" t="s">
        <v>2656</v>
      </c>
      <c r="G1479" t="s">
        <v>2652</v>
      </c>
      <c r="H1479" t="s">
        <v>1106</v>
      </c>
      <c r="I1479" t="s">
        <v>186</v>
      </c>
      <c r="K1479">
        <v>19.333701999999999</v>
      </c>
      <c r="L1479">
        <v>19.649598999999998</v>
      </c>
      <c r="M1479">
        <v>19.399683</v>
      </c>
      <c r="N1479">
        <v>19.779018000000001</v>
      </c>
      <c r="O1479">
        <v>20.486422999999998</v>
      </c>
      <c r="P1479">
        <v>20.648700999999999</v>
      </c>
      <c r="Q1479">
        <v>21.059359000000001</v>
      </c>
      <c r="R1479">
        <v>21.575094</v>
      </c>
      <c r="S1479">
        <v>22.075678</v>
      </c>
      <c r="T1479">
        <v>22.727212999999999</v>
      </c>
      <c r="U1479">
        <v>23.478518999999999</v>
      </c>
      <c r="V1479">
        <v>24.001321999999998</v>
      </c>
      <c r="W1479">
        <v>24.482637</v>
      </c>
      <c r="X1479">
        <v>24.969753000000001</v>
      </c>
      <c r="Y1479">
        <v>25.535591</v>
      </c>
      <c r="Z1479">
        <v>26.132909999999999</v>
      </c>
      <c r="AA1479">
        <v>26.549488</v>
      </c>
      <c r="AB1479">
        <v>26.980377000000001</v>
      </c>
      <c r="AC1479">
        <v>27.400763000000001</v>
      </c>
      <c r="AD1479">
        <v>27.870381999999999</v>
      </c>
      <c r="AE1479">
        <v>28.31617</v>
      </c>
      <c r="AF1479">
        <v>28.750928999999999</v>
      </c>
      <c r="AG1479">
        <v>29.174246</v>
      </c>
      <c r="AH1479">
        <v>29.698993999999999</v>
      </c>
      <c r="AI1479">
        <v>30.104154999999999</v>
      </c>
      <c r="AJ1479">
        <v>30.575417999999999</v>
      </c>
      <c r="AK1479">
        <v>31.135027000000001</v>
      </c>
      <c r="AL1479">
        <v>31.654488000000001</v>
      </c>
      <c r="AM1479">
        <v>32.116076999999997</v>
      </c>
      <c r="AN1479">
        <v>32.591236000000002</v>
      </c>
      <c r="AO1479" s="1">
        <v>1.7999999999999999E-2</v>
      </c>
    </row>
    <row r="1480" spans="1:41" hidden="1" x14ac:dyDescent="0.2">
      <c r="A1480" t="s">
        <v>1201</v>
      </c>
      <c r="B1480" t="s">
        <v>15</v>
      </c>
      <c r="C1480" t="s">
        <v>2648</v>
      </c>
      <c r="D1480" t="s">
        <v>2680</v>
      </c>
      <c r="E1480" t="s">
        <v>2659</v>
      </c>
      <c r="F1480" t="s">
        <v>2656</v>
      </c>
      <c r="G1480" t="s">
        <v>2653</v>
      </c>
      <c r="H1480" t="s">
        <v>1107</v>
      </c>
      <c r="I1480" t="s">
        <v>186</v>
      </c>
      <c r="K1480">
        <v>19.335896999999999</v>
      </c>
      <c r="L1480">
        <v>19.269970000000001</v>
      </c>
      <c r="M1480">
        <v>19.484797</v>
      </c>
      <c r="N1480">
        <v>20.153904000000001</v>
      </c>
      <c r="O1480">
        <v>20.759633999999998</v>
      </c>
      <c r="P1480">
        <v>20.797170999999999</v>
      </c>
      <c r="Q1480">
        <v>21.264294</v>
      </c>
      <c r="R1480">
        <v>21.739449</v>
      </c>
      <c r="S1480">
        <v>22.182587000000002</v>
      </c>
      <c r="T1480">
        <v>22.81542</v>
      </c>
      <c r="U1480">
        <v>23.458998000000001</v>
      </c>
      <c r="V1480">
        <v>23.910765000000001</v>
      </c>
      <c r="W1480">
        <v>24.232821000000001</v>
      </c>
      <c r="X1480">
        <v>24.517735999999999</v>
      </c>
      <c r="Y1480">
        <v>24.952608000000001</v>
      </c>
      <c r="Z1480">
        <v>25.548497999999999</v>
      </c>
      <c r="AA1480">
        <v>25.906856999999999</v>
      </c>
      <c r="AB1480">
        <v>26.21302</v>
      </c>
      <c r="AC1480">
        <v>26.543488</v>
      </c>
      <c r="AD1480">
        <v>26.986471000000002</v>
      </c>
      <c r="AE1480">
        <v>27.394676</v>
      </c>
      <c r="AF1480">
        <v>27.788651999999999</v>
      </c>
      <c r="AG1480">
        <v>28.127516</v>
      </c>
      <c r="AH1480">
        <v>28.543323999999998</v>
      </c>
      <c r="AI1480">
        <v>29.156089999999999</v>
      </c>
      <c r="AJ1480">
        <v>29.704348</v>
      </c>
      <c r="AK1480">
        <v>30.270019999999999</v>
      </c>
      <c r="AL1480">
        <v>30.804234999999998</v>
      </c>
      <c r="AM1480">
        <v>31.401734999999999</v>
      </c>
      <c r="AN1480">
        <v>31.997430999999999</v>
      </c>
      <c r="AO1480" s="1">
        <v>1.7999999999999999E-2</v>
      </c>
    </row>
    <row r="1481" spans="1:41" hidden="1" x14ac:dyDescent="0.2">
      <c r="A1481" t="s">
        <v>1201</v>
      </c>
      <c r="B1481" t="s">
        <v>75</v>
      </c>
    </row>
    <row r="1482" spans="1:41" hidden="1" x14ac:dyDescent="0.2">
      <c r="A1482" t="s">
        <v>1201</v>
      </c>
      <c r="B1482" t="s">
        <v>9</v>
      </c>
      <c r="C1482" t="s">
        <v>2648</v>
      </c>
      <c r="D1482" t="s">
        <v>2680</v>
      </c>
      <c r="E1482" t="s">
        <v>2664</v>
      </c>
      <c r="F1482" t="s">
        <v>2650</v>
      </c>
      <c r="I1482" t="s">
        <v>186</v>
      </c>
    </row>
    <row r="1483" spans="1:41" hidden="1" x14ac:dyDescent="0.2">
      <c r="A1483" t="s">
        <v>1201</v>
      </c>
      <c r="B1483" t="s">
        <v>11</v>
      </c>
      <c r="C1483" t="s">
        <v>2648</v>
      </c>
      <c r="D1483" t="s">
        <v>2680</v>
      </c>
      <c r="E1483" t="s">
        <v>2664</v>
      </c>
      <c r="F1483" t="s">
        <v>2650</v>
      </c>
      <c r="G1483" t="s">
        <v>2651</v>
      </c>
      <c r="H1483" t="s">
        <v>1108</v>
      </c>
      <c r="I1483" t="s">
        <v>186</v>
      </c>
      <c r="K1483">
        <v>17.428211000000001</v>
      </c>
      <c r="L1483">
        <v>18.467167</v>
      </c>
      <c r="M1483">
        <v>17.242743999999998</v>
      </c>
      <c r="N1483">
        <v>17.637083000000001</v>
      </c>
      <c r="O1483">
        <v>17.949345000000001</v>
      </c>
      <c r="P1483">
        <v>18.533992999999999</v>
      </c>
      <c r="Q1483">
        <v>19.396414</v>
      </c>
      <c r="R1483">
        <v>20.431733999999999</v>
      </c>
      <c r="S1483">
        <v>21.290945000000001</v>
      </c>
      <c r="T1483">
        <v>22.177378000000001</v>
      </c>
      <c r="U1483">
        <v>23.042722999999999</v>
      </c>
      <c r="V1483">
        <v>23.849571000000001</v>
      </c>
      <c r="W1483">
        <v>24.668194</v>
      </c>
      <c r="X1483">
        <v>25.396152000000001</v>
      </c>
      <c r="Y1483">
        <v>26.081318</v>
      </c>
      <c r="Z1483">
        <v>26.832315000000001</v>
      </c>
      <c r="AA1483">
        <v>27.655783</v>
      </c>
      <c r="AB1483">
        <v>28.485347999999998</v>
      </c>
      <c r="AC1483">
        <v>29.221730999999998</v>
      </c>
      <c r="AD1483">
        <v>30.249324999999999</v>
      </c>
      <c r="AE1483">
        <v>31.152882000000002</v>
      </c>
      <c r="AF1483">
        <v>31.881647000000001</v>
      </c>
      <c r="AG1483">
        <v>32.855868999999998</v>
      </c>
      <c r="AH1483">
        <v>33.902664000000001</v>
      </c>
      <c r="AI1483">
        <v>34.715248000000003</v>
      </c>
      <c r="AJ1483">
        <v>35.663055</v>
      </c>
      <c r="AK1483">
        <v>36.580559000000001</v>
      </c>
      <c r="AL1483">
        <v>37.471454999999999</v>
      </c>
      <c r="AM1483">
        <v>38.298878000000002</v>
      </c>
      <c r="AN1483">
        <v>39.139713</v>
      </c>
      <c r="AO1483" s="1">
        <v>2.8000000000000001E-2</v>
      </c>
    </row>
    <row r="1484" spans="1:41" hidden="1" x14ac:dyDescent="0.2">
      <c r="A1484" t="s">
        <v>1201</v>
      </c>
      <c r="B1484" t="s">
        <v>13</v>
      </c>
      <c r="C1484" t="s">
        <v>2648</v>
      </c>
      <c r="D1484" t="s">
        <v>2680</v>
      </c>
      <c r="E1484" t="s">
        <v>2664</v>
      </c>
      <c r="F1484" t="s">
        <v>2650</v>
      </c>
      <c r="G1484" t="s">
        <v>2652</v>
      </c>
      <c r="H1484" t="s">
        <v>1109</v>
      </c>
      <c r="I1484" t="s">
        <v>186</v>
      </c>
      <c r="K1484">
        <v>17.428823000000001</v>
      </c>
      <c r="L1484">
        <v>18.062586</v>
      </c>
      <c r="M1484">
        <v>16.415230000000001</v>
      </c>
      <c r="N1484">
        <v>16.22814</v>
      </c>
      <c r="O1484">
        <v>16.299543</v>
      </c>
      <c r="P1484">
        <v>16.644524000000001</v>
      </c>
      <c r="Q1484">
        <v>17.168913</v>
      </c>
      <c r="R1484">
        <v>17.902338</v>
      </c>
      <c r="S1484">
        <v>18.712183</v>
      </c>
      <c r="T1484">
        <v>19.428953</v>
      </c>
      <c r="U1484">
        <v>20.112507000000001</v>
      </c>
      <c r="V1484">
        <v>21.031127999999999</v>
      </c>
      <c r="W1484">
        <v>21.954163000000001</v>
      </c>
      <c r="X1484">
        <v>22.608682999999999</v>
      </c>
      <c r="Y1484">
        <v>23.169186</v>
      </c>
      <c r="Z1484">
        <v>23.810627</v>
      </c>
      <c r="AA1484">
        <v>24.590551000000001</v>
      </c>
      <c r="AB1484">
        <v>25.454484999999998</v>
      </c>
      <c r="AC1484">
        <v>26.120667999999998</v>
      </c>
      <c r="AD1484">
        <v>27.09948</v>
      </c>
      <c r="AE1484">
        <v>27.826215999999999</v>
      </c>
      <c r="AF1484">
        <v>28.508265999999999</v>
      </c>
      <c r="AG1484">
        <v>29.210863</v>
      </c>
      <c r="AH1484">
        <v>29.877119</v>
      </c>
      <c r="AI1484">
        <v>30.538848999999999</v>
      </c>
      <c r="AJ1484">
        <v>31.156383999999999</v>
      </c>
      <c r="AK1484">
        <v>31.657612</v>
      </c>
      <c r="AL1484">
        <v>32.163910000000001</v>
      </c>
      <c r="AM1484">
        <v>32.915939000000002</v>
      </c>
      <c r="AN1484">
        <v>33.532817999999999</v>
      </c>
      <c r="AO1484" s="1">
        <v>2.3E-2</v>
      </c>
    </row>
    <row r="1485" spans="1:41" hidden="1" x14ac:dyDescent="0.2">
      <c r="A1485" t="s">
        <v>1201</v>
      </c>
      <c r="B1485" t="s">
        <v>15</v>
      </c>
      <c r="C1485" t="s">
        <v>2648</v>
      </c>
      <c r="D1485" t="s">
        <v>2680</v>
      </c>
      <c r="E1485" t="s">
        <v>2664</v>
      </c>
      <c r="F1485" t="s">
        <v>2650</v>
      </c>
      <c r="G1485" t="s">
        <v>2653</v>
      </c>
      <c r="H1485" t="s">
        <v>1110</v>
      </c>
      <c r="I1485" t="s">
        <v>186</v>
      </c>
      <c r="K1485">
        <v>17.427855999999998</v>
      </c>
      <c r="L1485">
        <v>19.119965000000001</v>
      </c>
      <c r="M1485">
        <v>18.376601999999998</v>
      </c>
      <c r="N1485">
        <v>19.586506</v>
      </c>
      <c r="O1485">
        <v>20.587349</v>
      </c>
      <c r="P1485">
        <v>21.599888</v>
      </c>
      <c r="Q1485">
        <v>22.640556</v>
      </c>
      <c r="R1485">
        <v>23.801670000000001</v>
      </c>
      <c r="S1485">
        <v>25.502237000000001</v>
      </c>
      <c r="T1485">
        <v>26.705936000000001</v>
      </c>
      <c r="U1485">
        <v>27.853643000000002</v>
      </c>
      <c r="V1485">
        <v>28.946545</v>
      </c>
      <c r="W1485">
        <v>29.939823000000001</v>
      </c>
      <c r="X1485">
        <v>30.860897000000001</v>
      </c>
      <c r="Y1485">
        <v>31.571912999999999</v>
      </c>
      <c r="Z1485">
        <v>32.602463</v>
      </c>
      <c r="AA1485">
        <v>33.449745</v>
      </c>
      <c r="AB1485">
        <v>34.429755999999998</v>
      </c>
      <c r="AC1485">
        <v>35.447471999999998</v>
      </c>
      <c r="AD1485">
        <v>36.221657</v>
      </c>
      <c r="AE1485">
        <v>36.980288999999999</v>
      </c>
      <c r="AF1485">
        <v>37.758488</v>
      </c>
      <c r="AG1485">
        <v>38.812339999999999</v>
      </c>
      <c r="AH1485">
        <v>40.118617999999998</v>
      </c>
      <c r="AI1485">
        <v>41.48077</v>
      </c>
      <c r="AJ1485">
        <v>42.683582000000001</v>
      </c>
      <c r="AK1485">
        <v>43.863754</v>
      </c>
      <c r="AL1485">
        <v>44.977393999999997</v>
      </c>
      <c r="AM1485">
        <v>46.296146</v>
      </c>
      <c r="AN1485">
        <v>47.469143000000003</v>
      </c>
      <c r="AO1485" s="1">
        <v>3.5000000000000003E-2</v>
      </c>
    </row>
    <row r="1486" spans="1:41" hidden="1" x14ac:dyDescent="0.2">
      <c r="A1486" t="s">
        <v>1201</v>
      </c>
      <c r="B1486" t="s">
        <v>79</v>
      </c>
      <c r="C1486" t="s">
        <v>2648</v>
      </c>
      <c r="D1486" t="s">
        <v>2680</v>
      </c>
      <c r="E1486" t="s">
        <v>2664</v>
      </c>
      <c r="F1486" t="s">
        <v>2665</v>
      </c>
      <c r="I1486" t="s">
        <v>186</v>
      </c>
    </row>
    <row r="1487" spans="1:41" hidden="1" x14ac:dyDescent="0.2">
      <c r="A1487" t="s">
        <v>1201</v>
      </c>
      <c r="B1487" t="s">
        <v>11</v>
      </c>
      <c r="C1487" t="s">
        <v>2648</v>
      </c>
      <c r="D1487" t="s">
        <v>2680</v>
      </c>
      <c r="E1487" t="s">
        <v>2664</v>
      </c>
      <c r="F1487" t="s">
        <v>2665</v>
      </c>
      <c r="G1487" t="s">
        <v>2651</v>
      </c>
      <c r="H1487" t="s">
        <v>1111</v>
      </c>
      <c r="I1487" t="s">
        <v>186</v>
      </c>
      <c r="K1487">
        <v>25.084902</v>
      </c>
      <c r="L1487">
        <v>25.690491000000002</v>
      </c>
      <c r="M1487">
        <v>25.658622999999999</v>
      </c>
      <c r="N1487">
        <v>25.875364000000001</v>
      </c>
      <c r="O1487">
        <v>26.094362</v>
      </c>
      <c r="P1487">
        <v>27.024913999999999</v>
      </c>
      <c r="Q1487">
        <v>28.066296000000001</v>
      </c>
      <c r="R1487">
        <v>29.161770000000001</v>
      </c>
      <c r="S1487">
        <v>30.153998999999999</v>
      </c>
      <c r="T1487">
        <v>31.687532000000001</v>
      </c>
      <c r="U1487">
        <v>33.000098999999999</v>
      </c>
      <c r="V1487">
        <v>34.172500999999997</v>
      </c>
      <c r="W1487">
        <v>35.104717000000001</v>
      </c>
      <c r="X1487">
        <v>36.526085000000002</v>
      </c>
      <c r="Y1487">
        <v>37.499043</v>
      </c>
      <c r="Z1487">
        <v>38.418377</v>
      </c>
      <c r="AA1487">
        <v>39.438118000000003</v>
      </c>
      <c r="AB1487">
        <v>40.797317999999997</v>
      </c>
      <c r="AC1487">
        <v>41.688277999999997</v>
      </c>
      <c r="AD1487">
        <v>42.941153999999997</v>
      </c>
      <c r="AE1487">
        <v>44.286495000000002</v>
      </c>
      <c r="AF1487">
        <v>45.233531999999997</v>
      </c>
      <c r="AG1487">
        <v>46.680762999999999</v>
      </c>
      <c r="AH1487">
        <v>48.193893000000003</v>
      </c>
      <c r="AI1487">
        <v>49.440060000000003</v>
      </c>
      <c r="AJ1487">
        <v>51.027881999999998</v>
      </c>
      <c r="AK1487">
        <v>52.369633</v>
      </c>
      <c r="AL1487">
        <v>53.421627000000001</v>
      </c>
      <c r="AM1487">
        <v>54.693522999999999</v>
      </c>
      <c r="AN1487">
        <v>55.905566999999998</v>
      </c>
      <c r="AO1487" s="1">
        <v>2.8000000000000001E-2</v>
      </c>
    </row>
    <row r="1488" spans="1:41" hidden="1" x14ac:dyDescent="0.2">
      <c r="A1488" t="s">
        <v>1201</v>
      </c>
      <c r="B1488" t="s">
        <v>13</v>
      </c>
      <c r="C1488" t="s">
        <v>2648</v>
      </c>
      <c r="D1488" t="s">
        <v>2680</v>
      </c>
      <c r="E1488" t="s">
        <v>2664</v>
      </c>
      <c r="F1488" t="s">
        <v>2665</v>
      </c>
      <c r="G1488" t="s">
        <v>2652</v>
      </c>
      <c r="H1488" t="s">
        <v>1112</v>
      </c>
      <c r="I1488" t="s">
        <v>186</v>
      </c>
      <c r="K1488">
        <v>25.084902</v>
      </c>
      <c r="L1488">
        <v>25.683519</v>
      </c>
      <c r="M1488">
        <v>25.129614</v>
      </c>
      <c r="N1488">
        <v>24.738036999999998</v>
      </c>
      <c r="O1488">
        <v>24.905156999999999</v>
      </c>
      <c r="P1488">
        <v>25.832436000000001</v>
      </c>
      <c r="Q1488">
        <v>26.902128000000001</v>
      </c>
      <c r="R1488">
        <v>27.632071</v>
      </c>
      <c r="S1488">
        <v>28.814547000000001</v>
      </c>
      <c r="T1488">
        <v>30.037868</v>
      </c>
      <c r="U1488">
        <v>31.066745999999998</v>
      </c>
      <c r="V1488">
        <v>32.184052000000001</v>
      </c>
      <c r="W1488">
        <v>33.064838000000002</v>
      </c>
      <c r="X1488">
        <v>33.916595000000001</v>
      </c>
      <c r="Y1488">
        <v>34.949852</v>
      </c>
      <c r="Z1488">
        <v>35.655135999999999</v>
      </c>
      <c r="AA1488">
        <v>36.313797000000001</v>
      </c>
      <c r="AB1488">
        <v>37.586948</v>
      </c>
      <c r="AC1488">
        <v>38.713614999999997</v>
      </c>
      <c r="AD1488">
        <v>40.441200000000002</v>
      </c>
      <c r="AE1488">
        <v>41.619796999999998</v>
      </c>
      <c r="AF1488">
        <v>42.645575999999998</v>
      </c>
      <c r="AG1488">
        <v>43.950282999999999</v>
      </c>
      <c r="AH1488">
        <v>45.170006000000001</v>
      </c>
      <c r="AI1488">
        <v>46.213413000000003</v>
      </c>
      <c r="AJ1488">
        <v>46.844302999999996</v>
      </c>
      <c r="AK1488">
        <v>47.841866000000003</v>
      </c>
      <c r="AL1488">
        <v>49.055756000000002</v>
      </c>
      <c r="AM1488">
        <v>50.488098000000001</v>
      </c>
      <c r="AN1488">
        <v>51.880783000000001</v>
      </c>
      <c r="AO1488" s="1">
        <v>2.5000000000000001E-2</v>
      </c>
    </row>
    <row r="1489" spans="1:41" hidden="1" x14ac:dyDescent="0.2">
      <c r="A1489" t="s">
        <v>1201</v>
      </c>
      <c r="B1489" t="s">
        <v>15</v>
      </c>
      <c r="C1489" t="s">
        <v>2648</v>
      </c>
      <c r="D1489" t="s">
        <v>2680</v>
      </c>
      <c r="E1489" t="s">
        <v>2664</v>
      </c>
      <c r="F1489" t="s">
        <v>2665</v>
      </c>
      <c r="G1489" t="s">
        <v>2653</v>
      </c>
      <c r="H1489" t="s">
        <v>1113</v>
      </c>
      <c r="I1489" t="s">
        <v>186</v>
      </c>
      <c r="K1489">
        <v>25.084902</v>
      </c>
      <c r="L1489">
        <v>25.704388000000002</v>
      </c>
      <c r="M1489">
        <v>25.446764000000002</v>
      </c>
      <c r="N1489">
        <v>26.779616999999998</v>
      </c>
      <c r="O1489">
        <v>27.743395</v>
      </c>
      <c r="P1489">
        <v>28.77788</v>
      </c>
      <c r="Q1489">
        <v>29.965330000000002</v>
      </c>
      <c r="R1489">
        <v>31.242882000000002</v>
      </c>
      <c r="S1489">
        <v>33.167439000000002</v>
      </c>
      <c r="T1489">
        <v>34.550468000000002</v>
      </c>
      <c r="U1489">
        <v>35.71067</v>
      </c>
      <c r="V1489">
        <v>37.051437</v>
      </c>
      <c r="W1489">
        <v>38.159118999999997</v>
      </c>
      <c r="X1489">
        <v>39.245624999999997</v>
      </c>
      <c r="Y1489">
        <v>40.113276999999997</v>
      </c>
      <c r="Z1489">
        <v>41.125354999999999</v>
      </c>
      <c r="AA1489">
        <v>42.220806000000003</v>
      </c>
      <c r="AB1489">
        <v>43.174365999999999</v>
      </c>
      <c r="AC1489">
        <v>44.330399</v>
      </c>
      <c r="AD1489">
        <v>44.697124000000002</v>
      </c>
      <c r="AE1489">
        <v>45.435454999999997</v>
      </c>
      <c r="AF1489">
        <v>47.143245999999998</v>
      </c>
      <c r="AG1489">
        <v>48.739834000000002</v>
      </c>
      <c r="AH1489">
        <v>49.898487000000003</v>
      </c>
      <c r="AI1489">
        <v>51.806679000000003</v>
      </c>
      <c r="AJ1489">
        <v>52.791435</v>
      </c>
      <c r="AK1489">
        <v>53.997562000000002</v>
      </c>
      <c r="AL1489">
        <v>54.852229999999999</v>
      </c>
      <c r="AM1489">
        <v>56.632446000000002</v>
      </c>
      <c r="AN1489">
        <v>58.311802</v>
      </c>
      <c r="AO1489" s="1">
        <v>0.03</v>
      </c>
    </row>
    <row r="1490" spans="1:41" hidden="1" x14ac:dyDescent="0.2">
      <c r="A1490" t="s">
        <v>1201</v>
      </c>
      <c r="B1490" t="s">
        <v>83</v>
      </c>
      <c r="C1490" t="s">
        <v>2648</v>
      </c>
      <c r="D1490" t="s">
        <v>2680</v>
      </c>
      <c r="E1490" t="s">
        <v>2664</v>
      </c>
      <c r="F1490" t="s">
        <v>2666</v>
      </c>
      <c r="I1490" t="s">
        <v>186</v>
      </c>
    </row>
    <row r="1491" spans="1:41" hidden="1" x14ac:dyDescent="0.2">
      <c r="A1491" t="s">
        <v>1201</v>
      </c>
      <c r="B1491" t="s">
        <v>11</v>
      </c>
      <c r="C1491" t="s">
        <v>2648</v>
      </c>
      <c r="D1491" t="s">
        <v>2680</v>
      </c>
      <c r="E1491" t="s">
        <v>2664</v>
      </c>
      <c r="F1491" t="s">
        <v>2666</v>
      </c>
      <c r="G1491" t="s">
        <v>2651</v>
      </c>
      <c r="H1491" t="s">
        <v>1114</v>
      </c>
      <c r="I1491" t="s">
        <v>186</v>
      </c>
      <c r="K1491">
        <v>24.650262999999999</v>
      </c>
      <c r="L1491">
        <v>23.994748999999999</v>
      </c>
      <c r="M1491">
        <v>21.377661</v>
      </c>
      <c r="N1491">
        <v>21.532136999999999</v>
      </c>
      <c r="O1491">
        <v>21.740701999999999</v>
      </c>
      <c r="P1491">
        <v>22.515996999999999</v>
      </c>
      <c r="Q1491">
        <v>23.383631000000001</v>
      </c>
      <c r="R1491">
        <v>24.250425</v>
      </c>
      <c r="S1491">
        <v>25.043348000000002</v>
      </c>
      <c r="T1491">
        <v>26.3508</v>
      </c>
      <c r="U1491">
        <v>27.328609</v>
      </c>
      <c r="V1491">
        <v>28.267641000000001</v>
      </c>
      <c r="W1491">
        <v>29.071524</v>
      </c>
      <c r="X1491">
        <v>29.9956</v>
      </c>
      <c r="Y1491">
        <v>30.794601</v>
      </c>
      <c r="Z1491">
        <v>31.727360000000001</v>
      </c>
      <c r="AA1491">
        <v>32.662640000000003</v>
      </c>
      <c r="AB1491">
        <v>33.793422999999997</v>
      </c>
      <c r="AC1491">
        <v>34.541828000000002</v>
      </c>
      <c r="AD1491">
        <v>35.652439000000001</v>
      </c>
      <c r="AE1491">
        <v>36.705708000000001</v>
      </c>
      <c r="AF1491">
        <v>37.595486000000001</v>
      </c>
      <c r="AG1491">
        <v>38.845314000000002</v>
      </c>
      <c r="AH1491">
        <v>40.153087999999997</v>
      </c>
      <c r="AI1491">
        <v>41.191333999999998</v>
      </c>
      <c r="AJ1491">
        <v>42.514240000000001</v>
      </c>
      <c r="AK1491">
        <v>43.635441</v>
      </c>
      <c r="AL1491">
        <v>44.508609999999997</v>
      </c>
      <c r="AM1491">
        <v>45.568294999999999</v>
      </c>
      <c r="AN1491">
        <v>46.578116999999999</v>
      </c>
      <c r="AO1491" s="1">
        <v>2.1999999999999999E-2</v>
      </c>
    </row>
    <row r="1492" spans="1:41" hidden="1" x14ac:dyDescent="0.2">
      <c r="A1492" t="s">
        <v>1201</v>
      </c>
      <c r="B1492" t="s">
        <v>13</v>
      </c>
      <c r="C1492" t="s">
        <v>2648</v>
      </c>
      <c r="D1492" t="s">
        <v>2680</v>
      </c>
      <c r="E1492" t="s">
        <v>2664</v>
      </c>
      <c r="F1492" t="s">
        <v>2666</v>
      </c>
      <c r="G1492" t="s">
        <v>2652</v>
      </c>
      <c r="H1492" t="s">
        <v>1115</v>
      </c>
      <c r="I1492" t="s">
        <v>186</v>
      </c>
      <c r="K1492">
        <v>24.650262999999999</v>
      </c>
      <c r="L1492">
        <v>23.988237000000002</v>
      </c>
      <c r="M1492">
        <v>20.973053</v>
      </c>
      <c r="N1492">
        <v>20.645391</v>
      </c>
      <c r="O1492">
        <v>20.736229000000002</v>
      </c>
      <c r="P1492">
        <v>21.352757</v>
      </c>
      <c r="Q1492">
        <v>22.209049</v>
      </c>
      <c r="R1492">
        <v>22.909552000000001</v>
      </c>
      <c r="S1492">
        <v>23.681915</v>
      </c>
      <c r="T1492">
        <v>24.666630000000001</v>
      </c>
      <c r="U1492">
        <v>25.527108999999999</v>
      </c>
      <c r="V1492">
        <v>26.448232999999998</v>
      </c>
      <c r="W1492">
        <v>27.170898000000001</v>
      </c>
      <c r="X1492">
        <v>27.870909000000001</v>
      </c>
      <c r="Y1492">
        <v>28.589998000000001</v>
      </c>
      <c r="Z1492">
        <v>29.309564999999999</v>
      </c>
      <c r="AA1492">
        <v>29.940200999999998</v>
      </c>
      <c r="AB1492">
        <v>30.883205</v>
      </c>
      <c r="AC1492">
        <v>31.668648000000001</v>
      </c>
      <c r="AD1492">
        <v>33.043633</v>
      </c>
      <c r="AE1492">
        <v>34.011642000000002</v>
      </c>
      <c r="AF1492">
        <v>34.852226000000002</v>
      </c>
      <c r="AG1492">
        <v>35.920653999999999</v>
      </c>
      <c r="AH1492">
        <v>36.919066999999998</v>
      </c>
      <c r="AI1492">
        <v>37.762431999999997</v>
      </c>
      <c r="AJ1492">
        <v>38.837069999999997</v>
      </c>
      <c r="AK1492">
        <v>39.330188999999997</v>
      </c>
      <c r="AL1492">
        <v>40.266204999999999</v>
      </c>
      <c r="AM1492">
        <v>41.519599999999997</v>
      </c>
      <c r="AN1492">
        <v>42.677708000000003</v>
      </c>
      <c r="AO1492" s="1">
        <v>1.9E-2</v>
      </c>
    </row>
    <row r="1493" spans="1:41" hidden="1" x14ac:dyDescent="0.2">
      <c r="A1493" t="s">
        <v>1201</v>
      </c>
      <c r="B1493" t="s">
        <v>15</v>
      </c>
      <c r="C1493" t="s">
        <v>2648</v>
      </c>
      <c r="D1493" t="s">
        <v>2680</v>
      </c>
      <c r="E1493" t="s">
        <v>2664</v>
      </c>
      <c r="F1493" t="s">
        <v>2666</v>
      </c>
      <c r="G1493" t="s">
        <v>2653</v>
      </c>
      <c r="H1493" t="s">
        <v>1116</v>
      </c>
      <c r="I1493" t="s">
        <v>186</v>
      </c>
      <c r="K1493">
        <v>24.650262999999999</v>
      </c>
      <c r="L1493">
        <v>24.007729000000001</v>
      </c>
      <c r="M1493">
        <v>21.238365000000002</v>
      </c>
      <c r="N1493">
        <v>22.351389000000001</v>
      </c>
      <c r="O1493">
        <v>23.154237999999999</v>
      </c>
      <c r="P1493">
        <v>24.019524000000001</v>
      </c>
      <c r="Q1493">
        <v>25.009589999999999</v>
      </c>
      <c r="R1493">
        <v>26.055458000000002</v>
      </c>
      <c r="S1493">
        <v>27.679586</v>
      </c>
      <c r="T1493">
        <v>28.834987999999999</v>
      </c>
      <c r="U1493">
        <v>29.802178999999999</v>
      </c>
      <c r="V1493">
        <v>30.884678000000001</v>
      </c>
      <c r="W1493">
        <v>31.801076999999999</v>
      </c>
      <c r="X1493">
        <v>32.726902000000003</v>
      </c>
      <c r="Y1493">
        <v>33.437939</v>
      </c>
      <c r="Z1493">
        <v>34.295001999999997</v>
      </c>
      <c r="AA1493">
        <v>35.209845999999999</v>
      </c>
      <c r="AB1493">
        <v>35.996704000000001</v>
      </c>
      <c r="AC1493">
        <v>36.971541999999999</v>
      </c>
      <c r="AD1493">
        <v>37.270443</v>
      </c>
      <c r="AE1493">
        <v>37.887374999999999</v>
      </c>
      <c r="AF1493">
        <v>39.183922000000003</v>
      </c>
      <c r="AG1493">
        <v>40.456176999999997</v>
      </c>
      <c r="AH1493">
        <v>41.619480000000003</v>
      </c>
      <c r="AI1493">
        <v>43.189911000000002</v>
      </c>
      <c r="AJ1493">
        <v>44.023032999999998</v>
      </c>
      <c r="AK1493">
        <v>45.021759000000003</v>
      </c>
      <c r="AL1493">
        <v>45.757603000000003</v>
      </c>
      <c r="AM1493">
        <v>47.241157999999999</v>
      </c>
      <c r="AN1493">
        <v>48.656554999999997</v>
      </c>
      <c r="AO1493" s="1">
        <v>2.4E-2</v>
      </c>
    </row>
    <row r="1494" spans="1:41" hidden="1" x14ac:dyDescent="0.2">
      <c r="A1494" t="s">
        <v>1201</v>
      </c>
      <c r="B1494" t="s">
        <v>87</v>
      </c>
      <c r="C1494" t="s">
        <v>2648</v>
      </c>
      <c r="D1494" t="s">
        <v>2680</v>
      </c>
      <c r="E1494" t="s">
        <v>2664</v>
      </c>
      <c r="F1494" t="s">
        <v>2667</v>
      </c>
      <c r="I1494" t="s">
        <v>186</v>
      </c>
    </row>
    <row r="1495" spans="1:41" hidden="1" x14ac:dyDescent="0.2">
      <c r="A1495" t="s">
        <v>1201</v>
      </c>
      <c r="B1495" t="s">
        <v>11</v>
      </c>
      <c r="C1495" t="s">
        <v>2648</v>
      </c>
      <c r="D1495" t="s">
        <v>2680</v>
      </c>
      <c r="E1495" t="s">
        <v>2664</v>
      </c>
      <c r="F1495" t="s">
        <v>2667</v>
      </c>
      <c r="G1495" t="s">
        <v>2651</v>
      </c>
      <c r="H1495" t="s">
        <v>1117</v>
      </c>
      <c r="I1495" t="s">
        <v>186</v>
      </c>
      <c r="K1495">
        <v>14.612163000000001</v>
      </c>
      <c r="L1495">
        <v>15.664415999999999</v>
      </c>
      <c r="M1495">
        <v>14.836549</v>
      </c>
      <c r="N1495">
        <v>16.471717999999999</v>
      </c>
      <c r="O1495">
        <v>16.935167</v>
      </c>
      <c r="P1495">
        <v>17.555498</v>
      </c>
      <c r="Q1495">
        <v>18.309277999999999</v>
      </c>
      <c r="R1495">
        <v>19.112155999999999</v>
      </c>
      <c r="S1495">
        <v>19.770067000000001</v>
      </c>
      <c r="T1495">
        <v>20.151978</v>
      </c>
      <c r="U1495">
        <v>21.159662000000001</v>
      </c>
      <c r="V1495">
        <v>21.867100000000001</v>
      </c>
      <c r="W1495">
        <v>22.483315999999999</v>
      </c>
      <c r="X1495">
        <v>23.221741000000002</v>
      </c>
      <c r="Y1495">
        <v>23.888961999999999</v>
      </c>
      <c r="Z1495">
        <v>24.689834999999999</v>
      </c>
      <c r="AA1495">
        <v>25.598351999999998</v>
      </c>
      <c r="AB1495">
        <v>26.429929999999999</v>
      </c>
      <c r="AC1495">
        <v>27.152933000000001</v>
      </c>
      <c r="AD1495">
        <v>28.088673</v>
      </c>
      <c r="AE1495">
        <v>28.934080000000002</v>
      </c>
      <c r="AF1495">
        <v>29.643318000000001</v>
      </c>
      <c r="AG1495">
        <v>30.778233</v>
      </c>
      <c r="AH1495">
        <v>31.999973000000001</v>
      </c>
      <c r="AI1495">
        <v>32.909260000000003</v>
      </c>
      <c r="AJ1495">
        <v>34.015247000000002</v>
      </c>
      <c r="AK1495">
        <v>34.933402999999998</v>
      </c>
      <c r="AL1495">
        <v>35.683928999999999</v>
      </c>
      <c r="AM1495">
        <v>36.594479</v>
      </c>
      <c r="AN1495">
        <v>37.285389000000002</v>
      </c>
      <c r="AO1495" s="1">
        <v>3.3000000000000002E-2</v>
      </c>
    </row>
    <row r="1496" spans="1:41" hidden="1" x14ac:dyDescent="0.2">
      <c r="A1496" t="s">
        <v>1201</v>
      </c>
      <c r="B1496" t="s">
        <v>13</v>
      </c>
      <c r="C1496" t="s">
        <v>2648</v>
      </c>
      <c r="D1496" t="s">
        <v>2680</v>
      </c>
      <c r="E1496" t="s">
        <v>2664</v>
      </c>
      <c r="F1496" t="s">
        <v>2667</v>
      </c>
      <c r="G1496" t="s">
        <v>2652</v>
      </c>
      <c r="H1496" t="s">
        <v>1118</v>
      </c>
      <c r="I1496" t="s">
        <v>186</v>
      </c>
      <c r="K1496">
        <v>14.612163000000001</v>
      </c>
      <c r="L1496">
        <v>15.660164999999999</v>
      </c>
      <c r="M1496">
        <v>14.363936000000001</v>
      </c>
      <c r="N1496">
        <v>15.398713000000001</v>
      </c>
      <c r="O1496">
        <v>15.781635</v>
      </c>
      <c r="P1496">
        <v>16.426382</v>
      </c>
      <c r="Q1496">
        <v>17.236511</v>
      </c>
      <c r="R1496">
        <v>17.996265000000001</v>
      </c>
      <c r="S1496">
        <v>18.669678000000001</v>
      </c>
      <c r="T1496">
        <v>19.122799000000001</v>
      </c>
      <c r="U1496">
        <v>19.805606999999998</v>
      </c>
      <c r="V1496">
        <v>20.516777000000001</v>
      </c>
      <c r="W1496">
        <v>21.036950999999998</v>
      </c>
      <c r="X1496">
        <v>21.384487</v>
      </c>
      <c r="Y1496">
        <v>21.965699999999998</v>
      </c>
      <c r="Z1496">
        <v>22.478437</v>
      </c>
      <c r="AA1496">
        <v>23.091745</v>
      </c>
      <c r="AB1496">
        <v>23.898980999999999</v>
      </c>
      <c r="AC1496">
        <v>24.459679000000001</v>
      </c>
      <c r="AD1496">
        <v>25.593357000000001</v>
      </c>
      <c r="AE1496">
        <v>26.424621999999999</v>
      </c>
      <c r="AF1496">
        <v>27.015378999999999</v>
      </c>
      <c r="AG1496">
        <v>28.168869000000001</v>
      </c>
      <c r="AH1496">
        <v>29.025884999999999</v>
      </c>
      <c r="AI1496">
        <v>29.765242000000001</v>
      </c>
      <c r="AJ1496">
        <v>30.796769999999999</v>
      </c>
      <c r="AK1496">
        <v>31.218108999999998</v>
      </c>
      <c r="AL1496">
        <v>31.964693</v>
      </c>
      <c r="AM1496">
        <v>33.055038000000003</v>
      </c>
      <c r="AN1496">
        <v>33.925758000000002</v>
      </c>
      <c r="AO1496" s="1">
        <v>2.9000000000000001E-2</v>
      </c>
    </row>
    <row r="1497" spans="1:41" hidden="1" x14ac:dyDescent="0.2">
      <c r="A1497" t="s">
        <v>1201</v>
      </c>
      <c r="B1497" t="s">
        <v>15</v>
      </c>
      <c r="C1497" t="s">
        <v>2648</v>
      </c>
      <c r="D1497" t="s">
        <v>2680</v>
      </c>
      <c r="E1497" t="s">
        <v>2664</v>
      </c>
      <c r="F1497" t="s">
        <v>2667</v>
      </c>
      <c r="G1497" t="s">
        <v>2653</v>
      </c>
      <c r="H1497" t="s">
        <v>1119</v>
      </c>
      <c r="I1497" t="s">
        <v>186</v>
      </c>
      <c r="K1497">
        <v>14.612163000000001</v>
      </c>
      <c r="L1497">
        <v>15.672890000000001</v>
      </c>
      <c r="M1497">
        <v>14.704470000000001</v>
      </c>
      <c r="N1497">
        <v>16.584620999999999</v>
      </c>
      <c r="O1497">
        <v>17.508040999999999</v>
      </c>
      <c r="P1497">
        <v>18.306854000000001</v>
      </c>
      <c r="Q1497">
        <v>19.183555999999999</v>
      </c>
      <c r="R1497">
        <v>20.280128000000001</v>
      </c>
      <c r="S1497">
        <v>21.901281000000001</v>
      </c>
      <c r="T1497">
        <v>22.650549000000002</v>
      </c>
      <c r="U1497">
        <v>23.630621000000001</v>
      </c>
      <c r="V1497">
        <v>24.481525000000001</v>
      </c>
      <c r="W1497">
        <v>25.268145000000001</v>
      </c>
      <c r="X1497">
        <v>26.035542</v>
      </c>
      <c r="Y1497">
        <v>26.626512999999999</v>
      </c>
      <c r="Z1497">
        <v>27.389026999999999</v>
      </c>
      <c r="AA1497">
        <v>28.242180000000001</v>
      </c>
      <c r="AB1497">
        <v>28.876201999999999</v>
      </c>
      <c r="AC1497">
        <v>29.707560000000001</v>
      </c>
      <c r="AD1497">
        <v>29.919844000000001</v>
      </c>
      <c r="AE1497">
        <v>30.457418000000001</v>
      </c>
      <c r="AF1497">
        <v>31.273800000000001</v>
      </c>
      <c r="AG1497">
        <v>32.439113999999996</v>
      </c>
      <c r="AH1497">
        <v>33.508491999999997</v>
      </c>
      <c r="AI1497">
        <v>34.89114</v>
      </c>
      <c r="AJ1497">
        <v>35.821941000000002</v>
      </c>
      <c r="AK1497">
        <v>36.841113999999997</v>
      </c>
      <c r="AL1497">
        <v>37.489615999999998</v>
      </c>
      <c r="AM1497">
        <v>38.411186000000001</v>
      </c>
      <c r="AN1497">
        <v>39.625317000000003</v>
      </c>
      <c r="AO1497" s="1">
        <v>3.5000000000000003E-2</v>
      </c>
    </row>
    <row r="1498" spans="1:41" hidden="1" x14ac:dyDescent="0.2">
      <c r="A1498" t="s">
        <v>1201</v>
      </c>
      <c r="B1498" t="s">
        <v>91</v>
      </c>
      <c r="C1498" t="s">
        <v>2648</v>
      </c>
      <c r="D1498" t="s">
        <v>2680</v>
      </c>
      <c r="E1498" t="s">
        <v>2664</v>
      </c>
      <c r="F1498" t="s">
        <v>2668</v>
      </c>
      <c r="I1498" t="s">
        <v>186</v>
      </c>
    </row>
    <row r="1499" spans="1:41" hidden="1" x14ac:dyDescent="0.2">
      <c r="A1499" t="s">
        <v>1201</v>
      </c>
      <c r="B1499" t="s">
        <v>11</v>
      </c>
      <c r="C1499" t="s">
        <v>2648</v>
      </c>
      <c r="D1499" t="s">
        <v>2680</v>
      </c>
      <c r="E1499" t="s">
        <v>2664</v>
      </c>
      <c r="F1499" t="s">
        <v>2668</v>
      </c>
      <c r="G1499" t="s">
        <v>2651</v>
      </c>
      <c r="H1499" t="s">
        <v>1120</v>
      </c>
      <c r="I1499" t="s">
        <v>186</v>
      </c>
      <c r="K1499">
        <v>22.704734999999999</v>
      </c>
      <c r="L1499">
        <v>22.214220000000001</v>
      </c>
      <c r="M1499">
        <v>21.592144000000001</v>
      </c>
      <c r="N1499">
        <v>22.790192000000001</v>
      </c>
      <c r="O1499">
        <v>23.172653</v>
      </c>
      <c r="P1499">
        <v>23.589120999999999</v>
      </c>
      <c r="Q1499">
        <v>24.120369</v>
      </c>
      <c r="R1499">
        <v>24.936116999999999</v>
      </c>
      <c r="S1499">
        <v>25.703385999999998</v>
      </c>
      <c r="T1499">
        <v>26.256150999999999</v>
      </c>
      <c r="U1499">
        <v>27.191894999999999</v>
      </c>
      <c r="V1499">
        <v>27.931217</v>
      </c>
      <c r="W1499">
        <v>28.664788999999999</v>
      </c>
      <c r="X1499">
        <v>29.348818000000001</v>
      </c>
      <c r="Y1499">
        <v>30.134394</v>
      </c>
      <c r="Z1499">
        <v>31.065348</v>
      </c>
      <c r="AA1499">
        <v>32.026161000000002</v>
      </c>
      <c r="AB1499">
        <v>32.932471999999997</v>
      </c>
      <c r="AC1499">
        <v>33.788845000000002</v>
      </c>
      <c r="AD1499">
        <v>34.871346000000003</v>
      </c>
      <c r="AE1499">
        <v>35.838782999999999</v>
      </c>
      <c r="AF1499">
        <v>36.666504000000003</v>
      </c>
      <c r="AG1499">
        <v>37.936123000000002</v>
      </c>
      <c r="AH1499">
        <v>39.281517000000001</v>
      </c>
      <c r="AI1499">
        <v>40.324921000000003</v>
      </c>
      <c r="AJ1499">
        <v>41.553153999999999</v>
      </c>
      <c r="AK1499">
        <v>42.610683000000002</v>
      </c>
      <c r="AL1499">
        <v>43.494591</v>
      </c>
      <c r="AM1499">
        <v>44.424754999999998</v>
      </c>
      <c r="AN1499">
        <v>45.299529999999997</v>
      </c>
      <c r="AO1499" s="1">
        <v>2.4E-2</v>
      </c>
    </row>
    <row r="1500" spans="1:41" hidden="1" x14ac:dyDescent="0.2">
      <c r="A1500" t="s">
        <v>1201</v>
      </c>
      <c r="B1500" t="s">
        <v>13</v>
      </c>
      <c r="C1500" t="s">
        <v>2648</v>
      </c>
      <c r="D1500" t="s">
        <v>2680</v>
      </c>
      <c r="E1500" t="s">
        <v>2664</v>
      </c>
      <c r="F1500" t="s">
        <v>2668</v>
      </c>
      <c r="G1500" t="s">
        <v>2652</v>
      </c>
      <c r="H1500" t="s">
        <v>1121</v>
      </c>
      <c r="I1500" t="s">
        <v>186</v>
      </c>
      <c r="K1500">
        <v>22.704734999999999</v>
      </c>
      <c r="L1500">
        <v>22.208190999999999</v>
      </c>
      <c r="M1500">
        <v>21.259176</v>
      </c>
      <c r="N1500">
        <v>21.940731</v>
      </c>
      <c r="O1500">
        <v>22.261956999999999</v>
      </c>
      <c r="P1500">
        <v>22.656305</v>
      </c>
      <c r="Q1500">
        <v>23.264927</v>
      </c>
      <c r="R1500">
        <v>24.055374</v>
      </c>
      <c r="S1500">
        <v>24.847815000000001</v>
      </c>
      <c r="T1500">
        <v>25.481566999999998</v>
      </c>
      <c r="U1500">
        <v>26.265827000000002</v>
      </c>
      <c r="V1500">
        <v>27.026215000000001</v>
      </c>
      <c r="W1500">
        <v>27.710625</v>
      </c>
      <c r="X1500">
        <v>28.165469999999999</v>
      </c>
      <c r="Y1500">
        <v>28.863329</v>
      </c>
      <c r="Z1500">
        <v>29.594223</v>
      </c>
      <c r="AA1500">
        <v>30.376963</v>
      </c>
      <c r="AB1500">
        <v>31.180878</v>
      </c>
      <c r="AC1500">
        <v>31.90587</v>
      </c>
      <c r="AD1500">
        <v>33.132629000000001</v>
      </c>
      <c r="AE1500">
        <v>34.115749000000001</v>
      </c>
      <c r="AF1500">
        <v>34.935412999999997</v>
      </c>
      <c r="AG1500">
        <v>36.103878000000002</v>
      </c>
      <c r="AH1500">
        <v>36.91621</v>
      </c>
      <c r="AI1500">
        <v>37.807277999999997</v>
      </c>
      <c r="AJ1500">
        <v>38.989699999999999</v>
      </c>
      <c r="AK1500">
        <v>39.557827000000003</v>
      </c>
      <c r="AL1500">
        <v>40.429192</v>
      </c>
      <c r="AM1500">
        <v>41.610267999999998</v>
      </c>
      <c r="AN1500">
        <v>42.568741000000003</v>
      </c>
      <c r="AO1500" s="1">
        <v>2.1999999999999999E-2</v>
      </c>
    </row>
    <row r="1501" spans="1:41" hidden="1" x14ac:dyDescent="0.2">
      <c r="A1501" t="s">
        <v>1201</v>
      </c>
      <c r="B1501" t="s">
        <v>15</v>
      </c>
      <c r="C1501" t="s">
        <v>2648</v>
      </c>
      <c r="D1501" t="s">
        <v>2680</v>
      </c>
      <c r="E1501" t="s">
        <v>2664</v>
      </c>
      <c r="F1501" t="s">
        <v>2668</v>
      </c>
      <c r="G1501" t="s">
        <v>2653</v>
      </c>
      <c r="H1501" t="s">
        <v>1122</v>
      </c>
      <c r="I1501" t="s">
        <v>186</v>
      </c>
      <c r="K1501">
        <v>22.704734999999999</v>
      </c>
      <c r="L1501">
        <v>22.226236</v>
      </c>
      <c r="M1501">
        <v>21.553035999999999</v>
      </c>
      <c r="N1501">
        <v>23.127140000000001</v>
      </c>
      <c r="O1501">
        <v>23.949290999999999</v>
      </c>
      <c r="P1501">
        <v>24.604690999999999</v>
      </c>
      <c r="Q1501">
        <v>25.269278</v>
      </c>
      <c r="R1501">
        <v>26.192663</v>
      </c>
      <c r="S1501">
        <v>27.921879000000001</v>
      </c>
      <c r="T1501">
        <v>28.758717999999998</v>
      </c>
      <c r="U1501">
        <v>29.693501000000001</v>
      </c>
      <c r="V1501">
        <v>30.580753000000001</v>
      </c>
      <c r="W1501">
        <v>31.387903000000001</v>
      </c>
      <c r="X1501">
        <v>32.168854000000003</v>
      </c>
      <c r="Y1501">
        <v>32.760055999999999</v>
      </c>
      <c r="Z1501">
        <v>33.653022999999997</v>
      </c>
      <c r="AA1501">
        <v>34.533512000000002</v>
      </c>
      <c r="AB1501">
        <v>35.235004000000004</v>
      </c>
      <c r="AC1501">
        <v>36.170017000000001</v>
      </c>
      <c r="AD1501">
        <v>36.437778000000002</v>
      </c>
      <c r="AE1501">
        <v>37.183121</v>
      </c>
      <c r="AF1501">
        <v>38.088839999999998</v>
      </c>
      <c r="AG1501">
        <v>39.387439999999998</v>
      </c>
      <c r="AH1501">
        <v>40.518763999999997</v>
      </c>
      <c r="AI1501">
        <v>41.938290000000002</v>
      </c>
      <c r="AJ1501">
        <v>43.153599</v>
      </c>
      <c r="AK1501">
        <v>44.203341999999999</v>
      </c>
      <c r="AL1501">
        <v>45.104126000000001</v>
      </c>
      <c r="AM1501">
        <v>46.212001999999998</v>
      </c>
      <c r="AN1501">
        <v>47.551582000000003</v>
      </c>
      <c r="AO1501" s="1">
        <v>2.5999999999999999E-2</v>
      </c>
    </row>
    <row r="1502" spans="1:41" hidden="1" x14ac:dyDescent="0.2">
      <c r="A1502" t="s">
        <v>1201</v>
      </c>
      <c r="B1502" t="s">
        <v>36</v>
      </c>
      <c r="C1502" t="s">
        <v>2648</v>
      </c>
      <c r="D1502" t="s">
        <v>2680</v>
      </c>
      <c r="E1502" t="s">
        <v>2664</v>
      </c>
      <c r="F1502" t="s">
        <v>2660</v>
      </c>
      <c r="I1502" t="s">
        <v>186</v>
      </c>
    </row>
    <row r="1503" spans="1:41" hidden="1" x14ac:dyDescent="0.2">
      <c r="A1503" t="s">
        <v>1201</v>
      </c>
      <c r="B1503" t="s">
        <v>11</v>
      </c>
      <c r="C1503" t="s">
        <v>2648</v>
      </c>
      <c r="D1503" t="s">
        <v>2680</v>
      </c>
      <c r="E1503" t="s">
        <v>2664</v>
      </c>
      <c r="F1503" t="s">
        <v>2660</v>
      </c>
      <c r="G1503" t="s">
        <v>2651</v>
      </c>
      <c r="H1503" t="s">
        <v>1123</v>
      </c>
      <c r="I1503" t="s">
        <v>186</v>
      </c>
      <c r="K1503">
        <v>0.87743199999999999</v>
      </c>
      <c r="L1503">
        <v>1.072792</v>
      </c>
      <c r="M1503">
        <v>1.5489649999999999</v>
      </c>
      <c r="N1503">
        <v>2.362301</v>
      </c>
      <c r="O1503">
        <v>2.8379620000000001</v>
      </c>
      <c r="P1503">
        <v>4.4230080000000003</v>
      </c>
      <c r="Q1503">
        <v>3.7137859999999998</v>
      </c>
      <c r="R1503">
        <v>4.2233960000000002</v>
      </c>
      <c r="S1503">
        <v>6.0011409999999996</v>
      </c>
      <c r="T1503">
        <v>5.1969729999999998</v>
      </c>
      <c r="U1503">
        <v>5.6134810000000002</v>
      </c>
      <c r="V1503">
        <v>7.2837290000000001</v>
      </c>
      <c r="W1503">
        <v>6.4927429999999999</v>
      </c>
      <c r="X1503">
        <v>6.9345559999999997</v>
      </c>
      <c r="Y1503">
        <v>8.4919829999999994</v>
      </c>
      <c r="Z1503">
        <v>7.7143240000000004</v>
      </c>
      <c r="AA1503">
        <v>8.1945320000000006</v>
      </c>
      <c r="AB1503">
        <v>10.168593</v>
      </c>
      <c r="AC1503">
        <v>10.764906999999999</v>
      </c>
      <c r="AD1503">
        <v>12.675407999999999</v>
      </c>
      <c r="AE1503">
        <v>11.231593</v>
      </c>
      <c r="AF1503">
        <v>13.917933</v>
      </c>
      <c r="AG1503">
        <v>15.130773</v>
      </c>
      <c r="AH1503">
        <v>15.834073</v>
      </c>
      <c r="AI1503">
        <v>13.163643</v>
      </c>
      <c r="AJ1503">
        <v>17.321178</v>
      </c>
      <c r="AK1503">
        <v>17.968060999999999</v>
      </c>
      <c r="AL1503">
        <v>18.667615999999999</v>
      </c>
      <c r="AM1503">
        <v>19.263824</v>
      </c>
      <c r="AN1503">
        <v>20.092034999999999</v>
      </c>
      <c r="AO1503" s="1">
        <v>0.114</v>
      </c>
    </row>
    <row r="1504" spans="1:41" hidden="1" x14ac:dyDescent="0.2">
      <c r="A1504" t="s">
        <v>1201</v>
      </c>
      <c r="B1504" t="s">
        <v>13</v>
      </c>
      <c r="C1504" t="s">
        <v>2648</v>
      </c>
      <c r="D1504" t="s">
        <v>2680</v>
      </c>
      <c r="E1504" t="s">
        <v>2664</v>
      </c>
      <c r="F1504" t="s">
        <v>2660</v>
      </c>
      <c r="G1504" t="s">
        <v>2652</v>
      </c>
      <c r="H1504" t="s">
        <v>1124</v>
      </c>
      <c r="I1504" t="s">
        <v>186</v>
      </c>
      <c r="K1504">
        <v>0.87743199999999999</v>
      </c>
      <c r="L1504">
        <v>1.0725009999999999</v>
      </c>
      <c r="M1504">
        <v>1.547634</v>
      </c>
      <c r="N1504">
        <v>2.3591639999999998</v>
      </c>
      <c r="O1504">
        <v>2.8350970000000002</v>
      </c>
      <c r="P1504">
        <v>4.4233979999999997</v>
      </c>
      <c r="Q1504">
        <v>3.7209059999999998</v>
      </c>
      <c r="R1504">
        <v>4.2428020000000002</v>
      </c>
      <c r="S1504">
        <v>6.0493139999999999</v>
      </c>
      <c r="T1504">
        <v>5.258769</v>
      </c>
      <c r="U1504">
        <v>5.7045070000000004</v>
      </c>
      <c r="V1504">
        <v>7.4351349999999998</v>
      </c>
      <c r="W1504">
        <v>6.655227</v>
      </c>
      <c r="X1504">
        <v>7.1345010000000002</v>
      </c>
      <c r="Y1504">
        <v>8.7646449999999998</v>
      </c>
      <c r="Z1504">
        <v>7.9828390000000002</v>
      </c>
      <c r="AA1504">
        <v>8.5018550000000008</v>
      </c>
      <c r="AB1504">
        <v>10.565595</v>
      </c>
      <c r="AC1504">
        <v>11.196987999999999</v>
      </c>
      <c r="AD1504">
        <v>13.199797</v>
      </c>
      <c r="AE1504">
        <v>11.70102</v>
      </c>
      <c r="AF1504">
        <v>14.499212</v>
      </c>
      <c r="AG1504">
        <v>15.750361</v>
      </c>
      <c r="AH1504">
        <v>16.463432000000001</v>
      </c>
      <c r="AI1504">
        <v>13.663152999999999</v>
      </c>
      <c r="AJ1504">
        <v>17.945689999999999</v>
      </c>
      <c r="AK1504">
        <v>18.560424999999999</v>
      </c>
      <c r="AL1504">
        <v>19.212729</v>
      </c>
      <c r="AM1504">
        <v>19.739649</v>
      </c>
      <c r="AN1504">
        <v>20.478437</v>
      </c>
      <c r="AO1504" s="1">
        <v>0.115</v>
      </c>
    </row>
    <row r="1505" spans="1:41" hidden="1" x14ac:dyDescent="0.2">
      <c r="A1505" t="s">
        <v>1201</v>
      </c>
      <c r="B1505" t="s">
        <v>15</v>
      </c>
      <c r="C1505" t="s">
        <v>2648</v>
      </c>
      <c r="D1505" t="s">
        <v>2680</v>
      </c>
      <c r="E1505" t="s">
        <v>2664</v>
      </c>
      <c r="F1505" t="s">
        <v>2660</v>
      </c>
      <c r="G1505" t="s">
        <v>2653</v>
      </c>
      <c r="H1505" t="s">
        <v>1125</v>
      </c>
      <c r="I1505" t="s">
        <v>186</v>
      </c>
      <c r="K1505">
        <v>0.87743199999999999</v>
      </c>
      <c r="L1505">
        <v>1.073372</v>
      </c>
      <c r="M1505">
        <v>1.5503579999999999</v>
      </c>
      <c r="N1505">
        <v>2.364881</v>
      </c>
      <c r="O1505">
        <v>2.8422260000000001</v>
      </c>
      <c r="P1505">
        <v>4.4250170000000004</v>
      </c>
      <c r="Q1505">
        <v>3.706712</v>
      </c>
      <c r="R1505">
        <v>4.2008679999999998</v>
      </c>
      <c r="S1505">
        <v>5.9451970000000003</v>
      </c>
      <c r="T1505">
        <v>5.1231</v>
      </c>
      <c r="U1505">
        <v>5.5014469999999998</v>
      </c>
      <c r="V1505">
        <v>7.0934629999999999</v>
      </c>
      <c r="W1505">
        <v>6.283048</v>
      </c>
      <c r="X1505">
        <v>6.6690889999999996</v>
      </c>
      <c r="Y1505">
        <v>8.1208170000000006</v>
      </c>
      <c r="Z1505">
        <v>7.3422070000000001</v>
      </c>
      <c r="AA1505">
        <v>7.7690910000000004</v>
      </c>
      <c r="AB1505">
        <v>9.6099969999999999</v>
      </c>
      <c r="AC1505">
        <v>10.149233000000001</v>
      </c>
      <c r="AD1505">
        <v>11.924232</v>
      </c>
      <c r="AE1505">
        <v>10.548627</v>
      </c>
      <c r="AF1505">
        <v>13.055035</v>
      </c>
      <c r="AG1505">
        <v>14.179755999999999</v>
      </c>
      <c r="AH1505">
        <v>14.834792</v>
      </c>
      <c r="AI1505">
        <v>12.334807</v>
      </c>
      <c r="AJ1505">
        <v>16.238423999999998</v>
      </c>
      <c r="AK1505">
        <v>16.860014</v>
      </c>
      <c r="AL1505">
        <v>17.537064000000001</v>
      </c>
      <c r="AM1505">
        <v>18.122135</v>
      </c>
      <c r="AN1505">
        <v>18.932665</v>
      </c>
      <c r="AO1505" s="1">
        <v>0.112</v>
      </c>
    </row>
    <row r="1506" spans="1:41" hidden="1" x14ac:dyDescent="0.2">
      <c r="A1506" t="s">
        <v>1201</v>
      </c>
      <c r="B1506" t="s">
        <v>21</v>
      </c>
      <c r="C1506" t="s">
        <v>2648</v>
      </c>
      <c r="D1506" t="s">
        <v>2680</v>
      </c>
      <c r="E1506" t="s">
        <v>2664</v>
      </c>
      <c r="F1506" t="s">
        <v>2655</v>
      </c>
      <c r="I1506" t="s">
        <v>186</v>
      </c>
    </row>
    <row r="1507" spans="1:41" hidden="1" x14ac:dyDescent="0.2">
      <c r="A1507" t="s">
        <v>1201</v>
      </c>
      <c r="B1507" t="s">
        <v>11</v>
      </c>
      <c r="C1507" t="s">
        <v>2648</v>
      </c>
      <c r="D1507" t="s">
        <v>2680</v>
      </c>
      <c r="E1507" t="s">
        <v>2664</v>
      </c>
      <c r="F1507" t="s">
        <v>2655</v>
      </c>
      <c r="G1507" t="s">
        <v>2651</v>
      </c>
      <c r="H1507" t="s">
        <v>1126</v>
      </c>
      <c r="I1507" t="s">
        <v>186</v>
      </c>
      <c r="K1507">
        <v>14.44004</v>
      </c>
      <c r="L1507">
        <v>14.279961999999999</v>
      </c>
      <c r="M1507">
        <v>13.918594000000001</v>
      </c>
      <c r="N1507">
        <v>13.581580000000001</v>
      </c>
      <c r="O1507">
        <v>13.235794</v>
      </c>
      <c r="P1507">
        <v>12.968945</v>
      </c>
      <c r="Q1507">
        <v>12.834142</v>
      </c>
      <c r="R1507">
        <v>12.805031</v>
      </c>
      <c r="S1507">
        <v>12.783711</v>
      </c>
      <c r="T1507">
        <v>12.796514999999999</v>
      </c>
      <c r="U1507">
        <v>12.878830000000001</v>
      </c>
      <c r="V1507">
        <v>12.920989000000001</v>
      </c>
      <c r="W1507">
        <v>13.076691</v>
      </c>
      <c r="X1507">
        <v>13.178784</v>
      </c>
      <c r="Y1507">
        <v>13.288105</v>
      </c>
      <c r="Z1507">
        <v>13.458822</v>
      </c>
      <c r="AA1507">
        <v>13.655495</v>
      </c>
      <c r="AB1507">
        <v>13.885827000000001</v>
      </c>
      <c r="AC1507">
        <v>14.119730000000001</v>
      </c>
      <c r="AD1507">
        <v>14.421275</v>
      </c>
      <c r="AE1507">
        <v>14.719631</v>
      </c>
      <c r="AF1507">
        <v>14.984149</v>
      </c>
      <c r="AG1507">
        <v>15.307342999999999</v>
      </c>
      <c r="AH1507">
        <v>15.567181</v>
      </c>
      <c r="AI1507">
        <v>15.881338</v>
      </c>
      <c r="AJ1507">
        <v>16.230236000000001</v>
      </c>
      <c r="AK1507">
        <v>16.600322999999999</v>
      </c>
      <c r="AL1507">
        <v>17.007612000000002</v>
      </c>
      <c r="AM1507">
        <v>17.397295</v>
      </c>
      <c r="AN1507">
        <v>17.820419000000001</v>
      </c>
      <c r="AO1507" s="1">
        <v>7.0000000000000001E-3</v>
      </c>
    </row>
    <row r="1508" spans="1:41" hidden="1" x14ac:dyDescent="0.2">
      <c r="A1508" t="s">
        <v>1201</v>
      </c>
      <c r="B1508" t="s">
        <v>13</v>
      </c>
      <c r="C1508" t="s">
        <v>2648</v>
      </c>
      <c r="D1508" t="s">
        <v>2680</v>
      </c>
      <c r="E1508" t="s">
        <v>2664</v>
      </c>
      <c r="F1508" t="s">
        <v>2655</v>
      </c>
      <c r="G1508" t="s">
        <v>2652</v>
      </c>
      <c r="H1508" t="s">
        <v>1127</v>
      </c>
      <c r="I1508" t="s">
        <v>186</v>
      </c>
      <c r="K1508">
        <v>14.425516999999999</v>
      </c>
      <c r="L1508">
        <v>14.010992</v>
      </c>
      <c r="M1508">
        <v>13.492489000000001</v>
      </c>
      <c r="N1508">
        <v>13.023296</v>
      </c>
      <c r="O1508">
        <v>12.63092</v>
      </c>
      <c r="P1508">
        <v>12.316831000000001</v>
      </c>
      <c r="Q1508">
        <v>12.11476</v>
      </c>
      <c r="R1508">
        <v>12.039405</v>
      </c>
      <c r="S1508">
        <v>11.967311</v>
      </c>
      <c r="T1508">
        <v>11.960426</v>
      </c>
      <c r="U1508">
        <v>11.991123</v>
      </c>
      <c r="V1508">
        <v>12.032906000000001</v>
      </c>
      <c r="W1508">
        <v>12.225766999999999</v>
      </c>
      <c r="X1508">
        <v>12.357233000000001</v>
      </c>
      <c r="Y1508">
        <v>12.454822999999999</v>
      </c>
      <c r="Z1508">
        <v>12.585983000000001</v>
      </c>
      <c r="AA1508">
        <v>12.733922</v>
      </c>
      <c r="AB1508">
        <v>12.857245000000001</v>
      </c>
      <c r="AC1508">
        <v>13.049060000000001</v>
      </c>
      <c r="AD1508">
        <v>13.225144</v>
      </c>
      <c r="AE1508">
        <v>13.405904</v>
      </c>
      <c r="AF1508">
        <v>13.550591000000001</v>
      </c>
      <c r="AG1508">
        <v>13.763038</v>
      </c>
      <c r="AH1508">
        <v>13.997061</v>
      </c>
      <c r="AI1508">
        <v>14.255708</v>
      </c>
      <c r="AJ1508">
        <v>14.517244</v>
      </c>
      <c r="AK1508">
        <v>14.736817</v>
      </c>
      <c r="AL1508">
        <v>15.010182</v>
      </c>
      <c r="AM1508">
        <v>15.302600999999999</v>
      </c>
      <c r="AN1508">
        <v>15.605855999999999</v>
      </c>
      <c r="AO1508" s="1">
        <v>3.0000000000000001E-3</v>
      </c>
    </row>
    <row r="1509" spans="1:41" hidden="1" x14ac:dyDescent="0.2">
      <c r="A1509" t="s">
        <v>1201</v>
      </c>
      <c r="B1509" t="s">
        <v>15</v>
      </c>
      <c r="C1509" t="s">
        <v>2648</v>
      </c>
      <c r="D1509" t="s">
        <v>2680</v>
      </c>
      <c r="E1509" t="s">
        <v>2664</v>
      </c>
      <c r="F1509" t="s">
        <v>2655</v>
      </c>
      <c r="G1509" t="s">
        <v>2653</v>
      </c>
      <c r="H1509" t="s">
        <v>1128</v>
      </c>
      <c r="I1509" t="s">
        <v>186</v>
      </c>
      <c r="K1509">
        <v>14.441333</v>
      </c>
      <c r="L1509">
        <v>14.925227</v>
      </c>
      <c r="M1509">
        <v>14.810554</v>
      </c>
      <c r="N1509">
        <v>14.737969</v>
      </c>
      <c r="O1509">
        <v>14.582716</v>
      </c>
      <c r="P1509">
        <v>14.488936000000001</v>
      </c>
      <c r="Q1509">
        <v>14.376874000000001</v>
      </c>
      <c r="R1509">
        <v>14.505836</v>
      </c>
      <c r="S1509">
        <v>14.709693</v>
      </c>
      <c r="T1509">
        <v>14.855790000000001</v>
      </c>
      <c r="U1509">
        <v>15.108084</v>
      </c>
      <c r="V1509">
        <v>15.352365000000001</v>
      </c>
      <c r="W1509">
        <v>15.62602</v>
      </c>
      <c r="X1509">
        <v>15.881568</v>
      </c>
      <c r="Y1509">
        <v>16.088426999999999</v>
      </c>
      <c r="Z1509">
        <v>16.492038999999998</v>
      </c>
      <c r="AA1509">
        <v>16.796434000000001</v>
      </c>
      <c r="AB1509">
        <v>17.167746999999999</v>
      </c>
      <c r="AC1509">
        <v>17.615995000000002</v>
      </c>
      <c r="AD1509">
        <v>18.109209</v>
      </c>
      <c r="AE1509">
        <v>18.464153</v>
      </c>
      <c r="AF1509">
        <v>18.748007000000001</v>
      </c>
      <c r="AG1509">
        <v>19.083705999999999</v>
      </c>
      <c r="AH1509">
        <v>19.710840000000001</v>
      </c>
      <c r="AI1509">
        <v>20.237448000000001</v>
      </c>
      <c r="AJ1509">
        <v>20.793810000000001</v>
      </c>
      <c r="AK1509">
        <v>21.354565000000001</v>
      </c>
      <c r="AL1509">
        <v>21.913927000000001</v>
      </c>
      <c r="AM1509">
        <v>22.594835</v>
      </c>
      <c r="AN1509">
        <v>23.299617999999999</v>
      </c>
      <c r="AO1509" s="1">
        <v>1.7000000000000001E-2</v>
      </c>
    </row>
    <row r="1510" spans="1:41" hidden="1" x14ac:dyDescent="0.2">
      <c r="A1510" t="s">
        <v>1201</v>
      </c>
      <c r="B1510" t="s">
        <v>25</v>
      </c>
      <c r="C1510" t="s">
        <v>2648</v>
      </c>
      <c r="D1510" t="s">
        <v>2680</v>
      </c>
      <c r="E1510" t="s">
        <v>2664</v>
      </c>
      <c r="F1510" t="s">
        <v>2656</v>
      </c>
      <c r="I1510" t="s">
        <v>186</v>
      </c>
    </row>
    <row r="1511" spans="1:41" hidden="1" x14ac:dyDescent="0.2">
      <c r="A1511" t="s">
        <v>1201</v>
      </c>
      <c r="B1511" t="s">
        <v>11</v>
      </c>
      <c r="C1511" t="s">
        <v>2648</v>
      </c>
      <c r="D1511" t="s">
        <v>2680</v>
      </c>
      <c r="E1511" t="s">
        <v>2664</v>
      </c>
      <c r="F1511" t="s">
        <v>2656</v>
      </c>
      <c r="G1511" t="s">
        <v>2651</v>
      </c>
      <c r="H1511" t="s">
        <v>1129</v>
      </c>
      <c r="I1511" t="s">
        <v>186</v>
      </c>
      <c r="K1511">
        <v>34.101680999999999</v>
      </c>
      <c r="L1511">
        <v>36.587184999999998</v>
      </c>
      <c r="M1511">
        <v>38.074142000000002</v>
      </c>
      <c r="N1511">
        <v>39.854892999999997</v>
      </c>
      <c r="O1511">
        <v>41.660629</v>
      </c>
      <c r="P1511">
        <v>42.876499000000003</v>
      </c>
      <c r="Q1511">
        <v>43.513882000000002</v>
      </c>
      <c r="R1511">
        <v>44.586261999999998</v>
      </c>
      <c r="S1511">
        <v>45.52261</v>
      </c>
      <c r="T1511">
        <v>46.547908999999997</v>
      </c>
      <c r="U1511">
        <v>47.701706000000001</v>
      </c>
      <c r="V1511">
        <v>48.730362</v>
      </c>
      <c r="W1511">
        <v>49.480941999999999</v>
      </c>
      <c r="X1511">
        <v>50.022202</v>
      </c>
      <c r="Y1511">
        <v>50.601078000000001</v>
      </c>
      <c r="Z1511">
        <v>51.353050000000003</v>
      </c>
      <c r="AA1511">
        <v>52.042800999999997</v>
      </c>
      <c r="AB1511">
        <v>52.456211000000003</v>
      </c>
      <c r="AC1511">
        <v>53.000476999999997</v>
      </c>
      <c r="AD1511">
        <v>53.723559999999999</v>
      </c>
      <c r="AE1511">
        <v>54.244591</v>
      </c>
      <c r="AF1511">
        <v>54.790770999999999</v>
      </c>
      <c r="AG1511">
        <v>55.193100000000001</v>
      </c>
      <c r="AH1511">
        <v>55.887492999999999</v>
      </c>
      <c r="AI1511">
        <v>56.807968000000002</v>
      </c>
      <c r="AJ1511">
        <v>57.675426000000002</v>
      </c>
      <c r="AK1511">
        <v>58.605708999999997</v>
      </c>
      <c r="AL1511">
        <v>59.210715999999998</v>
      </c>
      <c r="AM1511">
        <v>59.859394000000002</v>
      </c>
      <c r="AN1511">
        <v>60.628967000000003</v>
      </c>
      <c r="AO1511" s="1">
        <v>0.02</v>
      </c>
    </row>
    <row r="1512" spans="1:41" hidden="1" x14ac:dyDescent="0.2">
      <c r="A1512" t="s">
        <v>1201</v>
      </c>
      <c r="B1512" t="s">
        <v>13</v>
      </c>
      <c r="C1512" t="s">
        <v>2648</v>
      </c>
      <c r="D1512" t="s">
        <v>2680</v>
      </c>
      <c r="E1512" t="s">
        <v>2664</v>
      </c>
      <c r="F1512" t="s">
        <v>2656</v>
      </c>
      <c r="G1512" t="s">
        <v>2652</v>
      </c>
      <c r="H1512" t="s">
        <v>1130</v>
      </c>
      <c r="I1512" t="s">
        <v>186</v>
      </c>
      <c r="K1512">
        <v>34.121105</v>
      </c>
      <c r="L1512">
        <v>36.624671999999997</v>
      </c>
      <c r="M1512">
        <v>37.905796000000002</v>
      </c>
      <c r="N1512">
        <v>39.425899999999999</v>
      </c>
      <c r="O1512">
        <v>41.097743999999999</v>
      </c>
      <c r="P1512">
        <v>42.334969000000001</v>
      </c>
      <c r="Q1512">
        <v>42.951411999999998</v>
      </c>
      <c r="R1512">
        <v>43.850296</v>
      </c>
      <c r="S1512">
        <v>44.763987999999998</v>
      </c>
      <c r="T1512">
        <v>45.863273999999997</v>
      </c>
      <c r="U1512">
        <v>47.066395</v>
      </c>
      <c r="V1512">
        <v>48.170108999999997</v>
      </c>
      <c r="W1512">
        <v>48.895373999999997</v>
      </c>
      <c r="X1512">
        <v>49.632663999999998</v>
      </c>
      <c r="Y1512">
        <v>50.334296999999999</v>
      </c>
      <c r="Z1512">
        <v>51.236632999999998</v>
      </c>
      <c r="AA1512">
        <v>51.888832000000001</v>
      </c>
      <c r="AB1512">
        <v>52.383941999999998</v>
      </c>
      <c r="AC1512">
        <v>52.910899999999998</v>
      </c>
      <c r="AD1512">
        <v>53.553051000000004</v>
      </c>
      <c r="AE1512">
        <v>54.116878999999997</v>
      </c>
      <c r="AF1512">
        <v>54.663409999999999</v>
      </c>
      <c r="AG1512">
        <v>55.111977000000003</v>
      </c>
      <c r="AH1512">
        <v>55.805183</v>
      </c>
      <c r="AI1512">
        <v>56.696266000000001</v>
      </c>
      <c r="AJ1512">
        <v>57.36956</v>
      </c>
      <c r="AK1512">
        <v>58.149757000000001</v>
      </c>
      <c r="AL1512">
        <v>58.941611999999999</v>
      </c>
      <c r="AM1512">
        <v>59.494391999999998</v>
      </c>
      <c r="AN1512">
        <v>60.044769000000002</v>
      </c>
      <c r="AO1512" s="1">
        <v>0.02</v>
      </c>
    </row>
    <row r="1513" spans="1:41" hidden="1" x14ac:dyDescent="0.2">
      <c r="A1513" t="s">
        <v>1201</v>
      </c>
      <c r="B1513" t="s">
        <v>15</v>
      </c>
      <c r="C1513" t="s">
        <v>2648</v>
      </c>
      <c r="D1513" t="s">
        <v>2680</v>
      </c>
      <c r="E1513" t="s">
        <v>2664</v>
      </c>
      <c r="F1513" t="s">
        <v>2656</v>
      </c>
      <c r="G1513" t="s">
        <v>2653</v>
      </c>
      <c r="H1513" t="s">
        <v>1131</v>
      </c>
      <c r="I1513" t="s">
        <v>186</v>
      </c>
      <c r="K1513">
        <v>34.135742</v>
      </c>
      <c r="L1513">
        <v>36.441608000000002</v>
      </c>
      <c r="M1513">
        <v>38.164287999999999</v>
      </c>
      <c r="N1513">
        <v>40.345745000000001</v>
      </c>
      <c r="O1513">
        <v>42.307338999999999</v>
      </c>
      <c r="P1513">
        <v>43.442965999999998</v>
      </c>
      <c r="Q1513">
        <v>44.133460999999997</v>
      </c>
      <c r="R1513">
        <v>45.253295999999999</v>
      </c>
      <c r="S1513">
        <v>46.258755000000001</v>
      </c>
      <c r="T1513">
        <v>47.238830999999998</v>
      </c>
      <c r="U1513">
        <v>48.313648000000001</v>
      </c>
      <c r="V1513">
        <v>49.168129</v>
      </c>
      <c r="W1513">
        <v>49.756512000000001</v>
      </c>
      <c r="X1513">
        <v>50.144886</v>
      </c>
      <c r="Y1513">
        <v>50.616726</v>
      </c>
      <c r="Z1513">
        <v>51.341934000000002</v>
      </c>
      <c r="AA1513">
        <v>51.980133000000002</v>
      </c>
      <c r="AB1513">
        <v>52.284050000000001</v>
      </c>
      <c r="AC1513">
        <v>52.660328</v>
      </c>
      <c r="AD1513">
        <v>53.140968000000001</v>
      </c>
      <c r="AE1513">
        <v>53.641204999999999</v>
      </c>
      <c r="AF1513">
        <v>54.073051</v>
      </c>
      <c r="AG1513">
        <v>54.377364999999998</v>
      </c>
      <c r="AH1513">
        <v>54.982937</v>
      </c>
      <c r="AI1513">
        <v>55.846882000000001</v>
      </c>
      <c r="AJ1513">
        <v>56.799357999999998</v>
      </c>
      <c r="AK1513">
        <v>57.644252999999999</v>
      </c>
      <c r="AL1513">
        <v>58.517792</v>
      </c>
      <c r="AM1513">
        <v>59.194431000000002</v>
      </c>
      <c r="AN1513">
        <v>59.995384000000001</v>
      </c>
      <c r="AO1513" s="1">
        <v>0.02</v>
      </c>
    </row>
    <row r="1514" spans="1:41" hidden="1" x14ac:dyDescent="0.2">
      <c r="A1514" t="s">
        <v>1201</v>
      </c>
      <c r="B1514" t="s">
        <v>104</v>
      </c>
    </row>
    <row r="1515" spans="1:41" hidden="1" x14ac:dyDescent="0.2">
      <c r="A1515" t="s">
        <v>1201</v>
      </c>
      <c r="B1515" t="s">
        <v>17</v>
      </c>
      <c r="C1515" t="s">
        <v>2648</v>
      </c>
      <c r="D1515" t="s">
        <v>2680</v>
      </c>
      <c r="E1515" t="s">
        <v>2669</v>
      </c>
      <c r="F1515" t="s">
        <v>2654</v>
      </c>
      <c r="I1515" t="s">
        <v>186</v>
      </c>
    </row>
    <row r="1516" spans="1:41" hidden="1" x14ac:dyDescent="0.2">
      <c r="A1516" t="s">
        <v>1201</v>
      </c>
      <c r="B1516" t="s">
        <v>11</v>
      </c>
      <c r="C1516" t="s">
        <v>2648</v>
      </c>
      <c r="D1516" t="s">
        <v>2680</v>
      </c>
      <c r="E1516" t="s">
        <v>2669</v>
      </c>
      <c r="F1516" t="s">
        <v>2654</v>
      </c>
      <c r="G1516" t="s">
        <v>2651</v>
      </c>
      <c r="H1516" t="s">
        <v>1132</v>
      </c>
      <c r="I1516" t="s">
        <v>186</v>
      </c>
      <c r="K1516">
        <v>20.200384</v>
      </c>
      <c r="L1516">
        <v>20.624462000000001</v>
      </c>
      <c r="M1516">
        <v>18.992104999999999</v>
      </c>
      <c r="N1516">
        <v>19.580027000000001</v>
      </c>
      <c r="O1516">
        <v>19.074736000000001</v>
      </c>
      <c r="P1516">
        <v>18.676561</v>
      </c>
      <c r="Q1516">
        <v>18.380490999999999</v>
      </c>
      <c r="R1516">
        <v>19.112703</v>
      </c>
      <c r="S1516">
        <v>19.735209000000001</v>
      </c>
      <c r="T1516">
        <v>20.188818000000001</v>
      </c>
      <c r="U1516">
        <v>21.034790000000001</v>
      </c>
      <c r="V1516">
        <v>21.703941</v>
      </c>
      <c r="W1516">
        <v>22.31616</v>
      </c>
      <c r="X1516">
        <v>22.928664999999999</v>
      </c>
      <c r="Y1516">
        <v>23.579391000000001</v>
      </c>
      <c r="Z1516">
        <v>24.338380999999998</v>
      </c>
      <c r="AA1516">
        <v>25.197959999999998</v>
      </c>
      <c r="AB1516">
        <v>25.958815000000001</v>
      </c>
      <c r="AC1516">
        <v>26.635933000000001</v>
      </c>
      <c r="AD1516">
        <v>27.605671000000001</v>
      </c>
      <c r="AE1516">
        <v>28.394708999999999</v>
      </c>
      <c r="AF1516">
        <v>29.068166999999999</v>
      </c>
      <c r="AG1516">
        <v>30.115635000000001</v>
      </c>
      <c r="AH1516">
        <v>31.253357000000001</v>
      </c>
      <c r="AI1516">
        <v>32.133735999999999</v>
      </c>
      <c r="AJ1516">
        <v>33.260779999999997</v>
      </c>
      <c r="AK1516">
        <v>34.054276000000002</v>
      </c>
      <c r="AL1516">
        <v>34.687953999999998</v>
      </c>
      <c r="AM1516">
        <v>35.474789000000001</v>
      </c>
      <c r="AN1516">
        <v>36.15419</v>
      </c>
      <c r="AO1516" s="1">
        <v>0.02</v>
      </c>
    </row>
    <row r="1517" spans="1:41" hidden="1" x14ac:dyDescent="0.2">
      <c r="A1517" t="s">
        <v>1201</v>
      </c>
      <c r="B1517" t="s">
        <v>13</v>
      </c>
      <c r="C1517" t="s">
        <v>2648</v>
      </c>
      <c r="D1517" t="s">
        <v>2680</v>
      </c>
      <c r="E1517" t="s">
        <v>2669</v>
      </c>
      <c r="F1517" t="s">
        <v>2654</v>
      </c>
      <c r="G1517" t="s">
        <v>2652</v>
      </c>
      <c r="H1517" t="s">
        <v>1133</v>
      </c>
      <c r="I1517" t="s">
        <v>186</v>
      </c>
      <c r="K1517">
        <v>20.200384</v>
      </c>
      <c r="L1517">
        <v>20.618863999999999</v>
      </c>
      <c r="M1517">
        <v>18.54487</v>
      </c>
      <c r="N1517">
        <v>18.576342</v>
      </c>
      <c r="O1517">
        <v>18.030349999999999</v>
      </c>
      <c r="P1517">
        <v>17.589966</v>
      </c>
      <c r="Q1517">
        <v>17.344698000000001</v>
      </c>
      <c r="R1517">
        <v>18.036532999999999</v>
      </c>
      <c r="S1517">
        <v>18.626933999999999</v>
      </c>
      <c r="T1517">
        <v>19.110558999999999</v>
      </c>
      <c r="U1517">
        <v>19.703861</v>
      </c>
      <c r="V1517">
        <v>20.354721000000001</v>
      </c>
      <c r="W1517">
        <v>20.888645</v>
      </c>
      <c r="X1517">
        <v>21.256582000000002</v>
      </c>
      <c r="Y1517">
        <v>21.785181000000001</v>
      </c>
      <c r="Z1517">
        <v>22.281679</v>
      </c>
      <c r="AA1517">
        <v>22.837209999999999</v>
      </c>
      <c r="AB1517">
        <v>23.584887999999999</v>
      </c>
      <c r="AC1517">
        <v>24.107831999999998</v>
      </c>
      <c r="AD1517">
        <v>25.217414999999999</v>
      </c>
      <c r="AE1517">
        <v>26.026423000000001</v>
      </c>
      <c r="AF1517">
        <v>26.620114999999998</v>
      </c>
      <c r="AG1517">
        <v>27.648911999999999</v>
      </c>
      <c r="AH1517">
        <v>28.420811</v>
      </c>
      <c r="AI1517">
        <v>29.092912999999999</v>
      </c>
      <c r="AJ1517">
        <v>30.098269999999999</v>
      </c>
      <c r="AK1517">
        <v>30.460332999999999</v>
      </c>
      <c r="AL1517">
        <v>31.141548</v>
      </c>
      <c r="AM1517">
        <v>32.135272999999998</v>
      </c>
      <c r="AN1517">
        <v>32.934544000000002</v>
      </c>
      <c r="AO1517" s="1">
        <v>1.7000000000000001E-2</v>
      </c>
    </row>
    <row r="1518" spans="1:41" hidden="1" x14ac:dyDescent="0.2">
      <c r="A1518" t="s">
        <v>1201</v>
      </c>
      <c r="B1518" t="s">
        <v>15</v>
      </c>
      <c r="C1518" t="s">
        <v>2648</v>
      </c>
      <c r="D1518" t="s">
        <v>2680</v>
      </c>
      <c r="E1518" t="s">
        <v>2669</v>
      </c>
      <c r="F1518" t="s">
        <v>2654</v>
      </c>
      <c r="G1518" t="s">
        <v>2653</v>
      </c>
      <c r="H1518" t="s">
        <v>1134</v>
      </c>
      <c r="I1518" t="s">
        <v>186</v>
      </c>
      <c r="K1518">
        <v>20.200384</v>
      </c>
      <c r="L1518">
        <v>20.635618000000001</v>
      </c>
      <c r="M1518">
        <v>18.899227</v>
      </c>
      <c r="N1518">
        <v>19.861301000000001</v>
      </c>
      <c r="O1518">
        <v>19.774764999999999</v>
      </c>
      <c r="P1518">
        <v>19.570696000000002</v>
      </c>
      <c r="Q1518">
        <v>19.400745000000001</v>
      </c>
      <c r="R1518">
        <v>20.394141999999999</v>
      </c>
      <c r="S1518">
        <v>21.973344999999998</v>
      </c>
      <c r="T1518">
        <v>22.700665000000001</v>
      </c>
      <c r="U1518">
        <v>23.618455999999998</v>
      </c>
      <c r="V1518">
        <v>24.421216999999999</v>
      </c>
      <c r="W1518">
        <v>25.155740999999999</v>
      </c>
      <c r="X1518">
        <v>25.791172</v>
      </c>
      <c r="Y1518">
        <v>26.315928</v>
      </c>
      <c r="Z1518">
        <v>27.008181</v>
      </c>
      <c r="AA1518">
        <v>27.858280000000001</v>
      </c>
      <c r="AB1518">
        <v>28.496569000000001</v>
      </c>
      <c r="AC1518">
        <v>29.209436</v>
      </c>
      <c r="AD1518">
        <v>29.363185999999999</v>
      </c>
      <c r="AE1518">
        <v>29.949503</v>
      </c>
      <c r="AF1518">
        <v>30.710816999999999</v>
      </c>
      <c r="AG1518">
        <v>31.811395999999998</v>
      </c>
      <c r="AH1518">
        <v>32.820847000000001</v>
      </c>
      <c r="AI1518">
        <v>34.136299000000001</v>
      </c>
      <c r="AJ1518">
        <v>35.105407999999997</v>
      </c>
      <c r="AK1518">
        <v>36.033520000000003</v>
      </c>
      <c r="AL1518">
        <v>36.588389999999997</v>
      </c>
      <c r="AM1518">
        <v>37.526736999999997</v>
      </c>
      <c r="AN1518">
        <v>38.543430000000001</v>
      </c>
      <c r="AO1518" s="1">
        <v>2.3E-2</v>
      </c>
    </row>
    <row r="1519" spans="1:41" hidden="1" x14ac:dyDescent="0.2">
      <c r="A1519" t="s">
        <v>1201</v>
      </c>
      <c r="B1519" t="s">
        <v>36</v>
      </c>
      <c r="C1519" t="s">
        <v>2648</v>
      </c>
      <c r="D1519" t="s">
        <v>2680</v>
      </c>
      <c r="E1519" t="s">
        <v>2669</v>
      </c>
      <c r="F1519" t="s">
        <v>2660</v>
      </c>
      <c r="I1519" t="s">
        <v>186</v>
      </c>
    </row>
    <row r="1520" spans="1:41" hidden="1" x14ac:dyDescent="0.2">
      <c r="A1520" t="s">
        <v>1201</v>
      </c>
      <c r="B1520" t="s">
        <v>11</v>
      </c>
      <c r="C1520" t="s">
        <v>2648</v>
      </c>
      <c r="D1520" t="s">
        <v>2680</v>
      </c>
      <c r="E1520" t="s">
        <v>2669</v>
      </c>
      <c r="F1520" t="s">
        <v>2660</v>
      </c>
      <c r="G1520" t="s">
        <v>2651</v>
      </c>
      <c r="H1520" t="s">
        <v>1135</v>
      </c>
      <c r="I1520" t="s">
        <v>186</v>
      </c>
      <c r="K1520">
        <v>10.402468000000001</v>
      </c>
      <c r="L1520">
        <v>10.930239</v>
      </c>
      <c r="M1520">
        <v>11.594663000000001</v>
      </c>
      <c r="N1520">
        <v>12.353312000000001</v>
      </c>
      <c r="O1520">
        <v>12.806932</v>
      </c>
      <c r="P1520">
        <v>13.511547</v>
      </c>
      <c r="Q1520">
        <v>14.060205</v>
      </c>
      <c r="R1520">
        <v>14.915566</v>
      </c>
      <c r="S1520">
        <v>15.469860000000001</v>
      </c>
      <c r="T1520">
        <v>16.250311</v>
      </c>
      <c r="U1520">
        <v>16.859055000000001</v>
      </c>
      <c r="V1520">
        <v>17.367722000000001</v>
      </c>
      <c r="W1520">
        <v>18.130772</v>
      </c>
      <c r="X1520">
        <v>18.991019999999999</v>
      </c>
      <c r="Y1520">
        <v>19.605608</v>
      </c>
      <c r="Z1520">
        <v>20.051130000000001</v>
      </c>
      <c r="AA1520">
        <v>20.644283000000001</v>
      </c>
      <c r="AB1520">
        <v>21.206606000000001</v>
      </c>
      <c r="AC1520">
        <v>22.269628999999998</v>
      </c>
      <c r="AD1520">
        <v>22.990324000000001</v>
      </c>
      <c r="AE1520">
        <v>23.891808999999999</v>
      </c>
      <c r="AF1520">
        <v>24.288658000000002</v>
      </c>
      <c r="AG1520">
        <v>25.238924000000001</v>
      </c>
      <c r="AH1520">
        <v>25.972232999999999</v>
      </c>
      <c r="AI1520">
        <v>26.772466999999999</v>
      </c>
      <c r="AJ1520">
        <v>27.234107999999999</v>
      </c>
      <c r="AK1520">
        <v>29.515357999999999</v>
      </c>
      <c r="AL1520">
        <v>30.176506</v>
      </c>
      <c r="AM1520">
        <v>30.885576</v>
      </c>
      <c r="AN1520">
        <v>31.552337999999999</v>
      </c>
      <c r="AO1520" s="1">
        <v>3.9E-2</v>
      </c>
    </row>
    <row r="1521" spans="1:41" hidden="1" x14ac:dyDescent="0.2">
      <c r="A1521" t="s">
        <v>1201</v>
      </c>
      <c r="B1521" t="s">
        <v>13</v>
      </c>
      <c r="C1521" t="s">
        <v>2648</v>
      </c>
      <c r="D1521" t="s">
        <v>2680</v>
      </c>
      <c r="E1521" t="s">
        <v>2669</v>
      </c>
      <c r="F1521" t="s">
        <v>2660</v>
      </c>
      <c r="G1521" t="s">
        <v>2652</v>
      </c>
      <c r="H1521" t="s">
        <v>1136</v>
      </c>
      <c r="I1521" t="s">
        <v>186</v>
      </c>
      <c r="K1521">
        <v>10.402468000000001</v>
      </c>
      <c r="L1521">
        <v>10.927272</v>
      </c>
      <c r="M1521">
        <v>11.584705</v>
      </c>
      <c r="N1521">
        <v>12.336906000000001</v>
      </c>
      <c r="O1521">
        <v>12.794007000000001</v>
      </c>
      <c r="P1521">
        <v>13.512739</v>
      </c>
      <c r="Q1521">
        <v>14.087161</v>
      </c>
      <c r="R1521">
        <v>14.984101000000001</v>
      </c>
      <c r="S1521">
        <v>15.59404</v>
      </c>
      <c r="T1521">
        <v>16.443541</v>
      </c>
      <c r="U1521">
        <v>17.132435000000001</v>
      </c>
      <c r="V1521">
        <v>17.728743000000001</v>
      </c>
      <c r="W1521">
        <v>18.584503000000002</v>
      </c>
      <c r="X1521">
        <v>19.538592999999999</v>
      </c>
      <c r="Y1521">
        <v>20.235106999999999</v>
      </c>
      <c r="Z1521">
        <v>20.749056</v>
      </c>
      <c r="AA1521">
        <v>21.418513999999998</v>
      </c>
      <c r="AB1521">
        <v>22.034554</v>
      </c>
      <c r="AC1521">
        <v>23.163485000000001</v>
      </c>
      <c r="AD1521">
        <v>23.941444000000001</v>
      </c>
      <c r="AE1521">
        <v>24.890373</v>
      </c>
      <c r="AF1521">
        <v>25.303068</v>
      </c>
      <c r="AG1521">
        <v>26.27243</v>
      </c>
      <c r="AH1521">
        <v>27.004555</v>
      </c>
      <c r="AI1521">
        <v>27.78838</v>
      </c>
      <c r="AJ1521">
        <v>28.216028000000001</v>
      </c>
      <c r="AK1521">
        <v>30.488410999999999</v>
      </c>
      <c r="AL1521">
        <v>31.057687999999999</v>
      </c>
      <c r="AM1521">
        <v>31.64846</v>
      </c>
      <c r="AN1521">
        <v>32.159137999999999</v>
      </c>
      <c r="AO1521" s="1">
        <v>0.04</v>
      </c>
    </row>
    <row r="1522" spans="1:41" hidden="1" x14ac:dyDescent="0.2">
      <c r="A1522" t="s">
        <v>1201</v>
      </c>
      <c r="B1522" t="s">
        <v>15</v>
      </c>
      <c r="C1522" t="s">
        <v>2648</v>
      </c>
      <c r="D1522" t="s">
        <v>2680</v>
      </c>
      <c r="E1522" t="s">
        <v>2669</v>
      </c>
      <c r="F1522" t="s">
        <v>2660</v>
      </c>
      <c r="G1522" t="s">
        <v>2653</v>
      </c>
      <c r="H1522" t="s">
        <v>1137</v>
      </c>
      <c r="I1522" t="s">
        <v>186</v>
      </c>
      <c r="K1522">
        <v>10.402468000000001</v>
      </c>
      <c r="L1522">
        <v>10.936151000000001</v>
      </c>
      <c r="M1522">
        <v>11.605091</v>
      </c>
      <c r="N1522">
        <v>12.3668</v>
      </c>
      <c r="O1522">
        <v>12.826176999999999</v>
      </c>
      <c r="P1522">
        <v>13.517685999999999</v>
      </c>
      <c r="Q1522">
        <v>14.033427</v>
      </c>
      <c r="R1522">
        <v>14.836005</v>
      </c>
      <c r="S1522">
        <v>15.325645</v>
      </c>
      <c r="T1522">
        <v>16.01932</v>
      </c>
      <c r="U1522">
        <v>16.522580999999999</v>
      </c>
      <c r="V1522">
        <v>16.91404</v>
      </c>
      <c r="W1522">
        <v>17.545203999999998</v>
      </c>
      <c r="X1522">
        <v>18.264011</v>
      </c>
      <c r="Y1522">
        <v>18.74869</v>
      </c>
      <c r="Z1522">
        <v>19.083919999999999</v>
      </c>
      <c r="AA1522">
        <v>19.572479000000001</v>
      </c>
      <c r="AB1522">
        <v>20.041653</v>
      </c>
      <c r="AC1522">
        <v>20.99597</v>
      </c>
      <c r="AD1522">
        <v>21.627859000000001</v>
      </c>
      <c r="AE1522">
        <v>22.439007</v>
      </c>
      <c r="AF1522">
        <v>22.782783999999999</v>
      </c>
      <c r="AG1522">
        <v>23.652577999999998</v>
      </c>
      <c r="AH1522">
        <v>24.333136</v>
      </c>
      <c r="AI1522">
        <v>25.086765</v>
      </c>
      <c r="AJ1522">
        <v>25.531690999999999</v>
      </c>
      <c r="AK1522">
        <v>27.695217</v>
      </c>
      <c r="AL1522">
        <v>28.348949000000001</v>
      </c>
      <c r="AM1522">
        <v>29.055111</v>
      </c>
      <c r="AN1522">
        <v>29.731672</v>
      </c>
      <c r="AO1522" s="1">
        <v>3.6999999999999998E-2</v>
      </c>
    </row>
    <row r="1523" spans="1:41" hidden="1" x14ac:dyDescent="0.2">
      <c r="A1523" t="s">
        <v>1201</v>
      </c>
      <c r="B1523" t="s">
        <v>21</v>
      </c>
      <c r="C1523" t="s">
        <v>2648</v>
      </c>
      <c r="D1523" t="s">
        <v>2680</v>
      </c>
      <c r="E1523" t="s">
        <v>2669</v>
      </c>
      <c r="F1523" t="s">
        <v>2655</v>
      </c>
      <c r="I1523" t="s">
        <v>186</v>
      </c>
    </row>
    <row r="1524" spans="1:41" hidden="1" x14ac:dyDescent="0.2">
      <c r="A1524" t="s">
        <v>1201</v>
      </c>
      <c r="B1524" t="s">
        <v>11</v>
      </c>
      <c r="C1524" t="s">
        <v>2648</v>
      </c>
      <c r="D1524" t="s">
        <v>2680</v>
      </c>
      <c r="E1524" t="s">
        <v>2669</v>
      </c>
      <c r="F1524" t="s">
        <v>2655</v>
      </c>
      <c r="G1524" t="s">
        <v>2651</v>
      </c>
      <c r="H1524" t="s">
        <v>1138</v>
      </c>
      <c r="I1524" t="s">
        <v>186</v>
      </c>
      <c r="K1524">
        <v>4.8950959999999997</v>
      </c>
      <c r="L1524">
        <v>4.0023249999999999</v>
      </c>
      <c r="M1524">
        <v>3.8759839999999999</v>
      </c>
      <c r="N1524">
        <v>3.6769959999999999</v>
      </c>
      <c r="O1524">
        <v>3.5998079999999999</v>
      </c>
      <c r="P1524">
        <v>3.6566109999999998</v>
      </c>
      <c r="Q1524">
        <v>3.9258600000000001</v>
      </c>
      <c r="R1524">
        <v>4.2533839999999996</v>
      </c>
      <c r="S1524">
        <v>4.4628370000000004</v>
      </c>
      <c r="T1524">
        <v>4.7077179999999998</v>
      </c>
      <c r="U1524">
        <v>4.9352099999999997</v>
      </c>
      <c r="V1524">
        <v>5.0880609999999997</v>
      </c>
      <c r="W1524">
        <v>5.2946470000000003</v>
      </c>
      <c r="X1524">
        <v>5.362571</v>
      </c>
      <c r="Y1524">
        <v>5.4827690000000002</v>
      </c>
      <c r="Z1524">
        <v>5.6054120000000003</v>
      </c>
      <c r="AA1524">
        <v>5.7269769999999998</v>
      </c>
      <c r="AB1524">
        <v>5.885446</v>
      </c>
      <c r="AC1524">
        <v>6.0095070000000002</v>
      </c>
      <c r="AD1524">
        <v>6.2140510000000004</v>
      </c>
      <c r="AE1524">
        <v>6.3547820000000002</v>
      </c>
      <c r="AF1524">
        <v>6.4854500000000002</v>
      </c>
      <c r="AG1524">
        <v>6.6439839999999997</v>
      </c>
      <c r="AH1524">
        <v>6.7102630000000003</v>
      </c>
      <c r="AI1524">
        <v>6.8568720000000001</v>
      </c>
      <c r="AJ1524">
        <v>7.0126759999999999</v>
      </c>
      <c r="AK1524">
        <v>7.1484750000000004</v>
      </c>
      <c r="AL1524">
        <v>7.3785040000000004</v>
      </c>
      <c r="AM1524">
        <v>7.4842199999999997</v>
      </c>
      <c r="AN1524">
        <v>7.6755630000000004</v>
      </c>
      <c r="AO1524" s="1">
        <v>1.6E-2</v>
      </c>
    </row>
    <row r="1525" spans="1:41" hidden="1" x14ac:dyDescent="0.2">
      <c r="A1525" t="s">
        <v>1201</v>
      </c>
      <c r="B1525" t="s">
        <v>13</v>
      </c>
      <c r="C1525" t="s">
        <v>2648</v>
      </c>
      <c r="D1525" t="s">
        <v>2680</v>
      </c>
      <c r="E1525" t="s">
        <v>2669</v>
      </c>
      <c r="F1525" t="s">
        <v>2655</v>
      </c>
      <c r="G1525" t="s">
        <v>2652</v>
      </c>
      <c r="H1525" t="s">
        <v>1139</v>
      </c>
      <c r="I1525" t="s">
        <v>186</v>
      </c>
      <c r="K1525">
        <v>4.8909029999999998</v>
      </c>
      <c r="L1525">
        <v>3.7639659999999999</v>
      </c>
      <c r="M1525">
        <v>3.4983610000000001</v>
      </c>
      <c r="N1525">
        <v>3.2329680000000001</v>
      </c>
      <c r="O1525">
        <v>3.1943160000000002</v>
      </c>
      <c r="P1525">
        <v>3.2407689999999998</v>
      </c>
      <c r="Q1525">
        <v>3.3889089999999999</v>
      </c>
      <c r="R1525">
        <v>3.6851569999999998</v>
      </c>
      <c r="S1525">
        <v>3.838994</v>
      </c>
      <c r="T1525">
        <v>4.0300649999999996</v>
      </c>
      <c r="U1525">
        <v>4.1941819999999996</v>
      </c>
      <c r="V1525">
        <v>4.332592</v>
      </c>
      <c r="W1525">
        <v>4.6201829999999999</v>
      </c>
      <c r="X1525">
        <v>4.7272470000000002</v>
      </c>
      <c r="Y1525">
        <v>4.8150240000000002</v>
      </c>
      <c r="Z1525">
        <v>4.9151379999999998</v>
      </c>
      <c r="AA1525">
        <v>4.9881570000000002</v>
      </c>
      <c r="AB1525">
        <v>5.0595340000000002</v>
      </c>
      <c r="AC1525">
        <v>5.184736</v>
      </c>
      <c r="AD1525">
        <v>5.2689440000000003</v>
      </c>
      <c r="AE1525">
        <v>5.3349279999999997</v>
      </c>
      <c r="AF1525">
        <v>5.3574929999999998</v>
      </c>
      <c r="AG1525">
        <v>5.4417900000000001</v>
      </c>
      <c r="AH1525">
        <v>5.5380039999999999</v>
      </c>
      <c r="AI1525">
        <v>5.6737650000000004</v>
      </c>
      <c r="AJ1525">
        <v>5.7793970000000003</v>
      </c>
      <c r="AK1525">
        <v>5.8494989999999998</v>
      </c>
      <c r="AL1525">
        <v>5.9735279999999999</v>
      </c>
      <c r="AM1525">
        <v>6.0967960000000003</v>
      </c>
      <c r="AN1525">
        <v>6.2410899999999998</v>
      </c>
      <c r="AO1525" s="1">
        <v>8.0000000000000002E-3</v>
      </c>
    </row>
    <row r="1526" spans="1:41" hidden="1" x14ac:dyDescent="0.2">
      <c r="A1526" t="s">
        <v>1201</v>
      </c>
      <c r="B1526" t="s">
        <v>15</v>
      </c>
      <c r="C1526" t="s">
        <v>2648</v>
      </c>
      <c r="D1526" t="s">
        <v>2680</v>
      </c>
      <c r="E1526" t="s">
        <v>2669</v>
      </c>
      <c r="F1526" t="s">
        <v>2655</v>
      </c>
      <c r="G1526" t="s">
        <v>2653</v>
      </c>
      <c r="H1526" t="s">
        <v>1140</v>
      </c>
      <c r="I1526" t="s">
        <v>186</v>
      </c>
      <c r="K1526">
        <v>4.9200030000000003</v>
      </c>
      <c r="L1526">
        <v>4.5738919999999998</v>
      </c>
      <c r="M1526">
        <v>4.6398229999999998</v>
      </c>
      <c r="N1526">
        <v>4.6462349999999999</v>
      </c>
      <c r="O1526">
        <v>4.7185519999999999</v>
      </c>
      <c r="P1526">
        <v>4.9969659999999996</v>
      </c>
      <c r="Q1526">
        <v>5.2926960000000003</v>
      </c>
      <c r="R1526">
        <v>5.7980559999999999</v>
      </c>
      <c r="S1526">
        <v>6.2229869999999998</v>
      </c>
      <c r="T1526">
        <v>6.6058399999999997</v>
      </c>
      <c r="U1526">
        <v>7.0028170000000003</v>
      </c>
      <c r="V1526">
        <v>7.3151609999999998</v>
      </c>
      <c r="W1526">
        <v>7.5427489999999997</v>
      </c>
      <c r="X1526">
        <v>7.8132200000000003</v>
      </c>
      <c r="Y1526">
        <v>8.0246040000000001</v>
      </c>
      <c r="Z1526">
        <v>8.3893269999999998</v>
      </c>
      <c r="AA1526">
        <v>8.5823169999999998</v>
      </c>
      <c r="AB1526">
        <v>8.8757560000000009</v>
      </c>
      <c r="AC1526">
        <v>9.2378029999999995</v>
      </c>
      <c r="AD1526">
        <v>9.6330559999999998</v>
      </c>
      <c r="AE1526">
        <v>9.8446250000000006</v>
      </c>
      <c r="AF1526">
        <v>10.039211999999999</v>
      </c>
      <c r="AG1526">
        <v>10.156062</v>
      </c>
      <c r="AH1526">
        <v>10.696353</v>
      </c>
      <c r="AI1526">
        <v>10.924509</v>
      </c>
      <c r="AJ1526">
        <v>11.214791999999999</v>
      </c>
      <c r="AK1526">
        <v>11.512021000000001</v>
      </c>
      <c r="AL1526">
        <v>11.898859</v>
      </c>
      <c r="AM1526">
        <v>12.319279999999999</v>
      </c>
      <c r="AN1526">
        <v>12.790426999999999</v>
      </c>
      <c r="AO1526" s="1">
        <v>3.3000000000000002E-2</v>
      </c>
    </row>
    <row r="1527" spans="1:41" hidden="1" x14ac:dyDescent="0.2">
      <c r="A1527" t="s">
        <v>1201</v>
      </c>
      <c r="B1527" t="s">
        <v>114</v>
      </c>
      <c r="C1527" t="s">
        <v>2648</v>
      </c>
      <c r="D1527" t="s">
        <v>2680</v>
      </c>
      <c r="E1527" t="s">
        <v>2669</v>
      </c>
      <c r="F1527" t="s">
        <v>2670</v>
      </c>
      <c r="I1527" t="s">
        <v>186</v>
      </c>
    </row>
    <row r="1528" spans="1:41" hidden="1" x14ac:dyDescent="0.2">
      <c r="A1528" t="s">
        <v>1201</v>
      </c>
      <c r="B1528" t="s">
        <v>11</v>
      </c>
      <c r="C1528" t="s">
        <v>2648</v>
      </c>
      <c r="D1528" t="s">
        <v>2680</v>
      </c>
      <c r="E1528" t="s">
        <v>2669</v>
      </c>
      <c r="F1528" t="s">
        <v>2670</v>
      </c>
      <c r="G1528" t="s">
        <v>2651</v>
      </c>
      <c r="H1528" t="s">
        <v>1141</v>
      </c>
      <c r="I1528" t="s">
        <v>186</v>
      </c>
      <c r="K1528">
        <v>1.5510619999999999</v>
      </c>
      <c r="L1528">
        <v>1.6184940000000001</v>
      </c>
      <c r="M1528">
        <v>1.658682</v>
      </c>
      <c r="N1528">
        <v>1.7816080000000001</v>
      </c>
      <c r="O1528">
        <v>1.8093859999999999</v>
      </c>
      <c r="P1528">
        <v>1.8368070000000001</v>
      </c>
      <c r="Q1528">
        <v>1.8771709999999999</v>
      </c>
      <c r="R1528">
        <v>1.9292130000000001</v>
      </c>
      <c r="S1528">
        <v>1.968507</v>
      </c>
      <c r="T1528">
        <v>2.000769</v>
      </c>
      <c r="U1528">
        <v>2.0481310000000001</v>
      </c>
      <c r="V1528">
        <v>2.090096</v>
      </c>
      <c r="W1528">
        <v>2.1349209999999998</v>
      </c>
      <c r="X1528">
        <v>2.174976</v>
      </c>
      <c r="Y1528">
        <v>2.2095790000000002</v>
      </c>
      <c r="Z1528">
        <v>2.2530730000000001</v>
      </c>
      <c r="AA1528">
        <v>2.3004419999999999</v>
      </c>
      <c r="AB1528">
        <v>2.349116</v>
      </c>
      <c r="AC1528">
        <v>2.398879</v>
      </c>
      <c r="AD1528">
        <v>2.4532690000000001</v>
      </c>
      <c r="AE1528">
        <v>2.508381</v>
      </c>
      <c r="AF1528">
        <v>2.5623939999999998</v>
      </c>
      <c r="AG1528">
        <v>2.6208999999999998</v>
      </c>
      <c r="AH1528">
        <v>2.6801089999999999</v>
      </c>
      <c r="AI1528">
        <v>2.739563</v>
      </c>
      <c r="AJ1528">
        <v>2.8002199999999999</v>
      </c>
      <c r="AK1528">
        <v>2.8598050000000002</v>
      </c>
      <c r="AL1528">
        <v>2.9203769999999998</v>
      </c>
      <c r="AM1528">
        <v>2.9852620000000001</v>
      </c>
      <c r="AN1528">
        <v>3.0518299999999998</v>
      </c>
      <c r="AO1528" s="1">
        <v>2.4E-2</v>
      </c>
    </row>
    <row r="1529" spans="1:41" hidden="1" x14ac:dyDescent="0.2">
      <c r="A1529" t="s">
        <v>1201</v>
      </c>
      <c r="B1529" t="s">
        <v>13</v>
      </c>
      <c r="C1529" t="s">
        <v>2648</v>
      </c>
      <c r="D1529" t="s">
        <v>2680</v>
      </c>
      <c r="E1529" t="s">
        <v>2669</v>
      </c>
      <c r="F1529" t="s">
        <v>2670</v>
      </c>
      <c r="G1529" t="s">
        <v>2652</v>
      </c>
      <c r="H1529" t="s">
        <v>1142</v>
      </c>
      <c r="I1529" t="s">
        <v>186</v>
      </c>
      <c r="K1529">
        <v>1.5519670000000001</v>
      </c>
      <c r="L1529">
        <v>1.6153999999999999</v>
      </c>
      <c r="M1529">
        <v>1.650007</v>
      </c>
      <c r="N1529">
        <v>1.764921</v>
      </c>
      <c r="O1529">
        <v>1.7951569999999999</v>
      </c>
      <c r="P1529">
        <v>1.821248</v>
      </c>
      <c r="Q1529">
        <v>1.8638140000000001</v>
      </c>
      <c r="R1529">
        <v>1.9131149999999999</v>
      </c>
      <c r="S1529">
        <v>1.955168</v>
      </c>
      <c r="T1529">
        <v>1.994945</v>
      </c>
      <c r="U1529">
        <v>2.0418620000000001</v>
      </c>
      <c r="V1529">
        <v>2.0893419999999998</v>
      </c>
      <c r="W1529">
        <v>2.1270799999999999</v>
      </c>
      <c r="X1529">
        <v>2.1730339999999999</v>
      </c>
      <c r="Y1529">
        <v>2.2051609999999999</v>
      </c>
      <c r="Z1529">
        <v>2.2496339999999999</v>
      </c>
      <c r="AA1529">
        <v>2.2987600000000001</v>
      </c>
      <c r="AB1529">
        <v>2.3501880000000002</v>
      </c>
      <c r="AC1529">
        <v>2.3987639999999999</v>
      </c>
      <c r="AD1529">
        <v>2.4528949999999998</v>
      </c>
      <c r="AE1529">
        <v>2.5054500000000002</v>
      </c>
      <c r="AF1529">
        <v>2.5553170000000001</v>
      </c>
      <c r="AG1529">
        <v>2.6049069999999999</v>
      </c>
      <c r="AH1529">
        <v>2.6550090000000002</v>
      </c>
      <c r="AI1529">
        <v>2.7024249999999999</v>
      </c>
      <c r="AJ1529">
        <v>2.7502</v>
      </c>
      <c r="AK1529">
        <v>2.7924570000000002</v>
      </c>
      <c r="AL1529">
        <v>2.8334000000000001</v>
      </c>
      <c r="AM1529">
        <v>2.8809779999999998</v>
      </c>
      <c r="AN1529">
        <v>2.9274209999999998</v>
      </c>
      <c r="AO1529" s="1">
        <v>2.1999999999999999E-2</v>
      </c>
    </row>
    <row r="1530" spans="1:41" hidden="1" x14ac:dyDescent="0.2">
      <c r="A1530" t="s">
        <v>1201</v>
      </c>
      <c r="B1530" t="s">
        <v>15</v>
      </c>
      <c r="C1530" t="s">
        <v>2648</v>
      </c>
      <c r="D1530" t="s">
        <v>2680</v>
      </c>
      <c r="E1530" t="s">
        <v>2669</v>
      </c>
      <c r="F1530" t="s">
        <v>2670</v>
      </c>
      <c r="G1530" t="s">
        <v>2653</v>
      </c>
      <c r="H1530" t="s">
        <v>1143</v>
      </c>
      <c r="I1530" t="s">
        <v>186</v>
      </c>
      <c r="K1530">
        <v>1.552076</v>
      </c>
      <c r="L1530">
        <v>1.6203669999999999</v>
      </c>
      <c r="M1530">
        <v>1.664587</v>
      </c>
      <c r="N1530">
        <v>1.7857559999999999</v>
      </c>
      <c r="O1530">
        <v>1.8302689999999999</v>
      </c>
      <c r="P1530">
        <v>1.866274</v>
      </c>
      <c r="Q1530">
        <v>1.906949</v>
      </c>
      <c r="R1530">
        <v>1.9542280000000001</v>
      </c>
      <c r="S1530">
        <v>1.995581</v>
      </c>
      <c r="T1530">
        <v>2.0263059999999999</v>
      </c>
      <c r="U1530">
        <v>2.0572400000000002</v>
      </c>
      <c r="V1530">
        <v>2.0935060000000001</v>
      </c>
      <c r="W1530">
        <v>2.130763</v>
      </c>
      <c r="X1530">
        <v>2.16689</v>
      </c>
      <c r="Y1530">
        <v>2.191961</v>
      </c>
      <c r="Z1530">
        <v>2.2293430000000001</v>
      </c>
      <c r="AA1530">
        <v>2.2700420000000001</v>
      </c>
      <c r="AB1530">
        <v>2.3146409999999999</v>
      </c>
      <c r="AC1530">
        <v>2.3616329999999999</v>
      </c>
      <c r="AD1530">
        <v>2.4070619999999998</v>
      </c>
      <c r="AE1530">
        <v>2.455927</v>
      </c>
      <c r="AF1530">
        <v>2.5066830000000002</v>
      </c>
      <c r="AG1530">
        <v>2.5609609999999998</v>
      </c>
      <c r="AH1530">
        <v>2.6184280000000002</v>
      </c>
      <c r="AI1530">
        <v>2.678563</v>
      </c>
      <c r="AJ1530">
        <v>2.7363149999999998</v>
      </c>
      <c r="AK1530">
        <v>2.7960310000000002</v>
      </c>
      <c r="AL1530">
        <v>2.8556970000000002</v>
      </c>
      <c r="AM1530">
        <v>2.91797</v>
      </c>
      <c r="AN1530">
        <v>2.984753</v>
      </c>
      <c r="AO1530" s="1">
        <v>2.3E-2</v>
      </c>
    </row>
    <row r="1531" spans="1:41" hidden="1" x14ac:dyDescent="0.2">
      <c r="A1531" t="s">
        <v>1201</v>
      </c>
      <c r="B1531" t="s">
        <v>118</v>
      </c>
      <c r="C1531" t="s">
        <v>2648</v>
      </c>
      <c r="D1531" t="s">
        <v>2680</v>
      </c>
      <c r="E1531" t="s">
        <v>2669</v>
      </c>
      <c r="F1531" t="s">
        <v>2671</v>
      </c>
      <c r="I1531" t="s">
        <v>186</v>
      </c>
    </row>
    <row r="1532" spans="1:41" hidden="1" x14ac:dyDescent="0.2">
      <c r="A1532" t="s">
        <v>1201</v>
      </c>
      <c r="B1532" t="s">
        <v>11</v>
      </c>
      <c r="C1532" t="s">
        <v>2648</v>
      </c>
      <c r="D1532" t="s">
        <v>2680</v>
      </c>
      <c r="E1532" t="s">
        <v>2669</v>
      </c>
      <c r="F1532" t="s">
        <v>2671</v>
      </c>
      <c r="G1532" t="s">
        <v>2651</v>
      </c>
      <c r="H1532" t="s">
        <v>1144</v>
      </c>
      <c r="I1532" t="s">
        <v>186</v>
      </c>
      <c r="K1532">
        <v>0.71666399999999997</v>
      </c>
      <c r="L1532">
        <v>0.73504000000000003</v>
      </c>
      <c r="M1532">
        <v>0.75029400000000002</v>
      </c>
      <c r="N1532">
        <v>0.76839900000000005</v>
      </c>
      <c r="O1532">
        <v>0.788937</v>
      </c>
      <c r="P1532">
        <v>0.80945999999999996</v>
      </c>
      <c r="Q1532">
        <v>0.83239399999999997</v>
      </c>
      <c r="R1532">
        <v>0.85455099999999995</v>
      </c>
      <c r="S1532">
        <v>0.87787400000000004</v>
      </c>
      <c r="T1532">
        <v>0.90090700000000001</v>
      </c>
      <c r="U1532">
        <v>0.92300800000000005</v>
      </c>
      <c r="V1532">
        <v>0.946218</v>
      </c>
      <c r="W1532">
        <v>0.96992599999999995</v>
      </c>
      <c r="X1532">
        <v>0.99299499999999996</v>
      </c>
      <c r="Y1532">
        <v>1.0178720000000001</v>
      </c>
      <c r="Z1532">
        <v>1.043312</v>
      </c>
      <c r="AA1532">
        <v>1.06792</v>
      </c>
      <c r="AB1532">
        <v>1.094794</v>
      </c>
      <c r="AC1532">
        <v>1.1221639999999999</v>
      </c>
      <c r="AD1532">
        <v>1.150844</v>
      </c>
      <c r="AE1532">
        <v>1.1802429999999999</v>
      </c>
      <c r="AF1532">
        <v>1.2105250000000001</v>
      </c>
      <c r="AG1532">
        <v>1.2417180000000001</v>
      </c>
      <c r="AH1532">
        <v>1.273598</v>
      </c>
      <c r="AI1532">
        <v>1.306138</v>
      </c>
      <c r="AJ1532">
        <v>1.3396779999999999</v>
      </c>
      <c r="AK1532">
        <v>1.373974</v>
      </c>
      <c r="AL1532">
        <v>1.4092260000000001</v>
      </c>
      <c r="AM1532">
        <v>1.4454959999999999</v>
      </c>
      <c r="AN1532">
        <v>1.482631</v>
      </c>
      <c r="AO1532" s="1">
        <v>2.5000000000000001E-2</v>
      </c>
    </row>
    <row r="1533" spans="1:41" hidden="1" x14ac:dyDescent="0.2">
      <c r="A1533" t="s">
        <v>1201</v>
      </c>
      <c r="B1533" t="s">
        <v>13</v>
      </c>
      <c r="C1533" t="s">
        <v>2648</v>
      </c>
      <c r="D1533" t="s">
        <v>2680</v>
      </c>
      <c r="E1533" t="s">
        <v>2669</v>
      </c>
      <c r="F1533" t="s">
        <v>2671</v>
      </c>
      <c r="G1533" t="s">
        <v>2652</v>
      </c>
      <c r="H1533" t="s">
        <v>1145</v>
      </c>
      <c r="I1533" t="s">
        <v>186</v>
      </c>
      <c r="K1533">
        <v>0.71666399999999997</v>
      </c>
      <c r="L1533">
        <v>0.73484000000000005</v>
      </c>
      <c r="M1533">
        <v>0.74964900000000001</v>
      </c>
      <c r="N1533">
        <v>0.76737900000000003</v>
      </c>
      <c r="O1533">
        <v>0.78814099999999998</v>
      </c>
      <c r="P1533">
        <v>0.80953200000000003</v>
      </c>
      <c r="Q1533">
        <v>0.83399000000000001</v>
      </c>
      <c r="R1533">
        <v>0.85847700000000005</v>
      </c>
      <c r="S1533">
        <v>0.88492099999999996</v>
      </c>
      <c r="T1533">
        <v>0.91161899999999996</v>
      </c>
      <c r="U1533">
        <v>0.93797600000000003</v>
      </c>
      <c r="V1533">
        <v>0.96588700000000005</v>
      </c>
      <c r="W1533">
        <v>0.99419800000000003</v>
      </c>
      <c r="X1533">
        <v>1.0216259999999999</v>
      </c>
      <c r="Y1533">
        <v>1.050554</v>
      </c>
      <c r="Z1533">
        <v>1.079626</v>
      </c>
      <c r="AA1533">
        <v>1.107971</v>
      </c>
      <c r="AB1533">
        <v>1.137537</v>
      </c>
      <c r="AC1533">
        <v>1.167205</v>
      </c>
      <c r="AD1533">
        <v>1.198455</v>
      </c>
      <c r="AE1533">
        <v>1.229571</v>
      </c>
      <c r="AF1533">
        <v>1.261082</v>
      </c>
      <c r="AG1533">
        <v>1.292565</v>
      </c>
      <c r="AH1533">
        <v>1.324219</v>
      </c>
      <c r="AI1533">
        <v>1.3556999999999999</v>
      </c>
      <c r="AJ1533">
        <v>1.38798</v>
      </c>
      <c r="AK1533">
        <v>1.41927</v>
      </c>
      <c r="AL1533">
        <v>1.450377</v>
      </c>
      <c r="AM1533">
        <v>1.4812000000000001</v>
      </c>
      <c r="AN1533">
        <v>1.511145</v>
      </c>
      <c r="AO1533" s="1">
        <v>2.5999999999999999E-2</v>
      </c>
    </row>
    <row r="1534" spans="1:41" hidden="1" x14ac:dyDescent="0.2">
      <c r="A1534" t="s">
        <v>1201</v>
      </c>
      <c r="B1534" t="s">
        <v>15</v>
      </c>
      <c r="C1534" t="s">
        <v>2648</v>
      </c>
      <c r="D1534" t="s">
        <v>2680</v>
      </c>
      <c r="E1534" t="s">
        <v>2669</v>
      </c>
      <c r="F1534" t="s">
        <v>2671</v>
      </c>
      <c r="G1534" t="s">
        <v>2653</v>
      </c>
      <c r="H1534" t="s">
        <v>1146</v>
      </c>
      <c r="I1534" t="s">
        <v>186</v>
      </c>
      <c r="K1534">
        <v>0.71666399999999997</v>
      </c>
      <c r="L1534">
        <v>0.73543700000000001</v>
      </c>
      <c r="M1534">
        <v>0.750969</v>
      </c>
      <c r="N1534">
        <v>0.76923799999999998</v>
      </c>
      <c r="O1534">
        <v>0.79012199999999999</v>
      </c>
      <c r="P1534">
        <v>0.80982799999999999</v>
      </c>
      <c r="Q1534">
        <v>0.83080900000000002</v>
      </c>
      <c r="R1534">
        <v>0.849993</v>
      </c>
      <c r="S1534">
        <v>0.86969099999999999</v>
      </c>
      <c r="T1534">
        <v>0.88810100000000003</v>
      </c>
      <c r="U1534">
        <v>0.90458700000000003</v>
      </c>
      <c r="V1534">
        <v>0.92150100000000001</v>
      </c>
      <c r="W1534">
        <v>0.93859999999999999</v>
      </c>
      <c r="X1534">
        <v>0.95498099999999997</v>
      </c>
      <c r="Y1534">
        <v>0.973383</v>
      </c>
      <c r="Z1534">
        <v>0.99298500000000001</v>
      </c>
      <c r="AA1534">
        <v>1.0124759999999999</v>
      </c>
      <c r="AB1534">
        <v>1.034653</v>
      </c>
      <c r="AC1534">
        <v>1.057984</v>
      </c>
      <c r="AD1534">
        <v>1.0826420000000001</v>
      </c>
      <c r="AE1534">
        <v>1.1084750000000001</v>
      </c>
      <c r="AF1534">
        <v>1.135473</v>
      </c>
      <c r="AG1534">
        <v>1.163672</v>
      </c>
      <c r="AH1534">
        <v>1.1932210000000001</v>
      </c>
      <c r="AI1534">
        <v>1.2238979999999999</v>
      </c>
      <c r="AJ1534">
        <v>1.2559340000000001</v>
      </c>
      <c r="AK1534">
        <v>1.2892440000000001</v>
      </c>
      <c r="AL1534">
        <v>1.3238799999999999</v>
      </c>
      <c r="AM1534">
        <v>1.3598269999999999</v>
      </c>
      <c r="AN1534">
        <v>1.397079</v>
      </c>
      <c r="AO1534" s="1">
        <v>2.3E-2</v>
      </c>
    </row>
    <row r="1535" spans="1:41" hidden="1" x14ac:dyDescent="0.2">
      <c r="A1535" t="s">
        <v>1201</v>
      </c>
      <c r="B1535" t="s">
        <v>122</v>
      </c>
    </row>
    <row r="1536" spans="1:41" hidden="1" x14ac:dyDescent="0.2">
      <c r="A1536" t="s">
        <v>1201</v>
      </c>
      <c r="B1536" t="s">
        <v>9</v>
      </c>
      <c r="C1536" t="s">
        <v>2648</v>
      </c>
      <c r="D1536" t="s">
        <v>2680</v>
      </c>
      <c r="E1536" t="s">
        <v>2672</v>
      </c>
      <c r="F1536" t="s">
        <v>2650</v>
      </c>
      <c r="I1536" t="s">
        <v>186</v>
      </c>
    </row>
    <row r="1537" spans="1:41" hidden="1" x14ac:dyDescent="0.2">
      <c r="A1537" t="s">
        <v>1201</v>
      </c>
      <c r="B1537" t="s">
        <v>11</v>
      </c>
      <c r="C1537" t="s">
        <v>2648</v>
      </c>
      <c r="D1537" t="s">
        <v>2680</v>
      </c>
      <c r="E1537" t="s">
        <v>2672</v>
      </c>
      <c r="F1537" t="s">
        <v>2650</v>
      </c>
      <c r="G1537" t="s">
        <v>2651</v>
      </c>
      <c r="H1537" t="s">
        <v>1147</v>
      </c>
      <c r="I1537" t="s">
        <v>186</v>
      </c>
      <c r="K1537">
        <v>16.301141999999999</v>
      </c>
      <c r="L1537">
        <v>18.255147999999998</v>
      </c>
      <c r="M1537">
        <v>17.853451</v>
      </c>
      <c r="N1537">
        <v>18.691271</v>
      </c>
      <c r="O1537">
        <v>19.058926</v>
      </c>
      <c r="P1537">
        <v>19.620235000000001</v>
      </c>
      <c r="Q1537">
        <v>20.439578999999998</v>
      </c>
      <c r="R1537">
        <v>21.474948999999999</v>
      </c>
      <c r="S1537">
        <v>22.448858000000001</v>
      </c>
      <c r="T1537">
        <v>23.451761000000001</v>
      </c>
      <c r="U1537">
        <v>24.453049</v>
      </c>
      <c r="V1537">
        <v>25.391228000000002</v>
      </c>
      <c r="W1537">
        <v>26.349837999999998</v>
      </c>
      <c r="X1537">
        <v>27.228876</v>
      </c>
      <c r="Y1537">
        <v>28.047343999999999</v>
      </c>
      <c r="Z1537">
        <v>28.895278999999999</v>
      </c>
      <c r="AA1537">
        <v>29.794592000000002</v>
      </c>
      <c r="AB1537">
        <v>30.712997000000001</v>
      </c>
      <c r="AC1537">
        <v>31.560911000000001</v>
      </c>
      <c r="AD1537">
        <v>32.639403999999999</v>
      </c>
      <c r="AE1537">
        <v>33.667422999999999</v>
      </c>
      <c r="AF1537">
        <v>34.546989000000004</v>
      </c>
      <c r="AG1537">
        <v>35.592140000000001</v>
      </c>
      <c r="AH1537">
        <v>36.724055999999997</v>
      </c>
      <c r="AI1537">
        <v>37.684952000000003</v>
      </c>
      <c r="AJ1537">
        <v>38.724818999999997</v>
      </c>
      <c r="AK1537">
        <v>39.744312000000001</v>
      </c>
      <c r="AL1537">
        <v>40.735988999999996</v>
      </c>
      <c r="AM1537">
        <v>41.661591000000001</v>
      </c>
      <c r="AN1537">
        <v>42.574199999999998</v>
      </c>
      <c r="AO1537" s="1">
        <v>3.4000000000000002E-2</v>
      </c>
    </row>
    <row r="1538" spans="1:41" hidden="1" x14ac:dyDescent="0.2">
      <c r="A1538" t="s">
        <v>1201</v>
      </c>
      <c r="B1538" t="s">
        <v>13</v>
      </c>
      <c r="C1538" t="s">
        <v>2648</v>
      </c>
      <c r="D1538" t="s">
        <v>2680</v>
      </c>
      <c r="E1538" t="s">
        <v>2672</v>
      </c>
      <c r="F1538" t="s">
        <v>2650</v>
      </c>
      <c r="G1538" t="s">
        <v>2652</v>
      </c>
      <c r="H1538" t="s">
        <v>1148</v>
      </c>
      <c r="I1538" t="s">
        <v>186</v>
      </c>
      <c r="K1538">
        <v>16.300961000000001</v>
      </c>
      <c r="L1538">
        <v>17.777294000000001</v>
      </c>
      <c r="M1538">
        <v>17.097356999999999</v>
      </c>
      <c r="N1538">
        <v>17.349609000000001</v>
      </c>
      <c r="O1538">
        <v>17.324482</v>
      </c>
      <c r="P1538">
        <v>17.534533</v>
      </c>
      <c r="Q1538">
        <v>17.944202000000001</v>
      </c>
      <c r="R1538">
        <v>18.582867</v>
      </c>
      <c r="S1538">
        <v>19.355301000000001</v>
      </c>
      <c r="T1538">
        <v>20.113409000000001</v>
      </c>
      <c r="U1538">
        <v>20.861511</v>
      </c>
      <c r="V1538">
        <v>21.773813000000001</v>
      </c>
      <c r="W1538">
        <v>22.75798</v>
      </c>
      <c r="X1538">
        <v>23.556152000000001</v>
      </c>
      <c r="Y1538">
        <v>24.234072000000001</v>
      </c>
      <c r="Z1538">
        <v>24.930145</v>
      </c>
      <c r="AA1538">
        <v>25.723030000000001</v>
      </c>
      <c r="AB1538">
        <v>26.600429999999999</v>
      </c>
      <c r="AC1538">
        <v>27.352309999999999</v>
      </c>
      <c r="AD1538">
        <v>28.339472000000001</v>
      </c>
      <c r="AE1538">
        <v>29.172792000000001</v>
      </c>
      <c r="AF1538">
        <v>29.943335999999999</v>
      </c>
      <c r="AG1538">
        <v>30.703541000000001</v>
      </c>
      <c r="AH1538">
        <v>31.423926999999999</v>
      </c>
      <c r="AI1538">
        <v>32.124546000000002</v>
      </c>
      <c r="AJ1538">
        <v>32.784931</v>
      </c>
      <c r="AK1538">
        <v>33.326484999999998</v>
      </c>
      <c r="AL1538">
        <v>33.841248</v>
      </c>
      <c r="AM1538">
        <v>34.540913000000003</v>
      </c>
      <c r="AN1538">
        <v>35.168823000000003</v>
      </c>
      <c r="AO1538" s="1">
        <v>2.7E-2</v>
      </c>
    </row>
    <row r="1539" spans="1:41" hidden="1" x14ac:dyDescent="0.2">
      <c r="A1539" t="s">
        <v>1201</v>
      </c>
      <c r="B1539" t="s">
        <v>15</v>
      </c>
      <c r="C1539" t="s">
        <v>2648</v>
      </c>
      <c r="D1539" t="s">
        <v>2680</v>
      </c>
      <c r="E1539" t="s">
        <v>2672</v>
      </c>
      <c r="F1539" t="s">
        <v>2650</v>
      </c>
      <c r="G1539" t="s">
        <v>2653</v>
      </c>
      <c r="H1539" t="s">
        <v>1149</v>
      </c>
      <c r="I1539" t="s">
        <v>186</v>
      </c>
      <c r="K1539">
        <v>16.301352000000001</v>
      </c>
      <c r="L1539">
        <v>18.637276</v>
      </c>
      <c r="M1539">
        <v>18.906046</v>
      </c>
      <c r="N1539">
        <v>20.558675999999998</v>
      </c>
      <c r="O1539">
        <v>21.772831</v>
      </c>
      <c r="P1539">
        <v>22.999306000000001</v>
      </c>
      <c r="Q1539">
        <v>24.247038</v>
      </c>
      <c r="R1539">
        <v>25.598101</v>
      </c>
      <c r="S1539">
        <v>27.421603999999999</v>
      </c>
      <c r="T1539">
        <v>28.983395000000002</v>
      </c>
      <c r="U1539">
        <v>30.474837999999998</v>
      </c>
      <c r="V1539">
        <v>31.883832999999999</v>
      </c>
      <c r="W1539">
        <v>33.212009000000002</v>
      </c>
      <c r="X1539">
        <v>34.446426000000002</v>
      </c>
      <c r="Y1539">
        <v>35.464058000000001</v>
      </c>
      <c r="Z1539">
        <v>36.692570000000003</v>
      </c>
      <c r="AA1539">
        <v>37.787056</v>
      </c>
      <c r="AB1539">
        <v>38.968491</v>
      </c>
      <c r="AC1539">
        <v>40.193367000000002</v>
      </c>
      <c r="AD1539">
        <v>41.212578000000001</v>
      </c>
      <c r="AE1539">
        <v>42.165283000000002</v>
      </c>
      <c r="AF1539">
        <v>43.094864000000001</v>
      </c>
      <c r="AG1539">
        <v>44.248401999999999</v>
      </c>
      <c r="AH1539">
        <v>45.672702999999998</v>
      </c>
      <c r="AI1539">
        <v>47.221553999999998</v>
      </c>
      <c r="AJ1539">
        <v>48.678299000000003</v>
      </c>
      <c r="AK1539">
        <v>50.101394999999997</v>
      </c>
      <c r="AL1539">
        <v>51.447189000000002</v>
      </c>
      <c r="AM1539">
        <v>52.949202999999997</v>
      </c>
      <c r="AN1539">
        <v>54.341335000000001</v>
      </c>
      <c r="AO1539" s="1">
        <v>4.2000000000000003E-2</v>
      </c>
    </row>
    <row r="1540" spans="1:41" hidden="1" x14ac:dyDescent="0.2">
      <c r="A1540" t="s">
        <v>1201</v>
      </c>
      <c r="B1540" t="s">
        <v>79</v>
      </c>
      <c r="C1540" t="s">
        <v>2648</v>
      </c>
      <c r="D1540" t="s">
        <v>2680</v>
      </c>
      <c r="E1540" t="s">
        <v>2672</v>
      </c>
      <c r="F1540" t="s">
        <v>2665</v>
      </c>
      <c r="I1540" t="s">
        <v>186</v>
      </c>
    </row>
    <row r="1541" spans="1:41" hidden="1" x14ac:dyDescent="0.2">
      <c r="A1541" t="s">
        <v>1201</v>
      </c>
      <c r="B1541" t="s">
        <v>11</v>
      </c>
      <c r="C1541" t="s">
        <v>2648</v>
      </c>
      <c r="D1541" t="s">
        <v>2680</v>
      </c>
      <c r="E1541" t="s">
        <v>2672</v>
      </c>
      <c r="F1541" t="s">
        <v>2665</v>
      </c>
      <c r="G1541" t="s">
        <v>2651</v>
      </c>
      <c r="H1541" t="s">
        <v>1150</v>
      </c>
      <c r="I1541" t="s">
        <v>186</v>
      </c>
      <c r="K1541">
        <v>25.084902</v>
      </c>
      <c r="L1541">
        <v>25.690491000000002</v>
      </c>
      <c r="M1541">
        <v>25.658622999999999</v>
      </c>
      <c r="N1541">
        <v>25.875364000000001</v>
      </c>
      <c r="O1541">
        <v>26.094362</v>
      </c>
      <c r="P1541">
        <v>27.024913999999999</v>
      </c>
      <c r="Q1541">
        <v>28.066296000000001</v>
      </c>
      <c r="R1541">
        <v>29.161770000000001</v>
      </c>
      <c r="S1541">
        <v>30.153998999999999</v>
      </c>
      <c r="T1541">
        <v>31.687532000000001</v>
      </c>
      <c r="U1541">
        <v>33.000098999999999</v>
      </c>
      <c r="V1541">
        <v>34.172500999999997</v>
      </c>
      <c r="W1541">
        <v>35.104717000000001</v>
      </c>
      <c r="X1541">
        <v>36.526085000000002</v>
      </c>
      <c r="Y1541">
        <v>37.499043</v>
      </c>
      <c r="Z1541">
        <v>38.418377</v>
      </c>
      <c r="AA1541">
        <v>39.438118000000003</v>
      </c>
      <c r="AB1541">
        <v>40.797317999999997</v>
      </c>
      <c r="AC1541">
        <v>41.688277999999997</v>
      </c>
      <c r="AD1541">
        <v>42.941153999999997</v>
      </c>
      <c r="AE1541">
        <v>44.286495000000002</v>
      </c>
      <c r="AF1541">
        <v>45.233531999999997</v>
      </c>
      <c r="AG1541">
        <v>46.680762999999999</v>
      </c>
      <c r="AH1541">
        <v>48.193893000000003</v>
      </c>
      <c r="AI1541">
        <v>49.440060000000003</v>
      </c>
      <c r="AJ1541">
        <v>51.027881999999998</v>
      </c>
      <c r="AK1541">
        <v>52.369633</v>
      </c>
      <c r="AL1541">
        <v>53.421627000000001</v>
      </c>
      <c r="AM1541">
        <v>54.693522999999999</v>
      </c>
      <c r="AN1541">
        <v>55.905566999999998</v>
      </c>
      <c r="AO1541" s="1">
        <v>2.8000000000000001E-2</v>
      </c>
    </row>
    <row r="1542" spans="1:41" hidden="1" x14ac:dyDescent="0.2">
      <c r="A1542" t="s">
        <v>1201</v>
      </c>
      <c r="B1542" t="s">
        <v>13</v>
      </c>
      <c r="C1542" t="s">
        <v>2648</v>
      </c>
      <c r="D1542" t="s">
        <v>2680</v>
      </c>
      <c r="E1542" t="s">
        <v>2672</v>
      </c>
      <c r="F1542" t="s">
        <v>2665</v>
      </c>
      <c r="G1542" t="s">
        <v>2652</v>
      </c>
      <c r="H1542" t="s">
        <v>1151</v>
      </c>
      <c r="I1542" t="s">
        <v>186</v>
      </c>
      <c r="K1542">
        <v>25.084902</v>
      </c>
      <c r="L1542">
        <v>25.683519</v>
      </c>
      <c r="M1542">
        <v>25.129614</v>
      </c>
      <c r="N1542">
        <v>24.738036999999998</v>
      </c>
      <c r="O1542">
        <v>24.905156999999999</v>
      </c>
      <c r="P1542">
        <v>25.832436000000001</v>
      </c>
      <c r="Q1542">
        <v>26.902128000000001</v>
      </c>
      <c r="R1542">
        <v>27.632071</v>
      </c>
      <c r="S1542">
        <v>28.814547000000001</v>
      </c>
      <c r="T1542">
        <v>30.037868</v>
      </c>
      <c r="U1542">
        <v>31.066745999999998</v>
      </c>
      <c r="V1542">
        <v>32.184052000000001</v>
      </c>
      <c r="W1542">
        <v>33.064838000000002</v>
      </c>
      <c r="X1542">
        <v>33.916595000000001</v>
      </c>
      <c r="Y1542">
        <v>34.949852</v>
      </c>
      <c r="Z1542">
        <v>35.655135999999999</v>
      </c>
      <c r="AA1542">
        <v>36.313797000000001</v>
      </c>
      <c r="AB1542">
        <v>37.586948</v>
      </c>
      <c r="AC1542">
        <v>38.713614999999997</v>
      </c>
      <c r="AD1542">
        <v>40.441200000000002</v>
      </c>
      <c r="AE1542">
        <v>41.619796999999998</v>
      </c>
      <c r="AF1542">
        <v>42.645575999999998</v>
      </c>
      <c r="AG1542">
        <v>43.950282999999999</v>
      </c>
      <c r="AH1542">
        <v>45.170006000000001</v>
      </c>
      <c r="AI1542">
        <v>46.213413000000003</v>
      </c>
      <c r="AJ1542">
        <v>46.844302999999996</v>
      </c>
      <c r="AK1542">
        <v>47.841866000000003</v>
      </c>
      <c r="AL1542">
        <v>49.055756000000002</v>
      </c>
      <c r="AM1542">
        <v>50.488098000000001</v>
      </c>
      <c r="AN1542">
        <v>51.880783000000001</v>
      </c>
      <c r="AO1542" s="1">
        <v>2.5000000000000001E-2</v>
      </c>
    </row>
    <row r="1543" spans="1:41" hidden="1" x14ac:dyDescent="0.2">
      <c r="A1543" t="s">
        <v>1201</v>
      </c>
      <c r="B1543" t="s">
        <v>15</v>
      </c>
      <c r="C1543" t="s">
        <v>2648</v>
      </c>
      <c r="D1543" t="s">
        <v>2680</v>
      </c>
      <c r="E1543" t="s">
        <v>2672</v>
      </c>
      <c r="F1543" t="s">
        <v>2665</v>
      </c>
      <c r="G1543" t="s">
        <v>2653</v>
      </c>
      <c r="H1543" t="s">
        <v>1152</v>
      </c>
      <c r="I1543" t="s">
        <v>186</v>
      </c>
      <c r="K1543">
        <v>25.084902</v>
      </c>
      <c r="L1543">
        <v>25.704388000000002</v>
      </c>
      <c r="M1543">
        <v>25.446764000000002</v>
      </c>
      <c r="N1543">
        <v>26.779616999999998</v>
      </c>
      <c r="O1543">
        <v>27.743395</v>
      </c>
      <c r="P1543">
        <v>28.77788</v>
      </c>
      <c r="Q1543">
        <v>29.965330000000002</v>
      </c>
      <c r="R1543">
        <v>31.242882000000002</v>
      </c>
      <c r="S1543">
        <v>33.167439000000002</v>
      </c>
      <c r="T1543">
        <v>34.550468000000002</v>
      </c>
      <c r="U1543">
        <v>35.71067</v>
      </c>
      <c r="V1543">
        <v>37.051437</v>
      </c>
      <c r="W1543">
        <v>38.159118999999997</v>
      </c>
      <c r="X1543">
        <v>39.245624999999997</v>
      </c>
      <c r="Y1543">
        <v>40.113276999999997</v>
      </c>
      <c r="Z1543">
        <v>41.125354999999999</v>
      </c>
      <c r="AA1543">
        <v>42.220806000000003</v>
      </c>
      <c r="AB1543">
        <v>43.174365999999999</v>
      </c>
      <c r="AC1543">
        <v>44.330399</v>
      </c>
      <c r="AD1543">
        <v>44.697124000000002</v>
      </c>
      <c r="AE1543">
        <v>45.435454999999997</v>
      </c>
      <c r="AF1543">
        <v>47.143245999999998</v>
      </c>
      <c r="AG1543">
        <v>48.739834000000002</v>
      </c>
      <c r="AH1543">
        <v>49.898487000000003</v>
      </c>
      <c r="AI1543">
        <v>51.806679000000003</v>
      </c>
      <c r="AJ1543">
        <v>52.791435</v>
      </c>
      <c r="AK1543">
        <v>53.997562000000002</v>
      </c>
      <c r="AL1543">
        <v>54.852229999999999</v>
      </c>
      <c r="AM1543">
        <v>56.632446000000002</v>
      </c>
      <c r="AN1543">
        <v>58.311802</v>
      </c>
      <c r="AO1543" s="1">
        <v>0.03</v>
      </c>
    </row>
    <row r="1544" spans="1:41" hidden="1" x14ac:dyDescent="0.2">
      <c r="A1544" t="s">
        <v>1201</v>
      </c>
      <c r="B1544" t="s">
        <v>83</v>
      </c>
      <c r="C1544" t="s">
        <v>2648</v>
      </c>
      <c r="D1544" t="s">
        <v>2680</v>
      </c>
      <c r="E1544" t="s">
        <v>2672</v>
      </c>
      <c r="F1544" t="s">
        <v>2666</v>
      </c>
      <c r="I1544" t="s">
        <v>186</v>
      </c>
    </row>
    <row r="1545" spans="1:41" hidden="1" x14ac:dyDescent="0.2">
      <c r="A1545" t="s">
        <v>1201</v>
      </c>
      <c r="B1545" t="s">
        <v>11</v>
      </c>
      <c r="C1545" t="s">
        <v>2648</v>
      </c>
      <c r="D1545" t="s">
        <v>2680</v>
      </c>
      <c r="E1545" t="s">
        <v>2672</v>
      </c>
      <c r="F1545" t="s">
        <v>2666</v>
      </c>
      <c r="G1545" t="s">
        <v>2651</v>
      </c>
      <c r="H1545" t="s">
        <v>1153</v>
      </c>
      <c r="I1545" t="s">
        <v>186</v>
      </c>
      <c r="K1545">
        <v>24.653113999999999</v>
      </c>
      <c r="L1545">
        <v>23.996794000000001</v>
      </c>
      <c r="M1545">
        <v>21.413979000000001</v>
      </c>
      <c r="N1545">
        <v>21.579374000000001</v>
      </c>
      <c r="O1545">
        <v>21.782091000000001</v>
      </c>
      <c r="P1545">
        <v>22.540192000000001</v>
      </c>
      <c r="Q1545">
        <v>23.383628999999999</v>
      </c>
      <c r="R1545">
        <v>24.250423000000001</v>
      </c>
      <c r="S1545">
        <v>25.043346</v>
      </c>
      <c r="T1545">
        <v>26.3508</v>
      </c>
      <c r="U1545">
        <v>27.328609</v>
      </c>
      <c r="V1545">
        <v>28.267638999999999</v>
      </c>
      <c r="W1545">
        <v>29.071524</v>
      </c>
      <c r="X1545">
        <v>29.9956</v>
      </c>
      <c r="Y1545">
        <v>30.794602999999999</v>
      </c>
      <c r="Z1545">
        <v>31.727360000000001</v>
      </c>
      <c r="AA1545">
        <v>32.662640000000003</v>
      </c>
      <c r="AB1545">
        <v>33.793422999999997</v>
      </c>
      <c r="AC1545">
        <v>34.541828000000002</v>
      </c>
      <c r="AD1545">
        <v>35.652439000000001</v>
      </c>
      <c r="AE1545">
        <v>36.705708000000001</v>
      </c>
      <c r="AF1545">
        <v>37.595481999999997</v>
      </c>
      <c r="AG1545">
        <v>38.845317999999999</v>
      </c>
      <c r="AH1545">
        <v>40.153087999999997</v>
      </c>
      <c r="AI1545">
        <v>41.191325999999997</v>
      </c>
      <c r="AJ1545">
        <v>42.514240000000001</v>
      </c>
      <c r="AK1545">
        <v>43.635437000000003</v>
      </c>
      <c r="AL1545">
        <v>44.508614000000001</v>
      </c>
      <c r="AM1545">
        <v>45.568297999999999</v>
      </c>
      <c r="AN1545">
        <v>46.578113999999999</v>
      </c>
      <c r="AO1545" s="1">
        <v>2.1999999999999999E-2</v>
      </c>
    </row>
    <row r="1546" spans="1:41" hidden="1" x14ac:dyDescent="0.2">
      <c r="A1546" t="s">
        <v>1201</v>
      </c>
      <c r="B1546" t="s">
        <v>13</v>
      </c>
      <c r="C1546" t="s">
        <v>2648</v>
      </c>
      <c r="D1546" t="s">
        <v>2680</v>
      </c>
      <c r="E1546" t="s">
        <v>2672</v>
      </c>
      <c r="F1546" t="s">
        <v>2666</v>
      </c>
      <c r="G1546" t="s">
        <v>2652</v>
      </c>
      <c r="H1546" t="s">
        <v>1154</v>
      </c>
      <c r="I1546" t="s">
        <v>186</v>
      </c>
      <c r="K1546">
        <v>24.653113999999999</v>
      </c>
      <c r="L1546">
        <v>23.990266999999999</v>
      </c>
      <c r="M1546">
        <v>21.010717</v>
      </c>
      <c r="N1546">
        <v>20.694523</v>
      </c>
      <c r="O1546">
        <v>20.779346</v>
      </c>
      <c r="P1546">
        <v>21.377987000000001</v>
      </c>
      <c r="Q1546">
        <v>22.209049</v>
      </c>
      <c r="R1546">
        <v>22.909548000000001</v>
      </c>
      <c r="S1546">
        <v>23.681910999999999</v>
      </c>
      <c r="T1546">
        <v>24.666630000000001</v>
      </c>
      <c r="U1546">
        <v>25.527107000000001</v>
      </c>
      <c r="V1546">
        <v>26.448232999999998</v>
      </c>
      <c r="W1546">
        <v>27.170898000000001</v>
      </c>
      <c r="X1546">
        <v>27.870909000000001</v>
      </c>
      <c r="Y1546">
        <v>28.589998000000001</v>
      </c>
      <c r="Z1546">
        <v>29.309564999999999</v>
      </c>
      <c r="AA1546">
        <v>29.940197000000001</v>
      </c>
      <c r="AB1546">
        <v>30.883205</v>
      </c>
      <c r="AC1546">
        <v>31.668648000000001</v>
      </c>
      <c r="AD1546">
        <v>33.043633</v>
      </c>
      <c r="AE1546">
        <v>34.011645999999999</v>
      </c>
      <c r="AF1546">
        <v>34.852229999999999</v>
      </c>
      <c r="AG1546">
        <v>35.920658000000003</v>
      </c>
      <c r="AH1546">
        <v>36.919066999999998</v>
      </c>
      <c r="AI1546">
        <v>37.762436000000001</v>
      </c>
      <c r="AJ1546">
        <v>38.837069999999997</v>
      </c>
      <c r="AK1546">
        <v>39.330185</v>
      </c>
      <c r="AL1546">
        <v>40.266204999999999</v>
      </c>
      <c r="AM1546">
        <v>41.519599999999997</v>
      </c>
      <c r="AN1546">
        <v>42.677708000000003</v>
      </c>
      <c r="AO1546" s="1">
        <v>1.9E-2</v>
      </c>
    </row>
    <row r="1547" spans="1:41" hidden="1" x14ac:dyDescent="0.2">
      <c r="A1547" t="s">
        <v>1201</v>
      </c>
      <c r="B1547" t="s">
        <v>15</v>
      </c>
      <c r="C1547" t="s">
        <v>2648</v>
      </c>
      <c r="D1547" t="s">
        <v>2680</v>
      </c>
      <c r="E1547" t="s">
        <v>2672</v>
      </c>
      <c r="F1547" t="s">
        <v>2666</v>
      </c>
      <c r="G1547" t="s">
        <v>2653</v>
      </c>
      <c r="H1547" t="s">
        <v>1155</v>
      </c>
      <c r="I1547" t="s">
        <v>186</v>
      </c>
      <c r="K1547">
        <v>24.653113999999999</v>
      </c>
      <c r="L1547">
        <v>24.009751999999999</v>
      </c>
      <c r="M1547">
        <v>21.266850000000002</v>
      </c>
      <c r="N1547">
        <v>22.388207999999999</v>
      </c>
      <c r="O1547">
        <v>23.186503999999999</v>
      </c>
      <c r="P1547">
        <v>24.038398999999998</v>
      </c>
      <c r="Q1547">
        <v>25.009589999999999</v>
      </c>
      <c r="R1547">
        <v>26.05546</v>
      </c>
      <c r="S1547">
        <v>27.679586</v>
      </c>
      <c r="T1547">
        <v>28.834987999999999</v>
      </c>
      <c r="U1547">
        <v>29.802177</v>
      </c>
      <c r="V1547">
        <v>30.884678000000001</v>
      </c>
      <c r="W1547">
        <v>31.801076999999999</v>
      </c>
      <c r="X1547">
        <v>32.726897999999998</v>
      </c>
      <c r="Y1547">
        <v>33.437939</v>
      </c>
      <c r="Z1547">
        <v>34.295006000000001</v>
      </c>
      <c r="AA1547">
        <v>35.209845999999999</v>
      </c>
      <c r="AB1547">
        <v>35.996707999999998</v>
      </c>
      <c r="AC1547">
        <v>36.971541999999999</v>
      </c>
      <c r="AD1547">
        <v>37.270443</v>
      </c>
      <c r="AE1547">
        <v>37.887371000000002</v>
      </c>
      <c r="AF1547">
        <v>39.183922000000003</v>
      </c>
      <c r="AG1547">
        <v>40.456173</v>
      </c>
      <c r="AH1547">
        <v>41.619480000000003</v>
      </c>
      <c r="AI1547">
        <v>43.189914999999999</v>
      </c>
      <c r="AJ1547">
        <v>44.023029000000001</v>
      </c>
      <c r="AK1547">
        <v>45.021759000000003</v>
      </c>
      <c r="AL1547">
        <v>45.757607</v>
      </c>
      <c r="AM1547">
        <v>47.241157999999999</v>
      </c>
      <c r="AN1547">
        <v>48.656559000000001</v>
      </c>
      <c r="AO1547" s="1">
        <v>2.4E-2</v>
      </c>
    </row>
    <row r="1548" spans="1:41" hidden="1" x14ac:dyDescent="0.2">
      <c r="A1548" t="s">
        <v>1201</v>
      </c>
      <c r="B1548" t="s">
        <v>87</v>
      </c>
      <c r="C1548" t="s">
        <v>2648</v>
      </c>
      <c r="D1548" t="s">
        <v>2680</v>
      </c>
      <c r="E1548" t="s">
        <v>2672</v>
      </c>
      <c r="F1548" t="s">
        <v>2667</v>
      </c>
      <c r="I1548" t="s">
        <v>186</v>
      </c>
    </row>
    <row r="1549" spans="1:41" hidden="1" x14ac:dyDescent="0.2">
      <c r="A1549" t="s">
        <v>1201</v>
      </c>
      <c r="B1549" t="s">
        <v>11</v>
      </c>
      <c r="C1549" t="s">
        <v>2648</v>
      </c>
      <c r="D1549" t="s">
        <v>2680</v>
      </c>
      <c r="E1549" t="s">
        <v>2672</v>
      </c>
      <c r="F1549" t="s">
        <v>2667</v>
      </c>
      <c r="G1549" t="s">
        <v>2651</v>
      </c>
      <c r="H1549" t="s">
        <v>1156</v>
      </c>
      <c r="I1549" t="s">
        <v>186</v>
      </c>
      <c r="K1549">
        <v>14.612163000000001</v>
      </c>
      <c r="L1549">
        <v>15.664415999999999</v>
      </c>
      <c r="M1549">
        <v>14.836549</v>
      </c>
      <c r="N1549">
        <v>16.471717999999999</v>
      </c>
      <c r="O1549">
        <v>16.935167</v>
      </c>
      <c r="P1549">
        <v>17.555498</v>
      </c>
      <c r="Q1549">
        <v>18.309277999999999</v>
      </c>
      <c r="R1549">
        <v>19.112155999999999</v>
      </c>
      <c r="S1549">
        <v>19.770067000000001</v>
      </c>
      <c r="T1549">
        <v>20.151978</v>
      </c>
      <c r="U1549">
        <v>21.159662000000001</v>
      </c>
      <c r="V1549">
        <v>21.867100000000001</v>
      </c>
      <c r="W1549">
        <v>22.483315999999999</v>
      </c>
      <c r="X1549">
        <v>23.221741000000002</v>
      </c>
      <c r="Y1549">
        <v>23.888961999999999</v>
      </c>
      <c r="Z1549">
        <v>24.689834999999999</v>
      </c>
      <c r="AA1549">
        <v>25.598351999999998</v>
      </c>
      <c r="AB1549">
        <v>26.429929999999999</v>
      </c>
      <c r="AC1549">
        <v>27.152933000000001</v>
      </c>
      <c r="AD1549">
        <v>28.088673</v>
      </c>
      <c r="AE1549">
        <v>28.934080000000002</v>
      </c>
      <c r="AF1549">
        <v>29.643318000000001</v>
      </c>
      <c r="AG1549">
        <v>30.778233</v>
      </c>
      <c r="AH1549">
        <v>31.999973000000001</v>
      </c>
      <c r="AI1549">
        <v>32.909260000000003</v>
      </c>
      <c r="AJ1549">
        <v>34.015247000000002</v>
      </c>
      <c r="AK1549">
        <v>34.933402999999998</v>
      </c>
      <c r="AL1549">
        <v>35.683928999999999</v>
      </c>
      <c r="AM1549">
        <v>36.594479</v>
      </c>
      <c r="AN1549">
        <v>37.285389000000002</v>
      </c>
      <c r="AO1549" s="1">
        <v>3.3000000000000002E-2</v>
      </c>
    </row>
    <row r="1550" spans="1:41" hidden="1" x14ac:dyDescent="0.2">
      <c r="A1550" t="s">
        <v>1201</v>
      </c>
      <c r="B1550" t="s">
        <v>13</v>
      </c>
      <c r="C1550" t="s">
        <v>2648</v>
      </c>
      <c r="D1550" t="s">
        <v>2680</v>
      </c>
      <c r="E1550" t="s">
        <v>2672</v>
      </c>
      <c r="F1550" t="s">
        <v>2667</v>
      </c>
      <c r="G1550" t="s">
        <v>2652</v>
      </c>
      <c r="H1550" t="s">
        <v>1157</v>
      </c>
      <c r="I1550" t="s">
        <v>186</v>
      </c>
      <c r="K1550">
        <v>14.612163000000001</v>
      </c>
      <c r="L1550">
        <v>15.660164999999999</v>
      </c>
      <c r="M1550">
        <v>14.363936000000001</v>
      </c>
      <c r="N1550">
        <v>15.398713000000001</v>
      </c>
      <c r="O1550">
        <v>15.781635</v>
      </c>
      <c r="P1550">
        <v>16.426382</v>
      </c>
      <c r="Q1550">
        <v>17.236511</v>
      </c>
      <c r="R1550">
        <v>17.996265000000001</v>
      </c>
      <c r="S1550">
        <v>18.669678000000001</v>
      </c>
      <c r="T1550">
        <v>19.122799000000001</v>
      </c>
      <c r="U1550">
        <v>19.805606999999998</v>
      </c>
      <c r="V1550">
        <v>20.516777000000001</v>
      </c>
      <c r="W1550">
        <v>21.036950999999998</v>
      </c>
      <c r="X1550">
        <v>21.384487</v>
      </c>
      <c r="Y1550">
        <v>21.965699999999998</v>
      </c>
      <c r="Z1550">
        <v>22.478437</v>
      </c>
      <c r="AA1550">
        <v>23.091745</v>
      </c>
      <c r="AB1550">
        <v>23.898980999999999</v>
      </c>
      <c r="AC1550">
        <v>24.459679000000001</v>
      </c>
      <c r="AD1550">
        <v>25.593357000000001</v>
      </c>
      <c r="AE1550">
        <v>26.424621999999999</v>
      </c>
      <c r="AF1550">
        <v>27.015378999999999</v>
      </c>
      <c r="AG1550">
        <v>28.168869000000001</v>
      </c>
      <c r="AH1550">
        <v>29.025884999999999</v>
      </c>
      <c r="AI1550">
        <v>29.765242000000001</v>
      </c>
      <c r="AJ1550">
        <v>30.796769999999999</v>
      </c>
      <c r="AK1550">
        <v>31.218108999999998</v>
      </c>
      <c r="AL1550">
        <v>31.964693</v>
      </c>
      <c r="AM1550">
        <v>33.055038000000003</v>
      </c>
      <c r="AN1550">
        <v>33.925758000000002</v>
      </c>
      <c r="AO1550" s="1">
        <v>2.9000000000000001E-2</v>
      </c>
    </row>
    <row r="1551" spans="1:41" hidden="1" x14ac:dyDescent="0.2">
      <c r="A1551" t="s">
        <v>1201</v>
      </c>
      <c r="B1551" t="s">
        <v>15</v>
      </c>
      <c r="C1551" t="s">
        <v>2648</v>
      </c>
      <c r="D1551" t="s">
        <v>2680</v>
      </c>
      <c r="E1551" t="s">
        <v>2672</v>
      </c>
      <c r="F1551" t="s">
        <v>2667</v>
      </c>
      <c r="G1551" t="s">
        <v>2653</v>
      </c>
      <c r="H1551" t="s">
        <v>1158</v>
      </c>
      <c r="I1551" t="s">
        <v>186</v>
      </c>
      <c r="K1551">
        <v>14.612163000000001</v>
      </c>
      <c r="L1551">
        <v>15.672890000000001</v>
      </c>
      <c r="M1551">
        <v>14.704470000000001</v>
      </c>
      <c r="N1551">
        <v>16.584620999999999</v>
      </c>
      <c r="O1551">
        <v>17.508040999999999</v>
      </c>
      <c r="P1551">
        <v>18.306854000000001</v>
      </c>
      <c r="Q1551">
        <v>19.183555999999999</v>
      </c>
      <c r="R1551">
        <v>20.280128000000001</v>
      </c>
      <c r="S1551">
        <v>21.901281000000001</v>
      </c>
      <c r="T1551">
        <v>22.650549000000002</v>
      </c>
      <c r="U1551">
        <v>23.630621000000001</v>
      </c>
      <c r="V1551">
        <v>24.481525000000001</v>
      </c>
      <c r="W1551">
        <v>25.268145000000001</v>
      </c>
      <c r="X1551">
        <v>26.035542</v>
      </c>
      <c r="Y1551">
        <v>26.626512999999999</v>
      </c>
      <c r="Z1551">
        <v>27.389026999999999</v>
      </c>
      <c r="AA1551">
        <v>28.242180000000001</v>
      </c>
      <c r="AB1551">
        <v>28.876201999999999</v>
      </c>
      <c r="AC1551">
        <v>29.707560000000001</v>
      </c>
      <c r="AD1551">
        <v>29.919844000000001</v>
      </c>
      <c r="AE1551">
        <v>30.457418000000001</v>
      </c>
      <c r="AF1551">
        <v>31.273800000000001</v>
      </c>
      <c r="AG1551">
        <v>32.439113999999996</v>
      </c>
      <c r="AH1551">
        <v>33.508491999999997</v>
      </c>
      <c r="AI1551">
        <v>34.89114</v>
      </c>
      <c r="AJ1551">
        <v>35.821941000000002</v>
      </c>
      <c r="AK1551">
        <v>36.841113999999997</v>
      </c>
      <c r="AL1551">
        <v>37.489615999999998</v>
      </c>
      <c r="AM1551">
        <v>38.411186000000001</v>
      </c>
      <c r="AN1551">
        <v>39.625317000000003</v>
      </c>
      <c r="AO1551" s="1">
        <v>3.5000000000000003E-2</v>
      </c>
    </row>
    <row r="1552" spans="1:41" hidden="1" x14ac:dyDescent="0.2">
      <c r="A1552" t="s">
        <v>1201</v>
      </c>
      <c r="B1552" t="s">
        <v>17</v>
      </c>
      <c r="C1552" t="s">
        <v>2648</v>
      </c>
      <c r="D1552" t="s">
        <v>2680</v>
      </c>
      <c r="E1552" t="s">
        <v>2672</v>
      </c>
      <c r="F1552" t="s">
        <v>2654</v>
      </c>
      <c r="I1552" t="s">
        <v>186</v>
      </c>
    </row>
    <row r="1553" spans="1:41" x14ac:dyDescent="0.2">
      <c r="A1553" t="s">
        <v>1201</v>
      </c>
      <c r="B1553" t="s">
        <v>11</v>
      </c>
      <c r="C1553" t="s">
        <v>2648</v>
      </c>
      <c r="D1553" t="s">
        <v>2680</v>
      </c>
      <c r="E1553" t="s">
        <v>2672</v>
      </c>
      <c r="F1553" t="s">
        <v>2654</v>
      </c>
      <c r="G1553" t="s">
        <v>2651</v>
      </c>
      <c r="H1553" t="s">
        <v>1159</v>
      </c>
      <c r="I1553" t="s">
        <v>186</v>
      </c>
      <c r="K1553" s="4">
        <v>22.013693</v>
      </c>
      <c r="L1553" s="4">
        <v>21.776176</v>
      </c>
      <c r="M1553" s="4">
        <v>20.9499</v>
      </c>
      <c r="N1553" s="4">
        <v>21.973413000000001</v>
      </c>
      <c r="O1553">
        <v>22.128575999999999</v>
      </c>
      <c r="P1553">
        <v>22.314495000000001</v>
      </c>
      <c r="Q1553">
        <v>22.615067</v>
      </c>
      <c r="R1553">
        <v>23.393974</v>
      </c>
      <c r="S1553">
        <v>24.104756999999999</v>
      </c>
      <c r="T1553">
        <v>24.613095999999999</v>
      </c>
      <c r="U1553">
        <v>25.509342</v>
      </c>
      <c r="V1553">
        <v>26.194849000000001</v>
      </c>
      <c r="W1553">
        <v>26.880348000000001</v>
      </c>
      <c r="X1553">
        <v>27.515688000000001</v>
      </c>
      <c r="Y1553">
        <v>28.249199000000001</v>
      </c>
      <c r="Z1553">
        <v>29.105509000000001</v>
      </c>
      <c r="AA1553">
        <v>30.047993000000002</v>
      </c>
      <c r="AB1553">
        <v>30.900558</v>
      </c>
      <c r="AC1553">
        <v>31.682860999999999</v>
      </c>
      <c r="AD1553">
        <v>32.716045000000001</v>
      </c>
      <c r="AE1553">
        <v>33.627181999999998</v>
      </c>
      <c r="AF1553">
        <v>34.401505</v>
      </c>
      <c r="AG1553">
        <v>35.614398999999999</v>
      </c>
      <c r="AH1553">
        <v>36.891285000000003</v>
      </c>
      <c r="AI1553">
        <v>37.885784000000001</v>
      </c>
      <c r="AJ1553">
        <v>39.058093999999997</v>
      </c>
      <c r="AK1553">
        <v>40.035739999999997</v>
      </c>
      <c r="AL1553">
        <v>40.858513000000002</v>
      </c>
      <c r="AM1553">
        <v>41.722672000000003</v>
      </c>
      <c r="AN1553">
        <v>42.507441999999998</v>
      </c>
      <c r="AO1553" s="1">
        <v>2.3E-2</v>
      </c>
    </row>
    <row r="1554" spans="1:41" x14ac:dyDescent="0.2">
      <c r="A1554" t="s">
        <v>1201</v>
      </c>
      <c r="B1554" t="s">
        <v>13</v>
      </c>
      <c r="C1554" t="s">
        <v>2648</v>
      </c>
      <c r="D1554" t="s">
        <v>2680</v>
      </c>
      <c r="E1554" t="s">
        <v>2672</v>
      </c>
      <c r="F1554" t="s">
        <v>2654</v>
      </c>
      <c r="G1554" t="s">
        <v>2652</v>
      </c>
      <c r="H1554" t="s">
        <v>1160</v>
      </c>
      <c r="I1554" t="s">
        <v>186</v>
      </c>
      <c r="K1554" s="4">
        <v>22.013694999999998</v>
      </c>
      <c r="L1554" s="4">
        <v>21.775969</v>
      </c>
      <c r="M1554" s="4">
        <v>20.480143000000002</v>
      </c>
      <c r="N1554" s="4">
        <v>20.974644000000001</v>
      </c>
      <c r="O1554">
        <v>21.030798000000001</v>
      </c>
      <c r="P1554">
        <v>21.218464000000001</v>
      </c>
      <c r="Q1554">
        <v>21.585304000000001</v>
      </c>
      <c r="R1554">
        <v>22.341089</v>
      </c>
      <c r="S1554">
        <v>23.034521000000002</v>
      </c>
      <c r="T1554">
        <v>23.560663000000002</v>
      </c>
      <c r="U1554">
        <v>24.213825</v>
      </c>
      <c r="V1554">
        <v>24.916516999999999</v>
      </c>
      <c r="W1554">
        <v>25.586549999999999</v>
      </c>
      <c r="X1554">
        <v>26.005027999999999</v>
      </c>
      <c r="Y1554">
        <v>26.617857000000001</v>
      </c>
      <c r="Z1554">
        <v>27.243939999999998</v>
      </c>
      <c r="AA1554">
        <v>27.924875</v>
      </c>
      <c r="AB1554">
        <v>28.681486</v>
      </c>
      <c r="AC1554">
        <v>29.349862999999999</v>
      </c>
      <c r="AD1554">
        <v>30.521505000000001</v>
      </c>
      <c r="AE1554">
        <v>31.431532000000001</v>
      </c>
      <c r="AF1554">
        <v>32.133377000000003</v>
      </c>
      <c r="AG1554">
        <v>33.273102000000002</v>
      </c>
      <c r="AH1554">
        <v>34.147457000000003</v>
      </c>
      <c r="AI1554">
        <v>34.931891999999998</v>
      </c>
      <c r="AJ1554">
        <v>36.058028999999998</v>
      </c>
      <c r="AK1554">
        <v>36.534377999999997</v>
      </c>
      <c r="AL1554">
        <v>37.327156000000002</v>
      </c>
      <c r="AM1554">
        <v>38.412281</v>
      </c>
      <c r="AN1554">
        <v>39.320414999999997</v>
      </c>
      <c r="AO1554" s="1">
        <v>0.02</v>
      </c>
    </row>
    <row r="1555" spans="1:41" x14ac:dyDescent="0.2">
      <c r="A1555" t="s">
        <v>1201</v>
      </c>
      <c r="B1555" t="s">
        <v>15</v>
      </c>
      <c r="C1555" t="s">
        <v>2648</v>
      </c>
      <c r="D1555" t="s">
        <v>2680</v>
      </c>
      <c r="E1555" t="s">
        <v>2672</v>
      </c>
      <c r="F1555" t="s">
        <v>2654</v>
      </c>
      <c r="G1555" t="s">
        <v>2653</v>
      </c>
      <c r="H1555" t="s">
        <v>1161</v>
      </c>
      <c r="I1555" t="s">
        <v>186</v>
      </c>
      <c r="K1555" s="4">
        <v>22.013705999999999</v>
      </c>
      <c r="L1555" s="4">
        <v>21.793371</v>
      </c>
      <c r="M1555" s="4">
        <v>20.832844000000001</v>
      </c>
      <c r="N1555" s="4">
        <v>22.204751999999999</v>
      </c>
      <c r="O1555">
        <v>22.770026999999999</v>
      </c>
      <c r="P1555">
        <v>23.180911999999999</v>
      </c>
      <c r="Q1555">
        <v>23.619181000000001</v>
      </c>
      <c r="R1555">
        <v>24.621655000000001</v>
      </c>
      <c r="S1555">
        <v>26.210336999999999</v>
      </c>
      <c r="T1555">
        <v>26.976343</v>
      </c>
      <c r="U1555">
        <v>27.875240000000002</v>
      </c>
      <c r="V1555">
        <v>28.699919000000001</v>
      </c>
      <c r="W1555">
        <v>29.520357000000001</v>
      </c>
      <c r="X1555">
        <v>30.302277</v>
      </c>
      <c r="Y1555">
        <v>30.914041999999998</v>
      </c>
      <c r="Z1555">
        <v>31.680351000000002</v>
      </c>
      <c r="AA1555">
        <v>32.591396000000003</v>
      </c>
      <c r="AB1555">
        <v>33.298340000000003</v>
      </c>
      <c r="AC1555">
        <v>34.112385000000003</v>
      </c>
      <c r="AD1555">
        <v>34.263106999999998</v>
      </c>
      <c r="AE1555">
        <v>34.921238000000002</v>
      </c>
      <c r="AF1555">
        <v>35.787219999999998</v>
      </c>
      <c r="AG1555">
        <v>37.014583999999999</v>
      </c>
      <c r="AH1555">
        <v>38.168593999999999</v>
      </c>
      <c r="AI1555">
        <v>39.607086000000002</v>
      </c>
      <c r="AJ1555">
        <v>40.675201000000001</v>
      </c>
      <c r="AK1555">
        <v>41.719268999999997</v>
      </c>
      <c r="AL1555">
        <v>42.402583999999997</v>
      </c>
      <c r="AM1555">
        <v>43.430866000000002</v>
      </c>
      <c r="AN1555">
        <v>44.690899000000002</v>
      </c>
      <c r="AO1555" s="1">
        <v>2.5000000000000001E-2</v>
      </c>
    </row>
    <row r="1556" spans="1:41" hidden="1" x14ac:dyDescent="0.2">
      <c r="A1556" t="s">
        <v>1201</v>
      </c>
      <c r="B1556" t="s">
        <v>36</v>
      </c>
      <c r="C1556" t="s">
        <v>2648</v>
      </c>
      <c r="D1556" t="s">
        <v>2680</v>
      </c>
      <c r="E1556" t="s">
        <v>2672</v>
      </c>
      <c r="F1556" t="s">
        <v>2660</v>
      </c>
      <c r="I1556" t="s">
        <v>186</v>
      </c>
    </row>
    <row r="1557" spans="1:41" hidden="1" x14ac:dyDescent="0.2">
      <c r="A1557" t="s">
        <v>1201</v>
      </c>
      <c r="B1557" t="s">
        <v>11</v>
      </c>
      <c r="C1557" t="s">
        <v>2648</v>
      </c>
      <c r="D1557" t="s">
        <v>2680</v>
      </c>
      <c r="E1557" t="s">
        <v>2672</v>
      </c>
      <c r="F1557" t="s">
        <v>2660</v>
      </c>
      <c r="G1557" t="s">
        <v>2651</v>
      </c>
      <c r="H1557" t="s">
        <v>1162</v>
      </c>
      <c r="I1557" t="s">
        <v>186</v>
      </c>
      <c r="K1557">
        <v>6.1884370000000004</v>
      </c>
      <c r="L1557">
        <v>7.5884460000000002</v>
      </c>
      <c r="M1557">
        <v>7.8750289999999996</v>
      </c>
      <c r="N1557">
        <v>9.5171390000000002</v>
      </c>
      <c r="O1557">
        <v>10.365363</v>
      </c>
      <c r="P1557">
        <v>11.30486</v>
      </c>
      <c r="Q1557">
        <v>12.497370999999999</v>
      </c>
      <c r="R1557">
        <v>13.052733999999999</v>
      </c>
      <c r="S1557">
        <v>13.488519999999999</v>
      </c>
      <c r="T1557">
        <v>13.993693</v>
      </c>
      <c r="U1557">
        <v>14.544129</v>
      </c>
      <c r="V1557">
        <v>15.048821</v>
      </c>
      <c r="W1557">
        <v>15.540597999999999</v>
      </c>
      <c r="X1557">
        <v>15.903653</v>
      </c>
      <c r="Y1557">
        <v>16.282564000000001</v>
      </c>
      <c r="Z1557">
        <v>16.549032</v>
      </c>
      <c r="AA1557">
        <v>16.805178000000002</v>
      </c>
      <c r="AB1557">
        <v>17.537296000000001</v>
      </c>
      <c r="AC1557">
        <v>17.711569000000001</v>
      </c>
      <c r="AD1557">
        <v>18.917003999999999</v>
      </c>
      <c r="AE1557">
        <v>19.616121</v>
      </c>
      <c r="AF1557">
        <v>20.289529999999999</v>
      </c>
      <c r="AG1557">
        <v>21.364405000000001</v>
      </c>
      <c r="AH1557">
        <v>22.266711999999998</v>
      </c>
      <c r="AI1557">
        <v>22.903002000000001</v>
      </c>
      <c r="AJ1557">
        <v>23.738567</v>
      </c>
      <c r="AK1557">
        <v>24.380942999999998</v>
      </c>
      <c r="AL1557">
        <v>24.901785</v>
      </c>
      <c r="AM1557">
        <v>25.494378999999999</v>
      </c>
      <c r="AN1557">
        <v>25.994721999999999</v>
      </c>
      <c r="AO1557" s="1">
        <v>5.0999999999999997E-2</v>
      </c>
    </row>
    <row r="1558" spans="1:41" hidden="1" x14ac:dyDescent="0.2">
      <c r="A1558" t="s">
        <v>1201</v>
      </c>
      <c r="B1558" t="s">
        <v>13</v>
      </c>
      <c r="C1558" t="s">
        <v>2648</v>
      </c>
      <c r="D1558" t="s">
        <v>2680</v>
      </c>
      <c r="E1558" t="s">
        <v>2672</v>
      </c>
      <c r="F1558" t="s">
        <v>2660</v>
      </c>
      <c r="G1558" t="s">
        <v>2652</v>
      </c>
      <c r="H1558" t="s">
        <v>1163</v>
      </c>
      <c r="I1558" t="s">
        <v>186</v>
      </c>
      <c r="K1558">
        <v>6.1884370000000004</v>
      </c>
      <c r="L1558">
        <v>7.5863860000000001</v>
      </c>
      <c r="M1558">
        <v>7.5591299999999997</v>
      </c>
      <c r="N1558">
        <v>8.9635800000000003</v>
      </c>
      <c r="O1558">
        <v>9.7048679999999994</v>
      </c>
      <c r="P1558">
        <v>10.677599000000001</v>
      </c>
      <c r="Q1558">
        <v>11.848000000000001</v>
      </c>
      <c r="R1558">
        <v>12.359392</v>
      </c>
      <c r="S1558">
        <v>12.823569000000001</v>
      </c>
      <c r="T1558">
        <v>13.254184</v>
      </c>
      <c r="U1558">
        <v>13.722401</v>
      </c>
      <c r="V1558">
        <v>14.232512</v>
      </c>
      <c r="W1558">
        <v>14.663938</v>
      </c>
      <c r="X1558">
        <v>14.975196</v>
      </c>
      <c r="Y1558">
        <v>15.381703999999999</v>
      </c>
      <c r="Z1558">
        <v>15.799903</v>
      </c>
      <c r="AA1558">
        <v>16.20393</v>
      </c>
      <c r="AB1558">
        <v>16.804735000000001</v>
      </c>
      <c r="AC1558">
        <v>17.195810000000002</v>
      </c>
      <c r="AD1558">
        <v>18.121656000000002</v>
      </c>
      <c r="AE1558">
        <v>18.840026999999999</v>
      </c>
      <c r="AF1558">
        <v>19.271885000000001</v>
      </c>
      <c r="AG1558">
        <v>20.050131</v>
      </c>
      <c r="AH1558">
        <v>20.685040000000001</v>
      </c>
      <c r="AI1558">
        <v>21.204967</v>
      </c>
      <c r="AJ1558">
        <v>22.006468000000002</v>
      </c>
      <c r="AK1558">
        <v>22.263511999999999</v>
      </c>
      <c r="AL1558">
        <v>22.754999000000002</v>
      </c>
      <c r="AM1558">
        <v>23.486875999999999</v>
      </c>
      <c r="AN1558">
        <v>24.144955</v>
      </c>
      <c r="AO1558" s="1">
        <v>4.8000000000000001E-2</v>
      </c>
    </row>
    <row r="1559" spans="1:41" hidden="1" x14ac:dyDescent="0.2">
      <c r="A1559" t="s">
        <v>1201</v>
      </c>
      <c r="B1559" t="s">
        <v>15</v>
      </c>
      <c r="C1559" t="s">
        <v>2648</v>
      </c>
      <c r="D1559" t="s">
        <v>2680</v>
      </c>
      <c r="E1559" t="s">
        <v>2672</v>
      </c>
      <c r="F1559" t="s">
        <v>2660</v>
      </c>
      <c r="G1559" t="s">
        <v>2653</v>
      </c>
      <c r="H1559" t="s">
        <v>1164</v>
      </c>
      <c r="I1559" t="s">
        <v>186</v>
      </c>
      <c r="K1559">
        <v>6.1884370000000004</v>
      </c>
      <c r="L1559">
        <v>7.5925510000000003</v>
      </c>
      <c r="M1559">
        <v>8.0243230000000008</v>
      </c>
      <c r="N1559">
        <v>9.9858370000000001</v>
      </c>
      <c r="O1559">
        <v>10.930361</v>
      </c>
      <c r="P1559">
        <v>12.083485</v>
      </c>
      <c r="Q1559">
        <v>13.373606000000001</v>
      </c>
      <c r="R1559">
        <v>14.083803</v>
      </c>
      <c r="S1559">
        <v>15.291204</v>
      </c>
      <c r="T1559">
        <v>15.687607</v>
      </c>
      <c r="U1559">
        <v>16.228642000000001</v>
      </c>
      <c r="V1559">
        <v>16.873298999999999</v>
      </c>
      <c r="W1559">
        <v>17.481071</v>
      </c>
      <c r="X1559">
        <v>17.874555999999998</v>
      </c>
      <c r="Y1559">
        <v>18.190529000000002</v>
      </c>
      <c r="Z1559">
        <v>18.701609000000001</v>
      </c>
      <c r="AA1559">
        <v>19.052509000000001</v>
      </c>
      <c r="AB1559">
        <v>19.647642000000001</v>
      </c>
      <c r="AC1559">
        <v>20.111650000000001</v>
      </c>
      <c r="AD1559">
        <v>20.619976000000001</v>
      </c>
      <c r="AE1559">
        <v>21.27721</v>
      </c>
      <c r="AF1559">
        <v>21.90897</v>
      </c>
      <c r="AG1559">
        <v>22.818342000000001</v>
      </c>
      <c r="AH1559">
        <v>23.230250999999999</v>
      </c>
      <c r="AI1559">
        <v>23.944148999999999</v>
      </c>
      <c r="AJ1559">
        <v>24.743547</v>
      </c>
      <c r="AK1559">
        <v>25.345116000000001</v>
      </c>
      <c r="AL1559">
        <v>26.082356999999998</v>
      </c>
      <c r="AM1559">
        <v>26.852808</v>
      </c>
      <c r="AN1559">
        <v>27.451229000000001</v>
      </c>
      <c r="AO1559" s="1">
        <v>5.2999999999999999E-2</v>
      </c>
    </row>
    <row r="1560" spans="1:41" hidden="1" x14ac:dyDescent="0.2">
      <c r="A1560" t="s">
        <v>1201</v>
      </c>
      <c r="B1560" t="s">
        <v>21</v>
      </c>
      <c r="C1560" t="s">
        <v>2648</v>
      </c>
      <c r="D1560" t="s">
        <v>2680</v>
      </c>
      <c r="E1560" t="s">
        <v>2672</v>
      </c>
      <c r="F1560" t="s">
        <v>2655</v>
      </c>
      <c r="I1560" t="s">
        <v>186</v>
      </c>
    </row>
    <row r="1561" spans="1:41" hidden="1" x14ac:dyDescent="0.2">
      <c r="A1561" t="s">
        <v>1201</v>
      </c>
      <c r="B1561" t="s">
        <v>11</v>
      </c>
      <c r="C1561" t="s">
        <v>2648</v>
      </c>
      <c r="D1561" t="s">
        <v>2680</v>
      </c>
      <c r="E1561" t="s">
        <v>2672</v>
      </c>
      <c r="F1561" t="s">
        <v>2655</v>
      </c>
      <c r="G1561" t="s">
        <v>2651</v>
      </c>
      <c r="H1561" t="s">
        <v>1165</v>
      </c>
      <c r="I1561" t="s">
        <v>186</v>
      </c>
      <c r="K1561">
        <v>6.4222549999999998</v>
      </c>
      <c r="L1561">
        <v>6.7096</v>
      </c>
      <c r="M1561">
        <v>6.5613609999999998</v>
      </c>
      <c r="N1561">
        <v>6.4251779999999998</v>
      </c>
      <c r="O1561">
        <v>6.4122729999999999</v>
      </c>
      <c r="P1561">
        <v>6.5736889999999999</v>
      </c>
      <c r="Q1561">
        <v>6.8439379999999996</v>
      </c>
      <c r="R1561">
        <v>7.2099209999999996</v>
      </c>
      <c r="S1561">
        <v>7.5864799999999999</v>
      </c>
      <c r="T1561">
        <v>7.8715200000000003</v>
      </c>
      <c r="U1561">
        <v>8.1689670000000003</v>
      </c>
      <c r="V1561">
        <v>8.3757509999999993</v>
      </c>
      <c r="W1561">
        <v>8.6531169999999999</v>
      </c>
      <c r="X1561">
        <v>8.8674579999999992</v>
      </c>
      <c r="Y1561">
        <v>9.0176309999999997</v>
      </c>
      <c r="Z1561">
        <v>9.2021189999999997</v>
      </c>
      <c r="AA1561">
        <v>9.4418330000000008</v>
      </c>
      <c r="AB1561">
        <v>9.6565879999999993</v>
      </c>
      <c r="AC1561">
        <v>9.8679190000000006</v>
      </c>
      <c r="AD1561">
        <v>10.113923</v>
      </c>
      <c r="AE1561">
        <v>10.350555</v>
      </c>
      <c r="AF1561">
        <v>10.548894000000001</v>
      </c>
      <c r="AG1561">
        <v>10.793702</v>
      </c>
      <c r="AH1561">
        <v>10.959504000000001</v>
      </c>
      <c r="AI1561">
        <v>11.16328</v>
      </c>
      <c r="AJ1561">
        <v>11.413776</v>
      </c>
      <c r="AK1561">
        <v>11.662531</v>
      </c>
      <c r="AL1561">
        <v>11.922764000000001</v>
      </c>
      <c r="AM1561">
        <v>12.183818</v>
      </c>
      <c r="AN1561">
        <v>12.449737000000001</v>
      </c>
      <c r="AO1561" s="1">
        <v>2.3E-2</v>
      </c>
    </row>
    <row r="1562" spans="1:41" hidden="1" x14ac:dyDescent="0.2">
      <c r="A1562" t="s">
        <v>1201</v>
      </c>
      <c r="B1562" t="s">
        <v>13</v>
      </c>
      <c r="C1562" t="s">
        <v>2648</v>
      </c>
      <c r="D1562" t="s">
        <v>2680</v>
      </c>
      <c r="E1562" t="s">
        <v>2672</v>
      </c>
      <c r="F1562" t="s">
        <v>2655</v>
      </c>
      <c r="G1562" t="s">
        <v>2652</v>
      </c>
      <c r="H1562" t="s">
        <v>1166</v>
      </c>
      <c r="I1562" t="s">
        <v>186</v>
      </c>
      <c r="K1562">
        <v>6.4190649999999998</v>
      </c>
      <c r="L1562">
        <v>6.4839339999999996</v>
      </c>
      <c r="M1562">
        <v>6.1402729999999996</v>
      </c>
      <c r="N1562">
        <v>5.8524760000000002</v>
      </c>
      <c r="O1562">
        <v>5.6866560000000002</v>
      </c>
      <c r="P1562">
        <v>5.7577670000000003</v>
      </c>
      <c r="Q1562">
        <v>5.9874340000000004</v>
      </c>
      <c r="R1562">
        <v>6.2773260000000004</v>
      </c>
      <c r="S1562">
        <v>6.6003920000000003</v>
      </c>
      <c r="T1562">
        <v>6.8646729999999998</v>
      </c>
      <c r="U1562">
        <v>7.0937729999999997</v>
      </c>
      <c r="V1562">
        <v>7.2913560000000004</v>
      </c>
      <c r="W1562">
        <v>7.5671369999999998</v>
      </c>
      <c r="X1562">
        <v>7.761673</v>
      </c>
      <c r="Y1562">
        <v>7.9228459999999998</v>
      </c>
      <c r="Z1562">
        <v>8.0805100000000003</v>
      </c>
      <c r="AA1562">
        <v>8.2427159999999997</v>
      </c>
      <c r="AB1562">
        <v>8.3440619999999992</v>
      </c>
      <c r="AC1562">
        <v>8.5247130000000002</v>
      </c>
      <c r="AD1562">
        <v>8.6643399999999993</v>
      </c>
      <c r="AE1562">
        <v>8.7842479999999998</v>
      </c>
      <c r="AF1562">
        <v>8.8580480000000001</v>
      </c>
      <c r="AG1562">
        <v>8.9999590000000005</v>
      </c>
      <c r="AH1562">
        <v>9.1719709999999992</v>
      </c>
      <c r="AI1562">
        <v>9.3236709999999992</v>
      </c>
      <c r="AJ1562">
        <v>9.4930789999999998</v>
      </c>
      <c r="AK1562">
        <v>9.6316109999999995</v>
      </c>
      <c r="AL1562">
        <v>9.7285319999999995</v>
      </c>
      <c r="AM1562">
        <v>9.9225440000000003</v>
      </c>
      <c r="AN1562">
        <v>10.090112</v>
      </c>
      <c r="AO1562" s="1">
        <v>1.6E-2</v>
      </c>
    </row>
    <row r="1563" spans="1:41" hidden="1" x14ac:dyDescent="0.2">
      <c r="A1563" t="s">
        <v>1201</v>
      </c>
      <c r="B1563" t="s">
        <v>15</v>
      </c>
      <c r="C1563" t="s">
        <v>2648</v>
      </c>
      <c r="D1563" t="s">
        <v>2680</v>
      </c>
      <c r="E1563" t="s">
        <v>2672</v>
      </c>
      <c r="F1563" t="s">
        <v>2655</v>
      </c>
      <c r="G1563" t="s">
        <v>2653</v>
      </c>
      <c r="H1563" t="s">
        <v>1167</v>
      </c>
      <c r="I1563" t="s">
        <v>186</v>
      </c>
      <c r="K1563">
        <v>6.4236950000000004</v>
      </c>
      <c r="L1563">
        <v>7.3432009999999996</v>
      </c>
      <c r="M1563">
        <v>7.4127099999999997</v>
      </c>
      <c r="N1563">
        <v>7.564546</v>
      </c>
      <c r="O1563">
        <v>7.7246819999999996</v>
      </c>
      <c r="P1563">
        <v>8.0815239999999999</v>
      </c>
      <c r="Q1563">
        <v>8.4315200000000008</v>
      </c>
      <c r="R1563">
        <v>8.9785079999999997</v>
      </c>
      <c r="S1563">
        <v>9.6007470000000001</v>
      </c>
      <c r="T1563">
        <v>10.037356000000001</v>
      </c>
      <c r="U1563">
        <v>10.508706999999999</v>
      </c>
      <c r="V1563">
        <v>10.923413999999999</v>
      </c>
      <c r="W1563">
        <v>11.359641999999999</v>
      </c>
      <c r="X1563">
        <v>11.714038</v>
      </c>
      <c r="Y1563">
        <v>11.970605000000001</v>
      </c>
      <c r="Z1563">
        <v>12.395877</v>
      </c>
      <c r="AA1563">
        <v>12.733760999999999</v>
      </c>
      <c r="AB1563">
        <v>13.088255</v>
      </c>
      <c r="AC1563">
        <v>13.506698999999999</v>
      </c>
      <c r="AD1563">
        <v>13.902227</v>
      </c>
      <c r="AE1563">
        <v>14.291321</v>
      </c>
      <c r="AF1563">
        <v>14.537189</v>
      </c>
      <c r="AG1563">
        <v>14.814931</v>
      </c>
      <c r="AH1563">
        <v>15.313437</v>
      </c>
      <c r="AI1563">
        <v>15.758454</v>
      </c>
      <c r="AJ1563">
        <v>16.269515999999999</v>
      </c>
      <c r="AK1563">
        <v>16.744174999999998</v>
      </c>
      <c r="AL1563">
        <v>17.210604</v>
      </c>
      <c r="AM1563">
        <v>17.734082999999998</v>
      </c>
      <c r="AN1563">
        <v>18.303963</v>
      </c>
      <c r="AO1563" s="1">
        <v>3.6999999999999998E-2</v>
      </c>
    </row>
    <row r="1564" spans="1:41" hidden="1" x14ac:dyDescent="0.2">
      <c r="A1564" t="s">
        <v>1201</v>
      </c>
      <c r="B1564" t="s">
        <v>59</v>
      </c>
      <c r="C1564" t="s">
        <v>2648</v>
      </c>
      <c r="D1564" t="s">
        <v>2680</v>
      </c>
      <c r="E1564" t="s">
        <v>2672</v>
      </c>
      <c r="F1564" t="s">
        <v>2661</v>
      </c>
      <c r="I1564" t="s">
        <v>186</v>
      </c>
    </row>
    <row r="1565" spans="1:41" hidden="1" x14ac:dyDescent="0.2">
      <c r="A1565" t="s">
        <v>1201</v>
      </c>
      <c r="B1565" t="s">
        <v>11</v>
      </c>
      <c r="C1565" t="s">
        <v>2648</v>
      </c>
      <c r="D1565" t="s">
        <v>2680</v>
      </c>
      <c r="E1565" t="s">
        <v>2672</v>
      </c>
      <c r="F1565" t="s">
        <v>2661</v>
      </c>
      <c r="G1565" t="s">
        <v>2651</v>
      </c>
      <c r="H1565" t="s">
        <v>1168</v>
      </c>
      <c r="I1565" t="s">
        <v>186</v>
      </c>
      <c r="K1565">
        <v>0</v>
      </c>
      <c r="L1565">
        <v>0</v>
      </c>
      <c r="M1565">
        <v>0</v>
      </c>
      <c r="N1565">
        <v>0</v>
      </c>
      <c r="O1565">
        <v>0</v>
      </c>
      <c r="P1565">
        <v>0</v>
      </c>
      <c r="Q1565">
        <v>0</v>
      </c>
      <c r="R1565">
        <v>0</v>
      </c>
      <c r="S1565">
        <v>0</v>
      </c>
      <c r="T1565">
        <v>0</v>
      </c>
      <c r="U1565">
        <v>0</v>
      </c>
      <c r="V1565">
        <v>0</v>
      </c>
      <c r="W1565">
        <v>0</v>
      </c>
      <c r="X1565">
        <v>0</v>
      </c>
      <c r="Y1565">
        <v>0</v>
      </c>
      <c r="Z1565">
        <v>0</v>
      </c>
      <c r="AA1565">
        <v>0</v>
      </c>
      <c r="AB1565">
        <v>0</v>
      </c>
      <c r="AC1565">
        <v>0</v>
      </c>
      <c r="AD1565">
        <v>0</v>
      </c>
      <c r="AE1565">
        <v>0</v>
      </c>
      <c r="AF1565">
        <v>0</v>
      </c>
      <c r="AG1565">
        <v>0</v>
      </c>
      <c r="AH1565">
        <v>0</v>
      </c>
      <c r="AI1565">
        <v>0</v>
      </c>
      <c r="AJ1565">
        <v>0</v>
      </c>
      <c r="AK1565">
        <v>0</v>
      </c>
      <c r="AL1565">
        <v>0</v>
      </c>
      <c r="AM1565">
        <v>0</v>
      </c>
      <c r="AN1565">
        <v>0</v>
      </c>
      <c r="AO1565" t="s">
        <v>69</v>
      </c>
    </row>
    <row r="1566" spans="1:41" hidden="1" x14ac:dyDescent="0.2">
      <c r="A1566" t="s">
        <v>1201</v>
      </c>
      <c r="B1566" t="s">
        <v>13</v>
      </c>
      <c r="C1566" t="s">
        <v>2648</v>
      </c>
      <c r="D1566" t="s">
        <v>2680</v>
      </c>
      <c r="E1566" t="s">
        <v>2672</v>
      </c>
      <c r="F1566" t="s">
        <v>2661</v>
      </c>
      <c r="G1566" t="s">
        <v>2652</v>
      </c>
      <c r="H1566" t="s">
        <v>1169</v>
      </c>
      <c r="I1566" t="s">
        <v>186</v>
      </c>
      <c r="K1566">
        <v>0</v>
      </c>
      <c r="L1566">
        <v>0</v>
      </c>
      <c r="M1566">
        <v>0</v>
      </c>
      <c r="N1566">
        <v>0</v>
      </c>
      <c r="O1566">
        <v>0</v>
      </c>
      <c r="P1566">
        <v>0</v>
      </c>
      <c r="Q1566">
        <v>0</v>
      </c>
      <c r="R1566">
        <v>0</v>
      </c>
      <c r="S1566">
        <v>0</v>
      </c>
      <c r="T1566">
        <v>0</v>
      </c>
      <c r="U1566">
        <v>0</v>
      </c>
      <c r="V1566">
        <v>0</v>
      </c>
      <c r="W1566">
        <v>0</v>
      </c>
      <c r="X1566">
        <v>0</v>
      </c>
      <c r="Y1566">
        <v>0</v>
      </c>
      <c r="Z1566">
        <v>0</v>
      </c>
      <c r="AA1566">
        <v>0</v>
      </c>
      <c r="AB1566">
        <v>0</v>
      </c>
      <c r="AC1566">
        <v>0</v>
      </c>
      <c r="AD1566">
        <v>0</v>
      </c>
      <c r="AE1566">
        <v>0</v>
      </c>
      <c r="AF1566">
        <v>0</v>
      </c>
      <c r="AG1566">
        <v>0</v>
      </c>
      <c r="AH1566">
        <v>0</v>
      </c>
      <c r="AI1566">
        <v>0</v>
      </c>
      <c r="AJ1566">
        <v>0</v>
      </c>
      <c r="AK1566">
        <v>0</v>
      </c>
      <c r="AL1566">
        <v>0</v>
      </c>
      <c r="AM1566">
        <v>0</v>
      </c>
      <c r="AN1566">
        <v>0</v>
      </c>
      <c r="AO1566" t="s">
        <v>69</v>
      </c>
    </row>
    <row r="1567" spans="1:41" hidden="1" x14ac:dyDescent="0.2">
      <c r="A1567" t="s">
        <v>1201</v>
      </c>
      <c r="B1567" t="s">
        <v>15</v>
      </c>
      <c r="C1567" t="s">
        <v>2648</v>
      </c>
      <c r="D1567" t="s">
        <v>2680</v>
      </c>
      <c r="E1567" t="s">
        <v>2672</v>
      </c>
      <c r="F1567" t="s">
        <v>2661</v>
      </c>
      <c r="G1567" t="s">
        <v>2653</v>
      </c>
      <c r="H1567" t="s">
        <v>1170</v>
      </c>
      <c r="I1567" t="s">
        <v>186</v>
      </c>
      <c r="K1567">
        <v>0</v>
      </c>
      <c r="L1567">
        <v>0</v>
      </c>
      <c r="M1567">
        <v>0</v>
      </c>
      <c r="N1567">
        <v>0</v>
      </c>
      <c r="O1567">
        <v>0</v>
      </c>
      <c r="P1567">
        <v>0</v>
      </c>
      <c r="Q1567">
        <v>0</v>
      </c>
      <c r="R1567">
        <v>0</v>
      </c>
      <c r="S1567">
        <v>0</v>
      </c>
      <c r="T1567">
        <v>0</v>
      </c>
      <c r="U1567">
        <v>0</v>
      </c>
      <c r="V1567">
        <v>0</v>
      </c>
      <c r="W1567">
        <v>0</v>
      </c>
      <c r="X1567">
        <v>0</v>
      </c>
      <c r="Y1567">
        <v>0</v>
      </c>
      <c r="Z1567">
        <v>0</v>
      </c>
      <c r="AA1567">
        <v>0</v>
      </c>
      <c r="AB1567">
        <v>0</v>
      </c>
      <c r="AC1567">
        <v>0</v>
      </c>
      <c r="AD1567">
        <v>0</v>
      </c>
      <c r="AE1567">
        <v>0</v>
      </c>
      <c r="AF1567">
        <v>0</v>
      </c>
      <c r="AG1567">
        <v>0</v>
      </c>
      <c r="AH1567">
        <v>0</v>
      </c>
      <c r="AI1567">
        <v>0</v>
      </c>
      <c r="AJ1567">
        <v>0</v>
      </c>
      <c r="AK1567">
        <v>0</v>
      </c>
      <c r="AL1567">
        <v>0</v>
      </c>
      <c r="AM1567">
        <v>0</v>
      </c>
      <c r="AN1567">
        <v>0</v>
      </c>
      <c r="AO1567" t="s">
        <v>69</v>
      </c>
    </row>
    <row r="1568" spans="1:41" hidden="1" x14ac:dyDescent="0.2">
      <c r="A1568" t="s">
        <v>1201</v>
      </c>
      <c r="B1568" t="s">
        <v>147</v>
      </c>
      <c r="C1568" t="s">
        <v>2648</v>
      </c>
      <c r="D1568" t="s">
        <v>2680</v>
      </c>
      <c r="E1568" t="s">
        <v>2672</v>
      </c>
      <c r="F1568" t="s">
        <v>2673</v>
      </c>
      <c r="I1568" t="s">
        <v>186</v>
      </c>
    </row>
    <row r="1569" spans="1:41" hidden="1" x14ac:dyDescent="0.2">
      <c r="A1569" t="s">
        <v>1201</v>
      </c>
      <c r="B1569" t="s">
        <v>11</v>
      </c>
      <c r="C1569" t="s">
        <v>2648</v>
      </c>
      <c r="D1569" t="s">
        <v>2680</v>
      </c>
      <c r="E1569" t="s">
        <v>2672</v>
      </c>
      <c r="F1569" t="s">
        <v>2673</v>
      </c>
      <c r="G1569" t="s">
        <v>2651</v>
      </c>
      <c r="H1569" t="s">
        <v>1171</v>
      </c>
      <c r="I1569" t="s">
        <v>186</v>
      </c>
      <c r="K1569">
        <v>1.6092489999999999</v>
      </c>
      <c r="L1569">
        <v>1.67292</v>
      </c>
      <c r="M1569">
        <v>1.7113100000000001</v>
      </c>
      <c r="N1569">
        <v>1.839513</v>
      </c>
      <c r="O1569">
        <v>1.8663970000000001</v>
      </c>
      <c r="P1569">
        <v>1.8888929999999999</v>
      </c>
      <c r="Q1569">
        <v>1.931265</v>
      </c>
      <c r="R1569">
        <v>1.981028</v>
      </c>
      <c r="S1569">
        <v>2.0243310000000001</v>
      </c>
      <c r="T1569">
        <v>2.0584009999999999</v>
      </c>
      <c r="U1569">
        <v>2.1061160000000001</v>
      </c>
      <c r="V1569">
        <v>2.1487609999999999</v>
      </c>
      <c r="W1569">
        <v>2.1947230000000002</v>
      </c>
      <c r="X1569">
        <v>2.2360829999999998</v>
      </c>
      <c r="Y1569">
        <v>2.2744469999999999</v>
      </c>
      <c r="Z1569">
        <v>2.3199480000000001</v>
      </c>
      <c r="AA1569">
        <v>2.3695140000000001</v>
      </c>
      <c r="AB1569">
        <v>2.4201039999999998</v>
      </c>
      <c r="AC1569">
        <v>2.4716089999999999</v>
      </c>
      <c r="AD1569">
        <v>2.5324430000000002</v>
      </c>
      <c r="AE1569">
        <v>2.5893470000000001</v>
      </c>
      <c r="AF1569">
        <v>2.644828</v>
      </c>
      <c r="AG1569">
        <v>2.7050450000000001</v>
      </c>
      <c r="AH1569">
        <v>2.7660309999999999</v>
      </c>
      <c r="AI1569">
        <v>2.827442</v>
      </c>
      <c r="AJ1569">
        <v>2.8899650000000001</v>
      </c>
      <c r="AK1569">
        <v>2.951638</v>
      </c>
      <c r="AL1569">
        <v>3.0138699999999998</v>
      </c>
      <c r="AM1569">
        <v>3.080632</v>
      </c>
      <c r="AN1569">
        <v>3.1488339999999999</v>
      </c>
      <c r="AO1569" s="1">
        <v>2.3E-2</v>
      </c>
    </row>
    <row r="1570" spans="1:41" hidden="1" x14ac:dyDescent="0.2">
      <c r="A1570" t="s">
        <v>1201</v>
      </c>
      <c r="B1570" t="s">
        <v>13</v>
      </c>
      <c r="C1570" t="s">
        <v>2648</v>
      </c>
      <c r="D1570" t="s">
        <v>2680</v>
      </c>
      <c r="E1570" t="s">
        <v>2672</v>
      </c>
      <c r="F1570" t="s">
        <v>2673</v>
      </c>
      <c r="G1570" t="s">
        <v>2652</v>
      </c>
      <c r="H1570" t="s">
        <v>1172</v>
      </c>
      <c r="I1570" t="s">
        <v>186</v>
      </c>
      <c r="K1570">
        <v>1.609556</v>
      </c>
      <c r="L1570">
        <v>1.6697709999999999</v>
      </c>
      <c r="M1570">
        <v>1.7040869999999999</v>
      </c>
      <c r="N1570">
        <v>1.825653</v>
      </c>
      <c r="O1570">
        <v>1.854962</v>
      </c>
      <c r="P1570">
        <v>1.8787050000000001</v>
      </c>
      <c r="Q1570">
        <v>1.9224619999999999</v>
      </c>
      <c r="R1570">
        <v>1.969595</v>
      </c>
      <c r="S1570">
        <v>2.0136020000000001</v>
      </c>
      <c r="T1570">
        <v>2.0555370000000002</v>
      </c>
      <c r="U1570">
        <v>2.1032510000000002</v>
      </c>
      <c r="V1570">
        <v>2.1523310000000002</v>
      </c>
      <c r="W1570">
        <v>2.1921010000000001</v>
      </c>
      <c r="X1570">
        <v>2.2407599999999999</v>
      </c>
      <c r="Y1570">
        <v>2.2779729999999998</v>
      </c>
      <c r="Z1570">
        <v>2.3249390000000001</v>
      </c>
      <c r="AA1570">
        <v>2.375985</v>
      </c>
      <c r="AB1570">
        <v>2.4308320000000001</v>
      </c>
      <c r="AC1570">
        <v>2.4811209999999999</v>
      </c>
      <c r="AD1570">
        <v>2.5430299999999999</v>
      </c>
      <c r="AE1570">
        <v>2.597407</v>
      </c>
      <c r="AF1570">
        <v>2.649276</v>
      </c>
      <c r="AG1570">
        <v>2.7030029999999998</v>
      </c>
      <c r="AH1570">
        <v>2.7562000000000002</v>
      </c>
      <c r="AI1570">
        <v>2.8062800000000001</v>
      </c>
      <c r="AJ1570">
        <v>2.856312</v>
      </c>
      <c r="AK1570">
        <v>2.901796</v>
      </c>
      <c r="AL1570">
        <v>2.9480119999999999</v>
      </c>
      <c r="AM1570">
        <v>2.9976579999999999</v>
      </c>
      <c r="AN1570">
        <v>3.0464639999999998</v>
      </c>
      <c r="AO1570" s="1">
        <v>2.1999999999999999E-2</v>
      </c>
    </row>
    <row r="1571" spans="1:41" hidden="1" x14ac:dyDescent="0.2">
      <c r="A1571" t="s">
        <v>1201</v>
      </c>
      <c r="B1571" t="s">
        <v>15</v>
      </c>
      <c r="C1571" t="s">
        <v>2648</v>
      </c>
      <c r="D1571" t="s">
        <v>2680</v>
      </c>
      <c r="E1571" t="s">
        <v>2672</v>
      </c>
      <c r="F1571" t="s">
        <v>2673</v>
      </c>
      <c r="G1571" t="s">
        <v>2653</v>
      </c>
      <c r="H1571" t="s">
        <v>1173</v>
      </c>
      <c r="I1571" t="s">
        <v>186</v>
      </c>
      <c r="K1571">
        <v>1.609677</v>
      </c>
      <c r="L1571">
        <v>1.6745509999999999</v>
      </c>
      <c r="M1571">
        <v>1.71726</v>
      </c>
      <c r="N1571">
        <v>1.8429519999999999</v>
      </c>
      <c r="O1571">
        <v>1.8798220000000001</v>
      </c>
      <c r="P1571">
        <v>1.91567</v>
      </c>
      <c r="Q1571">
        <v>1.956742</v>
      </c>
      <c r="R1571">
        <v>2.0038580000000001</v>
      </c>
      <c r="S1571">
        <v>2.0484119999999999</v>
      </c>
      <c r="T1571">
        <v>2.0806490000000002</v>
      </c>
      <c r="U1571">
        <v>2.1123539999999998</v>
      </c>
      <c r="V1571">
        <v>2.1485780000000001</v>
      </c>
      <c r="W1571">
        <v>2.1862810000000001</v>
      </c>
      <c r="X1571">
        <v>2.2228159999999999</v>
      </c>
      <c r="Y1571">
        <v>2.2514400000000001</v>
      </c>
      <c r="Z1571">
        <v>2.290079</v>
      </c>
      <c r="AA1571">
        <v>2.3318539999999999</v>
      </c>
      <c r="AB1571">
        <v>2.3775580000000001</v>
      </c>
      <c r="AC1571">
        <v>2.4263189999999999</v>
      </c>
      <c r="AD1571">
        <v>2.47722</v>
      </c>
      <c r="AE1571">
        <v>2.5282659999999999</v>
      </c>
      <c r="AF1571">
        <v>2.5809160000000002</v>
      </c>
      <c r="AG1571">
        <v>2.637114</v>
      </c>
      <c r="AH1571">
        <v>2.6958410000000002</v>
      </c>
      <c r="AI1571">
        <v>2.7589649999999999</v>
      </c>
      <c r="AJ1571">
        <v>2.820808</v>
      </c>
      <c r="AK1571">
        <v>2.8828680000000002</v>
      </c>
      <c r="AL1571">
        <v>2.94529</v>
      </c>
      <c r="AM1571">
        <v>3.010211</v>
      </c>
      <c r="AN1571">
        <v>3.081099</v>
      </c>
      <c r="AO1571" s="1">
        <v>2.3E-2</v>
      </c>
    </row>
    <row r="1572" spans="1:41" hidden="1" x14ac:dyDescent="0.2">
      <c r="A1572" t="s">
        <v>1201</v>
      </c>
      <c r="B1572" t="s">
        <v>67</v>
      </c>
      <c r="C1572" t="s">
        <v>2648</v>
      </c>
      <c r="D1572" t="s">
        <v>2680</v>
      </c>
      <c r="E1572" t="s">
        <v>2672</v>
      </c>
      <c r="F1572" t="s">
        <v>2663</v>
      </c>
      <c r="I1572" t="s">
        <v>186</v>
      </c>
    </row>
    <row r="1573" spans="1:41" hidden="1" x14ac:dyDescent="0.2">
      <c r="A1573" t="s">
        <v>1201</v>
      </c>
      <c r="B1573" t="s">
        <v>11</v>
      </c>
      <c r="C1573" t="s">
        <v>2648</v>
      </c>
      <c r="D1573" t="s">
        <v>2680</v>
      </c>
      <c r="E1573" t="s">
        <v>2672</v>
      </c>
      <c r="F1573" t="s">
        <v>2663</v>
      </c>
      <c r="G1573" t="s">
        <v>2651</v>
      </c>
      <c r="H1573" t="s">
        <v>1174</v>
      </c>
      <c r="I1573" t="s">
        <v>186</v>
      </c>
      <c r="K1573">
        <v>0</v>
      </c>
      <c r="L1573">
        <v>0</v>
      </c>
      <c r="M1573">
        <v>0</v>
      </c>
      <c r="N1573">
        <v>0</v>
      </c>
      <c r="O1573">
        <v>0</v>
      </c>
      <c r="P1573">
        <v>0</v>
      </c>
      <c r="Q1573">
        <v>0</v>
      </c>
      <c r="R1573">
        <v>0</v>
      </c>
      <c r="S1573">
        <v>0</v>
      </c>
      <c r="T1573">
        <v>0</v>
      </c>
      <c r="U1573">
        <v>0</v>
      </c>
      <c r="V1573">
        <v>0</v>
      </c>
      <c r="W1573">
        <v>0</v>
      </c>
      <c r="X1573">
        <v>0</v>
      </c>
      <c r="Y1573">
        <v>0</v>
      </c>
      <c r="Z1573">
        <v>0</v>
      </c>
      <c r="AA1573">
        <v>0</v>
      </c>
      <c r="AB1573">
        <v>0</v>
      </c>
      <c r="AC1573">
        <v>0</v>
      </c>
      <c r="AD1573">
        <v>0</v>
      </c>
      <c r="AE1573">
        <v>0</v>
      </c>
      <c r="AF1573">
        <v>0</v>
      </c>
      <c r="AG1573">
        <v>0</v>
      </c>
      <c r="AH1573">
        <v>0</v>
      </c>
      <c r="AI1573">
        <v>0</v>
      </c>
      <c r="AJ1573">
        <v>0</v>
      </c>
      <c r="AK1573">
        <v>0</v>
      </c>
      <c r="AL1573">
        <v>0</v>
      </c>
      <c r="AM1573">
        <v>0</v>
      </c>
      <c r="AN1573">
        <v>0</v>
      </c>
      <c r="AO1573" t="s">
        <v>69</v>
      </c>
    </row>
    <row r="1574" spans="1:41" hidden="1" x14ac:dyDescent="0.2">
      <c r="A1574" t="s">
        <v>1201</v>
      </c>
      <c r="B1574" t="s">
        <v>13</v>
      </c>
      <c r="C1574" t="s">
        <v>2648</v>
      </c>
      <c r="D1574" t="s">
        <v>2680</v>
      </c>
      <c r="E1574" t="s">
        <v>2672</v>
      </c>
      <c r="F1574" t="s">
        <v>2663</v>
      </c>
      <c r="G1574" t="s">
        <v>2652</v>
      </c>
      <c r="H1574" t="s">
        <v>1175</v>
      </c>
      <c r="I1574" t="s">
        <v>186</v>
      </c>
      <c r="K1574">
        <v>0</v>
      </c>
      <c r="L1574">
        <v>0</v>
      </c>
      <c r="M1574">
        <v>0</v>
      </c>
      <c r="N1574">
        <v>0</v>
      </c>
      <c r="O1574">
        <v>0</v>
      </c>
      <c r="P1574">
        <v>0</v>
      </c>
      <c r="Q1574">
        <v>0</v>
      </c>
      <c r="R1574">
        <v>0</v>
      </c>
      <c r="S1574">
        <v>0</v>
      </c>
      <c r="T1574">
        <v>0</v>
      </c>
      <c r="U1574">
        <v>0</v>
      </c>
      <c r="V1574">
        <v>0</v>
      </c>
      <c r="W1574">
        <v>0</v>
      </c>
      <c r="X1574">
        <v>0</v>
      </c>
      <c r="Y1574">
        <v>0</v>
      </c>
      <c r="Z1574">
        <v>0</v>
      </c>
      <c r="AA1574">
        <v>0</v>
      </c>
      <c r="AB1574">
        <v>0</v>
      </c>
      <c r="AC1574">
        <v>0</v>
      </c>
      <c r="AD1574">
        <v>0</v>
      </c>
      <c r="AE1574">
        <v>0</v>
      </c>
      <c r="AF1574">
        <v>0</v>
      </c>
      <c r="AG1574">
        <v>0</v>
      </c>
      <c r="AH1574">
        <v>0</v>
      </c>
      <c r="AI1574">
        <v>0</v>
      </c>
      <c r="AJ1574">
        <v>0</v>
      </c>
      <c r="AK1574">
        <v>0</v>
      </c>
      <c r="AL1574">
        <v>0</v>
      </c>
      <c r="AM1574">
        <v>0</v>
      </c>
      <c r="AN1574">
        <v>0</v>
      </c>
      <c r="AO1574" t="s">
        <v>69</v>
      </c>
    </row>
    <row r="1575" spans="1:41" hidden="1" x14ac:dyDescent="0.2">
      <c r="A1575" t="s">
        <v>1201</v>
      </c>
      <c r="B1575" t="s">
        <v>15</v>
      </c>
      <c r="C1575" t="s">
        <v>2648</v>
      </c>
      <c r="D1575" t="s">
        <v>2680</v>
      </c>
      <c r="E1575" t="s">
        <v>2672</v>
      </c>
      <c r="F1575" t="s">
        <v>2663</v>
      </c>
      <c r="G1575" t="s">
        <v>2653</v>
      </c>
      <c r="H1575" t="s">
        <v>1176</v>
      </c>
      <c r="I1575" t="s">
        <v>186</v>
      </c>
      <c r="K1575">
        <v>0</v>
      </c>
      <c r="L1575">
        <v>0</v>
      </c>
      <c r="M1575">
        <v>0</v>
      </c>
      <c r="N1575">
        <v>0</v>
      </c>
      <c r="O1575">
        <v>0</v>
      </c>
      <c r="P1575">
        <v>0</v>
      </c>
      <c r="Q1575">
        <v>0</v>
      </c>
      <c r="R1575">
        <v>0</v>
      </c>
      <c r="S1575">
        <v>0</v>
      </c>
      <c r="T1575">
        <v>0</v>
      </c>
      <c r="U1575">
        <v>0</v>
      </c>
      <c r="V1575">
        <v>0</v>
      </c>
      <c r="W1575">
        <v>0</v>
      </c>
      <c r="X1575">
        <v>0</v>
      </c>
      <c r="Y1575">
        <v>0</v>
      </c>
      <c r="Z1575">
        <v>0</v>
      </c>
      <c r="AA1575">
        <v>0</v>
      </c>
      <c r="AB1575">
        <v>0</v>
      </c>
      <c r="AC1575">
        <v>0</v>
      </c>
      <c r="AD1575">
        <v>0</v>
      </c>
      <c r="AE1575">
        <v>0</v>
      </c>
      <c r="AF1575">
        <v>0</v>
      </c>
      <c r="AG1575">
        <v>0</v>
      </c>
      <c r="AH1575">
        <v>0</v>
      </c>
      <c r="AI1575">
        <v>0</v>
      </c>
      <c r="AJ1575">
        <v>0</v>
      </c>
      <c r="AK1575">
        <v>0</v>
      </c>
      <c r="AL1575">
        <v>0</v>
      </c>
      <c r="AM1575">
        <v>0</v>
      </c>
      <c r="AN1575">
        <v>0</v>
      </c>
      <c r="AO1575" t="s">
        <v>69</v>
      </c>
    </row>
    <row r="1576" spans="1:41" hidden="1" x14ac:dyDescent="0.2">
      <c r="A1576" t="s">
        <v>1201</v>
      </c>
      <c r="B1576" t="s">
        <v>25</v>
      </c>
      <c r="C1576" t="s">
        <v>2648</v>
      </c>
      <c r="D1576" t="s">
        <v>2680</v>
      </c>
      <c r="E1576" t="s">
        <v>2672</v>
      </c>
      <c r="F1576" t="s">
        <v>2656</v>
      </c>
      <c r="I1576" t="s">
        <v>186</v>
      </c>
    </row>
    <row r="1577" spans="1:41" hidden="1" x14ac:dyDescent="0.2">
      <c r="A1577" t="s">
        <v>1201</v>
      </c>
      <c r="B1577" t="s">
        <v>11</v>
      </c>
      <c r="C1577" t="s">
        <v>2648</v>
      </c>
      <c r="D1577" t="s">
        <v>2680</v>
      </c>
      <c r="E1577" t="s">
        <v>2672</v>
      </c>
      <c r="F1577" t="s">
        <v>2656</v>
      </c>
      <c r="G1577" t="s">
        <v>2651</v>
      </c>
      <c r="H1577" t="s">
        <v>1177</v>
      </c>
      <c r="I1577" t="s">
        <v>186</v>
      </c>
      <c r="K1577">
        <v>28.236940000000001</v>
      </c>
      <c r="L1577">
        <v>27.953878</v>
      </c>
      <c r="M1577">
        <v>28.385946000000001</v>
      </c>
      <c r="N1577">
        <v>29.066462999999999</v>
      </c>
      <c r="O1577">
        <v>29.954536000000001</v>
      </c>
      <c r="P1577">
        <v>30.347403</v>
      </c>
      <c r="Q1577">
        <v>30.906825999999999</v>
      </c>
      <c r="R1577">
        <v>31.624701000000002</v>
      </c>
      <c r="S1577">
        <v>32.317619000000001</v>
      </c>
      <c r="T1577">
        <v>33.155838000000003</v>
      </c>
      <c r="U1577">
        <v>34.096972999999998</v>
      </c>
      <c r="V1577">
        <v>34.950015999999998</v>
      </c>
      <c r="W1577">
        <v>35.589343999999997</v>
      </c>
      <c r="X1577">
        <v>36.148257999999998</v>
      </c>
      <c r="Y1577">
        <v>36.794586000000002</v>
      </c>
      <c r="Z1577">
        <v>37.594020999999998</v>
      </c>
      <c r="AA1577">
        <v>38.237988000000001</v>
      </c>
      <c r="AB1577">
        <v>38.794280999999998</v>
      </c>
      <c r="AC1577">
        <v>39.507277999999999</v>
      </c>
      <c r="AD1577">
        <v>40.263267999999997</v>
      </c>
      <c r="AE1577">
        <v>40.916103</v>
      </c>
      <c r="AF1577">
        <v>41.560318000000002</v>
      </c>
      <c r="AG1577">
        <v>42.156531999999999</v>
      </c>
      <c r="AH1577">
        <v>42.912841999999998</v>
      </c>
      <c r="AI1577">
        <v>43.758217000000002</v>
      </c>
      <c r="AJ1577">
        <v>44.638205999999997</v>
      </c>
      <c r="AK1577">
        <v>45.547947000000001</v>
      </c>
      <c r="AL1577">
        <v>46.369877000000002</v>
      </c>
      <c r="AM1577">
        <v>47.148837999999998</v>
      </c>
      <c r="AN1577">
        <v>47.935104000000003</v>
      </c>
      <c r="AO1577" s="1">
        <v>1.7999999999999999E-2</v>
      </c>
    </row>
    <row r="1578" spans="1:41" hidden="1" x14ac:dyDescent="0.2">
      <c r="A1578" t="s">
        <v>1201</v>
      </c>
      <c r="B1578" t="s">
        <v>13</v>
      </c>
      <c r="C1578" t="s">
        <v>2648</v>
      </c>
      <c r="D1578" t="s">
        <v>2680</v>
      </c>
      <c r="E1578" t="s">
        <v>2672</v>
      </c>
      <c r="F1578" t="s">
        <v>2656</v>
      </c>
      <c r="G1578" t="s">
        <v>2652</v>
      </c>
      <c r="H1578" t="s">
        <v>1178</v>
      </c>
      <c r="I1578" t="s">
        <v>186</v>
      </c>
      <c r="K1578">
        <v>28.213526000000002</v>
      </c>
      <c r="L1578">
        <v>28.079239000000001</v>
      </c>
      <c r="M1578">
        <v>28.329103</v>
      </c>
      <c r="N1578">
        <v>28.824209</v>
      </c>
      <c r="O1578">
        <v>29.671081999999998</v>
      </c>
      <c r="P1578">
        <v>30.098423</v>
      </c>
      <c r="Q1578">
        <v>30.621680999999999</v>
      </c>
      <c r="R1578">
        <v>31.301010000000002</v>
      </c>
      <c r="S1578">
        <v>32.022713000000003</v>
      </c>
      <c r="T1578">
        <v>32.912216000000001</v>
      </c>
      <c r="U1578">
        <v>33.903309</v>
      </c>
      <c r="V1578">
        <v>34.744731999999999</v>
      </c>
      <c r="W1578">
        <v>35.44088</v>
      </c>
      <c r="X1578">
        <v>36.148266</v>
      </c>
      <c r="Y1578">
        <v>36.917397000000001</v>
      </c>
      <c r="Z1578">
        <v>37.741858999999998</v>
      </c>
      <c r="AA1578">
        <v>38.391224000000001</v>
      </c>
      <c r="AB1578">
        <v>38.99897</v>
      </c>
      <c r="AC1578">
        <v>39.631923999999998</v>
      </c>
      <c r="AD1578">
        <v>40.354298</v>
      </c>
      <c r="AE1578">
        <v>41.022781000000002</v>
      </c>
      <c r="AF1578">
        <v>41.673779000000003</v>
      </c>
      <c r="AG1578">
        <v>42.283149999999999</v>
      </c>
      <c r="AH1578">
        <v>43.052303000000002</v>
      </c>
      <c r="AI1578">
        <v>43.791030999999997</v>
      </c>
      <c r="AJ1578">
        <v>44.514957000000003</v>
      </c>
      <c r="AK1578">
        <v>45.321776999999997</v>
      </c>
      <c r="AL1578">
        <v>46.078372999999999</v>
      </c>
      <c r="AM1578">
        <v>46.723343</v>
      </c>
      <c r="AN1578">
        <v>47.355052999999998</v>
      </c>
      <c r="AO1578" s="1">
        <v>1.7999999999999999E-2</v>
      </c>
    </row>
    <row r="1579" spans="1:41" hidden="1" x14ac:dyDescent="0.2">
      <c r="A1579" t="s">
        <v>1201</v>
      </c>
      <c r="B1579" t="s">
        <v>15</v>
      </c>
      <c r="C1579" t="s">
        <v>2648</v>
      </c>
      <c r="D1579" t="s">
        <v>2680</v>
      </c>
      <c r="E1579" t="s">
        <v>2672</v>
      </c>
      <c r="F1579" t="s">
        <v>2656</v>
      </c>
      <c r="G1579" t="s">
        <v>2653</v>
      </c>
      <c r="H1579" t="s">
        <v>1179</v>
      </c>
      <c r="I1579" t="s">
        <v>186</v>
      </c>
      <c r="K1579">
        <v>28.215962999999999</v>
      </c>
      <c r="L1579">
        <v>27.732866000000001</v>
      </c>
      <c r="M1579">
        <v>28.486197000000001</v>
      </c>
      <c r="N1579">
        <v>29.511970999999999</v>
      </c>
      <c r="O1579">
        <v>30.360218</v>
      </c>
      <c r="P1579">
        <v>30.695727999999999</v>
      </c>
      <c r="Q1579">
        <v>31.314501</v>
      </c>
      <c r="R1579">
        <v>32.035209999999999</v>
      </c>
      <c r="S1579">
        <v>32.697432999999997</v>
      </c>
      <c r="T1579">
        <v>33.576526999999999</v>
      </c>
      <c r="U1579">
        <v>34.427329999999998</v>
      </c>
      <c r="V1579">
        <v>35.065365</v>
      </c>
      <c r="W1579">
        <v>35.630665</v>
      </c>
      <c r="X1579">
        <v>36.057537000000004</v>
      </c>
      <c r="Y1579">
        <v>36.624161000000001</v>
      </c>
      <c r="Z1579">
        <v>37.401347999999999</v>
      </c>
      <c r="AA1579">
        <v>37.979725000000002</v>
      </c>
      <c r="AB1579">
        <v>38.414104000000002</v>
      </c>
      <c r="AC1579">
        <v>38.927405999999998</v>
      </c>
      <c r="AD1579">
        <v>39.606678000000002</v>
      </c>
      <c r="AE1579">
        <v>40.218102000000002</v>
      </c>
      <c r="AF1579">
        <v>40.780265999999997</v>
      </c>
      <c r="AG1579">
        <v>41.296322000000004</v>
      </c>
      <c r="AH1579">
        <v>41.950789999999998</v>
      </c>
      <c r="AI1579">
        <v>42.852302999999999</v>
      </c>
      <c r="AJ1579">
        <v>43.713397999999998</v>
      </c>
      <c r="AK1579">
        <v>44.544871999999998</v>
      </c>
      <c r="AL1579">
        <v>45.386982000000003</v>
      </c>
      <c r="AM1579">
        <v>46.196026000000003</v>
      </c>
      <c r="AN1579">
        <v>47.030033000000003</v>
      </c>
      <c r="AO1579" s="1">
        <v>1.7999999999999999E-2</v>
      </c>
    </row>
    <row r="1580" spans="1:41" hidden="1" x14ac:dyDescent="0.2">
      <c r="A1580" t="s">
        <v>1201</v>
      </c>
      <c r="B1580" t="s">
        <v>157</v>
      </c>
    </row>
    <row r="1581" spans="1:41" hidden="1" x14ac:dyDescent="0.2">
      <c r="A1581" t="s">
        <v>1201</v>
      </c>
      <c r="B1581" t="s">
        <v>310</v>
      </c>
    </row>
    <row r="1582" spans="1:41" hidden="1" x14ac:dyDescent="0.2">
      <c r="A1582" t="s">
        <v>1201</v>
      </c>
      <c r="B1582" t="s">
        <v>8</v>
      </c>
      <c r="C1582" t="s">
        <v>181</v>
      </c>
      <c r="D1582" t="s">
        <v>2680</v>
      </c>
      <c r="E1582" t="s">
        <v>2674</v>
      </c>
      <c r="I1582" t="s">
        <v>311</v>
      </c>
    </row>
    <row r="1583" spans="1:41" hidden="1" x14ac:dyDescent="0.2">
      <c r="A1583" t="s">
        <v>1201</v>
      </c>
      <c r="B1583" t="s">
        <v>11</v>
      </c>
      <c r="C1583" t="s">
        <v>181</v>
      </c>
      <c r="D1583" t="s">
        <v>2680</v>
      </c>
      <c r="E1583" t="s">
        <v>2674</v>
      </c>
      <c r="F1583" t="s">
        <v>2651</v>
      </c>
      <c r="H1583" t="s">
        <v>1180</v>
      </c>
      <c r="I1583" t="s">
        <v>311</v>
      </c>
      <c r="K1583">
        <v>19.223991000000002</v>
      </c>
      <c r="L1583">
        <v>20.117667999999998</v>
      </c>
      <c r="M1583">
        <v>19.578423000000001</v>
      </c>
      <c r="N1583">
        <v>19.993414000000001</v>
      </c>
      <c r="O1583">
        <v>20.548309</v>
      </c>
      <c r="P1583">
        <v>21.015778999999998</v>
      </c>
      <c r="Q1583">
        <v>21.578018</v>
      </c>
      <c r="R1583">
        <v>22.261424999999999</v>
      </c>
      <c r="S1583">
        <v>22.96734</v>
      </c>
      <c r="T1583">
        <v>23.659039</v>
      </c>
      <c r="U1583">
        <v>24.407586999999999</v>
      </c>
      <c r="V1583">
        <v>25.102335</v>
      </c>
      <c r="W1583">
        <v>25.750584</v>
      </c>
      <c r="X1583">
        <v>26.350515000000001</v>
      </c>
      <c r="Y1583">
        <v>26.964452999999999</v>
      </c>
      <c r="Z1583">
        <v>27.675909000000001</v>
      </c>
      <c r="AA1583">
        <v>28.362919000000002</v>
      </c>
      <c r="AB1583">
        <v>29.020464</v>
      </c>
      <c r="AC1583">
        <v>29.749395</v>
      </c>
      <c r="AD1583">
        <v>30.525877000000001</v>
      </c>
      <c r="AE1583">
        <v>31.279119000000001</v>
      </c>
      <c r="AF1583">
        <v>32.022575000000003</v>
      </c>
      <c r="AG1583">
        <v>32.782145999999997</v>
      </c>
      <c r="AH1583">
        <v>33.603897000000003</v>
      </c>
      <c r="AI1583">
        <v>34.497718999999996</v>
      </c>
      <c r="AJ1583">
        <v>35.417858000000003</v>
      </c>
      <c r="AK1583">
        <v>36.357627999999998</v>
      </c>
      <c r="AL1583">
        <v>37.258175000000001</v>
      </c>
      <c r="AM1583">
        <v>38.165416999999998</v>
      </c>
      <c r="AN1583">
        <v>39.105227999999997</v>
      </c>
      <c r="AO1583" s="1">
        <v>2.5000000000000001E-2</v>
      </c>
    </row>
    <row r="1584" spans="1:41" hidden="1" x14ac:dyDescent="0.2">
      <c r="A1584" t="s">
        <v>1201</v>
      </c>
      <c r="B1584" t="s">
        <v>13</v>
      </c>
      <c r="C1584" t="s">
        <v>181</v>
      </c>
      <c r="D1584" t="s">
        <v>2680</v>
      </c>
      <c r="E1584" t="s">
        <v>2674</v>
      </c>
      <c r="F1584" t="s">
        <v>2652</v>
      </c>
      <c r="H1584" t="s">
        <v>1181</v>
      </c>
      <c r="I1584" t="s">
        <v>311</v>
      </c>
      <c r="K1584">
        <v>19.214843999999999</v>
      </c>
      <c r="L1584">
        <v>20.033194000000002</v>
      </c>
      <c r="M1584">
        <v>19.359175</v>
      </c>
      <c r="N1584">
        <v>19.639807000000001</v>
      </c>
      <c r="O1584">
        <v>20.145775</v>
      </c>
      <c r="P1584">
        <v>20.589297999999999</v>
      </c>
      <c r="Q1584">
        <v>21.105931999999999</v>
      </c>
      <c r="R1584">
        <v>21.760245999999999</v>
      </c>
      <c r="S1584">
        <v>22.453945000000001</v>
      </c>
      <c r="T1584">
        <v>23.191036</v>
      </c>
      <c r="U1584">
        <v>23.955755</v>
      </c>
      <c r="V1584">
        <v>24.685922999999999</v>
      </c>
      <c r="W1584">
        <v>25.390796999999999</v>
      </c>
      <c r="X1584">
        <v>26.081453</v>
      </c>
      <c r="Y1584">
        <v>26.783155000000001</v>
      </c>
      <c r="Z1584">
        <v>27.505307999999999</v>
      </c>
      <c r="AA1584">
        <v>28.202845</v>
      </c>
      <c r="AB1584">
        <v>28.875298999999998</v>
      </c>
      <c r="AC1584">
        <v>29.579219999999999</v>
      </c>
      <c r="AD1584">
        <v>30.330210000000001</v>
      </c>
      <c r="AE1584">
        <v>31.067803999999999</v>
      </c>
      <c r="AF1584">
        <v>31.792895999999999</v>
      </c>
      <c r="AG1584">
        <v>32.526535000000003</v>
      </c>
      <c r="AH1584">
        <v>33.336658</v>
      </c>
      <c r="AI1584">
        <v>34.166187000000001</v>
      </c>
      <c r="AJ1584">
        <v>34.990806999999997</v>
      </c>
      <c r="AK1584">
        <v>35.831336999999998</v>
      </c>
      <c r="AL1584">
        <v>36.638244999999998</v>
      </c>
      <c r="AM1584">
        <v>37.419784999999997</v>
      </c>
      <c r="AN1584">
        <v>38.215026999999999</v>
      </c>
      <c r="AO1584" s="1">
        <v>2.4E-2</v>
      </c>
    </row>
    <row r="1585" spans="1:41" hidden="1" x14ac:dyDescent="0.2">
      <c r="A1585" t="s">
        <v>1201</v>
      </c>
      <c r="B1585" t="s">
        <v>15</v>
      </c>
      <c r="C1585" t="s">
        <v>181</v>
      </c>
      <c r="D1585" t="s">
        <v>2680</v>
      </c>
      <c r="E1585" t="s">
        <v>2674</v>
      </c>
      <c r="F1585" t="s">
        <v>2653</v>
      </c>
      <c r="H1585" t="s">
        <v>1182</v>
      </c>
      <c r="I1585" t="s">
        <v>311</v>
      </c>
      <c r="K1585">
        <v>19.215873999999999</v>
      </c>
      <c r="L1585">
        <v>20.328768</v>
      </c>
      <c r="M1585">
        <v>19.909426</v>
      </c>
      <c r="N1585">
        <v>20.657250999999999</v>
      </c>
      <c r="O1585">
        <v>21.252527000000001</v>
      </c>
      <c r="P1585">
        <v>21.774011999999999</v>
      </c>
      <c r="Q1585">
        <v>22.392863999999999</v>
      </c>
      <c r="R1585">
        <v>23.123425000000001</v>
      </c>
      <c r="S1585">
        <v>23.906065000000002</v>
      </c>
      <c r="T1585">
        <v>24.657343000000001</v>
      </c>
      <c r="U1585">
        <v>25.429161000000001</v>
      </c>
      <c r="V1585">
        <v>26.103186000000001</v>
      </c>
      <c r="W1585">
        <v>26.763283000000001</v>
      </c>
      <c r="X1585">
        <v>27.341622999999998</v>
      </c>
      <c r="Y1585">
        <v>27.954279</v>
      </c>
      <c r="Z1585">
        <v>28.707031000000001</v>
      </c>
      <c r="AA1585">
        <v>29.384948999999999</v>
      </c>
      <c r="AB1585">
        <v>30.014334000000002</v>
      </c>
      <c r="AC1585">
        <v>30.721253999999998</v>
      </c>
      <c r="AD1585">
        <v>31.497568000000001</v>
      </c>
      <c r="AE1585">
        <v>32.212490000000003</v>
      </c>
      <c r="AF1585">
        <v>32.899909999999998</v>
      </c>
      <c r="AG1585">
        <v>33.610973000000001</v>
      </c>
      <c r="AH1585">
        <v>34.496124000000002</v>
      </c>
      <c r="AI1585">
        <v>35.491802</v>
      </c>
      <c r="AJ1585">
        <v>36.475071</v>
      </c>
      <c r="AK1585">
        <v>37.452190000000002</v>
      </c>
      <c r="AL1585">
        <v>38.424216999999999</v>
      </c>
      <c r="AM1585">
        <v>39.450428000000002</v>
      </c>
      <c r="AN1585">
        <v>40.519302000000003</v>
      </c>
      <c r="AO1585" s="1">
        <v>2.5999999999999999E-2</v>
      </c>
    </row>
    <row r="1586" spans="1:41" hidden="1" x14ac:dyDescent="0.2">
      <c r="A1586" t="s">
        <v>1201</v>
      </c>
      <c r="B1586" t="s">
        <v>29</v>
      </c>
      <c r="C1586" t="s">
        <v>181</v>
      </c>
      <c r="D1586" t="s">
        <v>2680</v>
      </c>
      <c r="E1586" t="s">
        <v>2675</v>
      </c>
      <c r="I1586" t="s">
        <v>311</v>
      </c>
    </row>
    <row r="1587" spans="1:41" hidden="1" x14ac:dyDescent="0.2">
      <c r="A1587" t="s">
        <v>1201</v>
      </c>
      <c r="B1587" t="s">
        <v>11</v>
      </c>
      <c r="C1587" t="s">
        <v>181</v>
      </c>
      <c r="D1587" t="s">
        <v>2680</v>
      </c>
      <c r="E1587" t="s">
        <v>2675</v>
      </c>
      <c r="F1587" t="s">
        <v>2651</v>
      </c>
      <c r="H1587" t="s">
        <v>1183</v>
      </c>
      <c r="I1587" t="s">
        <v>311</v>
      </c>
      <c r="K1587">
        <v>13.327398000000001</v>
      </c>
      <c r="L1587">
        <v>13.895255000000001</v>
      </c>
      <c r="M1587">
        <v>13.959381</v>
      </c>
      <c r="N1587">
        <v>14.157926</v>
      </c>
      <c r="O1587">
        <v>14.458416</v>
      </c>
      <c r="P1587">
        <v>14.66254</v>
      </c>
      <c r="Q1587">
        <v>14.997819</v>
      </c>
      <c r="R1587">
        <v>15.449386000000001</v>
      </c>
      <c r="S1587">
        <v>15.898825</v>
      </c>
      <c r="T1587">
        <v>16.341557999999999</v>
      </c>
      <c r="U1587">
        <v>16.843928999999999</v>
      </c>
      <c r="V1587">
        <v>17.300695000000001</v>
      </c>
      <c r="W1587">
        <v>17.722904</v>
      </c>
      <c r="X1587">
        <v>18.102667</v>
      </c>
      <c r="Y1587">
        <v>18.494603999999999</v>
      </c>
      <c r="Z1587">
        <v>18.973711000000002</v>
      </c>
      <c r="AA1587">
        <v>19.422024</v>
      </c>
      <c r="AB1587">
        <v>19.831966000000001</v>
      </c>
      <c r="AC1587">
        <v>20.299429</v>
      </c>
      <c r="AD1587">
        <v>20.808792</v>
      </c>
      <c r="AE1587">
        <v>21.288439</v>
      </c>
      <c r="AF1587">
        <v>21.749148999999999</v>
      </c>
      <c r="AG1587">
        <v>22.236098999999999</v>
      </c>
      <c r="AH1587">
        <v>22.772507000000001</v>
      </c>
      <c r="AI1587">
        <v>23.344087999999999</v>
      </c>
      <c r="AJ1587">
        <v>23.946491000000002</v>
      </c>
      <c r="AK1587">
        <v>24.564603999999999</v>
      </c>
      <c r="AL1587">
        <v>25.145247000000001</v>
      </c>
      <c r="AM1587">
        <v>25.747097</v>
      </c>
      <c r="AN1587">
        <v>26.370705000000001</v>
      </c>
      <c r="AO1587" s="1">
        <v>2.4E-2</v>
      </c>
    </row>
    <row r="1588" spans="1:41" hidden="1" x14ac:dyDescent="0.2">
      <c r="A1588" t="s">
        <v>1201</v>
      </c>
      <c r="B1588" t="s">
        <v>13</v>
      </c>
      <c r="C1588" t="s">
        <v>181</v>
      </c>
      <c r="D1588" t="s">
        <v>2680</v>
      </c>
      <c r="E1588" t="s">
        <v>2675</v>
      </c>
      <c r="F1588" t="s">
        <v>2652</v>
      </c>
      <c r="H1588" t="s">
        <v>1184</v>
      </c>
      <c r="I1588" t="s">
        <v>311</v>
      </c>
      <c r="K1588">
        <v>13.320334000000001</v>
      </c>
      <c r="L1588">
        <v>13.850535000000001</v>
      </c>
      <c r="M1588">
        <v>13.800609</v>
      </c>
      <c r="N1588">
        <v>13.893833000000001</v>
      </c>
      <c r="O1588">
        <v>14.171186000000001</v>
      </c>
      <c r="P1588">
        <v>14.380258</v>
      </c>
      <c r="Q1588">
        <v>14.695360000000001</v>
      </c>
      <c r="R1588">
        <v>15.126348</v>
      </c>
      <c r="S1588">
        <v>15.571315</v>
      </c>
      <c r="T1588">
        <v>16.048752</v>
      </c>
      <c r="U1588">
        <v>16.565933000000001</v>
      </c>
      <c r="V1588">
        <v>17.050512000000001</v>
      </c>
      <c r="W1588">
        <v>17.511389000000001</v>
      </c>
      <c r="X1588">
        <v>17.950133999999998</v>
      </c>
      <c r="Y1588">
        <v>18.404976000000001</v>
      </c>
      <c r="Z1588">
        <v>18.881921999999999</v>
      </c>
      <c r="AA1588">
        <v>19.322485</v>
      </c>
      <c r="AB1588">
        <v>19.742999999999999</v>
      </c>
      <c r="AC1588">
        <v>20.189637999999999</v>
      </c>
      <c r="AD1588">
        <v>20.688251000000001</v>
      </c>
      <c r="AE1588">
        <v>21.163844999999998</v>
      </c>
      <c r="AF1588">
        <v>21.616558000000001</v>
      </c>
      <c r="AG1588">
        <v>22.089746000000002</v>
      </c>
      <c r="AH1588">
        <v>22.616655000000002</v>
      </c>
      <c r="AI1588">
        <v>23.155193000000001</v>
      </c>
      <c r="AJ1588">
        <v>23.684446000000001</v>
      </c>
      <c r="AK1588">
        <v>24.220393999999999</v>
      </c>
      <c r="AL1588">
        <v>24.771704</v>
      </c>
      <c r="AM1588">
        <v>25.317972000000001</v>
      </c>
      <c r="AN1588">
        <v>25.854081999999998</v>
      </c>
      <c r="AO1588" s="1">
        <v>2.3E-2</v>
      </c>
    </row>
    <row r="1589" spans="1:41" hidden="1" x14ac:dyDescent="0.2">
      <c r="A1589" t="s">
        <v>1201</v>
      </c>
      <c r="B1589" t="s">
        <v>15</v>
      </c>
      <c r="C1589" t="s">
        <v>181</v>
      </c>
      <c r="D1589" t="s">
        <v>2680</v>
      </c>
      <c r="E1589" t="s">
        <v>2675</v>
      </c>
      <c r="F1589" t="s">
        <v>2653</v>
      </c>
      <c r="H1589" t="s">
        <v>1185</v>
      </c>
      <c r="I1589" t="s">
        <v>311</v>
      </c>
      <c r="K1589">
        <v>13.320959999999999</v>
      </c>
      <c r="L1589">
        <v>14.074213</v>
      </c>
      <c r="M1589">
        <v>14.209955000000001</v>
      </c>
      <c r="N1589">
        <v>14.631326</v>
      </c>
      <c r="O1589">
        <v>14.951466999999999</v>
      </c>
      <c r="P1589">
        <v>15.163551</v>
      </c>
      <c r="Q1589">
        <v>15.523304</v>
      </c>
      <c r="R1589">
        <v>16.009979000000001</v>
      </c>
      <c r="S1589">
        <v>16.524214000000001</v>
      </c>
      <c r="T1589">
        <v>16.994415</v>
      </c>
      <c r="U1589">
        <v>17.494140999999999</v>
      </c>
      <c r="V1589">
        <v>17.911493</v>
      </c>
      <c r="W1589">
        <v>18.322979</v>
      </c>
      <c r="X1589">
        <v>18.663568000000001</v>
      </c>
      <c r="Y1589">
        <v>19.026688</v>
      </c>
      <c r="Z1589">
        <v>19.525133</v>
      </c>
      <c r="AA1589">
        <v>19.961086000000002</v>
      </c>
      <c r="AB1589">
        <v>20.332552</v>
      </c>
      <c r="AC1589">
        <v>20.773577</v>
      </c>
      <c r="AD1589">
        <v>21.239450000000001</v>
      </c>
      <c r="AE1589">
        <v>21.685841</v>
      </c>
      <c r="AF1589">
        <v>22.118406</v>
      </c>
      <c r="AG1589">
        <v>22.568809999999999</v>
      </c>
      <c r="AH1589">
        <v>23.134567000000001</v>
      </c>
      <c r="AI1589">
        <v>23.780321000000001</v>
      </c>
      <c r="AJ1589">
        <v>24.402208000000002</v>
      </c>
      <c r="AK1589">
        <v>25.016743000000002</v>
      </c>
      <c r="AL1589">
        <v>25.633949000000001</v>
      </c>
      <c r="AM1589">
        <v>26.312286</v>
      </c>
      <c r="AN1589">
        <v>27.016703</v>
      </c>
      <c r="AO1589" s="1">
        <v>2.5000000000000001E-2</v>
      </c>
    </row>
    <row r="1590" spans="1:41" hidden="1" x14ac:dyDescent="0.2">
      <c r="A1590" t="s">
        <v>1201</v>
      </c>
      <c r="B1590" t="s">
        <v>46</v>
      </c>
      <c r="C1590" t="s">
        <v>181</v>
      </c>
      <c r="D1590" t="s">
        <v>2680</v>
      </c>
      <c r="E1590" t="s">
        <v>2676</v>
      </c>
      <c r="I1590" t="s">
        <v>311</v>
      </c>
    </row>
    <row r="1591" spans="1:41" hidden="1" x14ac:dyDescent="0.2">
      <c r="A1591" t="s">
        <v>1201</v>
      </c>
      <c r="B1591" t="s">
        <v>11</v>
      </c>
      <c r="C1591" t="s">
        <v>181</v>
      </c>
      <c r="D1591" t="s">
        <v>2680</v>
      </c>
      <c r="E1591" t="s">
        <v>2676</v>
      </c>
      <c r="F1591" t="s">
        <v>2651</v>
      </c>
      <c r="H1591" t="s">
        <v>1186</v>
      </c>
      <c r="I1591" t="s">
        <v>311</v>
      </c>
      <c r="K1591">
        <v>17.205007999999999</v>
      </c>
      <c r="L1591">
        <v>17.670411999999999</v>
      </c>
      <c r="M1591">
        <v>16.502728999999999</v>
      </c>
      <c r="N1591">
        <v>17.136274</v>
      </c>
      <c r="O1591">
        <v>17.401378999999999</v>
      </c>
      <c r="P1591">
        <v>17.640004999999999</v>
      </c>
      <c r="Q1591">
        <v>18.072609</v>
      </c>
      <c r="R1591">
        <v>18.853262000000001</v>
      </c>
      <c r="S1591">
        <v>19.575604999999999</v>
      </c>
      <c r="T1591">
        <v>20.275926999999999</v>
      </c>
      <c r="U1591">
        <v>21.106145999999999</v>
      </c>
      <c r="V1591">
        <v>21.824985999999999</v>
      </c>
      <c r="W1591">
        <v>22.510401000000002</v>
      </c>
      <c r="X1591">
        <v>23.043096999999999</v>
      </c>
      <c r="Y1591">
        <v>23.653960999999999</v>
      </c>
      <c r="Z1591">
        <v>24.351400000000002</v>
      </c>
      <c r="AA1591">
        <v>25.117258</v>
      </c>
      <c r="AB1591">
        <v>25.902961999999999</v>
      </c>
      <c r="AC1591">
        <v>26.61158</v>
      </c>
      <c r="AD1591">
        <v>27.544554000000002</v>
      </c>
      <c r="AE1591">
        <v>28.397226</v>
      </c>
      <c r="AF1591">
        <v>29.187809000000001</v>
      </c>
      <c r="AG1591">
        <v>30.120764000000001</v>
      </c>
      <c r="AH1591">
        <v>31.054957999999999</v>
      </c>
      <c r="AI1591">
        <v>31.921901999999999</v>
      </c>
      <c r="AJ1591">
        <v>32.957400999999997</v>
      </c>
      <c r="AK1591">
        <v>33.873694999999998</v>
      </c>
      <c r="AL1591">
        <v>34.700180000000003</v>
      </c>
      <c r="AM1591">
        <v>35.630726000000003</v>
      </c>
      <c r="AN1591">
        <v>36.655869000000003</v>
      </c>
      <c r="AO1591" s="1">
        <v>2.5999999999999999E-2</v>
      </c>
    </row>
    <row r="1592" spans="1:41" hidden="1" x14ac:dyDescent="0.2">
      <c r="A1592" t="s">
        <v>1201</v>
      </c>
      <c r="B1592" t="s">
        <v>13</v>
      </c>
      <c r="C1592" t="s">
        <v>181</v>
      </c>
      <c r="D1592" t="s">
        <v>2680</v>
      </c>
      <c r="E1592" t="s">
        <v>2676</v>
      </c>
      <c r="F1592" t="s">
        <v>2652</v>
      </c>
      <c r="H1592" t="s">
        <v>1187</v>
      </c>
      <c r="I1592" t="s">
        <v>311</v>
      </c>
      <c r="K1592">
        <v>17.189754000000001</v>
      </c>
      <c r="L1592">
        <v>17.292877000000001</v>
      </c>
      <c r="M1592">
        <v>15.870426</v>
      </c>
      <c r="N1592">
        <v>16.361616000000001</v>
      </c>
      <c r="O1592">
        <v>16.703009000000002</v>
      </c>
      <c r="P1592">
        <v>16.948450000000001</v>
      </c>
      <c r="Q1592">
        <v>17.349232000000001</v>
      </c>
      <c r="R1592">
        <v>18.127548000000001</v>
      </c>
      <c r="S1592">
        <v>18.838493</v>
      </c>
      <c r="T1592">
        <v>19.557344000000001</v>
      </c>
      <c r="U1592">
        <v>20.303833000000001</v>
      </c>
      <c r="V1592">
        <v>20.994087</v>
      </c>
      <c r="W1592">
        <v>21.760660000000001</v>
      </c>
      <c r="X1592">
        <v>22.338594000000001</v>
      </c>
      <c r="Y1592">
        <v>22.995014000000001</v>
      </c>
      <c r="Z1592">
        <v>23.668469999999999</v>
      </c>
      <c r="AA1592">
        <v>24.357047999999999</v>
      </c>
      <c r="AB1592">
        <v>25.085412999999999</v>
      </c>
      <c r="AC1592">
        <v>25.788499999999999</v>
      </c>
      <c r="AD1592">
        <v>26.652788000000001</v>
      </c>
      <c r="AE1592">
        <v>27.484949</v>
      </c>
      <c r="AF1592">
        <v>28.225494000000001</v>
      </c>
      <c r="AG1592">
        <v>29.166401</v>
      </c>
      <c r="AH1592">
        <v>30.078582999999998</v>
      </c>
      <c r="AI1592">
        <v>30.903891000000002</v>
      </c>
      <c r="AJ1592">
        <v>31.879090999999999</v>
      </c>
      <c r="AK1592">
        <v>32.748615000000001</v>
      </c>
      <c r="AL1592">
        <v>33.632869999999997</v>
      </c>
      <c r="AM1592">
        <v>34.546714999999999</v>
      </c>
      <c r="AN1592">
        <v>35.612076000000002</v>
      </c>
      <c r="AO1592" s="1">
        <v>2.5000000000000001E-2</v>
      </c>
    </row>
    <row r="1593" spans="1:41" hidden="1" x14ac:dyDescent="0.2">
      <c r="A1593" t="s">
        <v>1201</v>
      </c>
      <c r="B1593" t="s">
        <v>15</v>
      </c>
      <c r="C1593" t="s">
        <v>181</v>
      </c>
      <c r="D1593" t="s">
        <v>2680</v>
      </c>
      <c r="E1593" t="s">
        <v>2676</v>
      </c>
      <c r="F1593" t="s">
        <v>2653</v>
      </c>
      <c r="H1593" t="s">
        <v>1188</v>
      </c>
      <c r="I1593" t="s">
        <v>311</v>
      </c>
      <c r="K1593">
        <v>17.246538000000001</v>
      </c>
      <c r="L1593">
        <v>18.013366999999999</v>
      </c>
      <c r="M1593">
        <v>16.587273</v>
      </c>
      <c r="N1593">
        <v>17.549890999999999</v>
      </c>
      <c r="O1593">
        <v>17.977802000000001</v>
      </c>
      <c r="P1593">
        <v>18.337776000000002</v>
      </c>
      <c r="Q1593">
        <v>18.839625999999999</v>
      </c>
      <c r="R1593">
        <v>19.737894000000001</v>
      </c>
      <c r="S1593">
        <v>20.909616</v>
      </c>
      <c r="T1593">
        <v>21.796104</v>
      </c>
      <c r="U1593">
        <v>22.819962</v>
      </c>
      <c r="V1593">
        <v>23.775879</v>
      </c>
      <c r="W1593">
        <v>24.616382999999999</v>
      </c>
      <c r="X1593">
        <v>25.375933</v>
      </c>
      <c r="Y1593">
        <v>26.110786000000001</v>
      </c>
      <c r="Z1593">
        <v>27.060907</v>
      </c>
      <c r="AA1593">
        <v>27.897224000000001</v>
      </c>
      <c r="AB1593">
        <v>28.706555999999999</v>
      </c>
      <c r="AC1593">
        <v>29.579090000000001</v>
      </c>
      <c r="AD1593">
        <v>30.279736</v>
      </c>
      <c r="AE1593">
        <v>31.064845999999999</v>
      </c>
      <c r="AF1593">
        <v>31.863308</v>
      </c>
      <c r="AG1593">
        <v>32.792774000000001</v>
      </c>
      <c r="AH1593">
        <v>33.933250000000001</v>
      </c>
      <c r="AI1593">
        <v>35.105266999999998</v>
      </c>
      <c r="AJ1593">
        <v>36.208373999999999</v>
      </c>
      <c r="AK1593">
        <v>37.233269</v>
      </c>
      <c r="AL1593">
        <v>38.128822</v>
      </c>
      <c r="AM1593">
        <v>39.351616</v>
      </c>
      <c r="AN1593">
        <v>40.744965000000001</v>
      </c>
      <c r="AO1593" s="1">
        <v>0.03</v>
      </c>
    </row>
    <row r="1594" spans="1:41" hidden="1" x14ac:dyDescent="0.2">
      <c r="A1594" t="s">
        <v>1201</v>
      </c>
      <c r="B1594" t="s">
        <v>75</v>
      </c>
      <c r="C1594" t="s">
        <v>181</v>
      </c>
      <c r="D1594" t="s">
        <v>2680</v>
      </c>
      <c r="E1594" t="s">
        <v>2677</v>
      </c>
      <c r="I1594" t="s">
        <v>311</v>
      </c>
    </row>
    <row r="1595" spans="1:41" hidden="1" x14ac:dyDescent="0.2">
      <c r="A1595" t="s">
        <v>1201</v>
      </c>
      <c r="B1595" t="s">
        <v>11</v>
      </c>
      <c r="C1595" t="s">
        <v>181</v>
      </c>
      <c r="D1595" t="s">
        <v>2680</v>
      </c>
      <c r="E1595" t="s">
        <v>2677</v>
      </c>
      <c r="F1595" t="s">
        <v>2651</v>
      </c>
      <c r="H1595" t="s">
        <v>1189</v>
      </c>
      <c r="I1595" t="s">
        <v>311</v>
      </c>
      <c r="K1595">
        <v>44.393889999999999</v>
      </c>
      <c r="L1595">
        <v>43.987518000000001</v>
      </c>
      <c r="M1595">
        <v>40.860149</v>
      </c>
      <c r="N1595">
        <v>41.978862999999997</v>
      </c>
      <c r="O1595">
        <v>42.494914999999999</v>
      </c>
      <c r="P1595">
        <v>43.618118000000003</v>
      </c>
      <c r="Q1595">
        <v>44.803756999999997</v>
      </c>
      <c r="R1595">
        <v>46.167541999999997</v>
      </c>
      <c r="S1595">
        <v>47.364227</v>
      </c>
      <c r="T1595">
        <v>49.035358000000002</v>
      </c>
      <c r="U1595">
        <v>50.663409999999999</v>
      </c>
      <c r="V1595">
        <v>52.033282999999997</v>
      </c>
      <c r="W1595">
        <v>53.307743000000002</v>
      </c>
      <c r="X1595">
        <v>54.691524999999999</v>
      </c>
      <c r="Y1595">
        <v>56.031033000000001</v>
      </c>
      <c r="Z1595">
        <v>57.662700999999998</v>
      </c>
      <c r="AA1595">
        <v>59.414763999999998</v>
      </c>
      <c r="AB1595">
        <v>61.346859000000002</v>
      </c>
      <c r="AC1595">
        <v>62.841686000000003</v>
      </c>
      <c r="AD1595">
        <v>65.001639999999995</v>
      </c>
      <c r="AE1595">
        <v>67.029251000000002</v>
      </c>
      <c r="AF1595">
        <v>68.820060999999995</v>
      </c>
      <c r="AG1595">
        <v>71.362801000000005</v>
      </c>
      <c r="AH1595">
        <v>74.057449000000005</v>
      </c>
      <c r="AI1595">
        <v>76.318611000000004</v>
      </c>
      <c r="AJ1595">
        <v>79.111976999999996</v>
      </c>
      <c r="AK1595">
        <v>81.510375999999994</v>
      </c>
      <c r="AL1595">
        <v>83.501862000000003</v>
      </c>
      <c r="AM1595">
        <v>85.864852999999997</v>
      </c>
      <c r="AN1595">
        <v>88.220359999999999</v>
      </c>
      <c r="AO1595" s="1">
        <v>2.4E-2</v>
      </c>
    </row>
    <row r="1596" spans="1:41" hidden="1" x14ac:dyDescent="0.2">
      <c r="A1596" t="s">
        <v>1201</v>
      </c>
      <c r="B1596" t="s">
        <v>13</v>
      </c>
      <c r="C1596" t="s">
        <v>181</v>
      </c>
      <c r="D1596" t="s">
        <v>2680</v>
      </c>
      <c r="E1596" t="s">
        <v>2677</v>
      </c>
      <c r="F1596" t="s">
        <v>2652</v>
      </c>
      <c r="H1596" t="s">
        <v>1190</v>
      </c>
      <c r="I1596" t="s">
        <v>311</v>
      </c>
      <c r="K1596">
        <v>44.394660999999999</v>
      </c>
      <c r="L1596">
        <v>43.971026999999999</v>
      </c>
      <c r="M1596">
        <v>40.072369000000002</v>
      </c>
      <c r="N1596">
        <v>40.468089999999997</v>
      </c>
      <c r="O1596">
        <v>40.992229000000002</v>
      </c>
      <c r="P1596">
        <v>42.069912000000002</v>
      </c>
      <c r="Q1596">
        <v>43.383495000000003</v>
      </c>
      <c r="R1596">
        <v>44.621673999999999</v>
      </c>
      <c r="S1596">
        <v>45.847565000000003</v>
      </c>
      <c r="T1596">
        <v>47.237746999999999</v>
      </c>
      <c r="U1596">
        <v>48.583897</v>
      </c>
      <c r="V1596">
        <v>49.982979</v>
      </c>
      <c r="W1596">
        <v>51.179729000000002</v>
      </c>
      <c r="X1596">
        <v>52.179389999999998</v>
      </c>
      <c r="Y1596">
        <v>53.435851999999997</v>
      </c>
      <c r="Z1596">
        <v>54.754100999999999</v>
      </c>
      <c r="AA1596">
        <v>56.075488999999997</v>
      </c>
      <c r="AB1596">
        <v>57.858348999999997</v>
      </c>
      <c r="AC1596">
        <v>59.426098000000003</v>
      </c>
      <c r="AD1596">
        <v>62.109462999999998</v>
      </c>
      <c r="AE1596">
        <v>64.192611999999997</v>
      </c>
      <c r="AF1596">
        <v>66.017418000000006</v>
      </c>
      <c r="AG1596">
        <v>68.503792000000004</v>
      </c>
      <c r="AH1596">
        <v>70.767112999999995</v>
      </c>
      <c r="AI1596">
        <v>72.832633999999999</v>
      </c>
      <c r="AJ1596">
        <v>75.496063000000007</v>
      </c>
      <c r="AK1596">
        <v>77.099174000000005</v>
      </c>
      <c r="AL1596">
        <v>79.468964</v>
      </c>
      <c r="AM1596">
        <v>82.426490999999999</v>
      </c>
      <c r="AN1596">
        <v>85.292800999999997</v>
      </c>
      <c r="AO1596" s="1">
        <v>2.3E-2</v>
      </c>
    </row>
    <row r="1597" spans="1:41" hidden="1" x14ac:dyDescent="0.2">
      <c r="A1597" t="s">
        <v>1201</v>
      </c>
      <c r="B1597" t="s">
        <v>15</v>
      </c>
      <c r="C1597" t="s">
        <v>181</v>
      </c>
      <c r="D1597" t="s">
        <v>2680</v>
      </c>
      <c r="E1597" t="s">
        <v>2677</v>
      </c>
      <c r="F1597" t="s">
        <v>2653</v>
      </c>
      <c r="H1597" t="s">
        <v>1191</v>
      </c>
      <c r="I1597" t="s">
        <v>311</v>
      </c>
      <c r="K1597">
        <v>44.498207000000001</v>
      </c>
      <c r="L1597">
        <v>44.034233</v>
      </c>
      <c r="M1597">
        <v>40.277121999999999</v>
      </c>
      <c r="N1597">
        <v>42.503799000000001</v>
      </c>
      <c r="O1597">
        <v>43.752842000000001</v>
      </c>
      <c r="P1597">
        <v>44.929110999999999</v>
      </c>
      <c r="Q1597">
        <v>46.242488999999999</v>
      </c>
      <c r="R1597">
        <v>47.830874999999999</v>
      </c>
      <c r="S1597">
        <v>50.421871000000003</v>
      </c>
      <c r="T1597">
        <v>51.992229000000002</v>
      </c>
      <c r="U1597">
        <v>53.574824999999997</v>
      </c>
      <c r="V1597">
        <v>55.219959000000003</v>
      </c>
      <c r="W1597">
        <v>56.689796000000001</v>
      </c>
      <c r="X1597">
        <v>58.188423</v>
      </c>
      <c r="Y1597">
        <v>59.408554000000002</v>
      </c>
      <c r="Z1597">
        <v>60.965331999999997</v>
      </c>
      <c r="AA1597">
        <v>62.658225999999999</v>
      </c>
      <c r="AB1597">
        <v>64.040451000000004</v>
      </c>
      <c r="AC1597">
        <v>65.709709000000004</v>
      </c>
      <c r="AD1597">
        <v>66.253585999999999</v>
      </c>
      <c r="AE1597">
        <v>67.509521000000007</v>
      </c>
      <c r="AF1597">
        <v>69.676147</v>
      </c>
      <c r="AG1597">
        <v>72.075783000000001</v>
      </c>
      <c r="AH1597">
        <v>74.315085999999994</v>
      </c>
      <c r="AI1597">
        <v>77.192749000000006</v>
      </c>
      <c r="AJ1597">
        <v>79.067169000000007</v>
      </c>
      <c r="AK1597">
        <v>81.135947999999999</v>
      </c>
      <c r="AL1597">
        <v>82.701836</v>
      </c>
      <c r="AM1597">
        <v>85.378578000000005</v>
      </c>
      <c r="AN1597">
        <v>88.282959000000005</v>
      </c>
      <c r="AO1597" s="1">
        <v>2.4E-2</v>
      </c>
    </row>
    <row r="1598" spans="1:41" hidden="1" x14ac:dyDescent="0.2">
      <c r="A1598" t="s">
        <v>1201</v>
      </c>
      <c r="B1598" t="s">
        <v>172</v>
      </c>
      <c r="C1598" t="s">
        <v>181</v>
      </c>
      <c r="D1598" t="s">
        <v>2680</v>
      </c>
      <c r="E1598" t="s">
        <v>2678</v>
      </c>
      <c r="I1598" t="s">
        <v>311</v>
      </c>
    </row>
    <row r="1599" spans="1:41" hidden="1" x14ac:dyDescent="0.2">
      <c r="A1599" t="s">
        <v>1201</v>
      </c>
      <c r="B1599" t="s">
        <v>11</v>
      </c>
      <c r="C1599" t="s">
        <v>181</v>
      </c>
      <c r="D1599" t="s">
        <v>2680</v>
      </c>
      <c r="E1599" t="s">
        <v>2678</v>
      </c>
      <c r="F1599" t="s">
        <v>2651</v>
      </c>
      <c r="H1599" t="s">
        <v>1192</v>
      </c>
      <c r="I1599" t="s">
        <v>311</v>
      </c>
      <c r="K1599">
        <v>94.150290999999996</v>
      </c>
      <c r="L1599">
        <v>95.670852999999994</v>
      </c>
      <c r="M1599">
        <v>90.900688000000002</v>
      </c>
      <c r="N1599">
        <v>93.266479000000004</v>
      </c>
      <c r="O1599">
        <v>94.903023000000005</v>
      </c>
      <c r="P1599">
        <v>96.936440000000005</v>
      </c>
      <c r="Q1599">
        <v>99.452208999999996</v>
      </c>
      <c r="R1599">
        <v>102.731613</v>
      </c>
      <c r="S1599">
        <v>105.805992</v>
      </c>
      <c r="T1599">
        <v>109.311882</v>
      </c>
      <c r="U1599">
        <v>113.021072</v>
      </c>
      <c r="V1599">
        <v>116.261292</v>
      </c>
      <c r="W1599">
        <v>119.29162599999999</v>
      </c>
      <c r="X1599">
        <v>122.187798</v>
      </c>
      <c r="Y1599">
        <v>125.144058</v>
      </c>
      <c r="Z1599">
        <v>128.66372699999999</v>
      </c>
      <c r="AA1599">
        <v>132.316971</v>
      </c>
      <c r="AB1599">
        <v>136.102249</v>
      </c>
      <c r="AC1599">
        <v>139.50209000000001</v>
      </c>
      <c r="AD1599">
        <v>143.88085899999999</v>
      </c>
      <c r="AE1599">
        <v>147.99404899999999</v>
      </c>
      <c r="AF1599">
        <v>151.77960200000001</v>
      </c>
      <c r="AG1599">
        <v>156.501801</v>
      </c>
      <c r="AH1599">
        <v>161.4888</v>
      </c>
      <c r="AI1599">
        <v>166.08232100000001</v>
      </c>
      <c r="AJ1599">
        <v>171.433716</v>
      </c>
      <c r="AK1599">
        <v>176.30628999999999</v>
      </c>
      <c r="AL1599">
        <v>180.605469</v>
      </c>
      <c r="AM1599">
        <v>185.408096</v>
      </c>
      <c r="AN1599">
        <v>190.35214199999999</v>
      </c>
      <c r="AO1599" s="1">
        <v>2.5000000000000001E-2</v>
      </c>
    </row>
    <row r="1600" spans="1:41" hidden="1" x14ac:dyDescent="0.2">
      <c r="A1600" t="s">
        <v>1201</v>
      </c>
      <c r="B1600" t="s">
        <v>13</v>
      </c>
      <c r="C1600" t="s">
        <v>181</v>
      </c>
      <c r="D1600" t="s">
        <v>2680</v>
      </c>
      <c r="E1600" t="s">
        <v>2678</v>
      </c>
      <c r="F1600" t="s">
        <v>2652</v>
      </c>
      <c r="H1600" t="s">
        <v>1193</v>
      </c>
      <c r="I1600" t="s">
        <v>311</v>
      </c>
      <c r="K1600">
        <v>94.119597999999996</v>
      </c>
      <c r="L1600">
        <v>95.147636000000006</v>
      </c>
      <c r="M1600">
        <v>89.102576999999997</v>
      </c>
      <c r="N1600">
        <v>90.363349999999997</v>
      </c>
      <c r="O1600">
        <v>92.012191999999999</v>
      </c>
      <c r="P1600">
        <v>93.987915000000001</v>
      </c>
      <c r="Q1600">
        <v>96.534019000000001</v>
      </c>
      <c r="R1600">
        <v>99.635825999999994</v>
      </c>
      <c r="S1600">
        <v>102.71131099999999</v>
      </c>
      <c r="T1600">
        <v>106.034882</v>
      </c>
      <c r="U1600">
        <v>109.409424</v>
      </c>
      <c r="V1600">
        <v>112.71350099999999</v>
      </c>
      <c r="W1600">
        <v>115.842567</v>
      </c>
      <c r="X1600">
        <v>118.549576</v>
      </c>
      <c r="Y1600">
        <v>121.618996</v>
      </c>
      <c r="Z1600">
        <v>124.80980700000001</v>
      </c>
      <c r="AA1600">
        <v>127.957863</v>
      </c>
      <c r="AB1600">
        <v>131.562073</v>
      </c>
      <c r="AC1600">
        <v>134.98345900000001</v>
      </c>
      <c r="AD1600">
        <v>139.78071600000001</v>
      </c>
      <c r="AE1600">
        <v>143.90921</v>
      </c>
      <c r="AF1600">
        <v>147.65237400000001</v>
      </c>
      <c r="AG1600">
        <v>152.28646900000001</v>
      </c>
      <c r="AH1600">
        <v>156.79901100000001</v>
      </c>
      <c r="AI1600">
        <v>161.057907</v>
      </c>
      <c r="AJ1600">
        <v>166.0504</v>
      </c>
      <c r="AK1600">
        <v>169.89952099999999</v>
      </c>
      <c r="AL1600">
        <v>174.511765</v>
      </c>
      <c r="AM1600">
        <v>179.71096800000001</v>
      </c>
      <c r="AN1600">
        <v>184.973984</v>
      </c>
      <c r="AO1600" s="1">
        <v>2.4E-2</v>
      </c>
    </row>
    <row r="1601" spans="1:41" hidden="1" x14ac:dyDescent="0.2">
      <c r="A1601" t="s">
        <v>1201</v>
      </c>
      <c r="B1601" t="s">
        <v>15</v>
      </c>
      <c r="C1601" t="s">
        <v>181</v>
      </c>
      <c r="D1601" t="s">
        <v>2680</v>
      </c>
      <c r="E1601" t="s">
        <v>2678</v>
      </c>
      <c r="F1601" t="s">
        <v>2653</v>
      </c>
      <c r="H1601" t="s">
        <v>1194</v>
      </c>
      <c r="I1601" t="s">
        <v>311</v>
      </c>
      <c r="K1601">
        <v>94.281577999999996</v>
      </c>
      <c r="L1601">
        <v>96.450584000000006</v>
      </c>
      <c r="M1601">
        <v>90.983779999999996</v>
      </c>
      <c r="N1601">
        <v>95.342269999999999</v>
      </c>
      <c r="O1601">
        <v>97.934646999999998</v>
      </c>
      <c r="P1601">
        <v>100.20444500000001</v>
      </c>
      <c r="Q1601">
        <v>102.998276</v>
      </c>
      <c r="R1601">
        <v>106.702179</v>
      </c>
      <c r="S1601">
        <v>111.761765</v>
      </c>
      <c r="T1601">
        <v>115.44008599999999</v>
      </c>
      <c r="U1601">
        <v>119.318085</v>
      </c>
      <c r="V1601">
        <v>123.010521</v>
      </c>
      <c r="W1601">
        <v>126.392433</v>
      </c>
      <c r="X1601">
        <v>129.56954999999999</v>
      </c>
      <c r="Y1601">
        <v>132.500305</v>
      </c>
      <c r="Z1601">
        <v>136.258408</v>
      </c>
      <c r="AA1601">
        <v>139.901489</v>
      </c>
      <c r="AB1601">
        <v>143.093887</v>
      </c>
      <c r="AC1601">
        <v>146.78362999999999</v>
      </c>
      <c r="AD1601">
        <v>149.27034</v>
      </c>
      <c r="AE1601">
        <v>152.472702</v>
      </c>
      <c r="AF1601">
        <v>156.55777</v>
      </c>
      <c r="AG1601">
        <v>161.04832500000001</v>
      </c>
      <c r="AH1601">
        <v>165.87902800000001</v>
      </c>
      <c r="AI1601">
        <v>171.570145</v>
      </c>
      <c r="AJ1601">
        <v>176.15283199999999</v>
      </c>
      <c r="AK1601">
        <v>180.838165</v>
      </c>
      <c r="AL1601">
        <v>184.88883999999999</v>
      </c>
      <c r="AM1601">
        <v>190.49288899999999</v>
      </c>
      <c r="AN1601">
        <v>196.56393399999999</v>
      </c>
      <c r="AO1601" s="1">
        <v>2.5999999999999999E-2</v>
      </c>
    </row>
    <row r="1602" spans="1:41" hidden="1" x14ac:dyDescent="0.2">
      <c r="A1602" t="s">
        <v>1201</v>
      </c>
      <c r="B1602" t="s">
        <v>176</v>
      </c>
      <c r="C1602" t="s">
        <v>181</v>
      </c>
      <c r="D1602" t="s">
        <v>2680</v>
      </c>
      <c r="E1602" t="s">
        <v>2679</v>
      </c>
      <c r="I1602" t="s">
        <v>311</v>
      </c>
    </row>
    <row r="1603" spans="1:41" hidden="1" x14ac:dyDescent="0.2">
      <c r="A1603" t="s">
        <v>1201</v>
      </c>
      <c r="B1603" t="s">
        <v>11</v>
      </c>
      <c r="C1603" t="s">
        <v>181</v>
      </c>
      <c r="D1603" t="s">
        <v>2680</v>
      </c>
      <c r="E1603" t="s">
        <v>2679</v>
      </c>
      <c r="F1603" t="s">
        <v>2651</v>
      </c>
      <c r="H1603" t="s">
        <v>1195</v>
      </c>
      <c r="I1603" t="s">
        <v>311</v>
      </c>
      <c r="K1603">
        <v>0.180676</v>
      </c>
      <c r="L1603">
        <v>0.19304099999999999</v>
      </c>
      <c r="M1603">
        <v>0.18270800000000001</v>
      </c>
      <c r="N1603">
        <v>0.18248300000000001</v>
      </c>
      <c r="O1603">
        <v>0.18224399999999999</v>
      </c>
      <c r="P1603">
        <v>0.18321499999999999</v>
      </c>
      <c r="Q1603">
        <v>0.183143</v>
      </c>
      <c r="R1603">
        <v>0.18085499999999999</v>
      </c>
      <c r="S1603">
        <v>0.17855599999999999</v>
      </c>
      <c r="T1603">
        <v>0.178254</v>
      </c>
      <c r="U1603">
        <v>0.17430999999999999</v>
      </c>
      <c r="V1603">
        <v>0.170185</v>
      </c>
      <c r="W1603">
        <v>0.168043</v>
      </c>
      <c r="X1603">
        <v>0.16215099999999999</v>
      </c>
      <c r="Y1603">
        <v>0.15945300000000001</v>
      </c>
      <c r="Z1603">
        <v>0.15842000000000001</v>
      </c>
      <c r="AA1603">
        <v>0.16106699999999999</v>
      </c>
      <c r="AB1603">
        <v>0.162354</v>
      </c>
      <c r="AC1603">
        <v>0.163357</v>
      </c>
      <c r="AD1603">
        <v>0.167101</v>
      </c>
      <c r="AE1603">
        <v>0.16993800000000001</v>
      </c>
      <c r="AF1603">
        <v>0.174233</v>
      </c>
      <c r="AG1603">
        <v>0.17952499999999999</v>
      </c>
      <c r="AH1603">
        <v>0.18521499999999999</v>
      </c>
      <c r="AI1603">
        <v>0.189856</v>
      </c>
      <c r="AJ1603">
        <v>0.195686</v>
      </c>
      <c r="AK1603">
        <v>0.20114399999999999</v>
      </c>
      <c r="AL1603">
        <v>0.205566</v>
      </c>
      <c r="AM1603">
        <v>0.21101900000000001</v>
      </c>
      <c r="AN1603">
        <v>0.216451</v>
      </c>
      <c r="AO1603" s="1">
        <v>6.0000000000000001E-3</v>
      </c>
    </row>
    <row r="1604" spans="1:41" hidden="1" x14ac:dyDescent="0.2">
      <c r="A1604" t="s">
        <v>1201</v>
      </c>
      <c r="B1604" t="s">
        <v>13</v>
      </c>
      <c r="C1604" t="s">
        <v>181</v>
      </c>
      <c r="D1604" t="s">
        <v>2680</v>
      </c>
      <c r="E1604" t="s">
        <v>2679</v>
      </c>
      <c r="F1604" t="s">
        <v>2652</v>
      </c>
      <c r="H1604" t="s">
        <v>1196</v>
      </c>
      <c r="I1604" t="s">
        <v>311</v>
      </c>
      <c r="K1604">
        <v>0.160661</v>
      </c>
      <c r="L1604">
        <v>0.18099100000000001</v>
      </c>
      <c r="M1604">
        <v>0.18199199999999999</v>
      </c>
      <c r="N1604">
        <v>0.17951500000000001</v>
      </c>
      <c r="O1604">
        <v>0.17676800000000001</v>
      </c>
      <c r="P1604">
        <v>0.17363999999999999</v>
      </c>
      <c r="Q1604">
        <v>0.174317</v>
      </c>
      <c r="R1604">
        <v>0.17646600000000001</v>
      </c>
      <c r="S1604">
        <v>0.172097</v>
      </c>
      <c r="T1604">
        <v>0.17016200000000001</v>
      </c>
      <c r="U1604">
        <v>0.167848</v>
      </c>
      <c r="V1604">
        <v>0.165655</v>
      </c>
      <c r="W1604">
        <v>0.162574</v>
      </c>
      <c r="X1604">
        <v>0.159798</v>
      </c>
      <c r="Y1604">
        <v>0.15382599999999999</v>
      </c>
      <c r="Z1604">
        <v>0.156282</v>
      </c>
      <c r="AA1604">
        <v>0.15825500000000001</v>
      </c>
      <c r="AB1604">
        <v>0.15682599999999999</v>
      </c>
      <c r="AC1604">
        <v>0.155053</v>
      </c>
      <c r="AD1604">
        <v>0.158384</v>
      </c>
      <c r="AE1604">
        <v>0.161913</v>
      </c>
      <c r="AF1604">
        <v>0.16561000000000001</v>
      </c>
      <c r="AG1604">
        <v>0.17019500000000001</v>
      </c>
      <c r="AH1604">
        <v>0.17498</v>
      </c>
      <c r="AI1604">
        <v>0.179308</v>
      </c>
      <c r="AJ1604">
        <v>0.193686</v>
      </c>
      <c r="AK1604">
        <v>0.194687</v>
      </c>
      <c r="AL1604">
        <v>0.19852500000000001</v>
      </c>
      <c r="AM1604">
        <v>0.206867</v>
      </c>
      <c r="AN1604">
        <v>0.2137</v>
      </c>
      <c r="AO1604" s="1">
        <v>0.01</v>
      </c>
    </row>
    <row r="1605" spans="1:41" hidden="1" x14ac:dyDescent="0.2">
      <c r="A1605" t="s">
        <v>1201</v>
      </c>
      <c r="B1605" t="s">
        <v>15</v>
      </c>
      <c r="C1605" t="s">
        <v>181</v>
      </c>
      <c r="D1605" t="s">
        <v>2680</v>
      </c>
      <c r="E1605" t="s">
        <v>2679</v>
      </c>
      <c r="F1605" t="s">
        <v>2653</v>
      </c>
      <c r="H1605" t="s">
        <v>1197</v>
      </c>
      <c r="I1605" t="s">
        <v>311</v>
      </c>
      <c r="K1605">
        <v>0.15532599999999999</v>
      </c>
      <c r="L1605">
        <v>0.17399500000000001</v>
      </c>
      <c r="M1605">
        <v>0.18279999999999999</v>
      </c>
      <c r="N1605">
        <v>0.18845100000000001</v>
      </c>
      <c r="O1605">
        <v>0.190556</v>
      </c>
      <c r="P1605">
        <v>0.191219</v>
      </c>
      <c r="Q1605">
        <v>0.190994</v>
      </c>
      <c r="R1605">
        <v>0.18920300000000001</v>
      </c>
      <c r="S1605">
        <v>0.19060299999999999</v>
      </c>
      <c r="T1605">
        <v>0.18846499999999999</v>
      </c>
      <c r="U1605">
        <v>0.18471199999999999</v>
      </c>
      <c r="V1605">
        <v>0.18099199999999999</v>
      </c>
      <c r="W1605">
        <v>0.176924</v>
      </c>
      <c r="X1605">
        <v>0.173704</v>
      </c>
      <c r="Y1605">
        <v>0.16969799999999999</v>
      </c>
      <c r="Z1605">
        <v>0.167548</v>
      </c>
      <c r="AA1605">
        <v>0.16628200000000001</v>
      </c>
      <c r="AB1605">
        <v>0.165577</v>
      </c>
      <c r="AC1605">
        <v>0.16666800000000001</v>
      </c>
      <c r="AD1605">
        <v>0.16641600000000001</v>
      </c>
      <c r="AE1605">
        <v>0.167577</v>
      </c>
      <c r="AF1605">
        <v>0.16927500000000001</v>
      </c>
      <c r="AG1605">
        <v>0.173211</v>
      </c>
      <c r="AH1605">
        <v>0.17957600000000001</v>
      </c>
      <c r="AI1605">
        <v>0.184673</v>
      </c>
      <c r="AJ1605">
        <v>0.18822900000000001</v>
      </c>
      <c r="AK1605">
        <v>0.19209399999999999</v>
      </c>
      <c r="AL1605">
        <v>0.19616</v>
      </c>
      <c r="AM1605">
        <v>0.20202200000000001</v>
      </c>
      <c r="AN1605">
        <v>0.20840500000000001</v>
      </c>
      <c r="AO1605" s="1">
        <v>0.01</v>
      </c>
    </row>
    <row r="1606" spans="1:41" hidden="1" x14ac:dyDescent="0.2">
      <c r="A1606" t="s">
        <v>1201</v>
      </c>
      <c r="B1606" t="s">
        <v>180</v>
      </c>
      <c r="C1606" t="s">
        <v>181</v>
      </c>
      <c r="D1606" t="s">
        <v>2680</v>
      </c>
      <c r="I1606" t="s">
        <v>311</v>
      </c>
    </row>
    <row r="1607" spans="1:41" hidden="1" x14ac:dyDescent="0.2">
      <c r="A1607" t="s">
        <v>1201</v>
      </c>
      <c r="B1607" t="s">
        <v>11</v>
      </c>
      <c r="C1607" t="s">
        <v>181</v>
      </c>
      <c r="D1607" t="s">
        <v>2680</v>
      </c>
      <c r="E1607" t="s">
        <v>2651</v>
      </c>
      <c r="H1607" t="s">
        <v>1198</v>
      </c>
      <c r="I1607" t="s">
        <v>311</v>
      </c>
      <c r="K1607">
        <v>94.330971000000005</v>
      </c>
      <c r="L1607">
        <v>95.863892000000007</v>
      </c>
      <c r="M1607">
        <v>91.083397000000005</v>
      </c>
      <c r="N1607">
        <v>93.448959000000002</v>
      </c>
      <c r="O1607">
        <v>95.085251</v>
      </c>
      <c r="P1607">
        <v>97.119643999999994</v>
      </c>
      <c r="Q1607">
        <v>99.635352999999995</v>
      </c>
      <c r="R1607">
        <v>102.912468</v>
      </c>
      <c r="S1607">
        <v>105.98455800000001</v>
      </c>
      <c r="T1607">
        <v>109.490135</v>
      </c>
      <c r="U1607">
        <v>113.19538900000001</v>
      </c>
      <c r="V1607">
        <v>116.43147999999999</v>
      </c>
      <c r="W1607">
        <v>119.459671</v>
      </c>
      <c r="X1607">
        <v>122.349953</v>
      </c>
      <c r="Y1607">
        <v>125.303505</v>
      </c>
      <c r="Z1607">
        <v>128.82214400000001</v>
      </c>
      <c r="AA1607">
        <v>132.478027</v>
      </c>
      <c r="AB1607">
        <v>136.26461800000001</v>
      </c>
      <c r="AC1607">
        <v>139.665436</v>
      </c>
      <c r="AD1607">
        <v>144.04795799999999</v>
      </c>
      <c r="AE1607">
        <v>148.16398599999999</v>
      </c>
      <c r="AF1607">
        <v>151.95382699999999</v>
      </c>
      <c r="AG1607">
        <v>156.68133499999999</v>
      </c>
      <c r="AH1607">
        <v>161.674026</v>
      </c>
      <c r="AI1607">
        <v>166.272186</v>
      </c>
      <c r="AJ1607">
        <v>171.62941000000001</v>
      </c>
      <c r="AK1607">
        <v>176.50744599999999</v>
      </c>
      <c r="AL1607">
        <v>180.811035</v>
      </c>
      <c r="AM1607">
        <v>185.619125</v>
      </c>
      <c r="AN1607">
        <v>190.56860399999999</v>
      </c>
      <c r="AO1607" s="1">
        <v>2.5000000000000001E-2</v>
      </c>
    </row>
    <row r="1608" spans="1:41" hidden="1" x14ac:dyDescent="0.2">
      <c r="A1608" t="s">
        <v>1201</v>
      </c>
      <c r="B1608" t="s">
        <v>13</v>
      </c>
      <c r="C1608" t="s">
        <v>181</v>
      </c>
      <c r="D1608" t="s">
        <v>2680</v>
      </c>
      <c r="E1608" t="s">
        <v>2652</v>
      </c>
      <c r="H1608" t="s">
        <v>1199</v>
      </c>
      <c r="I1608" t="s">
        <v>311</v>
      </c>
      <c r="K1608">
        <v>94.280258000000003</v>
      </c>
      <c r="L1608">
        <v>95.328629000000006</v>
      </c>
      <c r="M1608">
        <v>89.284569000000005</v>
      </c>
      <c r="N1608">
        <v>90.542862</v>
      </c>
      <c r="O1608">
        <v>92.188964999999996</v>
      </c>
      <c r="P1608">
        <v>94.161559999999994</v>
      </c>
      <c r="Q1608">
        <v>96.708343999999997</v>
      </c>
      <c r="R1608">
        <v>99.812293999999994</v>
      </c>
      <c r="S1608">
        <v>102.883408</v>
      </c>
      <c r="T1608">
        <v>106.20504</v>
      </c>
      <c r="U1608">
        <v>109.577263</v>
      </c>
      <c r="V1608">
        <v>112.879158</v>
      </c>
      <c r="W1608">
        <v>116.005157</v>
      </c>
      <c r="X1608">
        <v>118.709366</v>
      </c>
      <c r="Y1608">
        <v>121.77282</v>
      </c>
      <c r="Z1608">
        <v>124.966087</v>
      </c>
      <c r="AA1608">
        <v>128.116119</v>
      </c>
      <c r="AB1608">
        <v>131.718887</v>
      </c>
      <c r="AC1608">
        <v>135.138519</v>
      </c>
      <c r="AD1608">
        <v>139.93910199999999</v>
      </c>
      <c r="AE1608">
        <v>144.07112100000001</v>
      </c>
      <c r="AF1608">
        <v>147.81797800000001</v>
      </c>
      <c r="AG1608">
        <v>152.45668000000001</v>
      </c>
      <c r="AH1608">
        <v>156.973984</v>
      </c>
      <c r="AI1608">
        <v>161.237213</v>
      </c>
      <c r="AJ1608">
        <v>166.24408</v>
      </c>
      <c r="AK1608">
        <v>170.09420800000001</v>
      </c>
      <c r="AL1608">
        <v>174.71028100000001</v>
      </c>
      <c r="AM1608">
        <v>179.91781599999999</v>
      </c>
      <c r="AN1608">
        <v>185.18769800000001</v>
      </c>
      <c r="AO1608" s="1">
        <v>2.4E-2</v>
      </c>
    </row>
    <row r="1609" spans="1:41" hidden="1" x14ac:dyDescent="0.2">
      <c r="A1609" t="s">
        <v>1201</v>
      </c>
      <c r="B1609" t="s">
        <v>15</v>
      </c>
      <c r="C1609" t="s">
        <v>181</v>
      </c>
      <c r="D1609" t="s">
        <v>2680</v>
      </c>
      <c r="E1609" t="s">
        <v>2653</v>
      </c>
      <c r="H1609" t="s">
        <v>1200</v>
      </c>
      <c r="I1609" t="s">
        <v>311</v>
      </c>
      <c r="K1609">
        <v>94.436897000000002</v>
      </c>
      <c r="L1609">
        <v>96.624572999999998</v>
      </c>
      <c r="M1609">
        <v>91.166573</v>
      </c>
      <c r="N1609">
        <v>95.530715999999998</v>
      </c>
      <c r="O1609">
        <v>98.125191000000001</v>
      </c>
      <c r="P1609">
        <v>100.39566000000001</v>
      </c>
      <c r="Q1609">
        <v>103.189278</v>
      </c>
      <c r="R1609">
        <v>106.891373</v>
      </c>
      <c r="S1609">
        <v>111.95237</v>
      </c>
      <c r="T1609">
        <v>115.62855500000001</v>
      </c>
      <c r="U1609">
        <v>119.502785</v>
      </c>
      <c r="V1609">
        <v>123.191513</v>
      </c>
      <c r="W1609">
        <v>126.56935900000001</v>
      </c>
      <c r="X1609">
        <v>129.743256</v>
      </c>
      <c r="Y1609">
        <v>132.66999799999999</v>
      </c>
      <c r="Z1609">
        <v>136.425949</v>
      </c>
      <c r="AA1609">
        <v>140.06776400000001</v>
      </c>
      <c r="AB1609">
        <v>143.25947600000001</v>
      </c>
      <c r="AC1609">
        <v>146.95030199999999</v>
      </c>
      <c r="AD1609">
        <v>149.43675200000001</v>
      </c>
      <c r="AE1609">
        <v>152.640289</v>
      </c>
      <c r="AF1609">
        <v>156.72705099999999</v>
      </c>
      <c r="AG1609">
        <v>161.22155799999999</v>
      </c>
      <c r="AH1609">
        <v>166.058594</v>
      </c>
      <c r="AI1609">
        <v>171.75482199999999</v>
      </c>
      <c r="AJ1609">
        <v>176.341049</v>
      </c>
      <c r="AK1609">
        <v>181.03024300000001</v>
      </c>
      <c r="AL1609">
        <v>185.084991</v>
      </c>
      <c r="AM1609">
        <v>190.694931</v>
      </c>
      <c r="AN1609">
        <v>196.77233899999999</v>
      </c>
      <c r="AO1609" s="1">
        <v>2.5999999999999999E-2</v>
      </c>
    </row>
    <row r="1610" spans="1:41" hidden="1" x14ac:dyDescent="0.2">
      <c r="A1610" t="s">
        <v>1490</v>
      </c>
      <c r="B1610" t="s">
        <v>8</v>
      </c>
    </row>
    <row r="1611" spans="1:41" hidden="1" x14ac:dyDescent="0.2">
      <c r="A1611" t="s">
        <v>1490</v>
      </c>
      <c r="B1611" t="s">
        <v>9</v>
      </c>
      <c r="C1611" t="s">
        <v>2648</v>
      </c>
      <c r="D1611" t="s">
        <v>2649</v>
      </c>
      <c r="E1611" t="s">
        <v>2650</v>
      </c>
      <c r="I1611" t="s">
        <v>10</v>
      </c>
    </row>
    <row r="1612" spans="1:41" hidden="1" x14ac:dyDescent="0.2">
      <c r="A1612" t="s">
        <v>1490</v>
      </c>
      <c r="B1612" t="s">
        <v>11</v>
      </c>
      <c r="C1612" t="s">
        <v>2648</v>
      </c>
      <c r="D1612" t="s">
        <v>2649</v>
      </c>
      <c r="E1612" t="s">
        <v>2650</v>
      </c>
      <c r="F1612" t="s">
        <v>2651</v>
      </c>
      <c r="H1612" t="s">
        <v>1202</v>
      </c>
      <c r="I1612" t="s">
        <v>10</v>
      </c>
      <c r="K1612">
        <v>23.732115</v>
      </c>
      <c r="L1612">
        <v>25.660753</v>
      </c>
      <c r="M1612">
        <v>25.437463999999999</v>
      </c>
      <c r="N1612">
        <v>25.487563999999999</v>
      </c>
      <c r="O1612">
        <v>25.424565999999999</v>
      </c>
      <c r="P1612">
        <v>25.518684</v>
      </c>
      <c r="Q1612">
        <v>25.866987000000002</v>
      </c>
      <c r="R1612">
        <v>26.445425</v>
      </c>
      <c r="S1612">
        <v>26.992304000000001</v>
      </c>
      <c r="T1612">
        <v>27.557903</v>
      </c>
      <c r="U1612">
        <v>28.101932999999999</v>
      </c>
      <c r="V1612">
        <v>28.589914</v>
      </c>
      <c r="W1612">
        <v>29.044384000000001</v>
      </c>
      <c r="X1612">
        <v>29.397767999999999</v>
      </c>
      <c r="Y1612">
        <v>29.665203000000002</v>
      </c>
      <c r="Z1612">
        <v>29.920736000000002</v>
      </c>
      <c r="AA1612">
        <v>30.197901000000002</v>
      </c>
      <c r="AB1612">
        <v>30.469618000000001</v>
      </c>
      <c r="AC1612">
        <v>30.670963</v>
      </c>
      <c r="AD1612">
        <v>30.996749999999999</v>
      </c>
      <c r="AE1612">
        <v>31.280066999999999</v>
      </c>
      <c r="AF1612">
        <v>31.432670999999999</v>
      </c>
      <c r="AG1612">
        <v>31.655512000000002</v>
      </c>
      <c r="AH1612">
        <v>31.926634</v>
      </c>
      <c r="AI1612">
        <v>32.078850000000003</v>
      </c>
      <c r="AJ1612">
        <v>32.242462000000003</v>
      </c>
      <c r="AK1612">
        <v>32.376052999999999</v>
      </c>
      <c r="AL1612">
        <v>32.469512999999999</v>
      </c>
      <c r="AM1612">
        <v>32.499130000000001</v>
      </c>
      <c r="AN1612">
        <v>32.496811000000001</v>
      </c>
      <c r="AO1612" s="1">
        <v>1.0999999999999999E-2</v>
      </c>
    </row>
    <row r="1613" spans="1:41" hidden="1" x14ac:dyDescent="0.2">
      <c r="A1613" t="s">
        <v>1490</v>
      </c>
      <c r="B1613" t="s">
        <v>13</v>
      </c>
      <c r="C1613" t="s">
        <v>2648</v>
      </c>
      <c r="D1613" t="s">
        <v>2649</v>
      </c>
      <c r="E1613" t="s">
        <v>2650</v>
      </c>
      <c r="F1613" t="s">
        <v>2652</v>
      </c>
      <c r="H1613" t="s">
        <v>1203</v>
      </c>
      <c r="I1613" t="s">
        <v>10</v>
      </c>
      <c r="K1613">
        <v>23.732115</v>
      </c>
      <c r="L1613">
        <v>25.330031999999999</v>
      </c>
      <c r="M1613">
        <v>24.580282</v>
      </c>
      <c r="N1613">
        <v>23.903210000000001</v>
      </c>
      <c r="O1613">
        <v>23.318918</v>
      </c>
      <c r="P1613">
        <v>22.968216000000002</v>
      </c>
      <c r="Q1613">
        <v>22.833960000000001</v>
      </c>
      <c r="R1613">
        <v>22.942872999999999</v>
      </c>
      <c r="S1613">
        <v>23.206078999999999</v>
      </c>
      <c r="T1613">
        <v>23.472435000000001</v>
      </c>
      <c r="U1613">
        <v>23.710318000000001</v>
      </c>
      <c r="V1613">
        <v>24.090205999999998</v>
      </c>
      <c r="W1613">
        <v>24.515892000000001</v>
      </c>
      <c r="X1613">
        <v>24.777887</v>
      </c>
      <c r="Y1613">
        <v>24.910827999999999</v>
      </c>
      <c r="Z1613">
        <v>25.028454</v>
      </c>
      <c r="AA1613">
        <v>25.203292999999999</v>
      </c>
      <c r="AB1613">
        <v>25.451039999999999</v>
      </c>
      <c r="AC1613">
        <v>25.612335000000002</v>
      </c>
      <c r="AD1613">
        <v>25.897907</v>
      </c>
      <c r="AE1613">
        <v>26.087665999999999</v>
      </c>
      <c r="AF1613">
        <v>26.212685</v>
      </c>
      <c r="AG1613">
        <v>26.316922999999999</v>
      </c>
      <c r="AH1613">
        <v>26.386568</v>
      </c>
      <c r="AI1613">
        <v>26.439917000000001</v>
      </c>
      <c r="AJ1613">
        <v>26.453538999999999</v>
      </c>
      <c r="AK1613">
        <v>26.403856000000001</v>
      </c>
      <c r="AL1613">
        <v>26.332808</v>
      </c>
      <c r="AM1613">
        <v>26.371697999999999</v>
      </c>
      <c r="AN1613">
        <v>26.400632999999999</v>
      </c>
      <c r="AO1613" s="1">
        <v>4.0000000000000001E-3</v>
      </c>
    </row>
    <row r="1614" spans="1:41" hidden="1" x14ac:dyDescent="0.2">
      <c r="A1614" t="s">
        <v>1490</v>
      </c>
      <c r="B1614" t="s">
        <v>15</v>
      </c>
      <c r="C1614" t="s">
        <v>2648</v>
      </c>
      <c r="D1614" t="s">
        <v>2649</v>
      </c>
      <c r="E1614" t="s">
        <v>2650</v>
      </c>
      <c r="F1614" t="s">
        <v>2653</v>
      </c>
      <c r="H1614" t="s">
        <v>1204</v>
      </c>
      <c r="I1614" t="s">
        <v>10</v>
      </c>
      <c r="K1614">
        <v>23.732115</v>
      </c>
      <c r="L1614">
        <v>26.185841</v>
      </c>
      <c r="M1614">
        <v>26.635179999999998</v>
      </c>
      <c r="N1614">
        <v>27.683350000000001</v>
      </c>
      <c r="O1614">
        <v>28.639434999999999</v>
      </c>
      <c r="P1614">
        <v>29.568897</v>
      </c>
      <c r="Q1614">
        <v>30.487926000000002</v>
      </c>
      <c r="R1614">
        <v>31.491968</v>
      </c>
      <c r="S1614">
        <v>32.945866000000002</v>
      </c>
      <c r="T1614">
        <v>34.231239000000002</v>
      </c>
      <c r="U1614">
        <v>35.428558000000002</v>
      </c>
      <c r="V1614">
        <v>36.546131000000003</v>
      </c>
      <c r="W1614">
        <v>37.532246000000001</v>
      </c>
      <c r="X1614">
        <v>38.374290000000002</v>
      </c>
      <c r="Y1614">
        <v>38.965355000000002</v>
      </c>
      <c r="Z1614">
        <v>39.634193000000003</v>
      </c>
      <c r="AA1614">
        <v>40.149791999999998</v>
      </c>
      <c r="AB1614">
        <v>40.659908000000001</v>
      </c>
      <c r="AC1614">
        <v>41.152431</v>
      </c>
      <c r="AD1614">
        <v>41.433159000000003</v>
      </c>
      <c r="AE1614">
        <v>41.585228000000001</v>
      </c>
      <c r="AF1614">
        <v>41.658047000000003</v>
      </c>
      <c r="AG1614">
        <v>41.841231999999998</v>
      </c>
      <c r="AH1614">
        <v>42.191814000000001</v>
      </c>
      <c r="AI1614">
        <v>42.622504999999997</v>
      </c>
      <c r="AJ1614">
        <v>42.967655000000001</v>
      </c>
      <c r="AK1614">
        <v>43.239986000000002</v>
      </c>
      <c r="AL1614">
        <v>43.410995</v>
      </c>
      <c r="AM1614">
        <v>43.624564999999997</v>
      </c>
      <c r="AN1614">
        <v>43.743228999999999</v>
      </c>
      <c r="AO1614" s="1">
        <v>2.1000000000000001E-2</v>
      </c>
    </row>
    <row r="1615" spans="1:41" hidden="1" x14ac:dyDescent="0.2">
      <c r="A1615" t="s">
        <v>1490</v>
      </c>
      <c r="B1615" t="s">
        <v>17</v>
      </c>
      <c r="C1615" t="s">
        <v>2648</v>
      </c>
      <c r="D1615" t="s">
        <v>2649</v>
      </c>
      <c r="E1615" t="s">
        <v>2654</v>
      </c>
      <c r="I1615" t="s">
        <v>10</v>
      </c>
    </row>
    <row r="1616" spans="1:41" hidden="1" x14ac:dyDescent="0.2">
      <c r="A1616" t="s">
        <v>1490</v>
      </c>
      <c r="B1616" t="s">
        <v>11</v>
      </c>
      <c r="C1616" t="s">
        <v>2648</v>
      </c>
      <c r="D1616" t="s">
        <v>2649</v>
      </c>
      <c r="E1616" t="s">
        <v>2654</v>
      </c>
      <c r="F1616" t="s">
        <v>2651</v>
      </c>
      <c r="H1616" t="s">
        <v>1205</v>
      </c>
      <c r="I1616" t="s">
        <v>10</v>
      </c>
      <c r="K1616">
        <v>21.669879999999999</v>
      </c>
      <c r="L1616">
        <v>22.083819999999999</v>
      </c>
      <c r="M1616">
        <v>21.551722999999999</v>
      </c>
      <c r="N1616">
        <v>23.119699000000001</v>
      </c>
      <c r="O1616">
        <v>23.626626999999999</v>
      </c>
      <c r="P1616">
        <v>24.228916000000002</v>
      </c>
      <c r="Q1616">
        <v>24.931376</v>
      </c>
      <c r="R1616">
        <v>25.157060999999999</v>
      </c>
      <c r="S1616">
        <v>25.287296000000001</v>
      </c>
      <c r="T1616">
        <v>25.279544999999999</v>
      </c>
      <c r="U1616">
        <v>25.543863000000002</v>
      </c>
      <c r="V1616">
        <v>25.727018000000001</v>
      </c>
      <c r="W1616">
        <v>25.796154000000001</v>
      </c>
      <c r="X1616">
        <v>25.897113999999998</v>
      </c>
      <c r="Y1616">
        <v>26.010114999999999</v>
      </c>
      <c r="Z1616">
        <v>26.179834</v>
      </c>
      <c r="AA1616">
        <v>26.402799999999999</v>
      </c>
      <c r="AB1616">
        <v>26.5382</v>
      </c>
      <c r="AC1616">
        <v>26.607244000000001</v>
      </c>
      <c r="AD1616">
        <v>26.844481999999999</v>
      </c>
      <c r="AE1616">
        <v>26.948070999999999</v>
      </c>
      <c r="AF1616">
        <v>26.964175999999998</v>
      </c>
      <c r="AG1616">
        <v>27.196052999999999</v>
      </c>
      <c r="AH1616">
        <v>27.463284000000002</v>
      </c>
      <c r="AI1616">
        <v>27.562802999999999</v>
      </c>
      <c r="AJ1616">
        <v>27.784794000000002</v>
      </c>
      <c r="AK1616">
        <v>27.805852999999999</v>
      </c>
      <c r="AL1616">
        <v>27.727893999999999</v>
      </c>
      <c r="AM1616">
        <v>27.722850999999999</v>
      </c>
      <c r="AN1616">
        <v>27.656181</v>
      </c>
      <c r="AO1616" s="1">
        <v>8.0000000000000002E-3</v>
      </c>
    </row>
    <row r="1617" spans="1:41" hidden="1" x14ac:dyDescent="0.2">
      <c r="A1617" t="s">
        <v>1490</v>
      </c>
      <c r="B1617" t="s">
        <v>13</v>
      </c>
      <c r="C1617" t="s">
        <v>2648</v>
      </c>
      <c r="D1617" t="s">
        <v>2649</v>
      </c>
      <c r="E1617" t="s">
        <v>2654</v>
      </c>
      <c r="F1617" t="s">
        <v>2652</v>
      </c>
      <c r="H1617" t="s">
        <v>1206</v>
      </c>
      <c r="I1617" t="s">
        <v>10</v>
      </c>
      <c r="K1617">
        <v>21.669879999999999</v>
      </c>
      <c r="L1617">
        <v>22.083819999999999</v>
      </c>
      <c r="M1617">
        <v>21.161379</v>
      </c>
      <c r="N1617">
        <v>22.183333999999999</v>
      </c>
      <c r="O1617">
        <v>22.654299000000002</v>
      </c>
      <c r="P1617">
        <v>23.247185000000002</v>
      </c>
      <c r="Q1617">
        <v>23.968454000000001</v>
      </c>
      <c r="R1617">
        <v>24.150691999999999</v>
      </c>
      <c r="S1617">
        <v>24.232225</v>
      </c>
      <c r="T1617">
        <v>24.202473000000001</v>
      </c>
      <c r="U1617">
        <v>24.25975</v>
      </c>
      <c r="V1617">
        <v>24.347866</v>
      </c>
      <c r="W1617">
        <v>24.346266</v>
      </c>
      <c r="X1617">
        <v>24.209223000000001</v>
      </c>
      <c r="Y1617">
        <v>24.199594000000001</v>
      </c>
      <c r="Z1617">
        <v>24.168486000000001</v>
      </c>
      <c r="AA1617">
        <v>24.173666000000001</v>
      </c>
      <c r="AB1617">
        <v>24.291491000000001</v>
      </c>
      <c r="AC1617">
        <v>24.27965</v>
      </c>
      <c r="AD1617">
        <v>24.601286000000002</v>
      </c>
      <c r="AE1617">
        <v>24.734798000000001</v>
      </c>
      <c r="AF1617">
        <v>24.706526</v>
      </c>
      <c r="AG1617">
        <v>24.983761000000001</v>
      </c>
      <c r="AH1617">
        <v>25.103567000000002</v>
      </c>
      <c r="AI1617">
        <v>25.142296000000002</v>
      </c>
      <c r="AJ1617">
        <v>25.367799999999999</v>
      </c>
      <c r="AK1617">
        <v>25.234217000000001</v>
      </c>
      <c r="AL1617">
        <v>25.295756999999998</v>
      </c>
      <c r="AM1617">
        <v>25.520205000000001</v>
      </c>
      <c r="AN1617">
        <v>25.647864999999999</v>
      </c>
      <c r="AO1617" s="1">
        <v>6.0000000000000001E-3</v>
      </c>
    </row>
    <row r="1618" spans="1:41" hidden="1" x14ac:dyDescent="0.2">
      <c r="A1618" t="s">
        <v>1490</v>
      </c>
      <c r="B1618" t="s">
        <v>15</v>
      </c>
      <c r="C1618" t="s">
        <v>2648</v>
      </c>
      <c r="D1618" t="s">
        <v>2649</v>
      </c>
      <c r="E1618" t="s">
        <v>2654</v>
      </c>
      <c r="F1618" t="s">
        <v>2653</v>
      </c>
      <c r="H1618" t="s">
        <v>1207</v>
      </c>
      <c r="I1618" t="s">
        <v>10</v>
      </c>
      <c r="K1618">
        <v>21.669879999999999</v>
      </c>
      <c r="L1618">
        <v>22.083819999999999</v>
      </c>
      <c r="M1618">
        <v>21.437840999999999</v>
      </c>
      <c r="N1618">
        <v>23.299799</v>
      </c>
      <c r="O1618">
        <v>24.187722999999998</v>
      </c>
      <c r="P1618">
        <v>24.981414999999998</v>
      </c>
      <c r="Q1618">
        <v>25.811295000000001</v>
      </c>
      <c r="R1618">
        <v>26.304262000000001</v>
      </c>
      <c r="S1618">
        <v>27.253008000000001</v>
      </c>
      <c r="T1618">
        <v>27.523249</v>
      </c>
      <c r="U1618">
        <v>27.934511000000001</v>
      </c>
      <c r="V1618">
        <v>28.288633000000001</v>
      </c>
      <c r="W1618">
        <v>28.545867999999999</v>
      </c>
      <c r="X1618">
        <v>28.787161000000001</v>
      </c>
      <c r="Y1618">
        <v>28.878447999999999</v>
      </c>
      <c r="Z1618">
        <v>29.057652999999998</v>
      </c>
      <c r="AA1618">
        <v>29.315526999999999</v>
      </c>
      <c r="AB1618">
        <v>29.394400000000001</v>
      </c>
      <c r="AC1618">
        <v>29.502756000000002</v>
      </c>
      <c r="AD1618">
        <v>29.18741</v>
      </c>
      <c r="AE1618">
        <v>29.096060000000001</v>
      </c>
      <c r="AF1618">
        <v>29.162571</v>
      </c>
      <c r="AG1618">
        <v>29.447839999999999</v>
      </c>
      <c r="AH1618">
        <v>29.678288999999999</v>
      </c>
      <c r="AI1618">
        <v>30.053722</v>
      </c>
      <c r="AJ1618">
        <v>30.149736000000001</v>
      </c>
      <c r="AK1618">
        <v>30.183989</v>
      </c>
      <c r="AL1618">
        <v>29.980872999999999</v>
      </c>
      <c r="AM1618">
        <v>30.003633000000001</v>
      </c>
      <c r="AN1618">
        <v>30.109957000000001</v>
      </c>
      <c r="AO1618" s="1">
        <v>1.0999999999999999E-2</v>
      </c>
    </row>
    <row r="1619" spans="1:41" hidden="1" x14ac:dyDescent="0.2">
      <c r="A1619" t="s">
        <v>1490</v>
      </c>
      <c r="B1619" t="s">
        <v>21</v>
      </c>
      <c r="C1619" t="s">
        <v>2648</v>
      </c>
      <c r="D1619" t="s">
        <v>2649</v>
      </c>
      <c r="E1619" t="s">
        <v>2655</v>
      </c>
      <c r="I1619" t="s">
        <v>10</v>
      </c>
    </row>
    <row r="1620" spans="1:41" hidden="1" x14ac:dyDescent="0.2">
      <c r="A1620" t="s">
        <v>1490</v>
      </c>
      <c r="B1620" t="s">
        <v>11</v>
      </c>
      <c r="C1620" t="s">
        <v>2648</v>
      </c>
      <c r="D1620" t="s">
        <v>2649</v>
      </c>
      <c r="E1620" t="s">
        <v>2655</v>
      </c>
      <c r="F1620" t="s">
        <v>2651</v>
      </c>
      <c r="H1620" t="s">
        <v>1208</v>
      </c>
      <c r="I1620" t="s">
        <v>10</v>
      </c>
      <c r="K1620">
        <v>14.304156000000001</v>
      </c>
      <c r="L1620">
        <v>14.070793</v>
      </c>
      <c r="M1620">
        <v>14.174267</v>
      </c>
      <c r="N1620">
        <v>14.085501000000001</v>
      </c>
      <c r="O1620">
        <v>14.041463</v>
      </c>
      <c r="P1620">
        <v>14.125491999999999</v>
      </c>
      <c r="Q1620">
        <v>14.26356</v>
      </c>
      <c r="R1620">
        <v>14.411063</v>
      </c>
      <c r="S1620">
        <v>14.585248</v>
      </c>
      <c r="T1620">
        <v>14.694630999999999</v>
      </c>
      <c r="U1620">
        <v>14.803378</v>
      </c>
      <c r="V1620">
        <v>14.902231</v>
      </c>
      <c r="W1620">
        <v>15.03398</v>
      </c>
      <c r="X1620">
        <v>15.114277</v>
      </c>
      <c r="Y1620">
        <v>15.145199</v>
      </c>
      <c r="Z1620">
        <v>15.201760999999999</v>
      </c>
      <c r="AA1620">
        <v>15.277951</v>
      </c>
      <c r="AB1620">
        <v>15.345159000000001</v>
      </c>
      <c r="AC1620">
        <v>15.406642</v>
      </c>
      <c r="AD1620">
        <v>15.477752000000001</v>
      </c>
      <c r="AE1620">
        <v>15.53857</v>
      </c>
      <c r="AF1620">
        <v>15.585101</v>
      </c>
      <c r="AG1620">
        <v>15.635642000000001</v>
      </c>
      <c r="AH1620">
        <v>15.645144</v>
      </c>
      <c r="AI1620">
        <v>15.676138</v>
      </c>
      <c r="AJ1620">
        <v>15.720067999999999</v>
      </c>
      <c r="AK1620">
        <v>15.757792</v>
      </c>
      <c r="AL1620">
        <v>15.80616</v>
      </c>
      <c r="AM1620">
        <v>15.860236</v>
      </c>
      <c r="AN1620">
        <v>15.905787</v>
      </c>
      <c r="AO1620" s="1">
        <v>4.0000000000000001E-3</v>
      </c>
    </row>
    <row r="1621" spans="1:41" hidden="1" x14ac:dyDescent="0.2">
      <c r="A1621" t="s">
        <v>1490</v>
      </c>
      <c r="B1621" t="s">
        <v>13</v>
      </c>
      <c r="C1621" t="s">
        <v>2648</v>
      </c>
      <c r="D1621" t="s">
        <v>2649</v>
      </c>
      <c r="E1621" t="s">
        <v>2655</v>
      </c>
      <c r="F1621" t="s">
        <v>2652</v>
      </c>
      <c r="H1621" t="s">
        <v>1209</v>
      </c>
      <c r="I1621" t="s">
        <v>10</v>
      </c>
      <c r="K1621">
        <v>14.304156000000001</v>
      </c>
      <c r="L1621">
        <v>13.897943</v>
      </c>
      <c r="M1621">
        <v>13.873908</v>
      </c>
      <c r="N1621">
        <v>13.70627</v>
      </c>
      <c r="O1621">
        <v>13.637589999999999</v>
      </c>
      <c r="P1621">
        <v>13.659981999999999</v>
      </c>
      <c r="Q1621">
        <v>13.769149000000001</v>
      </c>
      <c r="R1621">
        <v>13.915267999999999</v>
      </c>
      <c r="S1621">
        <v>14.025434000000001</v>
      </c>
      <c r="T1621">
        <v>14.135755</v>
      </c>
      <c r="U1621">
        <v>14.229132999999999</v>
      </c>
      <c r="V1621">
        <v>14.316191</v>
      </c>
      <c r="W1621">
        <v>14.443747999999999</v>
      </c>
      <c r="X1621">
        <v>14.504913</v>
      </c>
      <c r="Y1621">
        <v>14.533552</v>
      </c>
      <c r="Z1621">
        <v>14.571782000000001</v>
      </c>
      <c r="AA1621">
        <v>14.632948000000001</v>
      </c>
      <c r="AB1621">
        <v>14.670114999999999</v>
      </c>
      <c r="AC1621">
        <v>14.723077999999999</v>
      </c>
      <c r="AD1621">
        <v>14.756232000000001</v>
      </c>
      <c r="AE1621">
        <v>14.797021000000001</v>
      </c>
      <c r="AF1621">
        <v>14.810696999999999</v>
      </c>
      <c r="AG1621">
        <v>14.854915</v>
      </c>
      <c r="AH1621">
        <v>14.886194</v>
      </c>
      <c r="AI1621">
        <v>14.936168</v>
      </c>
      <c r="AJ1621">
        <v>14.994306</v>
      </c>
      <c r="AK1621">
        <v>15.029318999999999</v>
      </c>
      <c r="AL1621">
        <v>15.060421</v>
      </c>
      <c r="AM1621">
        <v>15.119605</v>
      </c>
      <c r="AN1621">
        <v>15.163943</v>
      </c>
      <c r="AO1621" s="1">
        <v>2E-3</v>
      </c>
    </row>
    <row r="1622" spans="1:41" hidden="1" x14ac:dyDescent="0.2">
      <c r="A1622" t="s">
        <v>1490</v>
      </c>
      <c r="B1622" t="s">
        <v>15</v>
      </c>
      <c r="C1622" t="s">
        <v>2648</v>
      </c>
      <c r="D1622" t="s">
        <v>2649</v>
      </c>
      <c r="E1622" t="s">
        <v>2655</v>
      </c>
      <c r="F1622" t="s">
        <v>2653</v>
      </c>
      <c r="H1622" t="s">
        <v>1210</v>
      </c>
      <c r="I1622" t="s">
        <v>10</v>
      </c>
      <c r="K1622">
        <v>14.304156000000001</v>
      </c>
      <c r="L1622">
        <v>14.796476999999999</v>
      </c>
      <c r="M1622">
        <v>14.802828</v>
      </c>
      <c r="N1622">
        <v>14.981481</v>
      </c>
      <c r="O1622">
        <v>14.975764</v>
      </c>
      <c r="P1622">
        <v>15.185701999999999</v>
      </c>
      <c r="Q1622">
        <v>15.384197</v>
      </c>
      <c r="R1622">
        <v>15.650605000000001</v>
      </c>
      <c r="S1622">
        <v>15.98137</v>
      </c>
      <c r="T1622">
        <v>16.146581999999999</v>
      </c>
      <c r="U1622">
        <v>16.379263000000002</v>
      </c>
      <c r="V1622">
        <v>16.589914</v>
      </c>
      <c r="W1622">
        <v>16.787081000000001</v>
      </c>
      <c r="X1622">
        <v>16.945958999999998</v>
      </c>
      <c r="Y1622">
        <v>17.053823000000001</v>
      </c>
      <c r="Z1622">
        <v>17.221776999999999</v>
      </c>
      <c r="AA1622">
        <v>17.35454</v>
      </c>
      <c r="AB1622">
        <v>17.468312999999998</v>
      </c>
      <c r="AC1622">
        <v>17.604596999999998</v>
      </c>
      <c r="AD1622">
        <v>17.74898</v>
      </c>
      <c r="AE1622">
        <v>17.823160000000001</v>
      </c>
      <c r="AF1622">
        <v>17.846512000000001</v>
      </c>
      <c r="AG1622">
        <v>17.867691000000001</v>
      </c>
      <c r="AH1622">
        <v>18.002217999999999</v>
      </c>
      <c r="AI1622">
        <v>18.106468</v>
      </c>
      <c r="AJ1622">
        <v>18.216691999999998</v>
      </c>
      <c r="AK1622">
        <v>18.300312000000002</v>
      </c>
      <c r="AL1622">
        <v>18.384892000000001</v>
      </c>
      <c r="AM1622">
        <v>18.501719999999999</v>
      </c>
      <c r="AN1622">
        <v>18.618824</v>
      </c>
      <c r="AO1622" s="1">
        <v>8.9999999999999993E-3</v>
      </c>
    </row>
    <row r="1623" spans="1:41" hidden="1" x14ac:dyDescent="0.2">
      <c r="A1623" t="s">
        <v>1490</v>
      </c>
      <c r="B1623" t="s">
        <v>25</v>
      </c>
      <c r="C1623" t="s">
        <v>2648</v>
      </c>
      <c r="D1623" t="s">
        <v>2649</v>
      </c>
      <c r="E1623" t="s">
        <v>2656</v>
      </c>
      <c r="I1623" t="s">
        <v>10</v>
      </c>
    </row>
    <row r="1624" spans="1:41" hidden="1" x14ac:dyDescent="0.2">
      <c r="A1624" t="s">
        <v>1490</v>
      </c>
      <c r="B1624" t="s">
        <v>11</v>
      </c>
      <c r="C1624" t="s">
        <v>2648</v>
      </c>
      <c r="D1624" t="s">
        <v>2649</v>
      </c>
      <c r="E1624" t="s">
        <v>2656</v>
      </c>
      <c r="F1624" t="s">
        <v>2651</v>
      </c>
      <c r="H1624" t="s">
        <v>1211</v>
      </c>
      <c r="I1624" t="s">
        <v>10</v>
      </c>
      <c r="K1624">
        <v>35.474049000000001</v>
      </c>
      <c r="L1624">
        <v>36.105713000000002</v>
      </c>
      <c r="M1624">
        <v>36.132832000000001</v>
      </c>
      <c r="N1624">
        <v>35.723419</v>
      </c>
      <c r="O1624">
        <v>35.356064000000003</v>
      </c>
      <c r="P1624">
        <v>35.163879000000001</v>
      </c>
      <c r="Q1624">
        <v>35.136752999999999</v>
      </c>
      <c r="R1624">
        <v>35.231827000000003</v>
      </c>
      <c r="S1624">
        <v>35.421947000000003</v>
      </c>
      <c r="T1624">
        <v>35.450794000000002</v>
      </c>
      <c r="U1624">
        <v>35.485171999999999</v>
      </c>
      <c r="V1624">
        <v>35.617393</v>
      </c>
      <c r="W1624">
        <v>35.848343</v>
      </c>
      <c r="X1624">
        <v>36.069251999999999</v>
      </c>
      <c r="Y1624">
        <v>35.871712000000002</v>
      </c>
      <c r="Z1624">
        <v>35.779010999999997</v>
      </c>
      <c r="AA1624">
        <v>35.585856999999997</v>
      </c>
      <c r="AB1624">
        <v>35.328522</v>
      </c>
      <c r="AC1624">
        <v>35.334724000000001</v>
      </c>
      <c r="AD1624">
        <v>35.263905000000001</v>
      </c>
      <c r="AE1624">
        <v>34.974606000000001</v>
      </c>
      <c r="AF1624">
        <v>34.876449999999998</v>
      </c>
      <c r="AG1624">
        <v>34.727741000000002</v>
      </c>
      <c r="AH1624">
        <v>34.428145999999998</v>
      </c>
      <c r="AI1624">
        <v>34.443058000000001</v>
      </c>
      <c r="AJ1624">
        <v>34.335526000000002</v>
      </c>
      <c r="AK1624">
        <v>34.088870999999997</v>
      </c>
      <c r="AL1624">
        <v>34.065018000000002</v>
      </c>
      <c r="AM1624">
        <v>33.982723</v>
      </c>
      <c r="AN1624">
        <v>33.653396999999998</v>
      </c>
      <c r="AO1624" s="1">
        <v>-2E-3</v>
      </c>
    </row>
    <row r="1625" spans="1:41" hidden="1" x14ac:dyDescent="0.2">
      <c r="A1625" t="s">
        <v>1490</v>
      </c>
      <c r="B1625" t="s">
        <v>13</v>
      </c>
      <c r="C1625" t="s">
        <v>2648</v>
      </c>
      <c r="D1625" t="s">
        <v>2649</v>
      </c>
      <c r="E1625" t="s">
        <v>2656</v>
      </c>
      <c r="F1625" t="s">
        <v>2652</v>
      </c>
      <c r="H1625" t="s">
        <v>1212</v>
      </c>
      <c r="I1625" t="s">
        <v>10</v>
      </c>
      <c r="K1625">
        <v>35.487178999999998</v>
      </c>
      <c r="L1625">
        <v>36.012523999999999</v>
      </c>
      <c r="M1625">
        <v>35.632317</v>
      </c>
      <c r="N1625">
        <v>35.142853000000002</v>
      </c>
      <c r="O1625">
        <v>34.681896000000002</v>
      </c>
      <c r="P1625">
        <v>34.491641999999999</v>
      </c>
      <c r="Q1625">
        <v>34.359439999999999</v>
      </c>
      <c r="R1625">
        <v>34.230736</v>
      </c>
      <c r="S1625">
        <v>34.342174999999997</v>
      </c>
      <c r="T1625">
        <v>34.115814</v>
      </c>
      <c r="U1625">
        <v>34.159367000000003</v>
      </c>
      <c r="V1625">
        <v>34.042965000000002</v>
      </c>
      <c r="W1625">
        <v>34.052677000000003</v>
      </c>
      <c r="X1625">
        <v>34.212265000000002</v>
      </c>
      <c r="Y1625">
        <v>33.974037000000003</v>
      </c>
      <c r="Z1625">
        <v>34.005234000000002</v>
      </c>
      <c r="AA1625">
        <v>33.857669999999999</v>
      </c>
      <c r="AB1625">
        <v>33.563709000000003</v>
      </c>
      <c r="AC1625">
        <v>33.430625999999997</v>
      </c>
      <c r="AD1625">
        <v>33.474800000000002</v>
      </c>
      <c r="AE1625">
        <v>33.180518999999997</v>
      </c>
      <c r="AF1625">
        <v>33.095837000000003</v>
      </c>
      <c r="AG1625">
        <v>33.075381999999998</v>
      </c>
      <c r="AH1625">
        <v>33.001083000000001</v>
      </c>
      <c r="AI1625">
        <v>33.003360999999998</v>
      </c>
      <c r="AJ1625">
        <v>33.131836</v>
      </c>
      <c r="AK1625">
        <v>32.919547999999999</v>
      </c>
      <c r="AL1625">
        <v>32.925598000000001</v>
      </c>
      <c r="AM1625">
        <v>32.818244999999997</v>
      </c>
      <c r="AN1625">
        <v>32.626575000000003</v>
      </c>
      <c r="AO1625" s="1">
        <v>-3.0000000000000001E-3</v>
      </c>
    </row>
    <row r="1626" spans="1:41" hidden="1" x14ac:dyDescent="0.2">
      <c r="A1626" t="s">
        <v>1490</v>
      </c>
      <c r="B1626" t="s">
        <v>15</v>
      </c>
      <c r="C1626" t="s">
        <v>2648</v>
      </c>
      <c r="D1626" t="s">
        <v>2649</v>
      </c>
      <c r="E1626" t="s">
        <v>2656</v>
      </c>
      <c r="F1626" t="s">
        <v>2653</v>
      </c>
      <c r="H1626" t="s">
        <v>1213</v>
      </c>
      <c r="I1626" t="s">
        <v>10</v>
      </c>
      <c r="K1626">
        <v>35.499747999999997</v>
      </c>
      <c r="L1626">
        <v>35.926330999999998</v>
      </c>
      <c r="M1626">
        <v>36.839030999999999</v>
      </c>
      <c r="N1626">
        <v>36.968826</v>
      </c>
      <c r="O1626">
        <v>36.966625000000001</v>
      </c>
      <c r="P1626">
        <v>37.416088000000002</v>
      </c>
      <c r="Q1626">
        <v>37.507828000000003</v>
      </c>
      <c r="R1626">
        <v>37.727966000000002</v>
      </c>
      <c r="S1626">
        <v>37.884112999999999</v>
      </c>
      <c r="T1626">
        <v>38.168971999999997</v>
      </c>
      <c r="U1626">
        <v>38.385643000000002</v>
      </c>
      <c r="V1626">
        <v>38.666710000000002</v>
      </c>
      <c r="W1626">
        <v>38.966968999999999</v>
      </c>
      <c r="X1626">
        <v>39.106281000000003</v>
      </c>
      <c r="Y1626">
        <v>38.953719999999997</v>
      </c>
      <c r="Z1626">
        <v>38.923119</v>
      </c>
      <c r="AA1626">
        <v>38.999133999999998</v>
      </c>
      <c r="AB1626">
        <v>39.087592999999998</v>
      </c>
      <c r="AC1626">
        <v>39.015082999999997</v>
      </c>
      <c r="AD1626">
        <v>39.092624999999998</v>
      </c>
      <c r="AE1626">
        <v>38.900047000000001</v>
      </c>
      <c r="AF1626">
        <v>38.702292999999997</v>
      </c>
      <c r="AG1626">
        <v>38.569397000000002</v>
      </c>
      <c r="AH1626">
        <v>38.488124999999997</v>
      </c>
      <c r="AI1626">
        <v>38.519924000000003</v>
      </c>
      <c r="AJ1626">
        <v>38.451397</v>
      </c>
      <c r="AK1626">
        <v>38.501475999999997</v>
      </c>
      <c r="AL1626">
        <v>38.385258</v>
      </c>
      <c r="AM1626">
        <v>38.164023999999998</v>
      </c>
      <c r="AN1626">
        <v>37.928435999999998</v>
      </c>
      <c r="AO1626" s="1">
        <v>2E-3</v>
      </c>
    </row>
    <row r="1627" spans="1:41" hidden="1" x14ac:dyDescent="0.2">
      <c r="A1627" t="s">
        <v>1490</v>
      </c>
      <c r="B1627" t="s">
        <v>29</v>
      </c>
    </row>
    <row r="1628" spans="1:41" hidden="1" x14ac:dyDescent="0.2">
      <c r="A1628" t="s">
        <v>1490</v>
      </c>
      <c r="B1628" t="s">
        <v>9</v>
      </c>
      <c r="C1628" t="s">
        <v>2648</v>
      </c>
      <c r="D1628" t="s">
        <v>2657</v>
      </c>
      <c r="E1628" t="s">
        <v>2650</v>
      </c>
      <c r="I1628" t="s">
        <v>10</v>
      </c>
    </row>
    <row r="1629" spans="1:41" hidden="1" x14ac:dyDescent="0.2">
      <c r="A1629" t="s">
        <v>1490</v>
      </c>
      <c r="B1629" t="s">
        <v>11</v>
      </c>
      <c r="C1629" t="s">
        <v>2648</v>
      </c>
      <c r="D1629" t="s">
        <v>2657</v>
      </c>
      <c r="E1629" t="s">
        <v>2650</v>
      </c>
      <c r="F1629" t="s">
        <v>2651</v>
      </c>
      <c r="H1629" t="s">
        <v>1214</v>
      </c>
      <c r="I1629" t="s">
        <v>10</v>
      </c>
      <c r="K1629">
        <v>19.460144</v>
      </c>
      <c r="L1629">
        <v>20.517855000000001</v>
      </c>
      <c r="M1629">
        <v>18.897655</v>
      </c>
      <c r="N1629">
        <v>18.810661</v>
      </c>
      <c r="O1629">
        <v>18.670587999999999</v>
      </c>
      <c r="P1629">
        <v>18.797384000000001</v>
      </c>
      <c r="Q1629">
        <v>19.197593999999999</v>
      </c>
      <c r="R1629">
        <v>19.760439000000002</v>
      </c>
      <c r="S1629">
        <v>20.146052999999998</v>
      </c>
      <c r="T1629">
        <v>20.541944999999998</v>
      </c>
      <c r="U1629">
        <v>20.896259000000001</v>
      </c>
      <c r="V1629">
        <v>21.187151</v>
      </c>
      <c r="W1629">
        <v>21.464393999999999</v>
      </c>
      <c r="X1629">
        <v>21.636389000000001</v>
      </c>
      <c r="Y1629">
        <v>21.752316</v>
      </c>
      <c r="Z1629">
        <v>21.904655000000002</v>
      </c>
      <c r="AA1629">
        <v>22.099779000000002</v>
      </c>
      <c r="AB1629">
        <v>22.281233</v>
      </c>
      <c r="AC1629">
        <v>22.375294</v>
      </c>
      <c r="AD1629">
        <v>22.658487000000001</v>
      </c>
      <c r="AE1629">
        <v>22.837302999999999</v>
      </c>
      <c r="AF1629">
        <v>22.862606</v>
      </c>
      <c r="AG1629">
        <v>23.037672000000001</v>
      </c>
      <c r="AH1629">
        <v>23.253944000000001</v>
      </c>
      <c r="AI1629">
        <v>23.296064000000001</v>
      </c>
      <c r="AJ1629">
        <v>23.401713999999998</v>
      </c>
      <c r="AK1629">
        <v>23.475373999999999</v>
      </c>
      <c r="AL1629">
        <v>23.514063</v>
      </c>
      <c r="AM1629">
        <v>23.495225999999999</v>
      </c>
      <c r="AN1629">
        <v>23.470423</v>
      </c>
      <c r="AO1629" s="1">
        <v>6.0000000000000001E-3</v>
      </c>
    </row>
    <row r="1630" spans="1:41" hidden="1" x14ac:dyDescent="0.2">
      <c r="A1630" t="s">
        <v>1490</v>
      </c>
      <c r="B1630" t="s">
        <v>13</v>
      </c>
      <c r="C1630" t="s">
        <v>2648</v>
      </c>
      <c r="D1630" t="s">
        <v>2657</v>
      </c>
      <c r="E1630" t="s">
        <v>2650</v>
      </c>
      <c r="F1630" t="s">
        <v>2652</v>
      </c>
      <c r="H1630" t="s">
        <v>1215</v>
      </c>
      <c r="I1630" t="s">
        <v>10</v>
      </c>
      <c r="K1630">
        <v>19.460144</v>
      </c>
      <c r="L1630">
        <v>20.065899000000002</v>
      </c>
      <c r="M1630">
        <v>17.967258000000001</v>
      </c>
      <c r="N1630">
        <v>17.250843</v>
      </c>
      <c r="O1630">
        <v>16.847401000000001</v>
      </c>
      <c r="P1630">
        <v>16.730308999999998</v>
      </c>
      <c r="Q1630">
        <v>16.788561000000001</v>
      </c>
      <c r="R1630">
        <v>17.035544999999999</v>
      </c>
      <c r="S1630">
        <v>17.342962</v>
      </c>
      <c r="T1630">
        <v>17.553532000000001</v>
      </c>
      <c r="U1630">
        <v>17.703699</v>
      </c>
      <c r="V1630">
        <v>18.04438</v>
      </c>
      <c r="W1630">
        <v>18.378820000000001</v>
      </c>
      <c r="X1630">
        <v>18.468585999999998</v>
      </c>
      <c r="Y1630">
        <v>18.464835999999998</v>
      </c>
      <c r="Z1630">
        <v>18.517662000000001</v>
      </c>
      <c r="AA1630">
        <v>18.665329</v>
      </c>
      <c r="AB1630">
        <v>18.883593000000001</v>
      </c>
      <c r="AC1630">
        <v>18.952736000000002</v>
      </c>
      <c r="AD1630">
        <v>19.212893999999999</v>
      </c>
      <c r="AE1630">
        <v>19.299386999999999</v>
      </c>
      <c r="AF1630">
        <v>19.33905</v>
      </c>
      <c r="AG1630">
        <v>19.389483999999999</v>
      </c>
      <c r="AH1630">
        <v>19.413578000000001</v>
      </c>
      <c r="AI1630">
        <v>19.436955999999999</v>
      </c>
      <c r="AJ1630">
        <v>19.422097999999998</v>
      </c>
      <c r="AK1630">
        <v>19.348989</v>
      </c>
      <c r="AL1630">
        <v>19.282124</v>
      </c>
      <c r="AM1630">
        <v>19.370089</v>
      </c>
      <c r="AN1630">
        <v>19.398083</v>
      </c>
      <c r="AO1630" s="1">
        <v>0</v>
      </c>
    </row>
    <row r="1631" spans="1:41" hidden="1" x14ac:dyDescent="0.2">
      <c r="A1631" t="s">
        <v>1490</v>
      </c>
      <c r="B1631" t="s">
        <v>15</v>
      </c>
      <c r="C1631" t="s">
        <v>2648</v>
      </c>
      <c r="D1631" t="s">
        <v>2657</v>
      </c>
      <c r="E1631" t="s">
        <v>2650</v>
      </c>
      <c r="F1631" t="s">
        <v>2653</v>
      </c>
      <c r="H1631" t="s">
        <v>1216</v>
      </c>
      <c r="I1631" t="s">
        <v>10</v>
      </c>
      <c r="K1631">
        <v>19.460144</v>
      </c>
      <c r="L1631">
        <v>21.244067999999999</v>
      </c>
      <c r="M1631">
        <v>20.186138</v>
      </c>
      <c r="N1631">
        <v>20.993507000000001</v>
      </c>
      <c r="O1631">
        <v>21.587923</v>
      </c>
      <c r="P1631">
        <v>22.170874000000001</v>
      </c>
      <c r="Q1631">
        <v>22.770437000000001</v>
      </c>
      <c r="R1631">
        <v>23.486720999999999</v>
      </c>
      <c r="S1631">
        <v>24.737252999999999</v>
      </c>
      <c r="T1631">
        <v>25.540499000000001</v>
      </c>
      <c r="U1631">
        <v>26.263915999999998</v>
      </c>
      <c r="V1631">
        <v>26.934401999999999</v>
      </c>
      <c r="W1631">
        <v>27.487000999999999</v>
      </c>
      <c r="X1631">
        <v>27.933005999999999</v>
      </c>
      <c r="Y1631">
        <v>28.151222000000001</v>
      </c>
      <c r="Z1631">
        <v>28.600269000000001</v>
      </c>
      <c r="AA1631">
        <v>28.851662000000001</v>
      </c>
      <c r="AB1631">
        <v>29.165144000000002</v>
      </c>
      <c r="AC1631">
        <v>29.472549000000001</v>
      </c>
      <c r="AD1631">
        <v>29.533598000000001</v>
      </c>
      <c r="AE1631">
        <v>29.536652</v>
      </c>
      <c r="AF1631">
        <v>29.522245000000002</v>
      </c>
      <c r="AG1631">
        <v>29.693148000000001</v>
      </c>
      <c r="AH1631">
        <v>30.028946000000001</v>
      </c>
      <c r="AI1631">
        <v>30.379904</v>
      </c>
      <c r="AJ1631">
        <v>30.573059000000001</v>
      </c>
      <c r="AK1631">
        <v>30.705943999999999</v>
      </c>
      <c r="AL1631">
        <v>30.754618000000001</v>
      </c>
      <c r="AM1631">
        <v>30.908463999999999</v>
      </c>
      <c r="AN1631">
        <v>30.938635000000001</v>
      </c>
      <c r="AO1631" s="1">
        <v>1.6E-2</v>
      </c>
    </row>
    <row r="1632" spans="1:41" hidden="1" x14ac:dyDescent="0.2">
      <c r="A1632" t="s">
        <v>1490</v>
      </c>
      <c r="B1632" t="s">
        <v>17</v>
      </c>
      <c r="C1632" t="s">
        <v>2648</v>
      </c>
      <c r="D1632" t="s">
        <v>2657</v>
      </c>
      <c r="E1632" t="s">
        <v>2654</v>
      </c>
      <c r="I1632" t="s">
        <v>10</v>
      </c>
    </row>
    <row r="1633" spans="1:41" hidden="1" x14ac:dyDescent="0.2">
      <c r="A1633" t="s">
        <v>1490</v>
      </c>
      <c r="B1633" t="s">
        <v>11</v>
      </c>
      <c r="C1633" t="s">
        <v>2648</v>
      </c>
      <c r="D1633" t="s">
        <v>2657</v>
      </c>
      <c r="E1633" t="s">
        <v>2654</v>
      </c>
      <c r="F1633" t="s">
        <v>2651</v>
      </c>
      <c r="H1633" t="s">
        <v>1217</v>
      </c>
      <c r="I1633" t="s">
        <v>10</v>
      </c>
      <c r="K1633">
        <v>21.524998</v>
      </c>
      <c r="L1633">
        <v>21.959638999999999</v>
      </c>
      <c r="M1633">
        <v>20.609615000000002</v>
      </c>
      <c r="N1633">
        <v>21.071059999999999</v>
      </c>
      <c r="O1633">
        <v>20.619613999999999</v>
      </c>
      <c r="P1633">
        <v>20.212021</v>
      </c>
      <c r="Q1633">
        <v>19.894345999999999</v>
      </c>
      <c r="R1633">
        <v>20.092563999999999</v>
      </c>
      <c r="S1633">
        <v>20.219166000000001</v>
      </c>
      <c r="T1633">
        <v>20.193874000000001</v>
      </c>
      <c r="U1633">
        <v>20.460728</v>
      </c>
      <c r="V1633">
        <v>20.589611000000001</v>
      </c>
      <c r="W1633">
        <v>20.655628</v>
      </c>
      <c r="X1633">
        <v>20.721827000000001</v>
      </c>
      <c r="Y1633">
        <v>20.813393000000001</v>
      </c>
      <c r="Z1633">
        <v>20.986357000000002</v>
      </c>
      <c r="AA1633">
        <v>21.208366000000002</v>
      </c>
      <c r="AB1633">
        <v>21.340140999999999</v>
      </c>
      <c r="AC1633">
        <v>21.412758</v>
      </c>
      <c r="AD1633">
        <v>21.645634000000001</v>
      </c>
      <c r="AE1633">
        <v>21.747252</v>
      </c>
      <c r="AF1633">
        <v>21.762385999999999</v>
      </c>
      <c r="AG1633">
        <v>21.99342</v>
      </c>
      <c r="AH1633">
        <v>22.258106000000002</v>
      </c>
      <c r="AI1633">
        <v>22.360074999999998</v>
      </c>
      <c r="AJ1633">
        <v>22.573232999999998</v>
      </c>
      <c r="AK1633">
        <v>22.601856000000002</v>
      </c>
      <c r="AL1633">
        <v>22.526768000000001</v>
      </c>
      <c r="AM1633">
        <v>22.517796000000001</v>
      </c>
      <c r="AN1633">
        <v>22.465519</v>
      </c>
      <c r="AO1633" s="1">
        <v>1E-3</v>
      </c>
    </row>
    <row r="1634" spans="1:41" hidden="1" x14ac:dyDescent="0.2">
      <c r="A1634" t="s">
        <v>1490</v>
      </c>
      <c r="B1634" t="s">
        <v>13</v>
      </c>
      <c r="C1634" t="s">
        <v>2648</v>
      </c>
      <c r="D1634" t="s">
        <v>2657</v>
      </c>
      <c r="E1634" t="s">
        <v>2654</v>
      </c>
      <c r="F1634" t="s">
        <v>2652</v>
      </c>
      <c r="H1634" t="s">
        <v>1218</v>
      </c>
      <c r="I1634" t="s">
        <v>10</v>
      </c>
      <c r="K1634">
        <v>21.524998</v>
      </c>
      <c r="L1634">
        <v>21.959638999999999</v>
      </c>
      <c r="M1634">
        <v>20.185766000000001</v>
      </c>
      <c r="N1634">
        <v>20.145976999999998</v>
      </c>
      <c r="O1634">
        <v>19.630776999999998</v>
      </c>
      <c r="P1634">
        <v>19.225185</v>
      </c>
      <c r="Q1634">
        <v>18.946149999999999</v>
      </c>
      <c r="R1634">
        <v>19.098331000000002</v>
      </c>
      <c r="S1634">
        <v>19.171869000000001</v>
      </c>
      <c r="T1634">
        <v>19.114277000000001</v>
      </c>
      <c r="U1634">
        <v>19.143967</v>
      </c>
      <c r="V1634">
        <v>19.208601000000002</v>
      </c>
      <c r="W1634">
        <v>19.222311000000001</v>
      </c>
      <c r="X1634">
        <v>19.061321</v>
      </c>
      <c r="Y1634">
        <v>19.040469999999999</v>
      </c>
      <c r="Z1634">
        <v>19.019795999999999</v>
      </c>
      <c r="AA1634">
        <v>19.029668999999998</v>
      </c>
      <c r="AB1634">
        <v>19.109535000000001</v>
      </c>
      <c r="AC1634">
        <v>19.113071000000001</v>
      </c>
      <c r="AD1634">
        <v>19.403683000000001</v>
      </c>
      <c r="AE1634">
        <v>19.534379999999999</v>
      </c>
      <c r="AF1634">
        <v>19.507210000000001</v>
      </c>
      <c r="AG1634">
        <v>19.784383999999999</v>
      </c>
      <c r="AH1634">
        <v>19.893944000000001</v>
      </c>
      <c r="AI1634">
        <v>19.933420000000002</v>
      </c>
      <c r="AJ1634">
        <v>20.156759000000001</v>
      </c>
      <c r="AK1634">
        <v>20.025691999999999</v>
      </c>
      <c r="AL1634">
        <v>20.079712000000001</v>
      </c>
      <c r="AM1634">
        <v>20.295131999999999</v>
      </c>
      <c r="AN1634">
        <v>20.419401000000001</v>
      </c>
      <c r="AO1634" s="1">
        <v>-2E-3</v>
      </c>
    </row>
    <row r="1635" spans="1:41" hidden="1" x14ac:dyDescent="0.2">
      <c r="A1635" t="s">
        <v>1490</v>
      </c>
      <c r="B1635" t="s">
        <v>15</v>
      </c>
      <c r="C1635" t="s">
        <v>2648</v>
      </c>
      <c r="D1635" t="s">
        <v>2657</v>
      </c>
      <c r="E1635" t="s">
        <v>2654</v>
      </c>
      <c r="F1635" t="s">
        <v>2653</v>
      </c>
      <c r="H1635" t="s">
        <v>1219</v>
      </c>
      <c r="I1635" t="s">
        <v>10</v>
      </c>
      <c r="K1635">
        <v>21.524998</v>
      </c>
      <c r="L1635">
        <v>21.959638999999999</v>
      </c>
      <c r="M1635">
        <v>20.48105</v>
      </c>
      <c r="N1635">
        <v>21.254078</v>
      </c>
      <c r="O1635">
        <v>21.172377000000001</v>
      </c>
      <c r="P1635">
        <v>20.967790999999998</v>
      </c>
      <c r="Q1635">
        <v>20.790281</v>
      </c>
      <c r="R1635">
        <v>21.242637999999999</v>
      </c>
      <c r="S1635">
        <v>22.166409999999999</v>
      </c>
      <c r="T1635">
        <v>22.427505</v>
      </c>
      <c r="U1635">
        <v>22.797861000000001</v>
      </c>
      <c r="V1635">
        <v>23.129992000000001</v>
      </c>
      <c r="W1635">
        <v>23.393851999999999</v>
      </c>
      <c r="X1635">
        <v>23.622548999999999</v>
      </c>
      <c r="Y1635">
        <v>23.716957000000001</v>
      </c>
      <c r="Z1635">
        <v>23.896878999999998</v>
      </c>
      <c r="AA1635">
        <v>24.152107000000001</v>
      </c>
      <c r="AB1635">
        <v>24.22513</v>
      </c>
      <c r="AC1635">
        <v>24.341671000000002</v>
      </c>
      <c r="AD1635">
        <v>24.021913999999999</v>
      </c>
      <c r="AE1635">
        <v>23.928211000000001</v>
      </c>
      <c r="AF1635">
        <v>24.004273999999999</v>
      </c>
      <c r="AG1635">
        <v>24.293320000000001</v>
      </c>
      <c r="AH1635">
        <v>24.510784000000001</v>
      </c>
      <c r="AI1635">
        <v>24.873787</v>
      </c>
      <c r="AJ1635">
        <v>24.965658000000001</v>
      </c>
      <c r="AK1635">
        <v>25.011210999999999</v>
      </c>
      <c r="AL1635">
        <v>24.823435</v>
      </c>
      <c r="AM1635">
        <v>24.832184000000002</v>
      </c>
      <c r="AN1635">
        <v>24.946432000000001</v>
      </c>
      <c r="AO1635" s="1">
        <v>5.0000000000000001E-3</v>
      </c>
    </row>
    <row r="1636" spans="1:41" hidden="1" x14ac:dyDescent="0.2">
      <c r="A1636" t="s">
        <v>1490</v>
      </c>
      <c r="B1636" t="s">
        <v>36</v>
      </c>
      <c r="C1636" t="s">
        <v>2648</v>
      </c>
      <c r="D1636" t="s">
        <v>2657</v>
      </c>
      <c r="E1636" t="s">
        <v>2658</v>
      </c>
      <c r="I1636" t="s">
        <v>10</v>
      </c>
    </row>
    <row r="1637" spans="1:41" hidden="1" x14ac:dyDescent="0.2">
      <c r="A1637" t="s">
        <v>1490</v>
      </c>
      <c r="B1637" t="s">
        <v>11</v>
      </c>
      <c r="C1637" t="s">
        <v>2648</v>
      </c>
      <c r="D1637" t="s">
        <v>2657</v>
      </c>
      <c r="E1637" t="s">
        <v>2658</v>
      </c>
      <c r="F1637" t="s">
        <v>2651</v>
      </c>
      <c r="H1637" t="s">
        <v>1220</v>
      </c>
      <c r="I1637" t="s">
        <v>10</v>
      </c>
      <c r="K1637">
        <v>7.0991109999999997</v>
      </c>
      <c r="L1637">
        <v>8.2581489999999995</v>
      </c>
      <c r="M1637">
        <v>8.5813740000000003</v>
      </c>
      <c r="N1637">
        <v>10.132332</v>
      </c>
      <c r="O1637">
        <v>10.880215</v>
      </c>
      <c r="P1637">
        <v>11.67084</v>
      </c>
      <c r="Q1637">
        <v>12.638700999999999</v>
      </c>
      <c r="R1637">
        <v>12.843961</v>
      </c>
      <c r="S1637">
        <v>12.942081</v>
      </c>
      <c r="T1637">
        <v>13.097141000000001</v>
      </c>
      <c r="U1637">
        <v>13.277799</v>
      </c>
      <c r="V1637">
        <v>13.418736000000001</v>
      </c>
      <c r="W1637">
        <v>13.539244999999999</v>
      </c>
      <c r="X1637">
        <v>13.551176</v>
      </c>
      <c r="Y1637">
        <v>13.570601999999999</v>
      </c>
      <c r="Z1637">
        <v>13.524661999999999</v>
      </c>
      <c r="AA1637">
        <v>13.511143000000001</v>
      </c>
      <c r="AB1637">
        <v>13.704637</v>
      </c>
      <c r="AC1637">
        <v>13.528767999999999</v>
      </c>
      <c r="AD1637">
        <v>14.051937000000001</v>
      </c>
      <c r="AE1637">
        <v>14.223848</v>
      </c>
      <c r="AF1637">
        <v>14.364598000000001</v>
      </c>
      <c r="AG1637">
        <v>14.73565</v>
      </c>
      <c r="AH1637">
        <v>15.013567999999999</v>
      </c>
      <c r="AI1637">
        <v>15.108555000000001</v>
      </c>
      <c r="AJ1637">
        <v>15.250895999999999</v>
      </c>
      <c r="AK1637">
        <v>15.375671000000001</v>
      </c>
      <c r="AL1637">
        <v>15.272379000000001</v>
      </c>
      <c r="AM1637">
        <v>15.336055999999999</v>
      </c>
      <c r="AN1637">
        <v>15.243394</v>
      </c>
      <c r="AO1637" s="1">
        <v>2.7E-2</v>
      </c>
    </row>
    <row r="1638" spans="1:41" hidden="1" x14ac:dyDescent="0.2">
      <c r="A1638" t="s">
        <v>1490</v>
      </c>
      <c r="B1638" t="s">
        <v>13</v>
      </c>
      <c r="C1638" t="s">
        <v>2648</v>
      </c>
      <c r="D1638" t="s">
        <v>2657</v>
      </c>
      <c r="E1638" t="s">
        <v>2658</v>
      </c>
      <c r="F1638" t="s">
        <v>2652</v>
      </c>
      <c r="H1638" t="s">
        <v>1221</v>
      </c>
      <c r="I1638" t="s">
        <v>10</v>
      </c>
      <c r="K1638">
        <v>7.0991109999999997</v>
      </c>
      <c r="L1638">
        <v>8.2581489999999995</v>
      </c>
      <c r="M1638">
        <v>8.2843</v>
      </c>
      <c r="N1638">
        <v>9.4133230000000001</v>
      </c>
      <c r="O1638">
        <v>10.111587</v>
      </c>
      <c r="P1638">
        <v>10.925188</v>
      </c>
      <c r="Q1638">
        <v>11.868594999999999</v>
      </c>
      <c r="R1638">
        <v>12.031551</v>
      </c>
      <c r="S1638">
        <v>12.137907999999999</v>
      </c>
      <c r="T1638">
        <v>12.190849999999999</v>
      </c>
      <c r="U1638">
        <v>12.255379</v>
      </c>
      <c r="V1638">
        <v>12.372405000000001</v>
      </c>
      <c r="W1638">
        <v>12.415710000000001</v>
      </c>
      <c r="X1638">
        <v>12.356555</v>
      </c>
      <c r="Y1638">
        <v>12.384619000000001</v>
      </c>
      <c r="Z1638">
        <v>12.402134999999999</v>
      </c>
      <c r="AA1638">
        <v>12.452404</v>
      </c>
      <c r="AB1638">
        <v>12.582839999999999</v>
      </c>
      <c r="AC1638">
        <v>12.568047999999999</v>
      </c>
      <c r="AD1638">
        <v>12.887983</v>
      </c>
      <c r="AE1638">
        <v>13.010809</v>
      </c>
      <c r="AF1638">
        <v>13.010868</v>
      </c>
      <c r="AG1638">
        <v>13.231218</v>
      </c>
      <c r="AH1638">
        <v>13.332521</v>
      </c>
      <c r="AI1638">
        <v>13.447077</v>
      </c>
      <c r="AJ1638">
        <v>13.579915</v>
      </c>
      <c r="AK1638">
        <v>13.520250000000001</v>
      </c>
      <c r="AL1638">
        <v>13.602880000000001</v>
      </c>
      <c r="AM1638">
        <v>13.730821000000001</v>
      </c>
      <c r="AN1638">
        <v>13.827753</v>
      </c>
      <c r="AO1638" s="1">
        <v>2.3E-2</v>
      </c>
    </row>
    <row r="1639" spans="1:41" hidden="1" x14ac:dyDescent="0.2">
      <c r="A1639" t="s">
        <v>1490</v>
      </c>
      <c r="B1639" t="s">
        <v>15</v>
      </c>
      <c r="C1639" t="s">
        <v>2648</v>
      </c>
      <c r="D1639" t="s">
        <v>2657</v>
      </c>
      <c r="E1639" t="s">
        <v>2658</v>
      </c>
      <c r="F1639" t="s">
        <v>2653</v>
      </c>
      <c r="H1639" t="s">
        <v>1222</v>
      </c>
      <c r="I1639" t="s">
        <v>10</v>
      </c>
      <c r="K1639">
        <v>7.0991109999999997</v>
      </c>
      <c r="L1639">
        <v>8.2581489999999995</v>
      </c>
      <c r="M1639">
        <v>8.4214780000000005</v>
      </c>
      <c r="N1639">
        <v>10.302393</v>
      </c>
      <c r="O1639">
        <v>11.387214999999999</v>
      </c>
      <c r="P1639">
        <v>12.362693999999999</v>
      </c>
      <c r="Q1639">
        <v>13.425311000000001</v>
      </c>
      <c r="R1639">
        <v>13.785588000000001</v>
      </c>
      <c r="S1639">
        <v>14.559111</v>
      </c>
      <c r="T1639">
        <v>14.655889999999999</v>
      </c>
      <c r="U1639">
        <v>14.876690999999999</v>
      </c>
      <c r="V1639">
        <v>15.054264999999999</v>
      </c>
      <c r="W1639">
        <v>15.266116999999999</v>
      </c>
      <c r="X1639">
        <v>15.428323000000001</v>
      </c>
      <c r="Y1639">
        <v>15.41841</v>
      </c>
      <c r="Z1639">
        <v>15.464726000000001</v>
      </c>
      <c r="AA1639">
        <v>15.803748000000001</v>
      </c>
      <c r="AB1639">
        <v>15.995177</v>
      </c>
      <c r="AC1639">
        <v>16.049831000000001</v>
      </c>
      <c r="AD1639">
        <v>16.101960999999999</v>
      </c>
      <c r="AE1639">
        <v>16.243397000000002</v>
      </c>
      <c r="AF1639">
        <v>16.359000999999999</v>
      </c>
      <c r="AG1639">
        <v>16.636641999999998</v>
      </c>
      <c r="AH1639">
        <v>16.572420000000001</v>
      </c>
      <c r="AI1639">
        <v>16.696693</v>
      </c>
      <c r="AJ1639">
        <v>16.830486000000001</v>
      </c>
      <c r="AK1639">
        <v>16.838515999999998</v>
      </c>
      <c r="AL1639">
        <v>16.911567999999999</v>
      </c>
      <c r="AM1639">
        <v>16.988073</v>
      </c>
      <c r="AN1639">
        <v>16.953880000000002</v>
      </c>
      <c r="AO1639" s="1">
        <v>0.03</v>
      </c>
    </row>
    <row r="1640" spans="1:41" hidden="1" x14ac:dyDescent="0.2">
      <c r="A1640" t="s">
        <v>1490</v>
      </c>
      <c r="B1640" t="s">
        <v>21</v>
      </c>
      <c r="C1640" t="s">
        <v>2648</v>
      </c>
      <c r="D1640" t="s">
        <v>2657</v>
      </c>
      <c r="E1640" t="s">
        <v>2655</v>
      </c>
      <c r="I1640" t="s">
        <v>10</v>
      </c>
    </row>
    <row r="1641" spans="1:41" hidden="1" x14ac:dyDescent="0.2">
      <c r="A1641" t="s">
        <v>1490</v>
      </c>
      <c r="B1641" t="s">
        <v>11</v>
      </c>
      <c r="C1641" t="s">
        <v>2648</v>
      </c>
      <c r="D1641" t="s">
        <v>2657</v>
      </c>
      <c r="E1641" t="s">
        <v>2655</v>
      </c>
      <c r="F1641" t="s">
        <v>2651</v>
      </c>
      <c r="H1641" t="s">
        <v>1223</v>
      </c>
      <c r="I1641" t="s">
        <v>10</v>
      </c>
      <c r="K1641">
        <v>9.2604150000000001</v>
      </c>
      <c r="L1641">
        <v>9.4690300000000001</v>
      </c>
      <c r="M1641">
        <v>9.3430090000000003</v>
      </c>
      <c r="N1641">
        <v>9.2612030000000001</v>
      </c>
      <c r="O1641">
        <v>9.2216450000000005</v>
      </c>
      <c r="P1641">
        <v>9.3103379999999998</v>
      </c>
      <c r="Q1641">
        <v>9.4533780000000007</v>
      </c>
      <c r="R1641">
        <v>9.5550370000000004</v>
      </c>
      <c r="S1641">
        <v>9.6817650000000004</v>
      </c>
      <c r="T1641">
        <v>9.7464189999999995</v>
      </c>
      <c r="U1641">
        <v>9.8163599999999995</v>
      </c>
      <c r="V1641">
        <v>9.8763310000000004</v>
      </c>
      <c r="W1641">
        <v>9.9701380000000004</v>
      </c>
      <c r="X1641">
        <v>10.015981</v>
      </c>
      <c r="Y1641">
        <v>10.011539000000001</v>
      </c>
      <c r="Z1641">
        <v>10.03528</v>
      </c>
      <c r="AA1641">
        <v>10.076687</v>
      </c>
      <c r="AB1641">
        <v>10.111205999999999</v>
      </c>
      <c r="AC1641">
        <v>10.138560999999999</v>
      </c>
      <c r="AD1641">
        <v>10.177784000000001</v>
      </c>
      <c r="AE1641">
        <v>10.205772</v>
      </c>
      <c r="AF1641">
        <v>10.222322</v>
      </c>
      <c r="AG1641">
        <v>10.241065000000001</v>
      </c>
      <c r="AH1641">
        <v>10.221268</v>
      </c>
      <c r="AI1641">
        <v>10.223190000000001</v>
      </c>
      <c r="AJ1641">
        <v>10.23631</v>
      </c>
      <c r="AK1641">
        <v>10.245367999999999</v>
      </c>
      <c r="AL1641">
        <v>10.265290999999999</v>
      </c>
      <c r="AM1641">
        <v>10.289201</v>
      </c>
      <c r="AN1641">
        <v>10.307043999999999</v>
      </c>
      <c r="AO1641" s="1">
        <v>4.0000000000000001E-3</v>
      </c>
    </row>
    <row r="1642" spans="1:41" hidden="1" x14ac:dyDescent="0.2">
      <c r="A1642" t="s">
        <v>1490</v>
      </c>
      <c r="B1642" t="s">
        <v>13</v>
      </c>
      <c r="C1642" t="s">
        <v>2648</v>
      </c>
      <c r="D1642" t="s">
        <v>2657</v>
      </c>
      <c r="E1642" t="s">
        <v>2655</v>
      </c>
      <c r="F1642" t="s">
        <v>2652</v>
      </c>
      <c r="H1642" t="s">
        <v>1224</v>
      </c>
      <c r="I1642" t="s">
        <v>10</v>
      </c>
      <c r="K1642">
        <v>9.2604150000000001</v>
      </c>
      <c r="L1642">
        <v>9.3028700000000004</v>
      </c>
      <c r="M1642">
        <v>9.0587330000000001</v>
      </c>
      <c r="N1642">
        <v>8.9026750000000003</v>
      </c>
      <c r="O1642">
        <v>8.8390970000000006</v>
      </c>
      <c r="P1642">
        <v>8.8665319999999994</v>
      </c>
      <c r="Q1642">
        <v>8.9800179999999994</v>
      </c>
      <c r="R1642">
        <v>9.0827690000000008</v>
      </c>
      <c r="S1642">
        <v>9.1486649999999994</v>
      </c>
      <c r="T1642">
        <v>9.2171149999999997</v>
      </c>
      <c r="U1642">
        <v>9.2744850000000003</v>
      </c>
      <c r="V1642">
        <v>9.3254560000000009</v>
      </c>
      <c r="W1642">
        <v>9.4179220000000008</v>
      </c>
      <c r="X1642">
        <v>9.4477720000000005</v>
      </c>
      <c r="Y1642">
        <v>9.4441459999999999</v>
      </c>
      <c r="Z1642">
        <v>9.4528009999999991</v>
      </c>
      <c r="AA1642">
        <v>9.4823850000000007</v>
      </c>
      <c r="AB1642">
        <v>9.4905200000000001</v>
      </c>
      <c r="AC1642">
        <v>9.5129459999999995</v>
      </c>
      <c r="AD1642">
        <v>9.5182450000000003</v>
      </c>
      <c r="AE1642">
        <v>9.5302980000000002</v>
      </c>
      <c r="AF1642">
        <v>9.5183230000000005</v>
      </c>
      <c r="AG1642">
        <v>9.5348550000000003</v>
      </c>
      <c r="AH1642">
        <v>9.5405370000000005</v>
      </c>
      <c r="AI1642">
        <v>9.5649379999999997</v>
      </c>
      <c r="AJ1642">
        <v>9.5960260000000002</v>
      </c>
      <c r="AK1642">
        <v>9.6072410000000001</v>
      </c>
      <c r="AL1642">
        <v>9.6156690000000005</v>
      </c>
      <c r="AM1642">
        <v>9.6503040000000002</v>
      </c>
      <c r="AN1642">
        <v>9.6726679999999998</v>
      </c>
      <c r="AO1642" s="1">
        <v>2E-3</v>
      </c>
    </row>
    <row r="1643" spans="1:41" hidden="1" x14ac:dyDescent="0.2">
      <c r="A1643" t="s">
        <v>1490</v>
      </c>
      <c r="B1643" t="s">
        <v>15</v>
      </c>
      <c r="C1643" t="s">
        <v>2648</v>
      </c>
      <c r="D1643" t="s">
        <v>2657</v>
      </c>
      <c r="E1643" t="s">
        <v>2655</v>
      </c>
      <c r="F1643" t="s">
        <v>2653</v>
      </c>
      <c r="H1643" t="s">
        <v>1225</v>
      </c>
      <c r="I1643" t="s">
        <v>10</v>
      </c>
      <c r="K1643">
        <v>9.2604150000000001</v>
      </c>
      <c r="L1643">
        <v>10.167291000000001</v>
      </c>
      <c r="M1643">
        <v>9.9366199999999996</v>
      </c>
      <c r="N1643">
        <v>10.112265000000001</v>
      </c>
      <c r="O1643">
        <v>10.111865</v>
      </c>
      <c r="P1643">
        <v>10.325562</v>
      </c>
      <c r="Q1643">
        <v>10.532622</v>
      </c>
      <c r="R1643">
        <v>10.748119000000001</v>
      </c>
      <c r="S1643">
        <v>11.025747000000001</v>
      </c>
      <c r="T1643">
        <v>11.141832000000001</v>
      </c>
      <c r="U1643">
        <v>11.33104</v>
      </c>
      <c r="V1643">
        <v>11.498144</v>
      </c>
      <c r="W1643">
        <v>11.653404999999999</v>
      </c>
      <c r="X1643">
        <v>11.77416</v>
      </c>
      <c r="Y1643">
        <v>11.843030000000001</v>
      </c>
      <c r="Z1643">
        <v>11.973891</v>
      </c>
      <c r="AA1643">
        <v>12.068061999999999</v>
      </c>
      <c r="AB1643">
        <v>12.14589</v>
      </c>
      <c r="AC1643">
        <v>12.244826</v>
      </c>
      <c r="AD1643">
        <v>12.353562</v>
      </c>
      <c r="AE1643">
        <v>12.391553</v>
      </c>
      <c r="AF1643">
        <v>12.382213</v>
      </c>
      <c r="AG1643">
        <v>12.36928</v>
      </c>
      <c r="AH1643">
        <v>12.469777000000001</v>
      </c>
      <c r="AI1643">
        <v>12.538955</v>
      </c>
      <c r="AJ1643">
        <v>12.611992000000001</v>
      </c>
      <c r="AK1643">
        <v>12.660849000000001</v>
      </c>
      <c r="AL1643">
        <v>12.711124999999999</v>
      </c>
      <c r="AM1643">
        <v>12.791607000000001</v>
      </c>
      <c r="AN1643">
        <v>12.874319</v>
      </c>
      <c r="AO1643" s="1">
        <v>1.0999999999999999E-2</v>
      </c>
    </row>
    <row r="1644" spans="1:41" hidden="1" x14ac:dyDescent="0.2">
      <c r="A1644" t="s">
        <v>1490</v>
      </c>
      <c r="B1644" t="s">
        <v>25</v>
      </c>
      <c r="C1644" t="s">
        <v>2648</v>
      </c>
      <c r="D1644" t="s">
        <v>2657</v>
      </c>
      <c r="E1644" t="s">
        <v>2656</v>
      </c>
      <c r="I1644" t="s">
        <v>10</v>
      </c>
    </row>
    <row r="1645" spans="1:41" hidden="1" x14ac:dyDescent="0.2">
      <c r="A1645" t="s">
        <v>1490</v>
      </c>
      <c r="B1645" t="s">
        <v>11</v>
      </c>
      <c r="C1645" t="s">
        <v>2648</v>
      </c>
      <c r="D1645" t="s">
        <v>2657</v>
      </c>
      <c r="E1645" t="s">
        <v>2656</v>
      </c>
      <c r="F1645" t="s">
        <v>2651</v>
      </c>
      <c r="H1645" t="s">
        <v>1226</v>
      </c>
      <c r="I1645" t="s">
        <v>10</v>
      </c>
      <c r="K1645">
        <v>28.163969000000002</v>
      </c>
      <c r="L1645">
        <v>28.457820999999999</v>
      </c>
      <c r="M1645">
        <v>28.140962999999999</v>
      </c>
      <c r="N1645">
        <v>27.599551999999999</v>
      </c>
      <c r="O1645">
        <v>27.171012999999999</v>
      </c>
      <c r="P1645">
        <v>26.918794999999999</v>
      </c>
      <c r="Q1645">
        <v>26.846185999999999</v>
      </c>
      <c r="R1645">
        <v>26.869371000000001</v>
      </c>
      <c r="S1645">
        <v>26.950005000000001</v>
      </c>
      <c r="T1645">
        <v>26.889665999999998</v>
      </c>
      <c r="U1645">
        <v>26.844656000000001</v>
      </c>
      <c r="V1645">
        <v>26.876294999999999</v>
      </c>
      <c r="W1645">
        <v>27.027100000000001</v>
      </c>
      <c r="X1645">
        <v>27.256639</v>
      </c>
      <c r="Y1645">
        <v>26.948195999999999</v>
      </c>
      <c r="Z1645">
        <v>26.893502999999999</v>
      </c>
      <c r="AA1645">
        <v>26.685171</v>
      </c>
      <c r="AB1645">
        <v>26.341656</v>
      </c>
      <c r="AC1645">
        <v>26.413087999999998</v>
      </c>
      <c r="AD1645">
        <v>26.319192999999999</v>
      </c>
      <c r="AE1645">
        <v>25.933367000000001</v>
      </c>
      <c r="AF1645">
        <v>25.884892000000001</v>
      </c>
      <c r="AG1645">
        <v>25.716584999999998</v>
      </c>
      <c r="AH1645">
        <v>25.318026</v>
      </c>
      <c r="AI1645">
        <v>25.370131000000001</v>
      </c>
      <c r="AJ1645">
        <v>25.251805999999998</v>
      </c>
      <c r="AK1645">
        <v>24.920186999999999</v>
      </c>
      <c r="AL1645">
        <v>24.982136000000001</v>
      </c>
      <c r="AM1645">
        <v>24.908557999999999</v>
      </c>
      <c r="AN1645">
        <v>24.498664999999999</v>
      </c>
      <c r="AO1645" s="1">
        <v>-5.0000000000000001E-3</v>
      </c>
    </row>
    <row r="1646" spans="1:41" hidden="1" x14ac:dyDescent="0.2">
      <c r="A1646" t="s">
        <v>1490</v>
      </c>
      <c r="B1646" t="s">
        <v>13</v>
      </c>
      <c r="C1646" t="s">
        <v>2648</v>
      </c>
      <c r="D1646" t="s">
        <v>2657</v>
      </c>
      <c r="E1646" t="s">
        <v>2656</v>
      </c>
      <c r="F1646" t="s">
        <v>2652</v>
      </c>
      <c r="H1646" t="s">
        <v>1227</v>
      </c>
      <c r="I1646" t="s">
        <v>10</v>
      </c>
      <c r="K1646">
        <v>28.176451</v>
      </c>
      <c r="L1646">
        <v>28.375464999999998</v>
      </c>
      <c r="M1646">
        <v>27.650852</v>
      </c>
      <c r="N1646">
        <v>27.074013000000001</v>
      </c>
      <c r="O1646">
        <v>26.490276000000001</v>
      </c>
      <c r="P1646">
        <v>26.318998000000001</v>
      </c>
      <c r="Q1646">
        <v>26.153578</v>
      </c>
      <c r="R1646">
        <v>25.995560000000001</v>
      </c>
      <c r="S1646">
        <v>26.029668999999998</v>
      </c>
      <c r="T1646">
        <v>25.696808000000001</v>
      </c>
      <c r="U1646">
        <v>25.772556000000002</v>
      </c>
      <c r="V1646">
        <v>25.532482000000002</v>
      </c>
      <c r="W1646">
        <v>25.532021</v>
      </c>
      <c r="X1646">
        <v>25.722850999999999</v>
      </c>
      <c r="Y1646">
        <v>25.363056</v>
      </c>
      <c r="Z1646">
        <v>25.430493999999999</v>
      </c>
      <c r="AA1646">
        <v>25.263964000000001</v>
      </c>
      <c r="AB1646">
        <v>24.883091</v>
      </c>
      <c r="AC1646">
        <v>24.741710999999999</v>
      </c>
      <c r="AD1646">
        <v>24.830677000000001</v>
      </c>
      <c r="AE1646">
        <v>24.437270999999999</v>
      </c>
      <c r="AF1646">
        <v>24.406131999999999</v>
      </c>
      <c r="AG1646">
        <v>24.301538000000001</v>
      </c>
      <c r="AH1646">
        <v>24.073483</v>
      </c>
      <c r="AI1646">
        <v>24.005825000000002</v>
      </c>
      <c r="AJ1646">
        <v>24.145706000000001</v>
      </c>
      <c r="AK1646">
        <v>23.793946999999999</v>
      </c>
      <c r="AL1646">
        <v>23.839445000000001</v>
      </c>
      <c r="AM1646">
        <v>23.716076000000001</v>
      </c>
      <c r="AN1646">
        <v>23.425360000000001</v>
      </c>
      <c r="AO1646" s="1">
        <v>-6.0000000000000001E-3</v>
      </c>
    </row>
    <row r="1647" spans="1:41" hidden="1" x14ac:dyDescent="0.2">
      <c r="A1647" t="s">
        <v>1490</v>
      </c>
      <c r="B1647" t="s">
        <v>15</v>
      </c>
      <c r="C1647" t="s">
        <v>2648</v>
      </c>
      <c r="D1647" t="s">
        <v>2657</v>
      </c>
      <c r="E1647" t="s">
        <v>2656</v>
      </c>
      <c r="F1647" t="s">
        <v>2653</v>
      </c>
      <c r="H1647" t="s">
        <v>1228</v>
      </c>
      <c r="I1647" t="s">
        <v>10</v>
      </c>
      <c r="K1647">
        <v>28.189457000000001</v>
      </c>
      <c r="L1647">
        <v>28.345137000000001</v>
      </c>
      <c r="M1647">
        <v>28.977475999999999</v>
      </c>
      <c r="N1647">
        <v>28.871051999999999</v>
      </c>
      <c r="O1647">
        <v>28.797049000000001</v>
      </c>
      <c r="P1647">
        <v>29.191803</v>
      </c>
      <c r="Q1647">
        <v>29.097121999999999</v>
      </c>
      <c r="R1647">
        <v>29.287983000000001</v>
      </c>
      <c r="S1647">
        <v>29.320965000000001</v>
      </c>
      <c r="T1647">
        <v>29.577188</v>
      </c>
      <c r="U1647">
        <v>29.650894000000001</v>
      </c>
      <c r="V1647">
        <v>29.782008999999999</v>
      </c>
      <c r="W1647">
        <v>29.936558000000002</v>
      </c>
      <c r="X1647">
        <v>29.939990999999999</v>
      </c>
      <c r="Y1647">
        <v>29.692025999999998</v>
      </c>
      <c r="Z1647">
        <v>29.580435000000001</v>
      </c>
      <c r="AA1647">
        <v>29.544423999999999</v>
      </c>
      <c r="AB1647">
        <v>29.534903</v>
      </c>
      <c r="AC1647">
        <v>29.423811000000001</v>
      </c>
      <c r="AD1647">
        <v>29.442598</v>
      </c>
      <c r="AE1647">
        <v>29.229433</v>
      </c>
      <c r="AF1647">
        <v>28.950222</v>
      </c>
      <c r="AG1647">
        <v>28.778400000000001</v>
      </c>
      <c r="AH1647">
        <v>28.653310999999999</v>
      </c>
      <c r="AI1647">
        <v>28.612251000000001</v>
      </c>
      <c r="AJ1647">
        <v>28.543087</v>
      </c>
      <c r="AK1647">
        <v>28.553636999999998</v>
      </c>
      <c r="AL1647">
        <v>28.432179999999999</v>
      </c>
      <c r="AM1647">
        <v>28.278110999999999</v>
      </c>
      <c r="AN1647">
        <v>28.022102</v>
      </c>
      <c r="AO1647" s="1">
        <v>0</v>
      </c>
    </row>
    <row r="1648" spans="1:41" hidden="1" x14ac:dyDescent="0.2">
      <c r="A1648" t="s">
        <v>1490</v>
      </c>
      <c r="B1648" t="s">
        <v>46</v>
      </c>
    </row>
    <row r="1649" spans="1:41" hidden="1" x14ac:dyDescent="0.2">
      <c r="A1649" t="s">
        <v>1490</v>
      </c>
      <c r="B1649" t="s">
        <v>9</v>
      </c>
      <c r="C1649" t="s">
        <v>2648</v>
      </c>
      <c r="D1649" t="s">
        <v>2659</v>
      </c>
      <c r="E1649" t="s">
        <v>2650</v>
      </c>
      <c r="I1649" t="s">
        <v>10</v>
      </c>
    </row>
    <row r="1650" spans="1:41" hidden="1" x14ac:dyDescent="0.2">
      <c r="A1650" t="s">
        <v>1490</v>
      </c>
      <c r="B1650" t="s">
        <v>11</v>
      </c>
      <c r="C1650" t="s">
        <v>2648</v>
      </c>
      <c r="D1650" t="s">
        <v>2659</v>
      </c>
      <c r="E1650" t="s">
        <v>2650</v>
      </c>
      <c r="F1650" t="s">
        <v>2651</v>
      </c>
      <c r="H1650" t="s">
        <v>1229</v>
      </c>
      <c r="I1650" t="s">
        <v>10</v>
      </c>
      <c r="K1650">
        <v>13.641980999999999</v>
      </c>
      <c r="L1650">
        <v>14.473857000000001</v>
      </c>
      <c r="M1650">
        <v>12.690696000000001</v>
      </c>
      <c r="N1650">
        <v>12.673786</v>
      </c>
      <c r="O1650">
        <v>12.554608</v>
      </c>
      <c r="P1650">
        <v>12.704501</v>
      </c>
      <c r="Q1650">
        <v>13.113275</v>
      </c>
      <c r="R1650">
        <v>13.681419</v>
      </c>
      <c r="S1650">
        <v>14.057202</v>
      </c>
      <c r="T1650">
        <v>14.454497</v>
      </c>
      <c r="U1650">
        <v>14.810349</v>
      </c>
      <c r="V1650">
        <v>15.102989000000001</v>
      </c>
      <c r="W1650">
        <v>15.386189</v>
      </c>
      <c r="X1650">
        <v>15.557034</v>
      </c>
      <c r="Y1650">
        <v>15.672612000000001</v>
      </c>
      <c r="Z1650">
        <v>15.832416</v>
      </c>
      <c r="AA1650">
        <v>16.038618</v>
      </c>
      <c r="AB1650">
        <v>16.228031000000001</v>
      </c>
      <c r="AC1650">
        <v>16.321311999999999</v>
      </c>
      <c r="AD1650">
        <v>16.630306000000001</v>
      </c>
      <c r="AE1650">
        <v>16.814444000000002</v>
      </c>
      <c r="AF1650">
        <v>16.831151999999999</v>
      </c>
      <c r="AG1650">
        <v>17.024878000000001</v>
      </c>
      <c r="AH1650">
        <v>17.258875</v>
      </c>
      <c r="AI1650">
        <v>17.293581</v>
      </c>
      <c r="AJ1650">
        <v>17.409199000000001</v>
      </c>
      <c r="AK1650">
        <v>17.486640999999999</v>
      </c>
      <c r="AL1650">
        <v>17.525883</v>
      </c>
      <c r="AM1650">
        <v>17.502065999999999</v>
      </c>
      <c r="AN1650">
        <v>17.474976999999999</v>
      </c>
      <c r="AO1650" s="1">
        <v>8.9999999999999993E-3</v>
      </c>
    </row>
    <row r="1651" spans="1:41" hidden="1" x14ac:dyDescent="0.2">
      <c r="A1651" t="s">
        <v>1490</v>
      </c>
      <c r="B1651" t="s">
        <v>13</v>
      </c>
      <c r="C1651" t="s">
        <v>2648</v>
      </c>
      <c r="D1651" t="s">
        <v>2659</v>
      </c>
      <c r="E1651" t="s">
        <v>2650</v>
      </c>
      <c r="F1651" t="s">
        <v>2652</v>
      </c>
      <c r="H1651" t="s">
        <v>1230</v>
      </c>
      <c r="I1651" t="s">
        <v>10</v>
      </c>
      <c r="K1651">
        <v>13.641980999999999</v>
      </c>
      <c r="L1651">
        <v>13.992361000000001</v>
      </c>
      <c r="M1651">
        <v>11.771788000000001</v>
      </c>
      <c r="N1651">
        <v>11.15362</v>
      </c>
      <c r="O1651">
        <v>10.81174</v>
      </c>
      <c r="P1651">
        <v>10.731717</v>
      </c>
      <c r="Q1651">
        <v>10.797969999999999</v>
      </c>
      <c r="R1651">
        <v>11.039766</v>
      </c>
      <c r="S1651">
        <v>11.332568999999999</v>
      </c>
      <c r="T1651">
        <v>11.526113</v>
      </c>
      <c r="U1651">
        <v>11.663326</v>
      </c>
      <c r="V1651">
        <v>11.997527</v>
      </c>
      <c r="W1651">
        <v>12.319461</v>
      </c>
      <c r="X1651">
        <v>12.392177</v>
      </c>
      <c r="Y1651">
        <v>12.381449999999999</v>
      </c>
      <c r="Z1651">
        <v>12.434854</v>
      </c>
      <c r="AA1651">
        <v>12.583729999999999</v>
      </c>
      <c r="AB1651">
        <v>12.800808999999999</v>
      </c>
      <c r="AC1651">
        <v>12.860516000000001</v>
      </c>
      <c r="AD1651">
        <v>13.125033</v>
      </c>
      <c r="AE1651">
        <v>13.201523</v>
      </c>
      <c r="AF1651">
        <v>13.236582</v>
      </c>
      <c r="AG1651">
        <v>13.286612999999999</v>
      </c>
      <c r="AH1651">
        <v>13.309353</v>
      </c>
      <c r="AI1651">
        <v>13.33262</v>
      </c>
      <c r="AJ1651">
        <v>13.316136</v>
      </c>
      <c r="AK1651">
        <v>13.240873000000001</v>
      </c>
      <c r="AL1651">
        <v>13.175625999999999</v>
      </c>
      <c r="AM1651">
        <v>13.271592</v>
      </c>
      <c r="AN1651">
        <v>13.297623</v>
      </c>
      <c r="AO1651" s="1">
        <v>-1E-3</v>
      </c>
    </row>
    <row r="1652" spans="1:41" hidden="1" x14ac:dyDescent="0.2">
      <c r="A1652" t="s">
        <v>1490</v>
      </c>
      <c r="B1652" t="s">
        <v>15</v>
      </c>
      <c r="C1652" t="s">
        <v>2648</v>
      </c>
      <c r="D1652" t="s">
        <v>2659</v>
      </c>
      <c r="E1652" t="s">
        <v>2650</v>
      </c>
      <c r="F1652" t="s">
        <v>2653</v>
      </c>
      <c r="H1652" t="s">
        <v>1231</v>
      </c>
      <c r="I1652" t="s">
        <v>10</v>
      </c>
      <c r="K1652">
        <v>13.641980999999999</v>
      </c>
      <c r="L1652">
        <v>15.259123000000001</v>
      </c>
      <c r="M1652">
        <v>13.994263</v>
      </c>
      <c r="N1652">
        <v>14.900345</v>
      </c>
      <c r="O1652">
        <v>15.521675999999999</v>
      </c>
      <c r="P1652">
        <v>16.139341000000002</v>
      </c>
      <c r="Q1652">
        <v>16.768982000000001</v>
      </c>
      <c r="R1652">
        <v>17.538236999999999</v>
      </c>
      <c r="S1652">
        <v>18.930109000000002</v>
      </c>
      <c r="T1652">
        <v>19.791079</v>
      </c>
      <c r="U1652">
        <v>20.589682</v>
      </c>
      <c r="V1652">
        <v>21.342078999999998</v>
      </c>
      <c r="W1652">
        <v>21.963158</v>
      </c>
      <c r="X1652">
        <v>22.467511999999999</v>
      </c>
      <c r="Y1652">
        <v>22.702618000000001</v>
      </c>
      <c r="Z1652">
        <v>23.238289000000002</v>
      </c>
      <c r="AA1652">
        <v>23.520513999999999</v>
      </c>
      <c r="AB1652">
        <v>23.891157</v>
      </c>
      <c r="AC1652">
        <v>24.253948000000001</v>
      </c>
      <c r="AD1652">
        <v>24.309107000000001</v>
      </c>
      <c r="AE1652">
        <v>24.306349000000001</v>
      </c>
      <c r="AF1652">
        <v>24.287579000000001</v>
      </c>
      <c r="AG1652">
        <v>24.503086</v>
      </c>
      <c r="AH1652">
        <v>24.916274999999999</v>
      </c>
      <c r="AI1652">
        <v>25.338739</v>
      </c>
      <c r="AJ1652">
        <v>25.559778000000001</v>
      </c>
      <c r="AK1652">
        <v>25.713736999999998</v>
      </c>
      <c r="AL1652">
        <v>25.765578999999999</v>
      </c>
      <c r="AM1652">
        <v>25.957733000000001</v>
      </c>
      <c r="AN1652">
        <v>25.986998</v>
      </c>
      <c r="AO1652" s="1">
        <v>2.1999999999999999E-2</v>
      </c>
    </row>
    <row r="1653" spans="1:41" hidden="1" x14ac:dyDescent="0.2">
      <c r="A1653" t="s">
        <v>1490</v>
      </c>
      <c r="B1653" t="s">
        <v>17</v>
      </c>
      <c r="C1653" t="s">
        <v>2648</v>
      </c>
      <c r="D1653" t="s">
        <v>2659</v>
      </c>
      <c r="E1653" t="s">
        <v>2654</v>
      </c>
      <c r="I1653" t="s">
        <v>10</v>
      </c>
    </row>
    <row r="1654" spans="1:41" hidden="1" x14ac:dyDescent="0.2">
      <c r="A1654" t="s">
        <v>1490</v>
      </c>
      <c r="B1654" t="s">
        <v>11</v>
      </c>
      <c r="C1654" t="s">
        <v>2648</v>
      </c>
      <c r="D1654" t="s">
        <v>2659</v>
      </c>
      <c r="E1654" t="s">
        <v>2654</v>
      </c>
      <c r="F1654" t="s">
        <v>2651</v>
      </c>
      <c r="H1654" t="s">
        <v>1232</v>
      </c>
      <c r="I1654" t="s">
        <v>10</v>
      </c>
      <c r="K1654">
        <v>22.580551</v>
      </c>
      <c r="L1654">
        <v>23.139374</v>
      </c>
      <c r="M1654">
        <v>21.873121000000001</v>
      </c>
      <c r="N1654">
        <v>22.364061</v>
      </c>
      <c r="O1654">
        <v>21.969912999999998</v>
      </c>
      <c r="P1654">
        <v>21.610035</v>
      </c>
      <c r="Q1654">
        <v>21.338059999999999</v>
      </c>
      <c r="R1654">
        <v>21.531113000000001</v>
      </c>
      <c r="S1654">
        <v>21.657039999999999</v>
      </c>
      <c r="T1654">
        <v>21.628430999999999</v>
      </c>
      <c r="U1654">
        <v>21.895766999999999</v>
      </c>
      <c r="V1654">
        <v>22.014448000000002</v>
      </c>
      <c r="W1654">
        <v>22.079882000000001</v>
      </c>
      <c r="X1654">
        <v>22.139547</v>
      </c>
      <c r="Y1654">
        <v>22.227093</v>
      </c>
      <c r="Z1654">
        <v>22.400665</v>
      </c>
      <c r="AA1654">
        <v>22.622496000000002</v>
      </c>
      <c r="AB1654">
        <v>22.753610999999999</v>
      </c>
      <c r="AC1654">
        <v>22.826899999999998</v>
      </c>
      <c r="AD1654">
        <v>23.058949999999999</v>
      </c>
      <c r="AE1654">
        <v>23.160222999999998</v>
      </c>
      <c r="AF1654">
        <v>23.175182</v>
      </c>
      <c r="AG1654">
        <v>23.406063</v>
      </c>
      <c r="AH1654">
        <v>23.670255999999998</v>
      </c>
      <c r="AI1654">
        <v>23.772687999999999</v>
      </c>
      <c r="AJ1654">
        <v>23.984190000000002</v>
      </c>
      <c r="AK1654">
        <v>24.014244000000001</v>
      </c>
      <c r="AL1654">
        <v>23.939703000000002</v>
      </c>
      <c r="AM1654">
        <v>23.930015999999998</v>
      </c>
      <c r="AN1654">
        <v>23.880462999999999</v>
      </c>
      <c r="AO1654" s="1">
        <v>2E-3</v>
      </c>
    </row>
    <row r="1655" spans="1:41" hidden="1" x14ac:dyDescent="0.2">
      <c r="A1655" t="s">
        <v>1490</v>
      </c>
      <c r="B1655" t="s">
        <v>13</v>
      </c>
      <c r="C1655" t="s">
        <v>2648</v>
      </c>
      <c r="D1655" t="s">
        <v>2659</v>
      </c>
      <c r="E1655" t="s">
        <v>2654</v>
      </c>
      <c r="F1655" t="s">
        <v>2652</v>
      </c>
      <c r="H1655" t="s">
        <v>1233</v>
      </c>
      <c r="I1655" t="s">
        <v>10</v>
      </c>
      <c r="K1655">
        <v>22.580551</v>
      </c>
      <c r="L1655">
        <v>23.139374</v>
      </c>
      <c r="M1655">
        <v>21.442965999999998</v>
      </c>
      <c r="N1655">
        <v>21.441078000000001</v>
      </c>
      <c r="O1655">
        <v>20.977985</v>
      </c>
      <c r="P1655">
        <v>20.622174999999999</v>
      </c>
      <c r="Q1655">
        <v>20.392582000000001</v>
      </c>
      <c r="R1655">
        <v>20.539114000000001</v>
      </c>
      <c r="S1655">
        <v>20.611149000000001</v>
      </c>
      <c r="T1655">
        <v>20.548325999999999</v>
      </c>
      <c r="U1655">
        <v>20.572845000000001</v>
      </c>
      <c r="V1655">
        <v>20.633068000000002</v>
      </c>
      <c r="W1655">
        <v>20.649649</v>
      </c>
      <c r="X1655">
        <v>20.484179000000001</v>
      </c>
      <c r="Y1655">
        <v>20.461210000000001</v>
      </c>
      <c r="Z1655">
        <v>20.442511</v>
      </c>
      <c r="AA1655">
        <v>20.453254999999999</v>
      </c>
      <c r="AB1655">
        <v>20.525988000000002</v>
      </c>
      <c r="AC1655">
        <v>20.532412999999998</v>
      </c>
      <c r="AD1655">
        <v>20.817178999999999</v>
      </c>
      <c r="AE1655">
        <v>20.947340000000001</v>
      </c>
      <c r="AF1655">
        <v>20.920377999999999</v>
      </c>
      <c r="AG1655">
        <v>21.197565000000001</v>
      </c>
      <c r="AH1655">
        <v>21.305195000000001</v>
      </c>
      <c r="AI1655">
        <v>21.344802999999999</v>
      </c>
      <c r="AJ1655">
        <v>21.567751000000001</v>
      </c>
      <c r="AK1655">
        <v>21.437149000000002</v>
      </c>
      <c r="AL1655">
        <v>21.489768999999999</v>
      </c>
      <c r="AM1655">
        <v>21.703499000000001</v>
      </c>
      <c r="AN1655">
        <v>21.827164</v>
      </c>
      <c r="AO1655" s="1">
        <v>-1E-3</v>
      </c>
    </row>
    <row r="1656" spans="1:41" hidden="1" x14ac:dyDescent="0.2">
      <c r="A1656" t="s">
        <v>1490</v>
      </c>
      <c r="B1656" t="s">
        <v>15</v>
      </c>
      <c r="C1656" t="s">
        <v>2648</v>
      </c>
      <c r="D1656" t="s">
        <v>2659</v>
      </c>
      <c r="E1656" t="s">
        <v>2654</v>
      </c>
      <c r="F1656" t="s">
        <v>2653</v>
      </c>
      <c r="H1656" t="s">
        <v>1234</v>
      </c>
      <c r="I1656" t="s">
        <v>10</v>
      </c>
      <c r="K1656">
        <v>22.580551</v>
      </c>
      <c r="L1656">
        <v>23.139374</v>
      </c>
      <c r="M1656">
        <v>21.741875</v>
      </c>
      <c r="N1656">
        <v>22.547706999999999</v>
      </c>
      <c r="O1656">
        <v>22.521265</v>
      </c>
      <c r="P1656">
        <v>22.366522</v>
      </c>
      <c r="Q1656">
        <v>22.237148000000001</v>
      </c>
      <c r="R1656">
        <v>22.681889000000002</v>
      </c>
      <c r="S1656">
        <v>23.600951999999999</v>
      </c>
      <c r="T1656">
        <v>23.860351999999999</v>
      </c>
      <c r="U1656">
        <v>24.222988000000001</v>
      </c>
      <c r="V1656">
        <v>24.550975999999999</v>
      </c>
      <c r="W1656">
        <v>24.816084</v>
      </c>
      <c r="X1656">
        <v>25.042469000000001</v>
      </c>
      <c r="Y1656">
        <v>25.137459</v>
      </c>
      <c r="Z1656">
        <v>25.317532</v>
      </c>
      <c r="AA1656">
        <v>25.572239</v>
      </c>
      <c r="AB1656">
        <v>25.644157</v>
      </c>
      <c r="AC1656">
        <v>25.762249000000001</v>
      </c>
      <c r="AD1656">
        <v>25.441734</v>
      </c>
      <c r="AE1656">
        <v>25.347593</v>
      </c>
      <c r="AF1656">
        <v>25.425442</v>
      </c>
      <c r="AG1656">
        <v>25.715191000000001</v>
      </c>
      <c r="AH1656">
        <v>25.930239</v>
      </c>
      <c r="AI1656">
        <v>26.290962</v>
      </c>
      <c r="AJ1656">
        <v>26.382065000000001</v>
      </c>
      <c r="AK1656">
        <v>26.429749999999999</v>
      </c>
      <c r="AL1656">
        <v>26.244872999999998</v>
      </c>
      <c r="AM1656">
        <v>26.251013</v>
      </c>
      <c r="AN1656">
        <v>26.366781</v>
      </c>
      <c r="AO1656" s="1">
        <v>5.0000000000000001E-3</v>
      </c>
    </row>
    <row r="1657" spans="1:41" hidden="1" x14ac:dyDescent="0.2">
      <c r="A1657" t="s">
        <v>1490</v>
      </c>
      <c r="B1657" t="s">
        <v>36</v>
      </c>
      <c r="C1657" t="s">
        <v>2648</v>
      </c>
      <c r="D1657" t="s">
        <v>2659</v>
      </c>
      <c r="E1657" t="s">
        <v>2660</v>
      </c>
      <c r="I1657" t="s">
        <v>10</v>
      </c>
    </row>
    <row r="1658" spans="1:41" hidden="1" x14ac:dyDescent="0.2">
      <c r="A1658" t="s">
        <v>1490</v>
      </c>
      <c r="B1658" t="s">
        <v>11</v>
      </c>
      <c r="C1658" t="s">
        <v>2648</v>
      </c>
      <c r="D1658" t="s">
        <v>2659</v>
      </c>
      <c r="E1658" t="s">
        <v>2660</v>
      </c>
      <c r="F1658" t="s">
        <v>2651</v>
      </c>
      <c r="H1658" t="s">
        <v>1235</v>
      </c>
      <c r="I1658" t="s">
        <v>10</v>
      </c>
      <c r="K1658">
        <v>7.0370189999999999</v>
      </c>
      <c r="L1658">
        <v>8.2374519999999993</v>
      </c>
      <c r="M1658">
        <v>8.5648160000000004</v>
      </c>
      <c r="N1658">
        <v>10.119915000000001</v>
      </c>
      <c r="O1658">
        <v>10.871936</v>
      </c>
      <c r="P1658">
        <v>11.666701</v>
      </c>
      <c r="Q1658">
        <v>12.638700999999999</v>
      </c>
      <c r="R1658">
        <v>12.843961</v>
      </c>
      <c r="S1658">
        <v>12.942081</v>
      </c>
      <c r="T1658">
        <v>13.097141000000001</v>
      </c>
      <c r="U1658">
        <v>13.277799</v>
      </c>
      <c r="V1658">
        <v>13.418736000000001</v>
      </c>
      <c r="W1658">
        <v>13.539244999999999</v>
      </c>
      <c r="X1658">
        <v>13.551176</v>
      </c>
      <c r="Y1658">
        <v>13.570601999999999</v>
      </c>
      <c r="Z1658">
        <v>13.524661999999999</v>
      </c>
      <c r="AA1658">
        <v>13.511143000000001</v>
      </c>
      <c r="AB1658">
        <v>13.704637</v>
      </c>
      <c r="AC1658">
        <v>13.528767999999999</v>
      </c>
      <c r="AD1658">
        <v>14.051937000000001</v>
      </c>
      <c r="AE1658">
        <v>14.223848</v>
      </c>
      <c r="AF1658">
        <v>14.364598000000001</v>
      </c>
      <c r="AG1658">
        <v>14.73565</v>
      </c>
      <c r="AH1658">
        <v>15.013567999999999</v>
      </c>
      <c r="AI1658">
        <v>15.108555000000001</v>
      </c>
      <c r="AJ1658">
        <v>15.250895999999999</v>
      </c>
      <c r="AK1658">
        <v>15.375671000000001</v>
      </c>
      <c r="AL1658">
        <v>15.272379000000001</v>
      </c>
      <c r="AM1658">
        <v>15.336055999999999</v>
      </c>
      <c r="AN1658">
        <v>15.243394</v>
      </c>
      <c r="AO1658" s="1">
        <v>2.7E-2</v>
      </c>
    </row>
    <row r="1659" spans="1:41" hidden="1" x14ac:dyDescent="0.2">
      <c r="A1659" t="s">
        <v>1490</v>
      </c>
      <c r="B1659" t="s">
        <v>13</v>
      </c>
      <c r="C1659" t="s">
        <v>2648</v>
      </c>
      <c r="D1659" t="s">
        <v>2659</v>
      </c>
      <c r="E1659" t="s">
        <v>2660</v>
      </c>
      <c r="F1659" t="s">
        <v>2652</v>
      </c>
      <c r="H1659" t="s">
        <v>1236</v>
      </c>
      <c r="I1659" t="s">
        <v>10</v>
      </c>
      <c r="K1659">
        <v>7.0370189999999999</v>
      </c>
      <c r="L1659">
        <v>8.2374519999999993</v>
      </c>
      <c r="M1659">
        <v>8.2677409999999991</v>
      </c>
      <c r="N1659">
        <v>9.4009060000000009</v>
      </c>
      <c r="O1659">
        <v>10.103308999999999</v>
      </c>
      <c r="P1659">
        <v>10.921049</v>
      </c>
      <c r="Q1659">
        <v>11.868594999999999</v>
      </c>
      <c r="R1659">
        <v>12.031551</v>
      </c>
      <c r="S1659">
        <v>12.137907999999999</v>
      </c>
      <c r="T1659">
        <v>12.190849999999999</v>
      </c>
      <c r="U1659">
        <v>12.255379</v>
      </c>
      <c r="V1659">
        <v>12.372405000000001</v>
      </c>
      <c r="W1659">
        <v>12.415710000000001</v>
      </c>
      <c r="X1659">
        <v>12.356555</v>
      </c>
      <c r="Y1659">
        <v>12.384619000000001</v>
      </c>
      <c r="Z1659">
        <v>12.402134999999999</v>
      </c>
      <c r="AA1659">
        <v>12.452404</v>
      </c>
      <c r="AB1659">
        <v>12.582839999999999</v>
      </c>
      <c r="AC1659">
        <v>12.568047999999999</v>
      </c>
      <c r="AD1659">
        <v>12.887983</v>
      </c>
      <c r="AE1659">
        <v>13.010809</v>
      </c>
      <c r="AF1659">
        <v>13.010868</v>
      </c>
      <c r="AG1659">
        <v>13.231218</v>
      </c>
      <c r="AH1659">
        <v>13.332521</v>
      </c>
      <c r="AI1659">
        <v>13.447077</v>
      </c>
      <c r="AJ1659">
        <v>13.579915</v>
      </c>
      <c r="AK1659">
        <v>13.520250000000001</v>
      </c>
      <c r="AL1659">
        <v>13.602880000000001</v>
      </c>
      <c r="AM1659">
        <v>13.730821000000001</v>
      </c>
      <c r="AN1659">
        <v>13.827753</v>
      </c>
      <c r="AO1659" s="1">
        <v>2.4E-2</v>
      </c>
    </row>
    <row r="1660" spans="1:41" hidden="1" x14ac:dyDescent="0.2">
      <c r="A1660" t="s">
        <v>1490</v>
      </c>
      <c r="B1660" t="s">
        <v>15</v>
      </c>
      <c r="C1660" t="s">
        <v>2648</v>
      </c>
      <c r="D1660" t="s">
        <v>2659</v>
      </c>
      <c r="E1660" t="s">
        <v>2660</v>
      </c>
      <c r="F1660" t="s">
        <v>2653</v>
      </c>
      <c r="H1660" t="s">
        <v>1237</v>
      </c>
      <c r="I1660" t="s">
        <v>10</v>
      </c>
      <c r="K1660">
        <v>7.0370189999999999</v>
      </c>
      <c r="L1660">
        <v>8.2374519999999993</v>
      </c>
      <c r="M1660">
        <v>8.4049219999999991</v>
      </c>
      <c r="N1660">
        <v>10.289974000000001</v>
      </c>
      <c r="O1660">
        <v>11.378933999999999</v>
      </c>
      <c r="P1660">
        <v>12.358555000000001</v>
      </c>
      <c r="Q1660">
        <v>13.425311000000001</v>
      </c>
      <c r="R1660">
        <v>13.785588000000001</v>
      </c>
      <c r="S1660">
        <v>14.559111</v>
      </c>
      <c r="T1660">
        <v>14.655889999999999</v>
      </c>
      <c r="U1660">
        <v>14.876690999999999</v>
      </c>
      <c r="V1660">
        <v>15.054264999999999</v>
      </c>
      <c r="W1660">
        <v>15.266116999999999</v>
      </c>
      <c r="X1660">
        <v>15.428323000000001</v>
      </c>
      <c r="Y1660">
        <v>15.41841</v>
      </c>
      <c r="Z1660">
        <v>15.464726000000001</v>
      </c>
      <c r="AA1660">
        <v>15.803748000000001</v>
      </c>
      <c r="AB1660">
        <v>15.995177</v>
      </c>
      <c r="AC1660">
        <v>16.049831000000001</v>
      </c>
      <c r="AD1660">
        <v>16.101960999999999</v>
      </c>
      <c r="AE1660">
        <v>16.243397000000002</v>
      </c>
      <c r="AF1660">
        <v>16.359000999999999</v>
      </c>
      <c r="AG1660">
        <v>16.636641999999998</v>
      </c>
      <c r="AH1660">
        <v>16.572420000000001</v>
      </c>
      <c r="AI1660">
        <v>16.696693</v>
      </c>
      <c r="AJ1660">
        <v>16.830486000000001</v>
      </c>
      <c r="AK1660">
        <v>16.838515999999998</v>
      </c>
      <c r="AL1660">
        <v>16.911567999999999</v>
      </c>
      <c r="AM1660">
        <v>16.988073</v>
      </c>
      <c r="AN1660">
        <v>16.953880000000002</v>
      </c>
      <c r="AO1660" s="1">
        <v>3.1E-2</v>
      </c>
    </row>
    <row r="1661" spans="1:41" hidden="1" x14ac:dyDescent="0.2">
      <c r="A1661" t="s">
        <v>1490</v>
      </c>
      <c r="B1661" t="s">
        <v>21</v>
      </c>
      <c r="C1661" t="s">
        <v>2648</v>
      </c>
      <c r="D1661" t="s">
        <v>2659</v>
      </c>
      <c r="E1661" t="s">
        <v>2655</v>
      </c>
      <c r="I1661" t="s">
        <v>10</v>
      </c>
    </row>
    <row r="1662" spans="1:41" hidden="1" x14ac:dyDescent="0.2">
      <c r="A1662" t="s">
        <v>1490</v>
      </c>
      <c r="B1662" t="s">
        <v>11</v>
      </c>
      <c r="C1662" t="s">
        <v>2648</v>
      </c>
      <c r="D1662" t="s">
        <v>2659</v>
      </c>
      <c r="E1662" t="s">
        <v>2655</v>
      </c>
      <c r="F1662" t="s">
        <v>2651</v>
      </c>
      <c r="H1662" t="s">
        <v>1238</v>
      </c>
      <c r="I1662" t="s">
        <v>10</v>
      </c>
      <c r="K1662">
        <v>5.4930700000000003</v>
      </c>
      <c r="L1662">
        <v>5.1970619999999998</v>
      </c>
      <c r="M1662">
        <v>4.842104</v>
      </c>
      <c r="N1662">
        <v>4.5375949999999996</v>
      </c>
      <c r="O1662">
        <v>4.3214680000000003</v>
      </c>
      <c r="P1662">
        <v>4.2613440000000002</v>
      </c>
      <c r="Q1662">
        <v>4.291785</v>
      </c>
      <c r="R1662">
        <v>4.4075329999999999</v>
      </c>
      <c r="S1662">
        <v>4.5006079999999997</v>
      </c>
      <c r="T1662">
        <v>4.5721569999999998</v>
      </c>
      <c r="U1662">
        <v>4.6264450000000004</v>
      </c>
      <c r="V1662">
        <v>4.6560550000000003</v>
      </c>
      <c r="W1662">
        <v>4.731033</v>
      </c>
      <c r="X1662">
        <v>4.7286099999999998</v>
      </c>
      <c r="Y1662">
        <v>4.7061159999999997</v>
      </c>
      <c r="Z1662">
        <v>4.6997119999999999</v>
      </c>
      <c r="AA1662">
        <v>4.7139119999999997</v>
      </c>
      <c r="AB1662">
        <v>4.727036</v>
      </c>
      <c r="AC1662">
        <v>4.7244000000000002</v>
      </c>
      <c r="AD1662">
        <v>4.7486030000000001</v>
      </c>
      <c r="AE1662">
        <v>4.7465149999999996</v>
      </c>
      <c r="AF1662">
        <v>4.7304639999999996</v>
      </c>
      <c r="AG1662">
        <v>4.7206469999999996</v>
      </c>
      <c r="AH1662">
        <v>4.6591100000000001</v>
      </c>
      <c r="AI1662">
        <v>4.6384600000000002</v>
      </c>
      <c r="AJ1662">
        <v>4.625362</v>
      </c>
      <c r="AK1662">
        <v>4.6055149999999996</v>
      </c>
      <c r="AL1662">
        <v>4.5967580000000003</v>
      </c>
      <c r="AM1662">
        <v>4.6000500000000004</v>
      </c>
      <c r="AN1662">
        <v>4.5938829999999999</v>
      </c>
      <c r="AO1662" s="1">
        <v>-6.0000000000000001E-3</v>
      </c>
    </row>
    <row r="1663" spans="1:41" hidden="1" x14ac:dyDescent="0.2">
      <c r="A1663" t="s">
        <v>1490</v>
      </c>
      <c r="B1663" t="s">
        <v>13</v>
      </c>
      <c r="C1663" t="s">
        <v>2648</v>
      </c>
      <c r="D1663" t="s">
        <v>2659</v>
      </c>
      <c r="E1663" t="s">
        <v>2655</v>
      </c>
      <c r="F1663" t="s">
        <v>2652</v>
      </c>
      <c r="H1663" t="s">
        <v>1239</v>
      </c>
      <c r="I1663" t="s">
        <v>10</v>
      </c>
      <c r="K1663">
        <v>5.4616379999999998</v>
      </c>
      <c r="L1663">
        <v>4.9407990000000002</v>
      </c>
      <c r="M1663">
        <v>4.4447869999999998</v>
      </c>
      <c r="N1663">
        <v>4.062926</v>
      </c>
      <c r="O1663">
        <v>3.8249909999999998</v>
      </c>
      <c r="P1663">
        <v>3.7018719999999998</v>
      </c>
      <c r="Q1663">
        <v>3.6907610000000002</v>
      </c>
      <c r="R1663">
        <v>3.8010899999999999</v>
      </c>
      <c r="S1663">
        <v>3.8450190000000002</v>
      </c>
      <c r="T1663">
        <v>3.8966159999999999</v>
      </c>
      <c r="U1663">
        <v>3.9256850000000001</v>
      </c>
      <c r="V1663">
        <v>3.940588</v>
      </c>
      <c r="W1663">
        <v>4.0249899999999998</v>
      </c>
      <c r="X1663">
        <v>4.0200009999999997</v>
      </c>
      <c r="Y1663">
        <v>3.9735179999999999</v>
      </c>
      <c r="Z1663">
        <v>3.9462959999999998</v>
      </c>
      <c r="AA1663">
        <v>3.9437340000000001</v>
      </c>
      <c r="AB1663">
        <v>3.9180250000000001</v>
      </c>
      <c r="AC1663">
        <v>3.918898</v>
      </c>
      <c r="AD1663">
        <v>3.8873829999999998</v>
      </c>
      <c r="AE1663">
        <v>3.8602949999999998</v>
      </c>
      <c r="AF1663">
        <v>3.8077369999999999</v>
      </c>
      <c r="AG1663">
        <v>3.79908</v>
      </c>
      <c r="AH1663">
        <v>3.7690860000000002</v>
      </c>
      <c r="AI1663">
        <v>3.7601079999999998</v>
      </c>
      <c r="AJ1663">
        <v>3.754947</v>
      </c>
      <c r="AK1663">
        <v>3.7277230000000001</v>
      </c>
      <c r="AL1663">
        <v>3.6977829999999998</v>
      </c>
      <c r="AM1663">
        <v>3.7080700000000002</v>
      </c>
      <c r="AN1663">
        <v>3.706331</v>
      </c>
      <c r="AO1663" s="1">
        <v>-1.2999999999999999E-2</v>
      </c>
    </row>
    <row r="1664" spans="1:41" hidden="1" x14ac:dyDescent="0.2">
      <c r="A1664" t="s">
        <v>1490</v>
      </c>
      <c r="B1664" t="s">
        <v>15</v>
      </c>
      <c r="C1664" t="s">
        <v>2648</v>
      </c>
      <c r="D1664" t="s">
        <v>2659</v>
      </c>
      <c r="E1664" t="s">
        <v>2655</v>
      </c>
      <c r="F1664" t="s">
        <v>2653</v>
      </c>
      <c r="H1664" t="s">
        <v>1240</v>
      </c>
      <c r="I1664" t="s">
        <v>10</v>
      </c>
      <c r="K1664">
        <v>5.4902090000000001</v>
      </c>
      <c r="L1664">
        <v>5.911422</v>
      </c>
      <c r="M1664">
        <v>5.667529</v>
      </c>
      <c r="N1664">
        <v>5.5765580000000003</v>
      </c>
      <c r="O1664">
        <v>5.5006870000000001</v>
      </c>
      <c r="P1664">
        <v>5.5777299999999999</v>
      </c>
      <c r="Q1664">
        <v>5.6505640000000001</v>
      </c>
      <c r="R1664">
        <v>5.9027649999999996</v>
      </c>
      <c r="S1664">
        <v>6.1737339999999996</v>
      </c>
      <c r="T1664">
        <v>6.3217509999999999</v>
      </c>
      <c r="U1664">
        <v>6.5052399999999997</v>
      </c>
      <c r="V1664">
        <v>6.6721310000000003</v>
      </c>
      <c r="W1664">
        <v>6.8105169999999999</v>
      </c>
      <c r="X1664">
        <v>6.9153719999999996</v>
      </c>
      <c r="Y1664">
        <v>6.9655230000000001</v>
      </c>
      <c r="Z1664">
        <v>7.1063090000000004</v>
      </c>
      <c r="AA1664">
        <v>7.1683529999999998</v>
      </c>
      <c r="AB1664">
        <v>7.230423</v>
      </c>
      <c r="AC1664">
        <v>7.3221780000000001</v>
      </c>
      <c r="AD1664">
        <v>7.427708</v>
      </c>
      <c r="AE1664">
        <v>7.4301599999999999</v>
      </c>
      <c r="AF1664">
        <v>7.3880850000000002</v>
      </c>
      <c r="AG1664">
        <v>7.3488379999999998</v>
      </c>
      <c r="AH1664">
        <v>7.4540680000000004</v>
      </c>
      <c r="AI1664">
        <v>7.5033830000000004</v>
      </c>
      <c r="AJ1664">
        <v>7.5538119999999997</v>
      </c>
      <c r="AK1664">
        <v>7.5880879999999999</v>
      </c>
      <c r="AL1664">
        <v>7.626188</v>
      </c>
      <c r="AM1664">
        <v>7.697222</v>
      </c>
      <c r="AN1664">
        <v>7.7730949999999996</v>
      </c>
      <c r="AO1664" s="1">
        <v>1.2E-2</v>
      </c>
    </row>
    <row r="1665" spans="1:41" hidden="1" x14ac:dyDescent="0.2">
      <c r="A1665" t="s">
        <v>1490</v>
      </c>
      <c r="B1665" t="s">
        <v>59</v>
      </c>
      <c r="C1665" t="s">
        <v>2648</v>
      </c>
      <c r="D1665" t="s">
        <v>2659</v>
      </c>
      <c r="E1665" t="s">
        <v>2661</v>
      </c>
      <c r="I1665" t="s">
        <v>10</v>
      </c>
    </row>
    <row r="1666" spans="1:41" hidden="1" x14ac:dyDescent="0.2">
      <c r="A1666" t="s">
        <v>1490</v>
      </c>
      <c r="B1666" t="s">
        <v>11</v>
      </c>
      <c r="C1666" t="s">
        <v>2648</v>
      </c>
      <c r="D1666" t="s">
        <v>2659</v>
      </c>
      <c r="E1666" t="s">
        <v>2661</v>
      </c>
      <c r="F1666" t="s">
        <v>2651</v>
      </c>
      <c r="H1666" t="s">
        <v>1241</v>
      </c>
      <c r="I1666" t="s">
        <v>10</v>
      </c>
      <c r="K1666">
        <v>3.2599900000000002</v>
      </c>
      <c r="L1666">
        <v>2.8833479999999998</v>
      </c>
      <c r="M1666">
        <v>2.7492800000000002</v>
      </c>
      <c r="N1666">
        <v>2.5656889999999999</v>
      </c>
      <c r="O1666">
        <v>2.4648050000000001</v>
      </c>
      <c r="P1666">
        <v>2.4067120000000002</v>
      </c>
      <c r="Q1666">
        <v>2.3839250000000001</v>
      </c>
      <c r="R1666">
        <v>2.3890910000000001</v>
      </c>
      <c r="S1666">
        <v>2.4000249999999999</v>
      </c>
      <c r="T1666">
        <v>2.4363679999999999</v>
      </c>
      <c r="U1666">
        <v>2.4573010000000002</v>
      </c>
      <c r="V1666">
        <v>2.5002460000000002</v>
      </c>
      <c r="W1666">
        <v>2.530154</v>
      </c>
      <c r="X1666">
        <v>2.5603159999999998</v>
      </c>
      <c r="Y1666">
        <v>2.595091</v>
      </c>
      <c r="Z1666">
        <v>2.6306340000000001</v>
      </c>
      <c r="AA1666">
        <v>2.6722920000000001</v>
      </c>
      <c r="AB1666">
        <v>2.7030059999999998</v>
      </c>
      <c r="AC1666">
        <v>2.7336429999999998</v>
      </c>
      <c r="AD1666">
        <v>2.7684500000000001</v>
      </c>
      <c r="AE1666">
        <v>2.7968630000000001</v>
      </c>
      <c r="AF1666">
        <v>2.8264749999999998</v>
      </c>
      <c r="AG1666">
        <v>2.8552409999999999</v>
      </c>
      <c r="AH1666">
        <v>2.8860450000000002</v>
      </c>
      <c r="AI1666">
        <v>2.9198819999999999</v>
      </c>
      <c r="AJ1666">
        <v>2.953808</v>
      </c>
      <c r="AK1666">
        <v>2.9823729999999999</v>
      </c>
      <c r="AL1666">
        <v>3.0081310000000001</v>
      </c>
      <c r="AM1666">
        <v>3.0338440000000002</v>
      </c>
      <c r="AN1666">
        <v>3.0656979999999998</v>
      </c>
      <c r="AO1666" s="1">
        <v>-2E-3</v>
      </c>
    </row>
    <row r="1667" spans="1:41" hidden="1" x14ac:dyDescent="0.2">
      <c r="A1667" t="s">
        <v>1490</v>
      </c>
      <c r="B1667" t="s">
        <v>13</v>
      </c>
      <c r="C1667" t="s">
        <v>2648</v>
      </c>
      <c r="D1667" t="s">
        <v>2659</v>
      </c>
      <c r="E1667" t="s">
        <v>2661</v>
      </c>
      <c r="F1667" t="s">
        <v>2652</v>
      </c>
      <c r="H1667" t="s">
        <v>1242</v>
      </c>
      <c r="I1667" t="s">
        <v>10</v>
      </c>
      <c r="K1667">
        <v>3.260157</v>
      </c>
      <c r="L1667">
        <v>2.8726389999999999</v>
      </c>
      <c r="M1667">
        <v>2.7436050000000001</v>
      </c>
      <c r="N1667">
        <v>2.5608019999999998</v>
      </c>
      <c r="O1667">
        <v>2.4598870000000002</v>
      </c>
      <c r="P1667">
        <v>2.3993989999999998</v>
      </c>
      <c r="Q1667">
        <v>2.3753440000000001</v>
      </c>
      <c r="R1667">
        <v>2.3796629999999999</v>
      </c>
      <c r="S1667">
        <v>2.3890449999999999</v>
      </c>
      <c r="T1667">
        <v>2.4241190000000001</v>
      </c>
      <c r="U1667">
        <v>2.4435030000000002</v>
      </c>
      <c r="V1667">
        <v>2.4851480000000001</v>
      </c>
      <c r="W1667">
        <v>2.5127540000000002</v>
      </c>
      <c r="X1667">
        <v>2.5409579999999998</v>
      </c>
      <c r="Y1667">
        <v>2.5748760000000002</v>
      </c>
      <c r="Z1667">
        <v>2.6082190000000001</v>
      </c>
      <c r="AA1667">
        <v>2.6481319999999999</v>
      </c>
      <c r="AB1667">
        <v>2.677705</v>
      </c>
      <c r="AC1667">
        <v>2.7063510000000002</v>
      </c>
      <c r="AD1667">
        <v>2.7401840000000002</v>
      </c>
      <c r="AE1667">
        <v>2.7672490000000001</v>
      </c>
      <c r="AF1667">
        <v>2.7955190000000001</v>
      </c>
      <c r="AG1667">
        <v>2.8239049999999999</v>
      </c>
      <c r="AH1667">
        <v>2.8550529999999998</v>
      </c>
      <c r="AI1667">
        <v>2.8872140000000002</v>
      </c>
      <c r="AJ1667">
        <v>2.9236650000000002</v>
      </c>
      <c r="AK1667">
        <v>2.9549889999999999</v>
      </c>
      <c r="AL1667">
        <v>2.9876960000000001</v>
      </c>
      <c r="AM1667">
        <v>3.0158529999999999</v>
      </c>
      <c r="AN1667">
        <v>3.0442610000000001</v>
      </c>
      <c r="AO1667" s="1">
        <v>-2E-3</v>
      </c>
    </row>
    <row r="1668" spans="1:41" hidden="1" x14ac:dyDescent="0.2">
      <c r="A1668" t="s">
        <v>1490</v>
      </c>
      <c r="B1668" t="s">
        <v>15</v>
      </c>
      <c r="C1668" t="s">
        <v>2648</v>
      </c>
      <c r="D1668" t="s">
        <v>2659</v>
      </c>
      <c r="E1668" t="s">
        <v>2661</v>
      </c>
      <c r="F1668" t="s">
        <v>2653</v>
      </c>
      <c r="H1668" t="s">
        <v>1243</v>
      </c>
      <c r="I1668" t="s">
        <v>10</v>
      </c>
      <c r="K1668">
        <v>3.2602280000000001</v>
      </c>
      <c r="L1668">
        <v>2.8694510000000002</v>
      </c>
      <c r="M1668">
        <v>2.7173889999999998</v>
      </c>
      <c r="N1668">
        <v>2.542192</v>
      </c>
      <c r="O1668">
        <v>2.461379</v>
      </c>
      <c r="P1668">
        <v>2.4072290000000001</v>
      </c>
      <c r="Q1668">
        <v>2.3854069999999998</v>
      </c>
      <c r="R1668">
        <v>2.3914620000000002</v>
      </c>
      <c r="S1668">
        <v>2.4068510000000001</v>
      </c>
      <c r="T1668">
        <v>2.4457369999999998</v>
      </c>
      <c r="U1668">
        <v>2.4695130000000001</v>
      </c>
      <c r="V1668">
        <v>2.5156200000000002</v>
      </c>
      <c r="W1668">
        <v>2.5477430000000001</v>
      </c>
      <c r="X1668">
        <v>2.5796920000000001</v>
      </c>
      <c r="Y1668">
        <v>2.616425</v>
      </c>
      <c r="Z1668">
        <v>2.6533120000000001</v>
      </c>
      <c r="AA1668">
        <v>2.6976469999999999</v>
      </c>
      <c r="AB1668">
        <v>2.7300529999999998</v>
      </c>
      <c r="AC1668">
        <v>2.7618469999999999</v>
      </c>
      <c r="AD1668">
        <v>2.7982610000000001</v>
      </c>
      <c r="AE1668">
        <v>2.827823</v>
      </c>
      <c r="AF1668">
        <v>2.8589359999999999</v>
      </c>
      <c r="AG1668">
        <v>2.8889390000000001</v>
      </c>
      <c r="AH1668">
        <v>2.922685</v>
      </c>
      <c r="AI1668">
        <v>2.9582860000000002</v>
      </c>
      <c r="AJ1668">
        <v>2.9943110000000002</v>
      </c>
      <c r="AK1668">
        <v>3.0324399999999998</v>
      </c>
      <c r="AL1668">
        <v>3.0632480000000002</v>
      </c>
      <c r="AM1668">
        <v>3.093375</v>
      </c>
      <c r="AN1668">
        <v>3.1268790000000002</v>
      </c>
      <c r="AO1668" s="1">
        <v>-1E-3</v>
      </c>
    </row>
    <row r="1669" spans="1:41" hidden="1" x14ac:dyDescent="0.2">
      <c r="A1669" t="s">
        <v>1490</v>
      </c>
      <c r="B1669" t="s">
        <v>63</v>
      </c>
      <c r="C1669" t="s">
        <v>2648</v>
      </c>
      <c r="D1669" t="s">
        <v>2659</v>
      </c>
      <c r="E1669" t="s">
        <v>2662</v>
      </c>
      <c r="I1669" t="s">
        <v>10</v>
      </c>
    </row>
    <row r="1670" spans="1:41" hidden="1" x14ac:dyDescent="0.2">
      <c r="A1670" t="s">
        <v>1490</v>
      </c>
      <c r="B1670" t="s">
        <v>11</v>
      </c>
      <c r="C1670" t="s">
        <v>2648</v>
      </c>
      <c r="D1670" t="s">
        <v>2659</v>
      </c>
      <c r="E1670" t="s">
        <v>2662</v>
      </c>
      <c r="F1670" t="s">
        <v>2651</v>
      </c>
      <c r="H1670" t="s">
        <v>1244</v>
      </c>
      <c r="I1670" t="s">
        <v>10</v>
      </c>
      <c r="K1670">
        <v>3.286772</v>
      </c>
      <c r="L1670">
        <v>3.2777379999999998</v>
      </c>
      <c r="M1670">
        <v>3.262283</v>
      </c>
      <c r="N1670">
        <v>3.277555</v>
      </c>
      <c r="O1670">
        <v>3.2952129999999999</v>
      </c>
      <c r="P1670">
        <v>3.3075540000000001</v>
      </c>
      <c r="Q1670">
        <v>3.3192409999999999</v>
      </c>
      <c r="R1670">
        <v>3.337262</v>
      </c>
      <c r="S1670">
        <v>3.3547530000000001</v>
      </c>
      <c r="T1670">
        <v>3.3752849999999999</v>
      </c>
      <c r="U1670">
        <v>3.3986990000000001</v>
      </c>
      <c r="V1670">
        <v>3.417783</v>
      </c>
      <c r="W1670">
        <v>3.436213</v>
      </c>
      <c r="X1670">
        <v>3.4512770000000002</v>
      </c>
      <c r="Y1670">
        <v>3.4562249999999999</v>
      </c>
      <c r="Z1670">
        <v>3.472391</v>
      </c>
      <c r="AA1670">
        <v>3.489595</v>
      </c>
      <c r="AB1670">
        <v>3.509614</v>
      </c>
      <c r="AC1670">
        <v>3.534046</v>
      </c>
      <c r="AD1670">
        <v>3.5590060000000001</v>
      </c>
      <c r="AE1670">
        <v>3.5869080000000002</v>
      </c>
      <c r="AF1670">
        <v>3.5430380000000001</v>
      </c>
      <c r="AG1670">
        <v>3.5600209999999999</v>
      </c>
      <c r="AH1670">
        <v>3.5850460000000002</v>
      </c>
      <c r="AI1670">
        <v>3.6071870000000001</v>
      </c>
      <c r="AJ1670">
        <v>3.6274570000000002</v>
      </c>
      <c r="AK1670">
        <v>3.6449280000000002</v>
      </c>
      <c r="AL1670">
        <v>3.6622189999999999</v>
      </c>
      <c r="AM1670">
        <v>3.681702</v>
      </c>
      <c r="AN1670">
        <v>3.7020209999999998</v>
      </c>
      <c r="AO1670" s="1">
        <v>4.0000000000000001E-3</v>
      </c>
    </row>
    <row r="1671" spans="1:41" hidden="1" x14ac:dyDescent="0.2">
      <c r="A1671" t="s">
        <v>1490</v>
      </c>
      <c r="B1671" t="s">
        <v>13</v>
      </c>
      <c r="C1671" t="s">
        <v>2648</v>
      </c>
      <c r="D1671" t="s">
        <v>2659</v>
      </c>
      <c r="E1671" t="s">
        <v>2662</v>
      </c>
      <c r="F1671" t="s">
        <v>2652</v>
      </c>
      <c r="H1671" t="s">
        <v>1245</v>
      </c>
      <c r="I1671" t="s">
        <v>10</v>
      </c>
      <c r="K1671">
        <v>3.420652</v>
      </c>
      <c r="L1671">
        <v>3.3085439999999999</v>
      </c>
      <c r="M1671">
        <v>3.2516150000000001</v>
      </c>
      <c r="N1671">
        <v>3.275798</v>
      </c>
      <c r="O1671">
        <v>3.29461</v>
      </c>
      <c r="P1671">
        <v>3.3022040000000001</v>
      </c>
      <c r="Q1671">
        <v>3.3105739999999999</v>
      </c>
      <c r="R1671">
        <v>3.3139129999999999</v>
      </c>
      <c r="S1671">
        <v>3.3318629999999998</v>
      </c>
      <c r="T1671">
        <v>3.3450419999999998</v>
      </c>
      <c r="U1671">
        <v>3.3639649999999999</v>
      </c>
      <c r="V1671">
        <v>3.3797290000000002</v>
      </c>
      <c r="W1671">
        <v>3.3940070000000002</v>
      </c>
      <c r="X1671">
        <v>3.4081000000000001</v>
      </c>
      <c r="Y1671">
        <v>3.4200409999999999</v>
      </c>
      <c r="Z1671">
        <v>3.4331130000000001</v>
      </c>
      <c r="AA1671">
        <v>3.4463110000000001</v>
      </c>
      <c r="AB1671">
        <v>3.4603440000000001</v>
      </c>
      <c r="AC1671">
        <v>3.4804360000000001</v>
      </c>
      <c r="AD1671">
        <v>3.5027750000000002</v>
      </c>
      <c r="AE1671">
        <v>3.5265309999999999</v>
      </c>
      <c r="AF1671">
        <v>3.5496690000000002</v>
      </c>
      <c r="AG1671">
        <v>3.5745119999999999</v>
      </c>
      <c r="AH1671">
        <v>3.528483</v>
      </c>
      <c r="AI1671">
        <v>3.5439699999999998</v>
      </c>
      <c r="AJ1671">
        <v>3.565582</v>
      </c>
      <c r="AK1671">
        <v>3.5821900000000002</v>
      </c>
      <c r="AL1671">
        <v>3.600168</v>
      </c>
      <c r="AM1671">
        <v>3.6188660000000001</v>
      </c>
      <c r="AN1671">
        <v>3.638007</v>
      </c>
      <c r="AO1671" s="1">
        <v>2E-3</v>
      </c>
    </row>
    <row r="1672" spans="1:41" hidden="1" x14ac:dyDescent="0.2">
      <c r="A1672" t="s">
        <v>1490</v>
      </c>
      <c r="B1672" t="s">
        <v>15</v>
      </c>
      <c r="C1672" t="s">
        <v>2648</v>
      </c>
      <c r="D1672" t="s">
        <v>2659</v>
      </c>
      <c r="E1672" t="s">
        <v>2662</v>
      </c>
      <c r="F1672" t="s">
        <v>2653</v>
      </c>
      <c r="H1672" t="s">
        <v>1246</v>
      </c>
      <c r="I1672" t="s">
        <v>10</v>
      </c>
      <c r="K1672">
        <v>3.4206490000000001</v>
      </c>
      <c r="L1672">
        <v>3.3258570000000001</v>
      </c>
      <c r="M1672">
        <v>3.27719</v>
      </c>
      <c r="N1672">
        <v>3.3137470000000002</v>
      </c>
      <c r="O1672">
        <v>3.3176260000000002</v>
      </c>
      <c r="P1672">
        <v>3.3468200000000001</v>
      </c>
      <c r="Q1672">
        <v>3.369443</v>
      </c>
      <c r="R1672">
        <v>3.3971969999999998</v>
      </c>
      <c r="S1672">
        <v>3.4297719999999998</v>
      </c>
      <c r="T1672">
        <v>3.4589750000000001</v>
      </c>
      <c r="U1672">
        <v>3.486078</v>
      </c>
      <c r="V1672">
        <v>3.514005</v>
      </c>
      <c r="W1672">
        <v>3.5400109999999998</v>
      </c>
      <c r="X1672">
        <v>3.558306</v>
      </c>
      <c r="Y1672">
        <v>3.5788829999999998</v>
      </c>
      <c r="Z1672">
        <v>3.5998160000000001</v>
      </c>
      <c r="AA1672">
        <v>3.6205470000000002</v>
      </c>
      <c r="AB1672">
        <v>3.6403720000000002</v>
      </c>
      <c r="AC1672">
        <v>3.5914470000000001</v>
      </c>
      <c r="AD1672">
        <v>3.6032489999999999</v>
      </c>
      <c r="AE1672">
        <v>3.613159</v>
      </c>
      <c r="AF1672">
        <v>3.6284019999999999</v>
      </c>
      <c r="AG1672">
        <v>3.6522709999999998</v>
      </c>
      <c r="AH1672">
        <v>3.6751490000000002</v>
      </c>
      <c r="AI1672">
        <v>3.704596</v>
      </c>
      <c r="AJ1672">
        <v>3.7272880000000002</v>
      </c>
      <c r="AK1672">
        <v>3.7469899999999998</v>
      </c>
      <c r="AL1672">
        <v>3.7624749999999998</v>
      </c>
      <c r="AM1672">
        <v>3.7806760000000001</v>
      </c>
      <c r="AN1672">
        <v>3.802298</v>
      </c>
      <c r="AO1672" s="1">
        <v>4.0000000000000001E-3</v>
      </c>
    </row>
    <row r="1673" spans="1:41" hidden="1" x14ac:dyDescent="0.2">
      <c r="A1673" t="s">
        <v>1490</v>
      </c>
      <c r="B1673" t="s">
        <v>67</v>
      </c>
      <c r="C1673" t="s">
        <v>2648</v>
      </c>
      <c r="D1673" t="s">
        <v>2659</v>
      </c>
      <c r="E1673" t="s">
        <v>2663</v>
      </c>
      <c r="I1673" t="s">
        <v>10</v>
      </c>
    </row>
    <row r="1674" spans="1:41" hidden="1" x14ac:dyDescent="0.2">
      <c r="A1674" t="s">
        <v>1490</v>
      </c>
      <c r="B1674" t="s">
        <v>11</v>
      </c>
      <c r="C1674" t="s">
        <v>2648</v>
      </c>
      <c r="D1674" t="s">
        <v>2659</v>
      </c>
      <c r="E1674" t="s">
        <v>2663</v>
      </c>
      <c r="F1674" t="s">
        <v>2651</v>
      </c>
      <c r="H1674" t="s">
        <v>1247</v>
      </c>
      <c r="I1674" t="s">
        <v>10</v>
      </c>
      <c r="K1674">
        <v>0</v>
      </c>
      <c r="L1674">
        <v>0</v>
      </c>
      <c r="M1674">
        <v>0</v>
      </c>
      <c r="N1674">
        <v>0</v>
      </c>
      <c r="O1674">
        <v>0</v>
      </c>
      <c r="P1674">
        <v>0</v>
      </c>
      <c r="Q1674">
        <v>0</v>
      </c>
      <c r="R1674">
        <v>0</v>
      </c>
      <c r="S1674">
        <v>0</v>
      </c>
      <c r="T1674">
        <v>0</v>
      </c>
      <c r="U1674">
        <v>0</v>
      </c>
      <c r="V1674">
        <v>0</v>
      </c>
      <c r="W1674">
        <v>0</v>
      </c>
      <c r="X1674">
        <v>0</v>
      </c>
      <c r="Y1674">
        <v>0</v>
      </c>
      <c r="Z1674">
        <v>0</v>
      </c>
      <c r="AA1674">
        <v>0</v>
      </c>
      <c r="AB1674">
        <v>0</v>
      </c>
      <c r="AC1674">
        <v>0</v>
      </c>
      <c r="AD1674">
        <v>0</v>
      </c>
      <c r="AE1674">
        <v>0</v>
      </c>
      <c r="AF1674">
        <v>0</v>
      </c>
      <c r="AG1674">
        <v>0</v>
      </c>
      <c r="AH1674">
        <v>0</v>
      </c>
      <c r="AI1674">
        <v>0</v>
      </c>
      <c r="AJ1674">
        <v>0</v>
      </c>
      <c r="AK1674">
        <v>0</v>
      </c>
      <c r="AL1674">
        <v>0</v>
      </c>
      <c r="AM1674">
        <v>0</v>
      </c>
      <c r="AN1674">
        <v>0</v>
      </c>
      <c r="AO1674" t="s">
        <v>69</v>
      </c>
    </row>
    <row r="1675" spans="1:41" hidden="1" x14ac:dyDescent="0.2">
      <c r="A1675" t="s">
        <v>1490</v>
      </c>
      <c r="B1675" t="s">
        <v>13</v>
      </c>
      <c r="C1675" t="s">
        <v>2648</v>
      </c>
      <c r="D1675" t="s">
        <v>2659</v>
      </c>
      <c r="E1675" t="s">
        <v>2663</v>
      </c>
      <c r="F1675" t="s">
        <v>2652</v>
      </c>
      <c r="H1675" t="s">
        <v>1248</v>
      </c>
      <c r="I1675" t="s">
        <v>10</v>
      </c>
      <c r="K1675">
        <v>0</v>
      </c>
      <c r="L1675">
        <v>0</v>
      </c>
      <c r="M1675">
        <v>0</v>
      </c>
      <c r="N1675">
        <v>0</v>
      </c>
      <c r="O1675">
        <v>0</v>
      </c>
      <c r="P1675">
        <v>0</v>
      </c>
      <c r="Q1675">
        <v>0</v>
      </c>
      <c r="R1675">
        <v>0</v>
      </c>
      <c r="S1675">
        <v>0</v>
      </c>
      <c r="T1675">
        <v>0</v>
      </c>
      <c r="U1675">
        <v>0</v>
      </c>
      <c r="V1675">
        <v>0</v>
      </c>
      <c r="W1675">
        <v>0</v>
      </c>
      <c r="X1675">
        <v>0</v>
      </c>
      <c r="Y1675">
        <v>0</v>
      </c>
      <c r="Z1675">
        <v>0</v>
      </c>
      <c r="AA1675">
        <v>0</v>
      </c>
      <c r="AB1675">
        <v>0</v>
      </c>
      <c r="AC1675">
        <v>0</v>
      </c>
      <c r="AD1675">
        <v>0</v>
      </c>
      <c r="AE1675">
        <v>0</v>
      </c>
      <c r="AF1675">
        <v>0</v>
      </c>
      <c r="AG1675">
        <v>0</v>
      </c>
      <c r="AH1675">
        <v>0</v>
      </c>
      <c r="AI1675">
        <v>0</v>
      </c>
      <c r="AJ1675">
        <v>0</v>
      </c>
      <c r="AK1675">
        <v>0</v>
      </c>
      <c r="AL1675">
        <v>0</v>
      </c>
      <c r="AM1675">
        <v>0</v>
      </c>
      <c r="AN1675">
        <v>0</v>
      </c>
      <c r="AO1675" t="s">
        <v>69</v>
      </c>
    </row>
    <row r="1676" spans="1:41" hidden="1" x14ac:dyDescent="0.2">
      <c r="A1676" t="s">
        <v>1490</v>
      </c>
      <c r="B1676" t="s">
        <v>15</v>
      </c>
      <c r="C1676" t="s">
        <v>2648</v>
      </c>
      <c r="D1676" t="s">
        <v>2659</v>
      </c>
      <c r="E1676" t="s">
        <v>2663</v>
      </c>
      <c r="F1676" t="s">
        <v>2653</v>
      </c>
      <c r="H1676" t="s">
        <v>1249</v>
      </c>
      <c r="I1676" t="s">
        <v>10</v>
      </c>
      <c r="K1676">
        <v>0</v>
      </c>
      <c r="L1676">
        <v>0</v>
      </c>
      <c r="M1676">
        <v>0</v>
      </c>
      <c r="N1676">
        <v>0</v>
      </c>
      <c r="O1676">
        <v>0</v>
      </c>
      <c r="P1676">
        <v>0</v>
      </c>
      <c r="Q1676">
        <v>0</v>
      </c>
      <c r="R1676">
        <v>0</v>
      </c>
      <c r="S1676">
        <v>0</v>
      </c>
      <c r="T1676">
        <v>0</v>
      </c>
      <c r="U1676">
        <v>0</v>
      </c>
      <c r="V1676">
        <v>0</v>
      </c>
      <c r="W1676">
        <v>0</v>
      </c>
      <c r="X1676">
        <v>0</v>
      </c>
      <c r="Y1676">
        <v>0</v>
      </c>
      <c r="Z1676">
        <v>0</v>
      </c>
      <c r="AA1676">
        <v>0</v>
      </c>
      <c r="AB1676">
        <v>0</v>
      </c>
      <c r="AC1676">
        <v>0</v>
      </c>
      <c r="AD1676">
        <v>0</v>
      </c>
      <c r="AE1676">
        <v>0</v>
      </c>
      <c r="AF1676">
        <v>0</v>
      </c>
      <c r="AG1676">
        <v>0</v>
      </c>
      <c r="AH1676">
        <v>0</v>
      </c>
      <c r="AI1676">
        <v>0</v>
      </c>
      <c r="AJ1676">
        <v>0</v>
      </c>
      <c r="AK1676">
        <v>0</v>
      </c>
      <c r="AL1676">
        <v>0</v>
      </c>
      <c r="AM1676">
        <v>0</v>
      </c>
      <c r="AN1676">
        <v>0</v>
      </c>
      <c r="AO1676" t="s">
        <v>69</v>
      </c>
    </row>
    <row r="1677" spans="1:41" hidden="1" x14ac:dyDescent="0.2">
      <c r="A1677" t="s">
        <v>1490</v>
      </c>
      <c r="B1677" t="s">
        <v>25</v>
      </c>
      <c r="C1677" t="s">
        <v>2648</v>
      </c>
      <c r="D1677" t="s">
        <v>2659</v>
      </c>
      <c r="E1677" t="s">
        <v>2656</v>
      </c>
      <c r="I1677" t="s">
        <v>10</v>
      </c>
    </row>
    <row r="1678" spans="1:41" hidden="1" x14ac:dyDescent="0.2">
      <c r="A1678" t="s">
        <v>1490</v>
      </c>
      <c r="B1678" t="s">
        <v>11</v>
      </c>
      <c r="C1678" t="s">
        <v>2648</v>
      </c>
      <c r="D1678" t="s">
        <v>2659</v>
      </c>
      <c r="E1678" t="s">
        <v>2656</v>
      </c>
      <c r="F1678" t="s">
        <v>2651</v>
      </c>
      <c r="H1678" t="s">
        <v>1250</v>
      </c>
      <c r="I1678" t="s">
        <v>10</v>
      </c>
      <c r="K1678">
        <v>19.552385000000001</v>
      </c>
      <c r="L1678">
        <v>19.997561000000001</v>
      </c>
      <c r="M1678">
        <v>19.265498999999998</v>
      </c>
      <c r="N1678">
        <v>18.864640999999999</v>
      </c>
      <c r="O1678">
        <v>18.471947</v>
      </c>
      <c r="P1678">
        <v>18.199459000000001</v>
      </c>
      <c r="Q1678">
        <v>18.0793</v>
      </c>
      <c r="R1678">
        <v>18.106939000000001</v>
      </c>
      <c r="S1678">
        <v>18.056721</v>
      </c>
      <c r="T1678">
        <v>18.008333</v>
      </c>
      <c r="U1678">
        <v>17.955470999999999</v>
      </c>
      <c r="V1678">
        <v>17.960432000000001</v>
      </c>
      <c r="W1678">
        <v>18.022680000000001</v>
      </c>
      <c r="X1678">
        <v>17.999510000000001</v>
      </c>
      <c r="Y1678">
        <v>17.878681</v>
      </c>
      <c r="Z1678">
        <v>17.788354999999999</v>
      </c>
      <c r="AA1678">
        <v>17.651717999999999</v>
      </c>
      <c r="AB1678">
        <v>17.537455000000001</v>
      </c>
      <c r="AC1678">
        <v>17.467939000000001</v>
      </c>
      <c r="AD1678">
        <v>17.402501999999998</v>
      </c>
      <c r="AE1678">
        <v>17.292287999999999</v>
      </c>
      <c r="AF1678">
        <v>17.191770999999999</v>
      </c>
      <c r="AG1678">
        <v>17.061696999999999</v>
      </c>
      <c r="AH1678">
        <v>16.910671000000001</v>
      </c>
      <c r="AI1678">
        <v>16.853854999999999</v>
      </c>
      <c r="AJ1678">
        <v>16.748477999999999</v>
      </c>
      <c r="AK1678">
        <v>16.656169999999999</v>
      </c>
      <c r="AL1678">
        <v>16.589079000000002</v>
      </c>
      <c r="AM1678">
        <v>16.520900999999999</v>
      </c>
      <c r="AN1678">
        <v>16.411200000000001</v>
      </c>
      <c r="AO1678" s="1">
        <v>-6.0000000000000001E-3</v>
      </c>
    </row>
    <row r="1679" spans="1:41" hidden="1" x14ac:dyDescent="0.2">
      <c r="A1679" t="s">
        <v>1490</v>
      </c>
      <c r="B1679" t="s">
        <v>13</v>
      </c>
      <c r="C1679" t="s">
        <v>2648</v>
      </c>
      <c r="D1679" t="s">
        <v>2659</v>
      </c>
      <c r="E1679" t="s">
        <v>2656</v>
      </c>
      <c r="F1679" t="s">
        <v>2652</v>
      </c>
      <c r="H1679" t="s">
        <v>1251</v>
      </c>
      <c r="I1679" t="s">
        <v>10</v>
      </c>
      <c r="K1679">
        <v>19.569019000000001</v>
      </c>
      <c r="L1679">
        <v>19.942955000000001</v>
      </c>
      <c r="M1679">
        <v>18.854724999999998</v>
      </c>
      <c r="N1679">
        <v>18.364311000000001</v>
      </c>
      <c r="O1679">
        <v>17.949739000000001</v>
      </c>
      <c r="P1679">
        <v>17.690722000000001</v>
      </c>
      <c r="Q1679">
        <v>17.547342</v>
      </c>
      <c r="R1679">
        <v>17.501963</v>
      </c>
      <c r="S1679">
        <v>17.505410999999999</v>
      </c>
      <c r="T1679">
        <v>17.367346000000001</v>
      </c>
      <c r="U1679">
        <v>17.333829999999999</v>
      </c>
      <c r="V1679">
        <v>17.277736999999998</v>
      </c>
      <c r="W1679">
        <v>17.205905999999999</v>
      </c>
      <c r="X1679">
        <v>17.145932999999999</v>
      </c>
      <c r="Y1679">
        <v>17.044343999999999</v>
      </c>
      <c r="Z1679">
        <v>16.997717000000002</v>
      </c>
      <c r="AA1679">
        <v>16.844484000000001</v>
      </c>
      <c r="AB1679">
        <v>16.671751</v>
      </c>
      <c r="AC1679">
        <v>16.563832999999999</v>
      </c>
      <c r="AD1679">
        <v>16.523852999999999</v>
      </c>
      <c r="AE1679">
        <v>16.376422999999999</v>
      </c>
      <c r="AF1679">
        <v>16.262381000000001</v>
      </c>
      <c r="AG1679">
        <v>16.196375</v>
      </c>
      <c r="AH1679">
        <v>16.132453999999999</v>
      </c>
      <c r="AI1679">
        <v>16.073481000000001</v>
      </c>
      <c r="AJ1679">
        <v>16.053705000000001</v>
      </c>
      <c r="AK1679">
        <v>15.928929</v>
      </c>
      <c r="AL1679">
        <v>15.837273</v>
      </c>
      <c r="AM1679">
        <v>15.744892</v>
      </c>
      <c r="AN1679">
        <v>15.688409</v>
      </c>
      <c r="AO1679" s="1">
        <v>-8.0000000000000002E-3</v>
      </c>
    </row>
    <row r="1680" spans="1:41" hidden="1" x14ac:dyDescent="0.2">
      <c r="A1680" t="s">
        <v>1490</v>
      </c>
      <c r="B1680" t="s">
        <v>15</v>
      </c>
      <c r="C1680" t="s">
        <v>2648</v>
      </c>
      <c r="D1680" t="s">
        <v>2659</v>
      </c>
      <c r="E1680" t="s">
        <v>2656</v>
      </c>
      <c r="F1680" t="s">
        <v>2653</v>
      </c>
      <c r="H1680" t="s">
        <v>1252</v>
      </c>
      <c r="I1680" t="s">
        <v>10</v>
      </c>
      <c r="K1680">
        <v>19.588816000000001</v>
      </c>
      <c r="L1680">
        <v>19.791920000000001</v>
      </c>
      <c r="M1680">
        <v>19.891506</v>
      </c>
      <c r="N1680">
        <v>19.760515000000002</v>
      </c>
      <c r="O1680">
        <v>19.512682000000002</v>
      </c>
      <c r="P1680">
        <v>19.596981</v>
      </c>
      <c r="Q1680">
        <v>19.600285</v>
      </c>
      <c r="R1680">
        <v>19.632522999999999</v>
      </c>
      <c r="S1680">
        <v>19.662289000000001</v>
      </c>
      <c r="T1680">
        <v>19.680938999999999</v>
      </c>
      <c r="U1680">
        <v>19.624009999999998</v>
      </c>
      <c r="V1680">
        <v>19.660005999999999</v>
      </c>
      <c r="W1680">
        <v>19.8064</v>
      </c>
      <c r="X1680">
        <v>19.708057</v>
      </c>
      <c r="Y1680">
        <v>19.530488999999999</v>
      </c>
      <c r="Z1680">
        <v>19.478746000000001</v>
      </c>
      <c r="AA1680">
        <v>19.516869</v>
      </c>
      <c r="AB1680">
        <v>19.459569999999999</v>
      </c>
      <c r="AC1680">
        <v>19.385802999999999</v>
      </c>
      <c r="AD1680">
        <v>19.467386000000001</v>
      </c>
      <c r="AE1680">
        <v>19.394874999999999</v>
      </c>
      <c r="AF1680">
        <v>19.222221000000001</v>
      </c>
      <c r="AG1680">
        <v>19.124808999999999</v>
      </c>
      <c r="AH1680">
        <v>19.118366000000002</v>
      </c>
      <c r="AI1680">
        <v>19.017416000000001</v>
      </c>
      <c r="AJ1680">
        <v>18.965643</v>
      </c>
      <c r="AK1680">
        <v>18.904501</v>
      </c>
      <c r="AL1680">
        <v>18.840122000000001</v>
      </c>
      <c r="AM1680">
        <v>18.814045</v>
      </c>
      <c r="AN1680">
        <v>18.678633000000001</v>
      </c>
      <c r="AO1680" s="1">
        <v>-2E-3</v>
      </c>
    </row>
    <row r="1681" spans="1:41" hidden="1" x14ac:dyDescent="0.2">
      <c r="A1681" t="s">
        <v>1490</v>
      </c>
      <c r="B1681" t="s">
        <v>75</v>
      </c>
    </row>
    <row r="1682" spans="1:41" hidden="1" x14ac:dyDescent="0.2">
      <c r="A1682" t="s">
        <v>1490</v>
      </c>
      <c r="B1682" t="s">
        <v>9</v>
      </c>
      <c r="C1682" t="s">
        <v>2648</v>
      </c>
      <c r="D1682" t="s">
        <v>2664</v>
      </c>
      <c r="E1682" t="s">
        <v>2650</v>
      </c>
      <c r="I1682" t="s">
        <v>10</v>
      </c>
    </row>
    <row r="1683" spans="1:41" hidden="1" x14ac:dyDescent="0.2">
      <c r="A1683" t="s">
        <v>1490</v>
      </c>
      <c r="B1683" t="s">
        <v>11</v>
      </c>
      <c r="C1683" t="s">
        <v>2648</v>
      </c>
      <c r="D1683" t="s">
        <v>2664</v>
      </c>
      <c r="E1683" t="s">
        <v>2650</v>
      </c>
      <c r="F1683" t="s">
        <v>2651</v>
      </c>
      <c r="H1683" t="s">
        <v>1253</v>
      </c>
      <c r="I1683" t="s">
        <v>10</v>
      </c>
      <c r="K1683">
        <v>18.062349000000001</v>
      </c>
      <c r="L1683">
        <v>18.687950000000001</v>
      </c>
      <c r="M1683">
        <v>17.144124999999999</v>
      </c>
      <c r="N1683">
        <v>17.147970000000001</v>
      </c>
      <c r="O1683">
        <v>17.046748999999998</v>
      </c>
      <c r="P1683">
        <v>17.180609</v>
      </c>
      <c r="Q1683">
        <v>17.535354999999999</v>
      </c>
      <c r="R1683">
        <v>18.018415000000001</v>
      </c>
      <c r="S1683">
        <v>18.33004</v>
      </c>
      <c r="T1683">
        <v>18.658611000000001</v>
      </c>
      <c r="U1683">
        <v>18.949583000000001</v>
      </c>
      <c r="V1683">
        <v>19.186834000000001</v>
      </c>
      <c r="W1683">
        <v>19.415659000000002</v>
      </c>
      <c r="X1683">
        <v>19.552052</v>
      </c>
      <c r="Y1683">
        <v>19.644531000000001</v>
      </c>
      <c r="Z1683">
        <v>19.773323000000001</v>
      </c>
      <c r="AA1683">
        <v>19.938683999999999</v>
      </c>
      <c r="AB1683">
        <v>20.089238999999999</v>
      </c>
      <c r="AC1683">
        <v>20.162562999999999</v>
      </c>
      <c r="AD1683">
        <v>20.408617</v>
      </c>
      <c r="AE1683">
        <v>20.552091999999998</v>
      </c>
      <c r="AF1683">
        <v>20.564001000000001</v>
      </c>
      <c r="AG1683">
        <v>20.717562000000001</v>
      </c>
      <c r="AH1683">
        <v>20.900414999999999</v>
      </c>
      <c r="AI1683">
        <v>20.925991</v>
      </c>
      <c r="AJ1683">
        <v>21.017012000000001</v>
      </c>
      <c r="AK1683">
        <v>21.077511000000001</v>
      </c>
      <c r="AL1683">
        <v>21.108571999999999</v>
      </c>
      <c r="AM1683">
        <v>21.090966999999999</v>
      </c>
      <c r="AN1683">
        <v>21.071556000000001</v>
      </c>
      <c r="AO1683" s="1">
        <v>5.0000000000000001E-3</v>
      </c>
    </row>
    <row r="1684" spans="1:41" hidden="1" x14ac:dyDescent="0.2">
      <c r="A1684" t="s">
        <v>1490</v>
      </c>
      <c r="B1684" t="s">
        <v>13</v>
      </c>
      <c r="C1684" t="s">
        <v>2648</v>
      </c>
      <c r="D1684" t="s">
        <v>2664</v>
      </c>
      <c r="E1684" t="s">
        <v>2650</v>
      </c>
      <c r="F1684" t="s">
        <v>2652</v>
      </c>
      <c r="H1684" t="s">
        <v>1254</v>
      </c>
      <c r="I1684" t="s">
        <v>10</v>
      </c>
      <c r="K1684">
        <v>18.062984</v>
      </c>
      <c r="L1684">
        <v>18.283494999999998</v>
      </c>
      <c r="M1684">
        <v>16.335370999999999</v>
      </c>
      <c r="N1684">
        <v>15.799082</v>
      </c>
      <c r="O1684">
        <v>15.495552</v>
      </c>
      <c r="P1684">
        <v>15.427752</v>
      </c>
      <c r="Q1684">
        <v>15.491880999999999</v>
      </c>
      <c r="R1684">
        <v>15.715572</v>
      </c>
      <c r="S1684">
        <v>15.981614</v>
      </c>
      <c r="T1684">
        <v>16.154177000000001</v>
      </c>
      <c r="U1684">
        <v>16.275946000000001</v>
      </c>
      <c r="V1684">
        <v>16.574873</v>
      </c>
      <c r="W1684">
        <v>16.857647</v>
      </c>
      <c r="X1684">
        <v>16.918222</v>
      </c>
      <c r="Y1684">
        <v>16.908213</v>
      </c>
      <c r="Z1684">
        <v>16.956367</v>
      </c>
      <c r="AA1684">
        <v>17.087924999999998</v>
      </c>
      <c r="AB1684">
        <v>17.277193</v>
      </c>
      <c r="AC1684">
        <v>17.327393000000001</v>
      </c>
      <c r="AD1684">
        <v>17.557130999999998</v>
      </c>
      <c r="AE1684">
        <v>17.620961999999999</v>
      </c>
      <c r="AF1684">
        <v>17.650948</v>
      </c>
      <c r="AG1684">
        <v>17.694593000000001</v>
      </c>
      <c r="AH1684">
        <v>17.714624000000001</v>
      </c>
      <c r="AI1684">
        <v>17.735503999999999</v>
      </c>
      <c r="AJ1684">
        <v>17.722162000000001</v>
      </c>
      <c r="AK1684">
        <v>17.658773</v>
      </c>
      <c r="AL1684">
        <v>17.604633</v>
      </c>
      <c r="AM1684">
        <v>17.689674</v>
      </c>
      <c r="AN1684">
        <v>17.712351000000002</v>
      </c>
      <c r="AO1684" s="1">
        <v>-1E-3</v>
      </c>
    </row>
    <row r="1685" spans="1:41" hidden="1" x14ac:dyDescent="0.2">
      <c r="A1685" t="s">
        <v>1490</v>
      </c>
      <c r="B1685" t="s">
        <v>15</v>
      </c>
      <c r="C1685" t="s">
        <v>2648</v>
      </c>
      <c r="D1685" t="s">
        <v>2664</v>
      </c>
      <c r="E1685" t="s">
        <v>2650</v>
      </c>
      <c r="F1685" t="s">
        <v>2653</v>
      </c>
      <c r="H1685" t="s">
        <v>1255</v>
      </c>
      <c r="I1685" t="s">
        <v>10</v>
      </c>
      <c r="K1685">
        <v>18.061980999999999</v>
      </c>
      <c r="L1685">
        <v>19.338090999999999</v>
      </c>
      <c r="M1685">
        <v>18.255075000000001</v>
      </c>
      <c r="N1685">
        <v>19.022559999999999</v>
      </c>
      <c r="O1685">
        <v>19.522763999999999</v>
      </c>
      <c r="P1685">
        <v>20.013539999999999</v>
      </c>
      <c r="Q1685">
        <v>20.507290000000001</v>
      </c>
      <c r="R1685">
        <v>21.102872999999999</v>
      </c>
      <c r="S1685">
        <v>22.162275000000001</v>
      </c>
      <c r="T1685">
        <v>22.792632999999999</v>
      </c>
      <c r="U1685">
        <v>23.372392999999999</v>
      </c>
      <c r="V1685">
        <v>23.911947000000001</v>
      </c>
      <c r="W1685">
        <v>24.351286000000002</v>
      </c>
      <c r="X1685">
        <v>24.705009</v>
      </c>
      <c r="Y1685">
        <v>24.866942999999999</v>
      </c>
      <c r="Z1685">
        <v>25.243127999999999</v>
      </c>
      <c r="AA1685">
        <v>25.436495000000001</v>
      </c>
      <c r="AB1685">
        <v>25.692926</v>
      </c>
      <c r="AC1685">
        <v>25.941918999999999</v>
      </c>
      <c r="AD1685">
        <v>25.977523999999999</v>
      </c>
      <c r="AE1685">
        <v>25.976075999999999</v>
      </c>
      <c r="AF1685">
        <v>25.964390000000002</v>
      </c>
      <c r="AG1685">
        <v>26.114868000000001</v>
      </c>
      <c r="AH1685">
        <v>26.398437999999999</v>
      </c>
      <c r="AI1685">
        <v>26.684329999999999</v>
      </c>
      <c r="AJ1685">
        <v>26.831614999999999</v>
      </c>
      <c r="AK1685">
        <v>26.93507</v>
      </c>
      <c r="AL1685">
        <v>26.970222</v>
      </c>
      <c r="AM1685">
        <v>27.101194</v>
      </c>
      <c r="AN1685">
        <v>27.120804</v>
      </c>
      <c r="AO1685" s="1">
        <v>1.4E-2</v>
      </c>
    </row>
    <row r="1686" spans="1:41" hidden="1" x14ac:dyDescent="0.2">
      <c r="A1686" t="s">
        <v>1490</v>
      </c>
      <c r="B1686" t="s">
        <v>79</v>
      </c>
      <c r="C1686" t="s">
        <v>2648</v>
      </c>
      <c r="D1686" t="s">
        <v>2664</v>
      </c>
      <c r="E1686" t="s">
        <v>2665</v>
      </c>
      <c r="I1686" t="s">
        <v>10</v>
      </c>
    </row>
    <row r="1687" spans="1:41" hidden="1" x14ac:dyDescent="0.2">
      <c r="A1687" t="s">
        <v>1490</v>
      </c>
      <c r="B1687" t="s">
        <v>11</v>
      </c>
      <c r="C1687" t="s">
        <v>2648</v>
      </c>
      <c r="D1687" t="s">
        <v>2664</v>
      </c>
      <c r="E1687" t="s">
        <v>2665</v>
      </c>
      <c r="F1687" t="s">
        <v>2651</v>
      </c>
      <c r="H1687" t="s">
        <v>1256</v>
      </c>
      <c r="I1687" t="s">
        <v>10</v>
      </c>
      <c r="K1687">
        <v>26.513003999999999</v>
      </c>
      <c r="L1687">
        <v>26.513003999999999</v>
      </c>
      <c r="M1687">
        <v>26.071670999999998</v>
      </c>
      <c r="N1687">
        <v>25.908466000000001</v>
      </c>
      <c r="O1687">
        <v>25.608032000000001</v>
      </c>
      <c r="P1687">
        <v>25.898181999999998</v>
      </c>
      <c r="Q1687">
        <v>26.215143000000001</v>
      </c>
      <c r="R1687">
        <v>26.524699999999999</v>
      </c>
      <c r="S1687">
        <v>26.744028</v>
      </c>
      <c r="T1687">
        <v>27.420991999999998</v>
      </c>
      <c r="U1687">
        <v>27.894327000000001</v>
      </c>
      <c r="V1687">
        <v>28.204004000000001</v>
      </c>
      <c r="W1687">
        <v>28.298888999999999</v>
      </c>
      <c r="X1687">
        <v>28.857384</v>
      </c>
      <c r="Y1687">
        <v>28.975037</v>
      </c>
      <c r="Z1687">
        <v>28.952662</v>
      </c>
      <c r="AA1687">
        <v>29.077577999999999</v>
      </c>
      <c r="AB1687">
        <v>29.478391999999999</v>
      </c>
      <c r="AC1687">
        <v>29.408932</v>
      </c>
      <c r="AD1687">
        <v>29.665044999999999</v>
      </c>
      <c r="AE1687">
        <v>29.852114</v>
      </c>
      <c r="AF1687">
        <v>29.855657999999998</v>
      </c>
      <c r="AG1687">
        <v>30.103300000000001</v>
      </c>
      <c r="AH1687">
        <v>30.403231000000002</v>
      </c>
      <c r="AI1687">
        <v>30.493155999999999</v>
      </c>
      <c r="AJ1687">
        <v>30.753827999999999</v>
      </c>
      <c r="AK1687">
        <v>30.856033</v>
      </c>
      <c r="AL1687">
        <v>30.775870999999999</v>
      </c>
      <c r="AM1687">
        <v>30.79899</v>
      </c>
      <c r="AN1687">
        <v>30.778482</v>
      </c>
      <c r="AO1687" s="1">
        <v>5.0000000000000001E-3</v>
      </c>
    </row>
    <row r="1688" spans="1:41" hidden="1" x14ac:dyDescent="0.2">
      <c r="A1688" t="s">
        <v>1490</v>
      </c>
      <c r="B1688" t="s">
        <v>13</v>
      </c>
      <c r="C1688" t="s">
        <v>2648</v>
      </c>
      <c r="D1688" t="s">
        <v>2664</v>
      </c>
      <c r="E1688" t="s">
        <v>2665</v>
      </c>
      <c r="F1688" t="s">
        <v>2652</v>
      </c>
      <c r="H1688" t="s">
        <v>1257</v>
      </c>
      <c r="I1688" t="s">
        <v>10</v>
      </c>
      <c r="K1688">
        <v>26.513003999999999</v>
      </c>
      <c r="L1688">
        <v>26.513003999999999</v>
      </c>
      <c r="M1688">
        <v>25.577083999999999</v>
      </c>
      <c r="N1688">
        <v>24.829350000000002</v>
      </c>
      <c r="O1688">
        <v>24.520894999999999</v>
      </c>
      <c r="P1688">
        <v>24.765331</v>
      </c>
      <c r="Q1688">
        <v>25.137032000000001</v>
      </c>
      <c r="R1688">
        <v>25.114467999999999</v>
      </c>
      <c r="S1688">
        <v>25.288149000000001</v>
      </c>
      <c r="T1688">
        <v>25.796295000000001</v>
      </c>
      <c r="U1688">
        <v>25.957018000000001</v>
      </c>
      <c r="V1688">
        <v>26.175319999999999</v>
      </c>
      <c r="W1688">
        <v>26.182669000000001</v>
      </c>
      <c r="X1688">
        <v>26.185417000000001</v>
      </c>
      <c r="Y1688">
        <v>26.192978</v>
      </c>
      <c r="Z1688">
        <v>26.188690000000001</v>
      </c>
      <c r="AA1688">
        <v>25.9086</v>
      </c>
      <c r="AB1688">
        <v>26.306698000000001</v>
      </c>
      <c r="AC1688">
        <v>26.398444999999999</v>
      </c>
      <c r="AD1688">
        <v>26.908159000000001</v>
      </c>
      <c r="AE1688">
        <v>27.056519000000002</v>
      </c>
      <c r="AF1688">
        <v>27.106112</v>
      </c>
      <c r="AG1688">
        <v>27.316279999999999</v>
      </c>
      <c r="AH1688">
        <v>27.453892</v>
      </c>
      <c r="AI1688">
        <v>27.416844999999999</v>
      </c>
      <c r="AJ1688">
        <v>27.439785000000001</v>
      </c>
      <c r="AK1688">
        <v>27.260895000000001</v>
      </c>
      <c r="AL1688">
        <v>27.407786999999999</v>
      </c>
      <c r="AM1688">
        <v>27.697597999999999</v>
      </c>
      <c r="AN1688">
        <v>27.962391</v>
      </c>
      <c r="AO1688" s="1">
        <v>2E-3</v>
      </c>
    </row>
    <row r="1689" spans="1:41" hidden="1" x14ac:dyDescent="0.2">
      <c r="A1689" t="s">
        <v>1490</v>
      </c>
      <c r="B1689" t="s">
        <v>15</v>
      </c>
      <c r="C1689" t="s">
        <v>2648</v>
      </c>
      <c r="D1689" t="s">
        <v>2664</v>
      </c>
      <c r="E1689" t="s">
        <v>2665</v>
      </c>
      <c r="F1689" t="s">
        <v>2653</v>
      </c>
      <c r="H1689" t="s">
        <v>1258</v>
      </c>
      <c r="I1689" t="s">
        <v>10</v>
      </c>
      <c r="K1689">
        <v>26.513003999999999</v>
      </c>
      <c r="L1689">
        <v>26.513003999999999</v>
      </c>
      <c r="M1689">
        <v>25.810347</v>
      </c>
      <c r="N1689">
        <v>26.70598</v>
      </c>
      <c r="O1689">
        <v>27.053602000000001</v>
      </c>
      <c r="P1689">
        <v>27.436060000000001</v>
      </c>
      <c r="Q1689">
        <v>27.922308000000001</v>
      </c>
      <c r="R1689">
        <v>28.480232000000001</v>
      </c>
      <c r="S1689">
        <v>29.561647000000001</v>
      </c>
      <c r="T1689">
        <v>30.18055</v>
      </c>
      <c r="U1689">
        <v>30.658926000000001</v>
      </c>
      <c r="V1689">
        <v>31.239647000000001</v>
      </c>
      <c r="W1689">
        <v>31.670186999999999</v>
      </c>
      <c r="X1689">
        <v>32.041770999999997</v>
      </c>
      <c r="Y1689">
        <v>32.215603000000002</v>
      </c>
      <c r="Z1689">
        <v>32.467224000000002</v>
      </c>
      <c r="AA1689">
        <v>32.717517999999998</v>
      </c>
      <c r="AB1689">
        <v>32.818085000000004</v>
      </c>
      <c r="AC1689">
        <v>33.048237</v>
      </c>
      <c r="AD1689">
        <v>32.674956999999999</v>
      </c>
      <c r="AE1689">
        <v>32.536228000000001</v>
      </c>
      <c r="AF1689">
        <v>32.986046000000002</v>
      </c>
      <c r="AG1689">
        <v>33.293548999999999</v>
      </c>
      <c r="AH1689">
        <v>33.416755999999999</v>
      </c>
      <c r="AI1689">
        <v>33.888751999999997</v>
      </c>
      <c r="AJ1689">
        <v>33.760857000000001</v>
      </c>
      <c r="AK1689">
        <v>33.730437999999999</v>
      </c>
      <c r="AL1689">
        <v>33.483584999999998</v>
      </c>
      <c r="AM1689">
        <v>33.725082</v>
      </c>
      <c r="AN1689">
        <v>33.893642</v>
      </c>
      <c r="AO1689" s="1">
        <v>8.9999999999999993E-3</v>
      </c>
    </row>
    <row r="1690" spans="1:41" hidden="1" x14ac:dyDescent="0.2">
      <c r="A1690" t="s">
        <v>1490</v>
      </c>
      <c r="B1690" t="s">
        <v>83</v>
      </c>
      <c r="C1690" t="s">
        <v>2648</v>
      </c>
      <c r="D1690" t="s">
        <v>2664</v>
      </c>
      <c r="E1690" t="s">
        <v>2666</v>
      </c>
      <c r="I1690" t="s">
        <v>10</v>
      </c>
    </row>
    <row r="1691" spans="1:41" hidden="1" x14ac:dyDescent="0.2">
      <c r="A1691" t="s">
        <v>1490</v>
      </c>
      <c r="B1691" t="s">
        <v>11</v>
      </c>
      <c r="C1691" t="s">
        <v>2648</v>
      </c>
      <c r="D1691" t="s">
        <v>2664</v>
      </c>
      <c r="E1691" t="s">
        <v>2666</v>
      </c>
      <c r="F1691" t="s">
        <v>2651</v>
      </c>
      <c r="H1691" t="s">
        <v>1259</v>
      </c>
      <c r="I1691" t="s">
        <v>10</v>
      </c>
      <c r="K1691">
        <v>25.333266999999999</v>
      </c>
      <c r="L1691">
        <v>24.319109000000001</v>
      </c>
      <c r="M1691">
        <v>21.721796000000001</v>
      </c>
      <c r="N1691">
        <v>21.546655999999999</v>
      </c>
      <c r="O1691">
        <v>21.335514</v>
      </c>
      <c r="P1691">
        <v>21.577252999999999</v>
      </c>
      <c r="Q1691">
        <v>21.841331</v>
      </c>
      <c r="R1691">
        <v>22.079194999999999</v>
      </c>
      <c r="S1691">
        <v>22.248304000000001</v>
      </c>
      <c r="T1691">
        <v>22.835625</v>
      </c>
      <c r="U1691">
        <v>23.128201000000001</v>
      </c>
      <c r="V1691">
        <v>23.384965999999999</v>
      </c>
      <c r="W1691">
        <v>23.520391</v>
      </c>
      <c r="X1691">
        <v>23.726336</v>
      </c>
      <c r="Y1691">
        <v>23.823067000000002</v>
      </c>
      <c r="Z1691">
        <v>24.005704999999999</v>
      </c>
      <c r="AA1691">
        <v>24.167591000000002</v>
      </c>
      <c r="AB1691">
        <v>24.441607000000001</v>
      </c>
      <c r="AC1691">
        <v>24.442993000000001</v>
      </c>
      <c r="AD1691">
        <v>24.655859</v>
      </c>
      <c r="AE1691">
        <v>24.811340000000001</v>
      </c>
      <c r="AF1691">
        <v>24.844332000000001</v>
      </c>
      <c r="AG1691">
        <v>25.080774000000002</v>
      </c>
      <c r="AH1691">
        <v>25.330666000000001</v>
      </c>
      <c r="AI1691">
        <v>25.405588000000002</v>
      </c>
      <c r="AJ1691">
        <v>25.622769999999999</v>
      </c>
      <c r="AK1691">
        <v>25.707920000000001</v>
      </c>
      <c r="AL1691">
        <v>25.641134000000001</v>
      </c>
      <c r="AM1691">
        <v>25.660397</v>
      </c>
      <c r="AN1691">
        <v>25.643308999999999</v>
      </c>
      <c r="AO1691" s="1">
        <v>0</v>
      </c>
    </row>
    <row r="1692" spans="1:41" hidden="1" x14ac:dyDescent="0.2">
      <c r="A1692" t="s">
        <v>1490</v>
      </c>
      <c r="B1692" t="s">
        <v>13</v>
      </c>
      <c r="C1692" t="s">
        <v>2648</v>
      </c>
      <c r="D1692" t="s">
        <v>2664</v>
      </c>
      <c r="E1692" t="s">
        <v>2666</v>
      </c>
      <c r="F1692" t="s">
        <v>2652</v>
      </c>
      <c r="H1692" t="s">
        <v>1260</v>
      </c>
      <c r="I1692" t="s">
        <v>10</v>
      </c>
      <c r="K1692">
        <v>25.333266999999999</v>
      </c>
      <c r="L1692">
        <v>24.319109000000001</v>
      </c>
      <c r="M1692">
        <v>21.359408999999999</v>
      </c>
      <c r="N1692">
        <v>20.741931999999998</v>
      </c>
      <c r="O1692">
        <v>20.434631</v>
      </c>
      <c r="P1692">
        <v>20.534451000000001</v>
      </c>
      <c r="Q1692">
        <v>20.779976000000001</v>
      </c>
      <c r="R1692">
        <v>20.849905</v>
      </c>
      <c r="S1692">
        <v>20.961093999999999</v>
      </c>
      <c r="T1692">
        <v>21.232303999999999</v>
      </c>
      <c r="U1692">
        <v>21.376144</v>
      </c>
      <c r="V1692">
        <v>21.556007000000001</v>
      </c>
      <c r="W1692">
        <v>21.573443999999999</v>
      </c>
      <c r="X1692">
        <v>21.567373</v>
      </c>
      <c r="Y1692">
        <v>21.573678999999998</v>
      </c>
      <c r="Z1692">
        <v>21.581427000000001</v>
      </c>
      <c r="AA1692">
        <v>21.51972</v>
      </c>
      <c r="AB1692">
        <v>21.667117999999999</v>
      </c>
      <c r="AC1692">
        <v>21.711752000000001</v>
      </c>
      <c r="AD1692">
        <v>22.102255</v>
      </c>
      <c r="AE1692">
        <v>22.227636</v>
      </c>
      <c r="AF1692">
        <v>22.263817</v>
      </c>
      <c r="AG1692">
        <v>22.442502999999999</v>
      </c>
      <c r="AH1692">
        <v>22.567888</v>
      </c>
      <c r="AI1692">
        <v>22.607382000000001</v>
      </c>
      <c r="AJ1692">
        <v>22.761603999999998</v>
      </c>
      <c r="AK1692">
        <v>22.614885000000001</v>
      </c>
      <c r="AL1692">
        <v>22.712685</v>
      </c>
      <c r="AM1692">
        <v>22.977221</v>
      </c>
      <c r="AN1692">
        <v>23.198757000000001</v>
      </c>
      <c r="AO1692" s="1">
        <v>-3.0000000000000001E-3</v>
      </c>
    </row>
    <row r="1693" spans="1:41" hidden="1" x14ac:dyDescent="0.2">
      <c r="A1693" t="s">
        <v>1490</v>
      </c>
      <c r="B1693" t="s">
        <v>15</v>
      </c>
      <c r="C1693" t="s">
        <v>2648</v>
      </c>
      <c r="D1693" t="s">
        <v>2664</v>
      </c>
      <c r="E1693" t="s">
        <v>2666</v>
      </c>
      <c r="F1693" t="s">
        <v>2653</v>
      </c>
      <c r="H1693" t="s">
        <v>1261</v>
      </c>
      <c r="I1693" t="s">
        <v>10</v>
      </c>
      <c r="K1693">
        <v>25.333266999999999</v>
      </c>
      <c r="L1693">
        <v>24.319109000000001</v>
      </c>
      <c r="M1693">
        <v>21.527819000000001</v>
      </c>
      <c r="N1693">
        <v>22.274719000000001</v>
      </c>
      <c r="O1693">
        <v>22.592299000000001</v>
      </c>
      <c r="P1693">
        <v>22.911797</v>
      </c>
      <c r="Q1693">
        <v>23.303514</v>
      </c>
      <c r="R1693">
        <v>23.736189</v>
      </c>
      <c r="S1693">
        <v>24.656203999999999</v>
      </c>
      <c r="T1693">
        <v>25.191617999999998</v>
      </c>
      <c r="U1693">
        <v>25.575327000000001</v>
      </c>
      <c r="V1693">
        <v>26.063959000000001</v>
      </c>
      <c r="W1693">
        <v>26.403202</v>
      </c>
      <c r="X1693">
        <v>26.725227</v>
      </c>
      <c r="Y1693">
        <v>26.858350999999999</v>
      </c>
      <c r="Z1693">
        <v>27.067539</v>
      </c>
      <c r="AA1693">
        <v>27.278233</v>
      </c>
      <c r="AB1693">
        <v>27.364052000000001</v>
      </c>
      <c r="AC1693">
        <v>27.553761000000002</v>
      </c>
      <c r="AD1693">
        <v>27.236446000000001</v>
      </c>
      <c r="AE1693">
        <v>27.12528</v>
      </c>
      <c r="AF1693">
        <v>27.443850000000001</v>
      </c>
      <c r="AG1693">
        <v>27.710415000000001</v>
      </c>
      <c r="AH1693">
        <v>27.870025999999999</v>
      </c>
      <c r="AI1693">
        <v>28.254221000000001</v>
      </c>
      <c r="AJ1693">
        <v>28.147843999999999</v>
      </c>
      <c r="AK1693">
        <v>28.122444000000002</v>
      </c>
      <c r="AL1693">
        <v>27.921099000000002</v>
      </c>
      <c r="AM1693">
        <v>28.129163999999999</v>
      </c>
      <c r="AN1693">
        <v>28.271716999999999</v>
      </c>
      <c r="AO1693" s="1">
        <v>4.0000000000000001E-3</v>
      </c>
    </row>
    <row r="1694" spans="1:41" hidden="1" x14ac:dyDescent="0.2">
      <c r="A1694" t="s">
        <v>1490</v>
      </c>
      <c r="B1694" t="s">
        <v>87</v>
      </c>
      <c r="C1694" t="s">
        <v>2648</v>
      </c>
      <c r="D1694" t="s">
        <v>2664</v>
      </c>
      <c r="E1694" t="s">
        <v>2667</v>
      </c>
      <c r="I1694" t="s">
        <v>10</v>
      </c>
    </row>
    <row r="1695" spans="1:41" hidden="1" x14ac:dyDescent="0.2">
      <c r="A1695" t="s">
        <v>1490</v>
      </c>
      <c r="B1695" t="s">
        <v>11</v>
      </c>
      <c r="C1695" t="s">
        <v>2648</v>
      </c>
      <c r="D1695" t="s">
        <v>2664</v>
      </c>
      <c r="E1695" t="s">
        <v>2667</v>
      </c>
      <c r="F1695" t="s">
        <v>2651</v>
      </c>
      <c r="H1695" t="s">
        <v>1262</v>
      </c>
      <c r="I1695" t="s">
        <v>10</v>
      </c>
      <c r="K1695">
        <v>14.757042999999999</v>
      </c>
      <c r="L1695">
        <v>15.41935</v>
      </c>
      <c r="M1695">
        <v>14.360416000000001</v>
      </c>
      <c r="N1695">
        <v>15.581751000000001</v>
      </c>
      <c r="O1695">
        <v>15.650454</v>
      </c>
      <c r="P1695">
        <v>15.836244000000001</v>
      </c>
      <c r="Q1695">
        <v>16.107880000000002</v>
      </c>
      <c r="R1695">
        <v>16.399460000000001</v>
      </c>
      <c r="S1695">
        <v>16.559615999999998</v>
      </c>
      <c r="T1695">
        <v>16.495853</v>
      </c>
      <c r="U1695">
        <v>16.926642999999999</v>
      </c>
      <c r="V1695">
        <v>17.110889</v>
      </c>
      <c r="W1695">
        <v>17.211306</v>
      </c>
      <c r="X1695">
        <v>17.386942000000001</v>
      </c>
      <c r="Y1695">
        <v>17.498142000000001</v>
      </c>
      <c r="Z1695">
        <v>17.692329000000001</v>
      </c>
      <c r="AA1695">
        <v>17.944067</v>
      </c>
      <c r="AB1695">
        <v>18.121908000000001</v>
      </c>
      <c r="AC1695">
        <v>18.214030999999999</v>
      </c>
      <c r="AD1695">
        <v>18.422215000000001</v>
      </c>
      <c r="AE1695">
        <v>18.554846000000001</v>
      </c>
      <c r="AF1695">
        <v>18.58568</v>
      </c>
      <c r="AG1695">
        <v>18.862841</v>
      </c>
      <c r="AH1695">
        <v>19.171564</v>
      </c>
      <c r="AI1695">
        <v>19.277640999999999</v>
      </c>
      <c r="AJ1695">
        <v>19.478892999999999</v>
      </c>
      <c r="AK1695">
        <v>19.558516000000001</v>
      </c>
      <c r="AL1695">
        <v>19.532654000000001</v>
      </c>
      <c r="AM1695">
        <v>19.581627000000001</v>
      </c>
      <c r="AN1695">
        <v>19.505307999999999</v>
      </c>
      <c r="AO1695" s="1">
        <v>0.01</v>
      </c>
    </row>
    <row r="1696" spans="1:41" hidden="1" x14ac:dyDescent="0.2">
      <c r="A1696" t="s">
        <v>1490</v>
      </c>
      <c r="B1696" t="s">
        <v>13</v>
      </c>
      <c r="C1696" t="s">
        <v>2648</v>
      </c>
      <c r="D1696" t="s">
        <v>2664</v>
      </c>
      <c r="E1696" t="s">
        <v>2667</v>
      </c>
      <c r="F1696" t="s">
        <v>2652</v>
      </c>
      <c r="H1696" t="s">
        <v>1263</v>
      </c>
      <c r="I1696" t="s">
        <v>10</v>
      </c>
      <c r="K1696">
        <v>14.757042999999999</v>
      </c>
      <c r="L1696">
        <v>15.41935</v>
      </c>
      <c r="M1696">
        <v>13.913964</v>
      </c>
      <c r="N1696">
        <v>14.590674999999999</v>
      </c>
      <c r="O1696">
        <v>14.605558</v>
      </c>
      <c r="P1696">
        <v>14.823808</v>
      </c>
      <c r="Q1696">
        <v>15.144466</v>
      </c>
      <c r="R1696">
        <v>15.381406999999999</v>
      </c>
      <c r="S1696">
        <v>15.523540000000001</v>
      </c>
      <c r="T1696">
        <v>15.479473</v>
      </c>
      <c r="U1696">
        <v>15.602959999999999</v>
      </c>
      <c r="V1696">
        <v>15.739152000000001</v>
      </c>
      <c r="W1696">
        <v>15.724353000000001</v>
      </c>
      <c r="X1696">
        <v>15.581518000000001</v>
      </c>
      <c r="Y1696">
        <v>15.60988</v>
      </c>
      <c r="Z1696">
        <v>15.588403</v>
      </c>
      <c r="AA1696">
        <v>15.625793</v>
      </c>
      <c r="AB1696">
        <v>15.794654</v>
      </c>
      <c r="AC1696">
        <v>15.798679999999999</v>
      </c>
      <c r="AD1696">
        <v>16.141992999999999</v>
      </c>
      <c r="AE1696">
        <v>16.288719</v>
      </c>
      <c r="AF1696">
        <v>16.282188000000001</v>
      </c>
      <c r="AG1696">
        <v>16.607161000000001</v>
      </c>
      <c r="AH1696">
        <v>16.748536999999999</v>
      </c>
      <c r="AI1696">
        <v>16.822185999999999</v>
      </c>
      <c r="AJ1696">
        <v>17.045449999999999</v>
      </c>
      <c r="AK1696">
        <v>16.945119999999999</v>
      </c>
      <c r="AL1696">
        <v>17.024228999999998</v>
      </c>
      <c r="AM1696">
        <v>17.283638</v>
      </c>
      <c r="AN1696">
        <v>17.433665999999999</v>
      </c>
      <c r="AO1696" s="1">
        <v>6.0000000000000001E-3</v>
      </c>
    </row>
    <row r="1697" spans="1:41" hidden="1" x14ac:dyDescent="0.2">
      <c r="A1697" t="s">
        <v>1490</v>
      </c>
      <c r="B1697" t="s">
        <v>15</v>
      </c>
      <c r="C1697" t="s">
        <v>2648</v>
      </c>
      <c r="D1697" t="s">
        <v>2664</v>
      </c>
      <c r="E1697" t="s">
        <v>2667</v>
      </c>
      <c r="F1697" t="s">
        <v>2653</v>
      </c>
      <c r="H1697" t="s">
        <v>1264</v>
      </c>
      <c r="I1697" t="s">
        <v>10</v>
      </c>
      <c r="K1697">
        <v>14.757042999999999</v>
      </c>
      <c r="L1697">
        <v>15.41935</v>
      </c>
      <c r="M1697">
        <v>14.216143000000001</v>
      </c>
      <c r="N1697">
        <v>15.667033999999999</v>
      </c>
      <c r="O1697">
        <v>16.148904999999999</v>
      </c>
      <c r="P1697">
        <v>16.499624000000001</v>
      </c>
      <c r="Q1697">
        <v>16.902456000000001</v>
      </c>
      <c r="R1697">
        <v>17.485852999999999</v>
      </c>
      <c r="S1697">
        <v>18.501228000000001</v>
      </c>
      <c r="T1697">
        <v>18.789328000000001</v>
      </c>
      <c r="U1697">
        <v>19.269188</v>
      </c>
      <c r="V1697">
        <v>19.650072000000002</v>
      </c>
      <c r="W1697">
        <v>19.966664999999999</v>
      </c>
      <c r="X1697">
        <v>20.247046000000001</v>
      </c>
      <c r="Y1697">
        <v>20.372135</v>
      </c>
      <c r="Z1697">
        <v>20.598621000000001</v>
      </c>
      <c r="AA1697">
        <v>20.859100000000002</v>
      </c>
      <c r="AB1697">
        <v>20.928747000000001</v>
      </c>
      <c r="AC1697">
        <v>21.114584000000001</v>
      </c>
      <c r="AD1697">
        <v>20.841303</v>
      </c>
      <c r="AE1697">
        <v>20.779793000000002</v>
      </c>
      <c r="AF1697">
        <v>20.886927</v>
      </c>
      <c r="AG1697">
        <v>21.197061999999999</v>
      </c>
      <c r="AH1697">
        <v>21.411535000000001</v>
      </c>
      <c r="AI1697">
        <v>21.793982</v>
      </c>
      <c r="AJ1697">
        <v>21.864445</v>
      </c>
      <c r="AK1697">
        <v>21.965250000000001</v>
      </c>
      <c r="AL1697">
        <v>21.827784000000001</v>
      </c>
      <c r="AM1697">
        <v>21.832794</v>
      </c>
      <c r="AN1697">
        <v>21.981316</v>
      </c>
      <c r="AO1697" s="1">
        <v>1.4E-2</v>
      </c>
    </row>
    <row r="1698" spans="1:41" hidden="1" x14ac:dyDescent="0.2">
      <c r="A1698" t="s">
        <v>1490</v>
      </c>
      <c r="B1698" t="s">
        <v>91</v>
      </c>
      <c r="C1698" t="s">
        <v>2648</v>
      </c>
      <c r="D1698" t="s">
        <v>2664</v>
      </c>
      <c r="E1698" t="s">
        <v>2668</v>
      </c>
      <c r="I1698" t="s">
        <v>10</v>
      </c>
    </row>
    <row r="1699" spans="1:41" hidden="1" x14ac:dyDescent="0.2">
      <c r="A1699" t="s">
        <v>1490</v>
      </c>
      <c r="B1699" t="s">
        <v>11</v>
      </c>
      <c r="C1699" t="s">
        <v>2648</v>
      </c>
      <c r="D1699" t="s">
        <v>2664</v>
      </c>
      <c r="E1699" t="s">
        <v>2668</v>
      </c>
      <c r="F1699" t="s">
        <v>2651</v>
      </c>
      <c r="H1699" t="s">
        <v>1265</v>
      </c>
      <c r="I1699" t="s">
        <v>10</v>
      </c>
      <c r="K1699">
        <v>23.367042999999999</v>
      </c>
      <c r="L1699">
        <v>22.477066000000001</v>
      </c>
      <c r="M1699">
        <v>21.613422</v>
      </c>
      <c r="N1699">
        <v>22.390751000000002</v>
      </c>
      <c r="O1699">
        <v>22.357289999999999</v>
      </c>
      <c r="P1699">
        <v>22.333445000000001</v>
      </c>
      <c r="Q1699">
        <v>22.387035000000001</v>
      </c>
      <c r="R1699">
        <v>22.565249999999999</v>
      </c>
      <c r="S1699">
        <v>22.69849</v>
      </c>
      <c r="T1699">
        <v>22.661224000000001</v>
      </c>
      <c r="U1699">
        <v>22.923190999999999</v>
      </c>
      <c r="V1699">
        <v>23.024992000000001</v>
      </c>
      <c r="W1699">
        <v>23.083136</v>
      </c>
      <c r="X1699">
        <v>23.136800999999998</v>
      </c>
      <c r="Y1699">
        <v>23.216383</v>
      </c>
      <c r="Z1699">
        <v>23.410076</v>
      </c>
      <c r="AA1699">
        <v>23.603394999999999</v>
      </c>
      <c r="AB1699">
        <v>23.727727999999999</v>
      </c>
      <c r="AC1699">
        <v>23.815833999999999</v>
      </c>
      <c r="AD1699">
        <v>24.047546000000001</v>
      </c>
      <c r="AE1699">
        <v>24.151819</v>
      </c>
      <c r="AF1699">
        <v>24.161069999999999</v>
      </c>
      <c r="AG1699">
        <v>24.388725000000001</v>
      </c>
      <c r="AH1699">
        <v>24.659775</v>
      </c>
      <c r="AI1699">
        <v>24.753201000000001</v>
      </c>
      <c r="AJ1699">
        <v>24.960851999999999</v>
      </c>
      <c r="AK1699">
        <v>25.001078</v>
      </c>
      <c r="AL1699">
        <v>24.921371000000001</v>
      </c>
      <c r="AM1699">
        <v>24.910847</v>
      </c>
      <c r="AN1699">
        <v>24.878122000000001</v>
      </c>
      <c r="AO1699" s="1">
        <v>2E-3</v>
      </c>
    </row>
    <row r="1700" spans="1:41" hidden="1" x14ac:dyDescent="0.2">
      <c r="A1700" t="s">
        <v>1490</v>
      </c>
      <c r="B1700" t="s">
        <v>13</v>
      </c>
      <c r="C1700" t="s">
        <v>2648</v>
      </c>
      <c r="D1700" t="s">
        <v>2664</v>
      </c>
      <c r="E1700" t="s">
        <v>2668</v>
      </c>
      <c r="F1700" t="s">
        <v>2652</v>
      </c>
      <c r="H1700" t="s">
        <v>1266</v>
      </c>
      <c r="I1700" t="s">
        <v>10</v>
      </c>
      <c r="K1700">
        <v>23.367042999999999</v>
      </c>
      <c r="L1700">
        <v>22.477066000000001</v>
      </c>
      <c r="M1700">
        <v>21.311508</v>
      </c>
      <c r="N1700">
        <v>21.621216</v>
      </c>
      <c r="O1700">
        <v>21.543361999999998</v>
      </c>
      <c r="P1700">
        <v>21.497313999999999</v>
      </c>
      <c r="Q1700">
        <v>21.601987999999999</v>
      </c>
      <c r="R1700">
        <v>21.722183000000001</v>
      </c>
      <c r="S1700">
        <v>21.823391000000001</v>
      </c>
      <c r="T1700">
        <v>21.789337</v>
      </c>
      <c r="U1700">
        <v>21.855791</v>
      </c>
      <c r="V1700">
        <v>21.898422</v>
      </c>
      <c r="W1700">
        <v>21.877306000000001</v>
      </c>
      <c r="X1700">
        <v>21.682987000000001</v>
      </c>
      <c r="Y1700">
        <v>21.670673000000001</v>
      </c>
      <c r="Z1700">
        <v>21.681698000000001</v>
      </c>
      <c r="AA1700">
        <v>21.714333</v>
      </c>
      <c r="AB1700">
        <v>21.767482999999999</v>
      </c>
      <c r="AC1700">
        <v>21.768529999999998</v>
      </c>
      <c r="AD1700">
        <v>22.028535999999999</v>
      </c>
      <c r="AE1700">
        <v>22.170321999999999</v>
      </c>
      <c r="AF1700">
        <v>22.160902</v>
      </c>
      <c r="AG1700">
        <v>22.420743999999999</v>
      </c>
      <c r="AH1700">
        <v>22.466298999999999</v>
      </c>
      <c r="AI1700">
        <v>22.532336999999998</v>
      </c>
      <c r="AJ1700">
        <v>22.745764000000001</v>
      </c>
      <c r="AK1700">
        <v>22.6374</v>
      </c>
      <c r="AL1700">
        <v>22.698198000000001</v>
      </c>
      <c r="AM1700">
        <v>22.923608999999999</v>
      </c>
      <c r="AN1700">
        <v>23.040899</v>
      </c>
      <c r="AO1700" s="1">
        <v>0</v>
      </c>
    </row>
    <row r="1701" spans="1:41" hidden="1" x14ac:dyDescent="0.2">
      <c r="A1701" t="s">
        <v>1490</v>
      </c>
      <c r="B1701" t="s">
        <v>15</v>
      </c>
      <c r="C1701" t="s">
        <v>2648</v>
      </c>
      <c r="D1701" t="s">
        <v>2664</v>
      </c>
      <c r="E1701" t="s">
        <v>2668</v>
      </c>
      <c r="F1701" t="s">
        <v>2653</v>
      </c>
      <c r="H1701" t="s">
        <v>1267</v>
      </c>
      <c r="I1701" t="s">
        <v>10</v>
      </c>
      <c r="K1701">
        <v>23.367042999999999</v>
      </c>
      <c r="L1701">
        <v>22.477066000000001</v>
      </c>
      <c r="M1701">
        <v>21.557321999999999</v>
      </c>
      <c r="N1701">
        <v>22.683188999999999</v>
      </c>
      <c r="O1701">
        <v>23.036048999999998</v>
      </c>
      <c r="P1701">
        <v>23.231812000000001</v>
      </c>
      <c r="Q1701">
        <v>23.428032000000002</v>
      </c>
      <c r="R1701">
        <v>23.752209000000001</v>
      </c>
      <c r="S1701">
        <v>24.743341000000001</v>
      </c>
      <c r="T1701">
        <v>25.029442</v>
      </c>
      <c r="U1701">
        <v>25.378440999999999</v>
      </c>
      <c r="V1701">
        <v>25.708940999999999</v>
      </c>
      <c r="W1701">
        <v>25.935704999999999</v>
      </c>
      <c r="X1701">
        <v>26.116879999999998</v>
      </c>
      <c r="Y1701">
        <v>26.165794000000002</v>
      </c>
      <c r="Z1701">
        <v>26.410665999999999</v>
      </c>
      <c r="AA1701">
        <v>26.607592</v>
      </c>
      <c r="AB1701">
        <v>26.639621999999999</v>
      </c>
      <c r="AC1701">
        <v>26.810286000000001</v>
      </c>
      <c r="AD1701">
        <v>26.549250000000001</v>
      </c>
      <c r="AE1701">
        <v>26.470490999999999</v>
      </c>
      <c r="AF1701">
        <v>26.540934</v>
      </c>
      <c r="AG1701">
        <v>26.840305000000001</v>
      </c>
      <c r="AH1701">
        <v>26.994606000000001</v>
      </c>
      <c r="AI1701">
        <v>27.300388000000002</v>
      </c>
      <c r="AJ1701">
        <v>27.443604000000001</v>
      </c>
      <c r="AK1701">
        <v>27.459548999999999</v>
      </c>
      <c r="AL1701">
        <v>27.365583000000001</v>
      </c>
      <c r="AM1701">
        <v>27.371100999999999</v>
      </c>
      <c r="AN1701">
        <v>27.483000000000001</v>
      </c>
      <c r="AO1701" s="1">
        <v>6.0000000000000001E-3</v>
      </c>
    </row>
    <row r="1702" spans="1:41" hidden="1" x14ac:dyDescent="0.2">
      <c r="A1702" t="s">
        <v>1490</v>
      </c>
      <c r="B1702" t="s">
        <v>36</v>
      </c>
      <c r="C1702" t="s">
        <v>2648</v>
      </c>
      <c r="D1702" t="s">
        <v>2664</v>
      </c>
      <c r="E1702" t="s">
        <v>2660</v>
      </c>
      <c r="I1702" t="s">
        <v>10</v>
      </c>
    </row>
    <row r="1703" spans="1:41" hidden="1" x14ac:dyDescent="0.2">
      <c r="A1703" t="s">
        <v>1490</v>
      </c>
      <c r="B1703" t="s">
        <v>11</v>
      </c>
      <c r="C1703" t="s">
        <v>2648</v>
      </c>
      <c r="D1703" t="s">
        <v>2664</v>
      </c>
      <c r="E1703" t="s">
        <v>2660</v>
      </c>
      <c r="F1703" t="s">
        <v>2651</v>
      </c>
      <c r="H1703" t="s">
        <v>1268</v>
      </c>
      <c r="I1703" t="s">
        <v>10</v>
      </c>
      <c r="K1703">
        <v>5.7995330000000003</v>
      </c>
      <c r="L1703">
        <v>4.8978919999999997</v>
      </c>
      <c r="M1703">
        <v>8.0148650000000004</v>
      </c>
      <c r="N1703">
        <v>8.9210770000000004</v>
      </c>
      <c r="O1703">
        <v>9.0453320000000001</v>
      </c>
      <c r="P1703">
        <v>9.2030499999999993</v>
      </c>
      <c r="Q1703">
        <v>9.5274230000000006</v>
      </c>
      <c r="R1703">
        <v>9.7203759999999999</v>
      </c>
      <c r="S1703">
        <v>9.8156119999999998</v>
      </c>
      <c r="T1703">
        <v>9.961506</v>
      </c>
      <c r="U1703">
        <v>10.142282</v>
      </c>
      <c r="V1703">
        <v>10.276643</v>
      </c>
      <c r="W1703">
        <v>10.392796000000001</v>
      </c>
      <c r="X1703">
        <v>10.405481</v>
      </c>
      <c r="Y1703">
        <v>10.424975</v>
      </c>
      <c r="Z1703">
        <v>10.383343999999999</v>
      </c>
      <c r="AA1703">
        <v>10.372629999999999</v>
      </c>
      <c r="AB1703">
        <v>10.555415999999999</v>
      </c>
      <c r="AC1703">
        <v>10.390064000000001</v>
      </c>
      <c r="AD1703">
        <v>10.875692000000001</v>
      </c>
      <c r="AE1703">
        <v>11.033587000000001</v>
      </c>
      <c r="AF1703">
        <v>11.161604000000001</v>
      </c>
      <c r="AG1703">
        <v>11.501315</v>
      </c>
      <c r="AH1703">
        <v>11.754334999999999</v>
      </c>
      <c r="AI1703">
        <v>11.841726</v>
      </c>
      <c r="AJ1703">
        <v>11.970259</v>
      </c>
      <c r="AK1703">
        <v>12.085513000000001</v>
      </c>
      <c r="AL1703">
        <v>11.989178000000001</v>
      </c>
      <c r="AM1703">
        <v>12.04913</v>
      </c>
      <c r="AN1703">
        <v>11.962996</v>
      </c>
      <c r="AO1703" s="1">
        <v>2.5000000000000001E-2</v>
      </c>
    </row>
    <row r="1704" spans="1:41" hidden="1" x14ac:dyDescent="0.2">
      <c r="A1704" t="s">
        <v>1490</v>
      </c>
      <c r="B1704" t="s">
        <v>13</v>
      </c>
      <c r="C1704" t="s">
        <v>2648</v>
      </c>
      <c r="D1704" t="s">
        <v>2664</v>
      </c>
      <c r="E1704" t="s">
        <v>2660</v>
      </c>
      <c r="F1704" t="s">
        <v>2652</v>
      </c>
      <c r="H1704" t="s">
        <v>1269</v>
      </c>
      <c r="I1704" t="s">
        <v>10</v>
      </c>
      <c r="K1704">
        <v>5.7996169999999996</v>
      </c>
      <c r="L1704">
        <v>4.8969959999999997</v>
      </c>
      <c r="M1704">
        <v>7.7046330000000003</v>
      </c>
      <c r="N1704">
        <v>8.2083829999999995</v>
      </c>
      <c r="O1704">
        <v>8.3077880000000004</v>
      </c>
      <c r="P1704">
        <v>8.4906249999999996</v>
      </c>
      <c r="Q1704">
        <v>8.7972370000000009</v>
      </c>
      <c r="R1704">
        <v>8.9508960000000002</v>
      </c>
      <c r="S1704">
        <v>9.054665</v>
      </c>
      <c r="T1704">
        <v>9.1069390000000006</v>
      </c>
      <c r="U1704">
        <v>9.1769180000000006</v>
      </c>
      <c r="V1704">
        <v>9.2887570000000004</v>
      </c>
      <c r="W1704">
        <v>9.3312240000000006</v>
      </c>
      <c r="X1704">
        <v>9.2759610000000006</v>
      </c>
      <c r="Y1704">
        <v>9.3029810000000008</v>
      </c>
      <c r="Z1704">
        <v>9.3192959999999996</v>
      </c>
      <c r="AA1704">
        <v>9.3667890000000007</v>
      </c>
      <c r="AB1704">
        <v>9.4876330000000006</v>
      </c>
      <c r="AC1704">
        <v>9.4762269999999997</v>
      </c>
      <c r="AD1704">
        <v>9.7714979999999994</v>
      </c>
      <c r="AE1704">
        <v>9.885904</v>
      </c>
      <c r="AF1704">
        <v>9.8875430000000009</v>
      </c>
      <c r="AG1704">
        <v>10.084637000000001</v>
      </c>
      <c r="AH1704">
        <v>10.176231</v>
      </c>
      <c r="AI1704">
        <v>10.285550000000001</v>
      </c>
      <c r="AJ1704">
        <v>10.400687</v>
      </c>
      <c r="AK1704">
        <v>10.349938999999999</v>
      </c>
      <c r="AL1704">
        <v>10.427466000000001</v>
      </c>
      <c r="AM1704">
        <v>10.540704</v>
      </c>
      <c r="AN1704">
        <v>10.630559999999999</v>
      </c>
      <c r="AO1704" s="1">
        <v>2.1000000000000001E-2</v>
      </c>
    </row>
    <row r="1705" spans="1:41" hidden="1" x14ac:dyDescent="0.2">
      <c r="A1705" t="s">
        <v>1490</v>
      </c>
      <c r="B1705" t="s">
        <v>15</v>
      </c>
      <c r="C1705" t="s">
        <v>2648</v>
      </c>
      <c r="D1705" t="s">
        <v>2664</v>
      </c>
      <c r="E1705" t="s">
        <v>2660</v>
      </c>
      <c r="F1705" t="s">
        <v>2653</v>
      </c>
      <c r="H1705" t="s">
        <v>1270</v>
      </c>
      <c r="I1705" t="s">
        <v>10</v>
      </c>
      <c r="K1705">
        <v>5.7995510000000001</v>
      </c>
      <c r="L1705">
        <v>4.9028790000000004</v>
      </c>
      <c r="M1705">
        <v>8.0164080000000002</v>
      </c>
      <c r="N1705">
        <v>9.1972500000000004</v>
      </c>
      <c r="O1705">
        <v>9.6011900000000008</v>
      </c>
      <c r="P1705">
        <v>9.8942709999999998</v>
      </c>
      <c r="Q1705">
        <v>10.270182999999999</v>
      </c>
      <c r="R1705">
        <v>10.612453</v>
      </c>
      <c r="S1705">
        <v>11.350819</v>
      </c>
      <c r="T1705">
        <v>11.444668999999999</v>
      </c>
      <c r="U1705">
        <v>11.658385000000001</v>
      </c>
      <c r="V1705">
        <v>11.831593</v>
      </c>
      <c r="W1705">
        <v>12.043748000000001</v>
      </c>
      <c r="X1705">
        <v>12.200505</v>
      </c>
      <c r="Y1705">
        <v>12.195161000000001</v>
      </c>
      <c r="Z1705">
        <v>12.239466999999999</v>
      </c>
      <c r="AA1705">
        <v>12.562381</v>
      </c>
      <c r="AB1705">
        <v>12.743662</v>
      </c>
      <c r="AC1705">
        <v>12.796956</v>
      </c>
      <c r="AD1705">
        <v>12.848338</v>
      </c>
      <c r="AE1705">
        <v>12.98179</v>
      </c>
      <c r="AF1705">
        <v>13.09032</v>
      </c>
      <c r="AG1705">
        <v>13.350441999999999</v>
      </c>
      <c r="AH1705">
        <v>13.293156</v>
      </c>
      <c r="AI1705">
        <v>13.4129</v>
      </c>
      <c r="AJ1705">
        <v>13.540184999999999</v>
      </c>
      <c r="AK1705">
        <v>13.550017</v>
      </c>
      <c r="AL1705">
        <v>13.618933</v>
      </c>
      <c r="AM1705">
        <v>13.692023000000001</v>
      </c>
      <c r="AN1705">
        <v>13.661818999999999</v>
      </c>
      <c r="AO1705" s="1">
        <v>0.03</v>
      </c>
    </row>
    <row r="1706" spans="1:41" hidden="1" x14ac:dyDescent="0.2">
      <c r="A1706" t="s">
        <v>1490</v>
      </c>
      <c r="B1706" t="s">
        <v>21</v>
      </c>
      <c r="C1706" t="s">
        <v>2648</v>
      </c>
      <c r="D1706" t="s">
        <v>2664</v>
      </c>
      <c r="E1706" t="s">
        <v>2655</v>
      </c>
      <c r="I1706" t="s">
        <v>10</v>
      </c>
    </row>
    <row r="1707" spans="1:41" hidden="1" x14ac:dyDescent="0.2">
      <c r="A1707" t="s">
        <v>1490</v>
      </c>
      <c r="B1707" t="s">
        <v>11</v>
      </c>
      <c r="C1707" t="s">
        <v>2648</v>
      </c>
      <c r="D1707" t="s">
        <v>2664</v>
      </c>
      <c r="E1707" t="s">
        <v>2655</v>
      </c>
      <c r="F1707" t="s">
        <v>2651</v>
      </c>
      <c r="H1707" t="s">
        <v>1271</v>
      </c>
      <c r="I1707" t="s">
        <v>10</v>
      </c>
      <c r="K1707">
        <v>13.015387</v>
      </c>
      <c r="L1707">
        <v>12.641845999999999</v>
      </c>
      <c r="M1707">
        <v>12.047758</v>
      </c>
      <c r="N1707">
        <v>11.583470999999999</v>
      </c>
      <c r="O1707">
        <v>11.173133999999999</v>
      </c>
      <c r="P1707">
        <v>10.899015</v>
      </c>
      <c r="Q1707">
        <v>10.719685</v>
      </c>
      <c r="R1707">
        <v>10.63644</v>
      </c>
      <c r="S1707">
        <v>10.543994</v>
      </c>
      <c r="T1707">
        <v>10.444057000000001</v>
      </c>
      <c r="U1707">
        <v>10.333767</v>
      </c>
      <c r="V1707">
        <v>10.237406</v>
      </c>
      <c r="W1707">
        <v>10.200212000000001</v>
      </c>
      <c r="X1707">
        <v>10.110656000000001</v>
      </c>
      <c r="Y1707">
        <v>10.00469</v>
      </c>
      <c r="Z1707">
        <v>9.9343570000000003</v>
      </c>
      <c r="AA1707">
        <v>9.8884500000000006</v>
      </c>
      <c r="AB1707">
        <v>9.8558620000000001</v>
      </c>
      <c r="AC1707">
        <v>9.8091439999999999</v>
      </c>
      <c r="AD1707">
        <v>9.8208889999999993</v>
      </c>
      <c r="AE1707">
        <v>9.8009380000000004</v>
      </c>
      <c r="AF1707">
        <v>9.7675839999999994</v>
      </c>
      <c r="AG1707">
        <v>9.7598450000000003</v>
      </c>
      <c r="AH1707">
        <v>9.7007720000000006</v>
      </c>
      <c r="AI1707">
        <v>9.6731370000000005</v>
      </c>
      <c r="AJ1707">
        <v>9.6626119999999993</v>
      </c>
      <c r="AK1707">
        <v>9.6427779999999998</v>
      </c>
      <c r="AL1707">
        <v>9.6304069999999999</v>
      </c>
      <c r="AM1707">
        <v>9.6373940000000005</v>
      </c>
      <c r="AN1707">
        <v>9.6332880000000003</v>
      </c>
      <c r="AO1707" s="1">
        <v>-0.01</v>
      </c>
    </row>
    <row r="1708" spans="1:41" hidden="1" x14ac:dyDescent="0.2">
      <c r="A1708" t="s">
        <v>1490</v>
      </c>
      <c r="B1708" t="s">
        <v>13</v>
      </c>
      <c r="C1708" t="s">
        <v>2648</v>
      </c>
      <c r="D1708" t="s">
        <v>2664</v>
      </c>
      <c r="E1708" t="s">
        <v>2655</v>
      </c>
      <c r="F1708" t="s">
        <v>2652</v>
      </c>
      <c r="H1708" t="s">
        <v>1272</v>
      </c>
      <c r="I1708" t="s">
        <v>10</v>
      </c>
      <c r="K1708">
        <v>12.982825</v>
      </c>
      <c r="L1708">
        <v>12.395206</v>
      </c>
      <c r="M1708">
        <v>11.660100999999999</v>
      </c>
      <c r="N1708">
        <v>11.121656</v>
      </c>
      <c r="O1708">
        <v>10.706064</v>
      </c>
      <c r="P1708">
        <v>10.356433000000001</v>
      </c>
      <c r="Q1708">
        <v>10.127788000000001</v>
      </c>
      <c r="R1708">
        <v>10.024013</v>
      </c>
      <c r="S1708">
        <v>9.8695830000000004</v>
      </c>
      <c r="T1708">
        <v>9.7441479999999991</v>
      </c>
      <c r="U1708">
        <v>9.5958179999999995</v>
      </c>
      <c r="V1708">
        <v>9.4684729999999995</v>
      </c>
      <c r="W1708">
        <v>9.4346320000000006</v>
      </c>
      <c r="X1708">
        <v>9.3284120000000001</v>
      </c>
      <c r="Y1708">
        <v>9.1873760000000004</v>
      </c>
      <c r="Z1708">
        <v>9.0816370000000006</v>
      </c>
      <c r="AA1708">
        <v>9.0067430000000002</v>
      </c>
      <c r="AB1708">
        <v>8.9229109999999991</v>
      </c>
      <c r="AC1708">
        <v>8.8712649999999993</v>
      </c>
      <c r="AD1708">
        <v>8.8105849999999997</v>
      </c>
      <c r="AE1708">
        <v>8.7556360000000009</v>
      </c>
      <c r="AF1708">
        <v>8.6707420000000006</v>
      </c>
      <c r="AG1708">
        <v>8.6523479999999999</v>
      </c>
      <c r="AH1708">
        <v>8.6161480000000008</v>
      </c>
      <c r="AI1708">
        <v>8.5976359999999996</v>
      </c>
      <c r="AJ1708">
        <v>8.5911039999999996</v>
      </c>
      <c r="AK1708">
        <v>8.5556459999999994</v>
      </c>
      <c r="AL1708">
        <v>8.5228859999999997</v>
      </c>
      <c r="AM1708">
        <v>8.5342859999999998</v>
      </c>
      <c r="AN1708">
        <v>8.5366420000000005</v>
      </c>
      <c r="AO1708" s="1">
        <v>-1.4E-2</v>
      </c>
    </row>
    <row r="1709" spans="1:41" hidden="1" x14ac:dyDescent="0.2">
      <c r="A1709" t="s">
        <v>1490</v>
      </c>
      <c r="B1709" t="s">
        <v>15</v>
      </c>
      <c r="C1709" t="s">
        <v>2648</v>
      </c>
      <c r="D1709" t="s">
        <v>2664</v>
      </c>
      <c r="E1709" t="s">
        <v>2655</v>
      </c>
      <c r="F1709" t="s">
        <v>2653</v>
      </c>
      <c r="H1709" t="s">
        <v>1273</v>
      </c>
      <c r="I1709" t="s">
        <v>10</v>
      </c>
      <c r="K1709">
        <v>13.006562000000001</v>
      </c>
      <c r="L1709">
        <v>13.432221</v>
      </c>
      <c r="M1709">
        <v>12.891681999999999</v>
      </c>
      <c r="N1709">
        <v>12.65352</v>
      </c>
      <c r="O1709">
        <v>12.354891</v>
      </c>
      <c r="P1709">
        <v>12.215157</v>
      </c>
      <c r="Q1709">
        <v>12.076427000000001</v>
      </c>
      <c r="R1709">
        <v>12.123464999999999</v>
      </c>
      <c r="S1709">
        <v>12.211384000000001</v>
      </c>
      <c r="T1709">
        <v>12.186505</v>
      </c>
      <c r="U1709">
        <v>12.231638999999999</v>
      </c>
      <c r="V1709">
        <v>12.273883</v>
      </c>
      <c r="W1709">
        <v>12.294086</v>
      </c>
      <c r="X1709">
        <v>12.319889</v>
      </c>
      <c r="Y1709">
        <v>12.293825999999999</v>
      </c>
      <c r="Z1709">
        <v>12.367245</v>
      </c>
      <c r="AA1709">
        <v>12.380685</v>
      </c>
      <c r="AB1709">
        <v>12.39753</v>
      </c>
      <c r="AC1709">
        <v>12.449833999999999</v>
      </c>
      <c r="AD1709">
        <v>12.517345000000001</v>
      </c>
      <c r="AE1709">
        <v>12.488312000000001</v>
      </c>
      <c r="AF1709">
        <v>12.413321</v>
      </c>
      <c r="AG1709">
        <v>12.353904999999999</v>
      </c>
      <c r="AH1709">
        <v>12.439598</v>
      </c>
      <c r="AI1709">
        <v>12.481388000000001</v>
      </c>
      <c r="AJ1709">
        <v>12.521178000000001</v>
      </c>
      <c r="AK1709">
        <v>12.544945</v>
      </c>
      <c r="AL1709">
        <v>12.57025</v>
      </c>
      <c r="AM1709">
        <v>12.635503</v>
      </c>
      <c r="AN1709">
        <v>12.706118</v>
      </c>
      <c r="AO1709" s="1">
        <v>-1E-3</v>
      </c>
    </row>
    <row r="1710" spans="1:41" hidden="1" x14ac:dyDescent="0.2">
      <c r="A1710" t="s">
        <v>1490</v>
      </c>
      <c r="B1710" t="s">
        <v>25</v>
      </c>
      <c r="C1710" t="s">
        <v>2648</v>
      </c>
      <c r="D1710" t="s">
        <v>2664</v>
      </c>
      <c r="E1710" t="s">
        <v>2656</v>
      </c>
      <c r="I1710" t="s">
        <v>10</v>
      </c>
    </row>
    <row r="1711" spans="1:41" hidden="1" x14ac:dyDescent="0.2">
      <c r="A1711" t="s">
        <v>1490</v>
      </c>
      <c r="B1711" t="s">
        <v>11</v>
      </c>
      <c r="C1711" t="s">
        <v>2648</v>
      </c>
      <c r="D1711" t="s">
        <v>2664</v>
      </c>
      <c r="E1711" t="s">
        <v>2656</v>
      </c>
      <c r="F1711" t="s">
        <v>2651</v>
      </c>
      <c r="H1711" t="s">
        <v>1274</v>
      </c>
      <c r="I1711" t="s">
        <v>10</v>
      </c>
      <c r="K1711">
        <v>32.203631999999999</v>
      </c>
      <c r="L1711">
        <v>34.149276999999998</v>
      </c>
      <c r="M1711">
        <v>34.329844999999999</v>
      </c>
      <c r="N1711">
        <v>34.573338</v>
      </c>
      <c r="O1711">
        <v>34.671489999999999</v>
      </c>
      <c r="P1711">
        <v>34.751784999999998</v>
      </c>
      <c r="Q1711">
        <v>34.836863999999998</v>
      </c>
      <c r="R1711">
        <v>34.932865</v>
      </c>
      <c r="S1711">
        <v>35.136467000000003</v>
      </c>
      <c r="T1711">
        <v>35.105778000000001</v>
      </c>
      <c r="U1711">
        <v>35.045261000000004</v>
      </c>
      <c r="V1711">
        <v>35.045765000000003</v>
      </c>
      <c r="W1711">
        <v>35.132052999999999</v>
      </c>
      <c r="X1711">
        <v>35.179175999999998</v>
      </c>
      <c r="Y1711">
        <v>34.915157000000001</v>
      </c>
      <c r="Z1711">
        <v>34.625278000000002</v>
      </c>
      <c r="AA1711">
        <v>34.290604000000002</v>
      </c>
      <c r="AB1711">
        <v>33.994534000000002</v>
      </c>
      <c r="AC1711">
        <v>33.773277</v>
      </c>
      <c r="AD1711">
        <v>33.552315</v>
      </c>
      <c r="AE1711">
        <v>33.183219999999999</v>
      </c>
      <c r="AF1711">
        <v>32.791514999999997</v>
      </c>
      <c r="AG1711">
        <v>32.467556000000002</v>
      </c>
      <c r="AH1711">
        <v>32.148612999999997</v>
      </c>
      <c r="AI1711">
        <v>31.932085000000001</v>
      </c>
      <c r="AJ1711">
        <v>31.698422999999998</v>
      </c>
      <c r="AK1711">
        <v>31.442378999999999</v>
      </c>
      <c r="AL1711">
        <v>31.214787999999999</v>
      </c>
      <c r="AM1711">
        <v>31.015366</v>
      </c>
      <c r="AN1711">
        <v>30.705372000000001</v>
      </c>
      <c r="AO1711" s="1">
        <v>-2E-3</v>
      </c>
    </row>
    <row r="1712" spans="1:41" hidden="1" x14ac:dyDescent="0.2">
      <c r="A1712" t="s">
        <v>1490</v>
      </c>
      <c r="B1712" t="s">
        <v>13</v>
      </c>
      <c r="C1712" t="s">
        <v>2648</v>
      </c>
      <c r="D1712" t="s">
        <v>2664</v>
      </c>
      <c r="E1712" t="s">
        <v>2656</v>
      </c>
      <c r="F1712" t="s">
        <v>2652</v>
      </c>
      <c r="H1712" t="s">
        <v>1275</v>
      </c>
      <c r="I1712" t="s">
        <v>10</v>
      </c>
      <c r="K1712">
        <v>32.392558999999999</v>
      </c>
      <c r="L1712">
        <v>34.067504999999997</v>
      </c>
      <c r="M1712">
        <v>33.754761000000002</v>
      </c>
      <c r="N1712">
        <v>33.900013000000001</v>
      </c>
      <c r="O1712">
        <v>33.907234000000003</v>
      </c>
      <c r="P1712">
        <v>33.940350000000002</v>
      </c>
      <c r="Q1712">
        <v>33.920878999999999</v>
      </c>
      <c r="R1712">
        <v>33.666187000000001</v>
      </c>
      <c r="S1712">
        <v>33.744945999999999</v>
      </c>
      <c r="T1712">
        <v>33.564959999999999</v>
      </c>
      <c r="U1712">
        <v>33.435848</v>
      </c>
      <c r="V1712">
        <v>33.270778999999997</v>
      </c>
      <c r="W1712">
        <v>33.163147000000002</v>
      </c>
      <c r="X1712">
        <v>33.149299999999997</v>
      </c>
      <c r="Y1712">
        <v>32.860607000000002</v>
      </c>
      <c r="Z1712">
        <v>32.660266999999997</v>
      </c>
      <c r="AA1712">
        <v>32.377597999999999</v>
      </c>
      <c r="AB1712">
        <v>32.049892</v>
      </c>
      <c r="AC1712">
        <v>31.785423000000002</v>
      </c>
      <c r="AD1712">
        <v>31.591439999999999</v>
      </c>
      <c r="AE1712">
        <v>31.216889999999999</v>
      </c>
      <c r="AF1712">
        <v>30.833241999999998</v>
      </c>
      <c r="AG1712">
        <v>30.610229</v>
      </c>
      <c r="AH1712">
        <v>30.480604</v>
      </c>
      <c r="AI1712">
        <v>30.345435999999999</v>
      </c>
      <c r="AJ1712">
        <v>30.238432</v>
      </c>
      <c r="AK1712">
        <v>29.997748999999999</v>
      </c>
      <c r="AL1712">
        <v>29.774439000000001</v>
      </c>
      <c r="AM1712">
        <v>29.567186</v>
      </c>
      <c r="AN1712">
        <v>29.354828000000001</v>
      </c>
      <c r="AO1712" s="1">
        <v>-3.0000000000000001E-3</v>
      </c>
    </row>
    <row r="1713" spans="1:41" hidden="1" x14ac:dyDescent="0.2">
      <c r="A1713" t="s">
        <v>1490</v>
      </c>
      <c r="B1713" t="s">
        <v>15</v>
      </c>
      <c r="C1713" t="s">
        <v>2648</v>
      </c>
      <c r="D1713" t="s">
        <v>2664</v>
      </c>
      <c r="E1713" t="s">
        <v>2656</v>
      </c>
      <c r="F1713" t="s">
        <v>2653</v>
      </c>
      <c r="H1713" t="s">
        <v>1276</v>
      </c>
      <c r="I1713" t="s">
        <v>10</v>
      </c>
      <c r="K1713">
        <v>32.287033000000001</v>
      </c>
      <c r="L1713">
        <v>34.123283000000001</v>
      </c>
      <c r="M1713">
        <v>35.169021999999998</v>
      </c>
      <c r="N1713">
        <v>35.865402000000003</v>
      </c>
      <c r="O1713">
        <v>36.285774000000004</v>
      </c>
      <c r="P1713">
        <v>36.914127000000001</v>
      </c>
      <c r="Q1713">
        <v>37.219704</v>
      </c>
      <c r="R1713">
        <v>37.433342000000003</v>
      </c>
      <c r="S1713">
        <v>37.646571999999999</v>
      </c>
      <c r="T1713">
        <v>37.801872000000003</v>
      </c>
      <c r="U1713">
        <v>37.965873999999999</v>
      </c>
      <c r="V1713">
        <v>38.090969000000001</v>
      </c>
      <c r="W1713">
        <v>38.217716000000003</v>
      </c>
      <c r="X1713">
        <v>38.276294999999998</v>
      </c>
      <c r="Y1713">
        <v>38.013675999999997</v>
      </c>
      <c r="Z1713">
        <v>37.811836</v>
      </c>
      <c r="AA1713">
        <v>37.755088999999998</v>
      </c>
      <c r="AB1713">
        <v>37.726322000000003</v>
      </c>
      <c r="AC1713">
        <v>37.541676000000002</v>
      </c>
      <c r="AD1713">
        <v>37.465201999999998</v>
      </c>
      <c r="AE1713">
        <v>37.118153</v>
      </c>
      <c r="AF1713">
        <v>36.709412</v>
      </c>
      <c r="AG1713">
        <v>36.395462000000002</v>
      </c>
      <c r="AH1713">
        <v>36.180286000000002</v>
      </c>
      <c r="AI1713">
        <v>36.035446</v>
      </c>
      <c r="AJ1713">
        <v>35.814411</v>
      </c>
      <c r="AK1713">
        <v>35.6693</v>
      </c>
      <c r="AL1713">
        <v>35.450977000000002</v>
      </c>
      <c r="AM1713">
        <v>35.131863000000003</v>
      </c>
      <c r="AN1713">
        <v>34.792164</v>
      </c>
      <c r="AO1713" s="1">
        <v>3.0000000000000001E-3</v>
      </c>
    </row>
    <row r="1714" spans="1:41" hidden="1" x14ac:dyDescent="0.2">
      <c r="A1714" t="s">
        <v>1490</v>
      </c>
      <c r="B1714" t="s">
        <v>104</v>
      </c>
    </row>
    <row r="1715" spans="1:41" hidden="1" x14ac:dyDescent="0.2">
      <c r="A1715" t="s">
        <v>1490</v>
      </c>
      <c r="B1715" t="s">
        <v>17</v>
      </c>
      <c r="C1715" t="s">
        <v>2648</v>
      </c>
      <c r="D1715" t="s">
        <v>2669</v>
      </c>
      <c r="E1715" t="s">
        <v>2654</v>
      </c>
      <c r="I1715" t="s">
        <v>10</v>
      </c>
    </row>
    <row r="1716" spans="1:41" hidden="1" x14ac:dyDescent="0.2">
      <c r="A1716" t="s">
        <v>1490</v>
      </c>
      <c r="B1716" t="s">
        <v>11</v>
      </c>
      <c r="C1716" t="s">
        <v>2648</v>
      </c>
      <c r="D1716" t="s">
        <v>2669</v>
      </c>
      <c r="E1716" t="s">
        <v>2654</v>
      </c>
      <c r="F1716" t="s">
        <v>2651</v>
      </c>
      <c r="H1716" t="s">
        <v>1277</v>
      </c>
      <c r="I1716" t="s">
        <v>10</v>
      </c>
      <c r="K1716">
        <v>22.166609000000001</v>
      </c>
      <c r="L1716">
        <v>22.663340000000002</v>
      </c>
      <c r="M1716">
        <v>21.074259000000001</v>
      </c>
      <c r="N1716">
        <v>21.629346999999999</v>
      </c>
      <c r="O1716">
        <v>21.101105</v>
      </c>
      <c r="P1716">
        <v>20.675464999999999</v>
      </c>
      <c r="Q1716">
        <v>20.352084999999999</v>
      </c>
      <c r="R1716">
        <v>20.581985</v>
      </c>
      <c r="S1716">
        <v>20.712719</v>
      </c>
      <c r="T1716">
        <v>20.707767</v>
      </c>
      <c r="U1716">
        <v>20.971651000000001</v>
      </c>
      <c r="V1716">
        <v>21.163065</v>
      </c>
      <c r="W1716">
        <v>21.232669999999999</v>
      </c>
      <c r="X1716">
        <v>21.338909000000001</v>
      </c>
      <c r="Y1716">
        <v>21.455124000000001</v>
      </c>
      <c r="Z1716">
        <v>21.624369000000002</v>
      </c>
      <c r="AA1716">
        <v>21.847463999999999</v>
      </c>
      <c r="AB1716">
        <v>21.983274000000002</v>
      </c>
      <c r="AC1716">
        <v>22.051773000000001</v>
      </c>
      <c r="AD1716">
        <v>22.2897</v>
      </c>
      <c r="AE1716">
        <v>22.393443999999999</v>
      </c>
      <c r="AF1716">
        <v>22.409666000000001</v>
      </c>
      <c r="AG1716">
        <v>22.641634</v>
      </c>
      <c r="AH1716">
        <v>22.909344000000001</v>
      </c>
      <c r="AI1716">
        <v>23.008467</v>
      </c>
      <c r="AJ1716">
        <v>23.231762</v>
      </c>
      <c r="AK1716">
        <v>23.251635</v>
      </c>
      <c r="AL1716">
        <v>23.173178</v>
      </c>
      <c r="AM1716">
        <v>23.168583000000002</v>
      </c>
      <c r="AN1716">
        <v>23.099610999999999</v>
      </c>
      <c r="AO1716" s="1">
        <v>1E-3</v>
      </c>
    </row>
    <row r="1717" spans="1:41" hidden="1" x14ac:dyDescent="0.2">
      <c r="A1717" t="s">
        <v>1490</v>
      </c>
      <c r="B1717" t="s">
        <v>13</v>
      </c>
      <c r="C1717" t="s">
        <v>2648</v>
      </c>
      <c r="D1717" t="s">
        <v>2669</v>
      </c>
      <c r="E1717" t="s">
        <v>2654</v>
      </c>
      <c r="F1717" t="s">
        <v>2652</v>
      </c>
      <c r="H1717" t="s">
        <v>1278</v>
      </c>
      <c r="I1717" t="s">
        <v>10</v>
      </c>
      <c r="K1717">
        <v>22.166609000000001</v>
      </c>
      <c r="L1717">
        <v>22.663340000000002</v>
      </c>
      <c r="M1717">
        <v>20.689077000000001</v>
      </c>
      <c r="N1717">
        <v>20.691396999999998</v>
      </c>
      <c r="O1717">
        <v>20.131236999999999</v>
      </c>
      <c r="P1717">
        <v>19.694921000000001</v>
      </c>
      <c r="Q1717">
        <v>19.387238</v>
      </c>
      <c r="R1717">
        <v>19.574062000000001</v>
      </c>
      <c r="S1717">
        <v>19.656803</v>
      </c>
      <c r="T1717">
        <v>19.631247999999999</v>
      </c>
      <c r="U1717">
        <v>19.692644000000001</v>
      </c>
      <c r="V1717">
        <v>19.78434</v>
      </c>
      <c r="W1717">
        <v>19.780449000000001</v>
      </c>
      <c r="X1717">
        <v>19.646951999999999</v>
      </c>
      <c r="Y1717">
        <v>19.639057000000001</v>
      </c>
      <c r="Z1717">
        <v>19.606286999999998</v>
      </c>
      <c r="AA1717">
        <v>19.610802</v>
      </c>
      <c r="AB1717">
        <v>19.734390000000001</v>
      </c>
      <c r="AC1717">
        <v>19.720222</v>
      </c>
      <c r="AD1717">
        <v>20.046686000000001</v>
      </c>
      <c r="AE1717">
        <v>20.180626</v>
      </c>
      <c r="AF1717">
        <v>20.152190999999998</v>
      </c>
      <c r="AG1717">
        <v>20.429295</v>
      </c>
      <c r="AH1717">
        <v>20.550675999999999</v>
      </c>
      <c r="AI1717">
        <v>20.589328999999999</v>
      </c>
      <c r="AJ1717">
        <v>20.815079000000001</v>
      </c>
      <c r="AK1717">
        <v>20.681162</v>
      </c>
      <c r="AL1717">
        <v>20.743770999999999</v>
      </c>
      <c r="AM1717">
        <v>20.969525999999998</v>
      </c>
      <c r="AN1717">
        <v>21.097534</v>
      </c>
      <c r="AO1717" s="1">
        <v>-2E-3</v>
      </c>
    </row>
    <row r="1718" spans="1:41" hidden="1" x14ac:dyDescent="0.2">
      <c r="A1718" t="s">
        <v>1490</v>
      </c>
      <c r="B1718" t="s">
        <v>15</v>
      </c>
      <c r="C1718" t="s">
        <v>2648</v>
      </c>
      <c r="D1718" t="s">
        <v>2669</v>
      </c>
      <c r="E1718" t="s">
        <v>2654</v>
      </c>
      <c r="F1718" t="s">
        <v>2653</v>
      </c>
      <c r="H1718" t="s">
        <v>1279</v>
      </c>
      <c r="I1718" t="s">
        <v>10</v>
      </c>
      <c r="K1718">
        <v>22.166609000000001</v>
      </c>
      <c r="L1718">
        <v>22.663340000000002</v>
      </c>
      <c r="M1718">
        <v>20.962157999999999</v>
      </c>
      <c r="N1718">
        <v>21.808520999999999</v>
      </c>
      <c r="O1718">
        <v>21.662534999999998</v>
      </c>
      <c r="P1718">
        <v>21.426838</v>
      </c>
      <c r="Q1718">
        <v>21.228705999999999</v>
      </c>
      <c r="R1718">
        <v>21.727753</v>
      </c>
      <c r="S1718">
        <v>22.680375999999999</v>
      </c>
      <c r="T1718">
        <v>22.951864</v>
      </c>
      <c r="U1718">
        <v>23.369555999999999</v>
      </c>
      <c r="V1718">
        <v>23.727077000000001</v>
      </c>
      <c r="W1718">
        <v>23.983305000000001</v>
      </c>
      <c r="X1718">
        <v>24.226156</v>
      </c>
      <c r="Y1718">
        <v>24.316981999999999</v>
      </c>
      <c r="Z1718">
        <v>24.495992999999999</v>
      </c>
      <c r="AA1718">
        <v>24.75441</v>
      </c>
      <c r="AB1718">
        <v>24.834185000000002</v>
      </c>
      <c r="AC1718">
        <v>24.941240000000001</v>
      </c>
      <c r="AD1718">
        <v>24.626138999999998</v>
      </c>
      <c r="AE1718">
        <v>24.535114</v>
      </c>
      <c r="AF1718">
        <v>24.600218000000002</v>
      </c>
      <c r="AG1718">
        <v>24.884955999999999</v>
      </c>
      <c r="AH1718">
        <v>25.117231</v>
      </c>
      <c r="AI1718">
        <v>25.494212999999998</v>
      </c>
      <c r="AJ1718">
        <v>25.590800999999999</v>
      </c>
      <c r="AK1718">
        <v>25.623267999999999</v>
      </c>
      <c r="AL1718">
        <v>25.417750999999999</v>
      </c>
      <c r="AM1718">
        <v>25.442468999999999</v>
      </c>
      <c r="AN1718">
        <v>25.547394000000001</v>
      </c>
      <c r="AO1718" s="1">
        <v>5.0000000000000001E-3</v>
      </c>
    </row>
    <row r="1719" spans="1:41" hidden="1" x14ac:dyDescent="0.2">
      <c r="A1719" t="s">
        <v>1490</v>
      </c>
      <c r="B1719" t="s">
        <v>36</v>
      </c>
      <c r="C1719" t="s">
        <v>2648</v>
      </c>
      <c r="D1719" t="s">
        <v>2669</v>
      </c>
      <c r="E1719" t="s">
        <v>2660</v>
      </c>
      <c r="I1719" t="s">
        <v>10</v>
      </c>
    </row>
    <row r="1720" spans="1:41" hidden="1" x14ac:dyDescent="0.2">
      <c r="A1720" t="s">
        <v>1490</v>
      </c>
      <c r="B1720" t="s">
        <v>11</v>
      </c>
      <c r="C1720" t="s">
        <v>2648</v>
      </c>
      <c r="D1720" t="s">
        <v>2669</v>
      </c>
      <c r="E1720" t="s">
        <v>2660</v>
      </c>
      <c r="F1720" t="s">
        <v>2651</v>
      </c>
      <c r="H1720" t="s">
        <v>1280</v>
      </c>
      <c r="I1720" t="s">
        <v>10</v>
      </c>
      <c r="K1720">
        <v>11.238533</v>
      </c>
      <c r="L1720">
        <v>11.528293</v>
      </c>
      <c r="M1720">
        <v>10.949123</v>
      </c>
      <c r="N1720">
        <v>11.597688</v>
      </c>
      <c r="O1720">
        <v>11.443175999999999</v>
      </c>
      <c r="P1720">
        <v>11.331409000000001</v>
      </c>
      <c r="Q1720">
        <v>11.396874</v>
      </c>
      <c r="R1720">
        <v>11.602133</v>
      </c>
      <c r="S1720">
        <v>11.700255</v>
      </c>
      <c r="T1720">
        <v>11.855314</v>
      </c>
      <c r="U1720">
        <v>12.035971999999999</v>
      </c>
      <c r="V1720">
        <v>12.176907999999999</v>
      </c>
      <c r="W1720">
        <v>12.297419</v>
      </c>
      <c r="X1720">
        <v>12.309348999999999</v>
      </c>
      <c r="Y1720">
        <v>12.328776</v>
      </c>
      <c r="Z1720">
        <v>12.282836</v>
      </c>
      <c r="AA1720">
        <v>12.269316</v>
      </c>
      <c r="AB1720">
        <v>12.462809999999999</v>
      </c>
      <c r="AC1720">
        <v>12.28694</v>
      </c>
      <c r="AD1720">
        <v>12.810110999999999</v>
      </c>
      <c r="AE1720">
        <v>12.982021</v>
      </c>
      <c r="AF1720">
        <v>13.122769999999999</v>
      </c>
      <c r="AG1720">
        <v>13.493824</v>
      </c>
      <c r="AH1720">
        <v>13.771741</v>
      </c>
      <c r="AI1720">
        <v>13.866728</v>
      </c>
      <c r="AJ1720">
        <v>14.009069</v>
      </c>
      <c r="AK1720">
        <v>14.133843000000001</v>
      </c>
      <c r="AL1720">
        <v>14.030552999999999</v>
      </c>
      <c r="AM1720">
        <v>14.094229</v>
      </c>
      <c r="AN1720">
        <v>14.001567</v>
      </c>
      <c r="AO1720" s="1">
        <v>8.0000000000000002E-3</v>
      </c>
    </row>
    <row r="1721" spans="1:41" hidden="1" x14ac:dyDescent="0.2">
      <c r="A1721" t="s">
        <v>1490</v>
      </c>
      <c r="B1721" t="s">
        <v>13</v>
      </c>
      <c r="C1721" t="s">
        <v>2648</v>
      </c>
      <c r="D1721" t="s">
        <v>2669</v>
      </c>
      <c r="E1721" t="s">
        <v>2660</v>
      </c>
      <c r="F1721" t="s">
        <v>2652</v>
      </c>
      <c r="H1721" t="s">
        <v>1281</v>
      </c>
      <c r="I1721" t="s">
        <v>10</v>
      </c>
      <c r="K1721">
        <v>11.238533</v>
      </c>
      <c r="L1721">
        <v>11.528293</v>
      </c>
      <c r="M1721">
        <v>10.652049</v>
      </c>
      <c r="N1721">
        <v>10.878679</v>
      </c>
      <c r="O1721">
        <v>10.674549000000001</v>
      </c>
      <c r="P1721">
        <v>10.585754</v>
      </c>
      <c r="Q1721">
        <v>10.626768999999999</v>
      </c>
      <c r="R1721">
        <v>10.789724</v>
      </c>
      <c r="S1721">
        <v>10.89608</v>
      </c>
      <c r="T1721">
        <v>10.949023</v>
      </c>
      <c r="U1721">
        <v>11.013552000000001</v>
      </c>
      <c r="V1721">
        <v>11.130578</v>
      </c>
      <c r="W1721">
        <v>11.173882000000001</v>
      </c>
      <c r="X1721">
        <v>11.114727</v>
      </c>
      <c r="Y1721">
        <v>11.142792999999999</v>
      </c>
      <c r="Z1721">
        <v>11.160308000000001</v>
      </c>
      <c r="AA1721">
        <v>11.210576</v>
      </c>
      <c r="AB1721">
        <v>11.341013</v>
      </c>
      <c r="AC1721">
        <v>11.326223000000001</v>
      </c>
      <c r="AD1721">
        <v>11.646155</v>
      </c>
      <c r="AE1721">
        <v>11.768981999999999</v>
      </c>
      <c r="AF1721">
        <v>11.769041</v>
      </c>
      <c r="AG1721">
        <v>11.98939</v>
      </c>
      <c r="AH1721">
        <v>12.090693999999999</v>
      </c>
      <c r="AI1721">
        <v>12.205249</v>
      </c>
      <c r="AJ1721">
        <v>12.338089999999999</v>
      </c>
      <c r="AK1721">
        <v>12.278422000000001</v>
      </c>
      <c r="AL1721">
        <v>12.361053</v>
      </c>
      <c r="AM1721">
        <v>12.488993000000001</v>
      </c>
      <c r="AN1721">
        <v>12.585926000000001</v>
      </c>
      <c r="AO1721" s="1">
        <v>4.0000000000000001E-3</v>
      </c>
    </row>
    <row r="1722" spans="1:41" hidden="1" x14ac:dyDescent="0.2">
      <c r="A1722" t="s">
        <v>1490</v>
      </c>
      <c r="B1722" t="s">
        <v>15</v>
      </c>
      <c r="C1722" t="s">
        <v>2648</v>
      </c>
      <c r="D1722" t="s">
        <v>2669</v>
      </c>
      <c r="E1722" t="s">
        <v>2660</v>
      </c>
      <c r="F1722" t="s">
        <v>2653</v>
      </c>
      <c r="H1722" t="s">
        <v>1282</v>
      </c>
      <c r="I1722" t="s">
        <v>10</v>
      </c>
      <c r="K1722">
        <v>11.238533</v>
      </c>
      <c r="L1722">
        <v>11.528293</v>
      </c>
      <c r="M1722">
        <v>10.789227</v>
      </c>
      <c r="N1722">
        <v>11.767749999999999</v>
      </c>
      <c r="O1722">
        <v>11.950175</v>
      </c>
      <c r="P1722">
        <v>12.023262000000001</v>
      </c>
      <c r="Q1722">
        <v>12.183484</v>
      </c>
      <c r="R1722">
        <v>12.543761</v>
      </c>
      <c r="S1722">
        <v>13.317285</v>
      </c>
      <c r="T1722">
        <v>13.414064</v>
      </c>
      <c r="U1722">
        <v>13.634862999999999</v>
      </c>
      <c r="V1722">
        <v>13.812438999999999</v>
      </c>
      <c r="W1722">
        <v>14.024291</v>
      </c>
      <c r="X1722">
        <v>14.186496</v>
      </c>
      <c r="Y1722">
        <v>14.176584</v>
      </c>
      <c r="Z1722">
        <v>14.222899</v>
      </c>
      <c r="AA1722">
        <v>14.561921</v>
      </c>
      <c r="AB1722">
        <v>14.753349999999999</v>
      </c>
      <c r="AC1722">
        <v>14.808002999999999</v>
      </c>
      <c r="AD1722">
        <v>14.860136000000001</v>
      </c>
      <c r="AE1722">
        <v>15.001571</v>
      </c>
      <c r="AF1722">
        <v>15.117175</v>
      </c>
      <c r="AG1722">
        <v>15.394814999999999</v>
      </c>
      <c r="AH1722">
        <v>15.330593</v>
      </c>
      <c r="AI1722">
        <v>15.454867</v>
      </c>
      <c r="AJ1722">
        <v>15.588661</v>
      </c>
      <c r="AK1722">
        <v>15.596691</v>
      </c>
      <c r="AL1722">
        <v>15.669739999999999</v>
      </c>
      <c r="AM1722">
        <v>15.746248</v>
      </c>
      <c r="AN1722">
        <v>15.712052999999999</v>
      </c>
      <c r="AO1722" s="1">
        <v>1.2E-2</v>
      </c>
    </row>
    <row r="1723" spans="1:41" hidden="1" x14ac:dyDescent="0.2">
      <c r="A1723" t="s">
        <v>1490</v>
      </c>
      <c r="B1723" t="s">
        <v>21</v>
      </c>
      <c r="C1723" t="s">
        <v>2648</v>
      </c>
      <c r="D1723" t="s">
        <v>2669</v>
      </c>
      <c r="E1723" t="s">
        <v>2655</v>
      </c>
      <c r="I1723" t="s">
        <v>10</v>
      </c>
    </row>
    <row r="1724" spans="1:41" hidden="1" x14ac:dyDescent="0.2">
      <c r="A1724" t="s">
        <v>1490</v>
      </c>
      <c r="B1724" t="s">
        <v>11</v>
      </c>
      <c r="C1724" t="s">
        <v>2648</v>
      </c>
      <c r="D1724" t="s">
        <v>2669</v>
      </c>
      <c r="E1724" t="s">
        <v>2655</v>
      </c>
      <c r="F1724" t="s">
        <v>2651</v>
      </c>
      <c r="H1724" t="s">
        <v>1283</v>
      </c>
      <c r="I1724" t="s">
        <v>10</v>
      </c>
      <c r="K1724">
        <v>5.772297</v>
      </c>
      <c r="L1724">
        <v>4.5297729999999996</v>
      </c>
      <c r="M1724">
        <v>4.2564200000000003</v>
      </c>
      <c r="N1724">
        <v>3.9601890000000002</v>
      </c>
      <c r="O1724">
        <v>3.7742200000000001</v>
      </c>
      <c r="P1724">
        <v>3.756116</v>
      </c>
      <c r="Q1724">
        <v>3.8462749999999999</v>
      </c>
      <c r="R1724">
        <v>3.984769</v>
      </c>
      <c r="S1724">
        <v>4.0191340000000002</v>
      </c>
      <c r="T1724">
        <v>4.0931069999999998</v>
      </c>
      <c r="U1724">
        <v>4.1544460000000001</v>
      </c>
      <c r="V1724">
        <v>4.1789870000000002</v>
      </c>
      <c r="W1724">
        <v>4.2289870000000001</v>
      </c>
      <c r="X1724">
        <v>4.1735850000000001</v>
      </c>
      <c r="Y1724">
        <v>4.1608099999999997</v>
      </c>
      <c r="Z1724">
        <v>4.1379429999999999</v>
      </c>
      <c r="AA1724">
        <v>4.157394</v>
      </c>
      <c r="AB1724">
        <v>4.1842519999999999</v>
      </c>
      <c r="AC1724">
        <v>4.191122</v>
      </c>
      <c r="AD1724">
        <v>4.2364100000000002</v>
      </c>
      <c r="AE1724">
        <v>4.2669189999999997</v>
      </c>
      <c r="AF1724">
        <v>4.2464680000000001</v>
      </c>
      <c r="AG1724">
        <v>4.2389849999999996</v>
      </c>
      <c r="AH1724">
        <v>4.1816300000000002</v>
      </c>
      <c r="AI1724">
        <v>4.1666790000000002</v>
      </c>
      <c r="AJ1724">
        <v>4.1740839999999997</v>
      </c>
      <c r="AK1724">
        <v>4.1655680000000004</v>
      </c>
      <c r="AL1724">
        <v>4.1711390000000002</v>
      </c>
      <c r="AM1724">
        <v>4.1689920000000003</v>
      </c>
      <c r="AN1724">
        <v>4.1717259999999996</v>
      </c>
      <c r="AO1724" s="1">
        <v>-1.0999999999999999E-2</v>
      </c>
    </row>
    <row r="1725" spans="1:41" hidden="1" x14ac:dyDescent="0.2">
      <c r="A1725" t="s">
        <v>1490</v>
      </c>
      <c r="B1725" t="s">
        <v>13</v>
      </c>
      <c r="C1725" t="s">
        <v>2648</v>
      </c>
      <c r="D1725" t="s">
        <v>2669</v>
      </c>
      <c r="E1725" t="s">
        <v>2655</v>
      </c>
      <c r="F1725" t="s">
        <v>2652</v>
      </c>
      <c r="H1725" t="s">
        <v>1284</v>
      </c>
      <c r="I1725" t="s">
        <v>10</v>
      </c>
      <c r="K1725">
        <v>5.7333449999999999</v>
      </c>
      <c r="L1725">
        <v>4.2637159999999996</v>
      </c>
      <c r="M1725">
        <v>3.863324</v>
      </c>
      <c r="N1725">
        <v>3.53085</v>
      </c>
      <c r="O1725">
        <v>3.3468110000000002</v>
      </c>
      <c r="P1725">
        <v>3.263344</v>
      </c>
      <c r="Q1725">
        <v>3.3023030000000002</v>
      </c>
      <c r="R1725">
        <v>3.4377749999999998</v>
      </c>
      <c r="S1725">
        <v>3.4288419999999999</v>
      </c>
      <c r="T1725">
        <v>3.4798840000000002</v>
      </c>
      <c r="U1725">
        <v>3.5258180000000001</v>
      </c>
      <c r="V1725">
        <v>3.5364909999999998</v>
      </c>
      <c r="W1725">
        <v>3.6110799999999998</v>
      </c>
      <c r="X1725">
        <v>3.6159620000000001</v>
      </c>
      <c r="Y1725">
        <v>3.5748639999999998</v>
      </c>
      <c r="Z1725">
        <v>3.5671550000000001</v>
      </c>
      <c r="AA1725">
        <v>3.5560670000000001</v>
      </c>
      <c r="AB1725">
        <v>3.5360170000000002</v>
      </c>
      <c r="AC1725">
        <v>3.54853</v>
      </c>
      <c r="AD1725">
        <v>3.5318309999999999</v>
      </c>
      <c r="AE1725">
        <v>3.5032000000000001</v>
      </c>
      <c r="AF1725">
        <v>3.4426040000000002</v>
      </c>
      <c r="AG1725">
        <v>3.4394330000000002</v>
      </c>
      <c r="AH1725">
        <v>3.4101499999999998</v>
      </c>
      <c r="AI1725">
        <v>3.40354</v>
      </c>
      <c r="AJ1725">
        <v>3.4321990000000002</v>
      </c>
      <c r="AK1725">
        <v>3.5294449999999999</v>
      </c>
      <c r="AL1725">
        <v>3.3766419999999999</v>
      </c>
      <c r="AM1725">
        <v>3.3825880000000002</v>
      </c>
      <c r="AN1725">
        <v>3.3955500000000001</v>
      </c>
      <c r="AO1725" s="1">
        <v>-1.7999999999999999E-2</v>
      </c>
    </row>
    <row r="1726" spans="1:41" hidden="1" x14ac:dyDescent="0.2">
      <c r="A1726" t="s">
        <v>1490</v>
      </c>
      <c r="B1726" t="s">
        <v>15</v>
      </c>
      <c r="C1726" t="s">
        <v>2648</v>
      </c>
      <c r="D1726" t="s">
        <v>2669</v>
      </c>
      <c r="E1726" t="s">
        <v>2655</v>
      </c>
      <c r="F1726" t="s">
        <v>2653</v>
      </c>
      <c r="H1726" t="s">
        <v>1285</v>
      </c>
      <c r="I1726" t="s">
        <v>10</v>
      </c>
      <c r="K1726">
        <v>5.7735269999999996</v>
      </c>
      <c r="L1726">
        <v>5.2145710000000003</v>
      </c>
      <c r="M1726">
        <v>5.0964790000000004</v>
      </c>
      <c r="N1726">
        <v>4.9605699999999997</v>
      </c>
      <c r="O1726">
        <v>4.9063179999999997</v>
      </c>
      <c r="P1726">
        <v>4.9510350000000001</v>
      </c>
      <c r="Q1726">
        <v>5.0274530000000004</v>
      </c>
      <c r="R1726">
        <v>5.2564510000000002</v>
      </c>
      <c r="S1726">
        <v>5.5261529999999999</v>
      </c>
      <c r="T1726">
        <v>5.6504560000000001</v>
      </c>
      <c r="U1726">
        <v>5.7570589999999999</v>
      </c>
      <c r="V1726">
        <v>5.9147780000000001</v>
      </c>
      <c r="W1726">
        <v>6.0237679999999996</v>
      </c>
      <c r="X1726">
        <v>6.1454899999999997</v>
      </c>
      <c r="Y1726">
        <v>6.2027419999999998</v>
      </c>
      <c r="Z1726">
        <v>6.3973599999999999</v>
      </c>
      <c r="AA1726">
        <v>6.4052069999999999</v>
      </c>
      <c r="AB1726">
        <v>6.471724</v>
      </c>
      <c r="AC1726">
        <v>6.5844889999999996</v>
      </c>
      <c r="AD1726">
        <v>6.7271140000000003</v>
      </c>
      <c r="AE1726">
        <v>6.7100340000000003</v>
      </c>
      <c r="AF1726">
        <v>6.6832130000000003</v>
      </c>
      <c r="AG1726">
        <v>6.6452900000000001</v>
      </c>
      <c r="AH1726">
        <v>6.7735890000000003</v>
      </c>
      <c r="AI1726">
        <v>6.793787</v>
      </c>
      <c r="AJ1726">
        <v>6.8082539999999998</v>
      </c>
      <c r="AK1726">
        <v>6.8459000000000003</v>
      </c>
      <c r="AL1726">
        <v>6.9191180000000001</v>
      </c>
      <c r="AM1726">
        <v>7.013579</v>
      </c>
      <c r="AN1726">
        <v>7.144463</v>
      </c>
      <c r="AO1726" s="1">
        <v>7.0000000000000001E-3</v>
      </c>
    </row>
    <row r="1727" spans="1:41" hidden="1" x14ac:dyDescent="0.2">
      <c r="A1727" t="s">
        <v>1490</v>
      </c>
      <c r="B1727" t="s">
        <v>114</v>
      </c>
      <c r="C1727" t="s">
        <v>2648</v>
      </c>
      <c r="D1727" t="s">
        <v>2669</v>
      </c>
      <c r="E1727" t="s">
        <v>2670</v>
      </c>
      <c r="I1727" t="s">
        <v>10</v>
      </c>
    </row>
    <row r="1728" spans="1:41" hidden="1" x14ac:dyDescent="0.2">
      <c r="A1728" t="s">
        <v>1490</v>
      </c>
      <c r="B1728" t="s">
        <v>11</v>
      </c>
      <c r="C1728" t="s">
        <v>2648</v>
      </c>
      <c r="D1728" t="s">
        <v>2669</v>
      </c>
      <c r="E1728" t="s">
        <v>2670</v>
      </c>
      <c r="F1728" t="s">
        <v>2651</v>
      </c>
      <c r="H1728" t="s">
        <v>1286</v>
      </c>
      <c r="I1728" t="s">
        <v>10</v>
      </c>
      <c r="K1728">
        <v>2.655567</v>
      </c>
      <c r="L1728">
        <v>2.6010650000000002</v>
      </c>
      <c r="M1728">
        <v>2.5187659999999998</v>
      </c>
      <c r="N1728">
        <v>2.4297680000000001</v>
      </c>
      <c r="O1728">
        <v>2.4147880000000002</v>
      </c>
      <c r="P1728">
        <v>2.343432</v>
      </c>
      <c r="Q1728">
        <v>2.3098019999999999</v>
      </c>
      <c r="R1728">
        <v>2.3075869999999998</v>
      </c>
      <c r="S1728">
        <v>2.326549</v>
      </c>
      <c r="T1728">
        <v>2.329898</v>
      </c>
      <c r="U1728">
        <v>2.3349489999999999</v>
      </c>
      <c r="V1728">
        <v>2.3402069999999999</v>
      </c>
      <c r="W1728">
        <v>2.3452510000000002</v>
      </c>
      <c r="X1728">
        <v>2.3573179999999998</v>
      </c>
      <c r="Y1728">
        <v>2.3488120000000001</v>
      </c>
      <c r="Z1728">
        <v>2.336319</v>
      </c>
      <c r="AA1728">
        <v>2.3314300000000001</v>
      </c>
      <c r="AB1728">
        <v>2.3278729999999999</v>
      </c>
      <c r="AC1728">
        <v>2.3292959999999998</v>
      </c>
      <c r="AD1728">
        <v>2.337361</v>
      </c>
      <c r="AE1728">
        <v>2.338975</v>
      </c>
      <c r="AF1728">
        <v>2.3304900000000002</v>
      </c>
      <c r="AG1728">
        <v>2.3249559999999998</v>
      </c>
      <c r="AH1728">
        <v>2.3253339999999998</v>
      </c>
      <c r="AI1728">
        <v>2.328624</v>
      </c>
      <c r="AJ1728">
        <v>2.3289300000000002</v>
      </c>
      <c r="AK1728">
        <v>2.3234530000000002</v>
      </c>
      <c r="AL1728">
        <v>2.3182269999999998</v>
      </c>
      <c r="AM1728">
        <v>2.3230209999999998</v>
      </c>
      <c r="AN1728">
        <v>2.320681</v>
      </c>
      <c r="AO1728" s="1">
        <v>-5.0000000000000001E-3</v>
      </c>
    </row>
    <row r="1729" spans="1:41" hidden="1" x14ac:dyDescent="0.2">
      <c r="A1729" t="s">
        <v>1490</v>
      </c>
      <c r="B1729" t="s">
        <v>13</v>
      </c>
      <c r="C1729" t="s">
        <v>2648</v>
      </c>
      <c r="D1729" t="s">
        <v>2669</v>
      </c>
      <c r="E1729" t="s">
        <v>2670</v>
      </c>
      <c r="F1729" t="s">
        <v>2652</v>
      </c>
      <c r="H1729" t="s">
        <v>1287</v>
      </c>
      <c r="I1729" t="s">
        <v>10</v>
      </c>
      <c r="K1729">
        <v>2.82653</v>
      </c>
      <c r="L1729">
        <v>2.4184070000000002</v>
      </c>
      <c r="M1729">
        <v>2.4387530000000002</v>
      </c>
      <c r="N1729">
        <v>2.3886270000000001</v>
      </c>
      <c r="O1729">
        <v>2.3446349999999998</v>
      </c>
      <c r="P1729">
        <v>2.2556539999999998</v>
      </c>
      <c r="Q1729">
        <v>2.2581289999999998</v>
      </c>
      <c r="R1729">
        <v>2.2881969999999998</v>
      </c>
      <c r="S1729">
        <v>2.2926129999999998</v>
      </c>
      <c r="T1729">
        <v>2.3019980000000002</v>
      </c>
      <c r="U1729">
        <v>2.308567</v>
      </c>
      <c r="V1729">
        <v>2.335086</v>
      </c>
      <c r="W1729">
        <v>2.33969</v>
      </c>
      <c r="X1729">
        <v>2.3542770000000002</v>
      </c>
      <c r="Y1729">
        <v>2.3627159999999998</v>
      </c>
      <c r="Z1729">
        <v>2.385891</v>
      </c>
      <c r="AA1729">
        <v>2.3789660000000001</v>
      </c>
      <c r="AB1729">
        <v>2.4067889999999998</v>
      </c>
      <c r="AC1729">
        <v>2.4092720000000001</v>
      </c>
      <c r="AD1729">
        <v>2.4273709999999999</v>
      </c>
      <c r="AE1729">
        <v>2.443181</v>
      </c>
      <c r="AF1729">
        <v>2.4536370000000001</v>
      </c>
      <c r="AG1729">
        <v>2.4484270000000001</v>
      </c>
      <c r="AH1729">
        <v>2.4498160000000002</v>
      </c>
      <c r="AI1729">
        <v>2.4476640000000001</v>
      </c>
      <c r="AJ1729">
        <v>2.4214570000000002</v>
      </c>
      <c r="AK1729">
        <v>2.408182</v>
      </c>
      <c r="AL1729">
        <v>2.3945210000000001</v>
      </c>
      <c r="AM1729">
        <v>2.388906</v>
      </c>
      <c r="AN1729">
        <v>2.3821880000000002</v>
      </c>
      <c r="AO1729" s="1">
        <v>-6.0000000000000001E-3</v>
      </c>
    </row>
    <row r="1730" spans="1:41" hidden="1" x14ac:dyDescent="0.2">
      <c r="A1730" t="s">
        <v>1490</v>
      </c>
      <c r="B1730" t="s">
        <v>15</v>
      </c>
      <c r="C1730" t="s">
        <v>2648</v>
      </c>
      <c r="D1730" t="s">
        <v>2669</v>
      </c>
      <c r="E1730" t="s">
        <v>2670</v>
      </c>
      <c r="F1730" t="s">
        <v>2653</v>
      </c>
      <c r="H1730" t="s">
        <v>1288</v>
      </c>
      <c r="I1730" t="s">
        <v>10</v>
      </c>
      <c r="K1730">
        <v>2.8262290000000001</v>
      </c>
      <c r="L1730">
        <v>2.5093139999999998</v>
      </c>
      <c r="M1730">
        <v>2.6072660000000001</v>
      </c>
      <c r="N1730">
        <v>2.671484</v>
      </c>
      <c r="O1730">
        <v>2.5479310000000002</v>
      </c>
      <c r="P1730">
        <v>2.5537679999999998</v>
      </c>
      <c r="Q1730">
        <v>2.558351</v>
      </c>
      <c r="R1730">
        <v>2.5640420000000002</v>
      </c>
      <c r="S1730">
        <v>2.499212</v>
      </c>
      <c r="T1730">
        <v>2.4967779999999999</v>
      </c>
      <c r="U1730">
        <v>2.4248829999999999</v>
      </c>
      <c r="V1730">
        <v>2.4379590000000002</v>
      </c>
      <c r="W1730">
        <v>2.4527549999999998</v>
      </c>
      <c r="X1730">
        <v>2.4649299999999998</v>
      </c>
      <c r="Y1730">
        <v>2.469322</v>
      </c>
      <c r="Z1730">
        <v>2.4773149999999999</v>
      </c>
      <c r="AA1730">
        <v>2.4830890000000001</v>
      </c>
      <c r="AB1730">
        <v>2.4894280000000002</v>
      </c>
      <c r="AC1730">
        <v>2.4948630000000001</v>
      </c>
      <c r="AD1730">
        <v>2.494265</v>
      </c>
      <c r="AE1730">
        <v>2.4956290000000001</v>
      </c>
      <c r="AF1730">
        <v>2.4946890000000002</v>
      </c>
      <c r="AG1730">
        <v>2.505007</v>
      </c>
      <c r="AH1730">
        <v>2.502189</v>
      </c>
      <c r="AI1730">
        <v>2.5090330000000001</v>
      </c>
      <c r="AJ1730">
        <v>2.5055049999999999</v>
      </c>
      <c r="AK1730">
        <v>2.5129700000000001</v>
      </c>
      <c r="AL1730">
        <v>2.5097290000000001</v>
      </c>
      <c r="AM1730">
        <v>2.520813</v>
      </c>
      <c r="AN1730">
        <v>2.5299239999999998</v>
      </c>
      <c r="AO1730" s="1">
        <v>-4.0000000000000001E-3</v>
      </c>
    </row>
    <row r="1731" spans="1:41" hidden="1" x14ac:dyDescent="0.2">
      <c r="A1731" t="s">
        <v>1490</v>
      </c>
      <c r="B1731" t="s">
        <v>118</v>
      </c>
      <c r="C1731" t="s">
        <v>2648</v>
      </c>
      <c r="D1731" t="s">
        <v>2669</v>
      </c>
      <c r="E1731" t="s">
        <v>2671</v>
      </c>
      <c r="I1731" t="s">
        <v>10</v>
      </c>
    </row>
    <row r="1732" spans="1:41" hidden="1" x14ac:dyDescent="0.2">
      <c r="A1732" t="s">
        <v>1490</v>
      </c>
      <c r="B1732" t="s">
        <v>11</v>
      </c>
      <c r="C1732" t="s">
        <v>2648</v>
      </c>
      <c r="D1732" t="s">
        <v>2669</v>
      </c>
      <c r="E1732" t="s">
        <v>2671</v>
      </c>
      <c r="F1732" t="s">
        <v>2651</v>
      </c>
      <c r="H1732" t="s">
        <v>1289</v>
      </c>
      <c r="I1732" t="s">
        <v>10</v>
      </c>
      <c r="K1732">
        <v>0.71666399999999997</v>
      </c>
      <c r="L1732">
        <v>0.71771300000000005</v>
      </c>
      <c r="M1732">
        <v>0.71981200000000001</v>
      </c>
      <c r="N1732">
        <v>0.72086099999999997</v>
      </c>
      <c r="O1732">
        <v>0.72295900000000002</v>
      </c>
      <c r="P1732">
        <v>0.72400900000000001</v>
      </c>
      <c r="Q1732">
        <v>0.72610699999999995</v>
      </c>
      <c r="R1732">
        <v>0.72715700000000005</v>
      </c>
      <c r="S1732">
        <v>0.72925499999999999</v>
      </c>
      <c r="T1732">
        <v>0.73135399999999995</v>
      </c>
      <c r="U1732">
        <v>0.73240300000000003</v>
      </c>
      <c r="V1732">
        <v>0.73450199999999999</v>
      </c>
      <c r="W1732">
        <v>0.73660000000000003</v>
      </c>
      <c r="X1732">
        <v>0.737649</v>
      </c>
      <c r="Y1732">
        <v>0.73974799999999996</v>
      </c>
      <c r="Z1732">
        <v>0.74184700000000003</v>
      </c>
      <c r="AA1732">
        <v>0.742896</v>
      </c>
      <c r="AB1732">
        <v>0.74499400000000005</v>
      </c>
      <c r="AC1732">
        <v>0.74709300000000001</v>
      </c>
      <c r="AD1732">
        <v>0.74919199999999997</v>
      </c>
      <c r="AE1732">
        <v>0.75129000000000001</v>
      </c>
      <c r="AF1732">
        <v>0.75338899999999998</v>
      </c>
      <c r="AG1732">
        <v>0.75548700000000002</v>
      </c>
      <c r="AH1732">
        <v>0.75758599999999998</v>
      </c>
      <c r="AI1732">
        <v>0.75968500000000005</v>
      </c>
      <c r="AJ1732">
        <v>0.76178299999999999</v>
      </c>
      <c r="AK1732">
        <v>0.76388199999999995</v>
      </c>
      <c r="AL1732">
        <v>0.76597999999999999</v>
      </c>
      <c r="AM1732">
        <v>0.76807899999999996</v>
      </c>
      <c r="AN1732">
        <v>0.770177</v>
      </c>
      <c r="AO1732" s="1">
        <v>2E-3</v>
      </c>
    </row>
    <row r="1733" spans="1:41" hidden="1" x14ac:dyDescent="0.2">
      <c r="A1733" t="s">
        <v>1490</v>
      </c>
      <c r="B1733" t="s">
        <v>13</v>
      </c>
      <c r="C1733" t="s">
        <v>2648</v>
      </c>
      <c r="D1733" t="s">
        <v>2669</v>
      </c>
      <c r="E1733" t="s">
        <v>2671</v>
      </c>
      <c r="F1733" t="s">
        <v>2652</v>
      </c>
      <c r="H1733" t="s">
        <v>1290</v>
      </c>
      <c r="I1733" t="s">
        <v>10</v>
      </c>
      <c r="K1733">
        <v>0.71666399999999997</v>
      </c>
      <c r="L1733">
        <v>0.71771300000000005</v>
      </c>
      <c r="M1733">
        <v>0.71981200000000001</v>
      </c>
      <c r="N1733">
        <v>0.72086099999999997</v>
      </c>
      <c r="O1733">
        <v>0.72295900000000002</v>
      </c>
      <c r="P1733">
        <v>0.72400900000000001</v>
      </c>
      <c r="Q1733">
        <v>0.72610699999999995</v>
      </c>
      <c r="R1733">
        <v>0.72715700000000005</v>
      </c>
      <c r="S1733">
        <v>0.72925499999999999</v>
      </c>
      <c r="T1733">
        <v>0.73135399999999995</v>
      </c>
      <c r="U1733">
        <v>0.73240300000000003</v>
      </c>
      <c r="V1733">
        <v>0.73450199999999999</v>
      </c>
      <c r="W1733">
        <v>0.73660000000000003</v>
      </c>
      <c r="X1733">
        <v>0.737649</v>
      </c>
      <c r="Y1733">
        <v>0.73974799999999996</v>
      </c>
      <c r="Z1733">
        <v>0.74184700000000003</v>
      </c>
      <c r="AA1733">
        <v>0.742896</v>
      </c>
      <c r="AB1733">
        <v>0.74499400000000005</v>
      </c>
      <c r="AC1733">
        <v>0.74709300000000001</v>
      </c>
      <c r="AD1733">
        <v>0.74919199999999997</v>
      </c>
      <c r="AE1733">
        <v>0.75129000000000001</v>
      </c>
      <c r="AF1733">
        <v>0.75338899999999998</v>
      </c>
      <c r="AG1733">
        <v>0.75548700000000002</v>
      </c>
      <c r="AH1733">
        <v>0.75758599999999998</v>
      </c>
      <c r="AI1733">
        <v>0.75968500000000005</v>
      </c>
      <c r="AJ1733">
        <v>0.76178299999999999</v>
      </c>
      <c r="AK1733">
        <v>0.76388199999999995</v>
      </c>
      <c r="AL1733">
        <v>0.76597999999999999</v>
      </c>
      <c r="AM1733">
        <v>0.76807899999999996</v>
      </c>
      <c r="AN1733">
        <v>0.770177</v>
      </c>
      <c r="AO1733" s="1">
        <v>2E-3</v>
      </c>
    </row>
    <row r="1734" spans="1:41" hidden="1" x14ac:dyDescent="0.2">
      <c r="A1734" t="s">
        <v>1490</v>
      </c>
      <c r="B1734" t="s">
        <v>15</v>
      </c>
      <c r="C1734" t="s">
        <v>2648</v>
      </c>
      <c r="D1734" t="s">
        <v>2669</v>
      </c>
      <c r="E1734" t="s">
        <v>2671</v>
      </c>
      <c r="F1734" t="s">
        <v>2653</v>
      </c>
      <c r="H1734" t="s">
        <v>1291</v>
      </c>
      <c r="I1734" t="s">
        <v>10</v>
      </c>
      <c r="K1734">
        <v>0.71666399999999997</v>
      </c>
      <c r="L1734">
        <v>0.71771300000000005</v>
      </c>
      <c r="M1734">
        <v>0.71981200000000001</v>
      </c>
      <c r="N1734">
        <v>0.72086099999999997</v>
      </c>
      <c r="O1734">
        <v>0.72295900000000002</v>
      </c>
      <c r="P1734">
        <v>0.72400900000000001</v>
      </c>
      <c r="Q1734">
        <v>0.72610699999999995</v>
      </c>
      <c r="R1734">
        <v>0.72715700000000005</v>
      </c>
      <c r="S1734">
        <v>0.72925499999999999</v>
      </c>
      <c r="T1734">
        <v>0.73135399999999995</v>
      </c>
      <c r="U1734">
        <v>0.73240300000000003</v>
      </c>
      <c r="V1734">
        <v>0.73450199999999999</v>
      </c>
      <c r="W1734">
        <v>0.73660000000000003</v>
      </c>
      <c r="X1734">
        <v>0.737649</v>
      </c>
      <c r="Y1734">
        <v>0.73974799999999996</v>
      </c>
      <c r="Z1734">
        <v>0.74184700000000003</v>
      </c>
      <c r="AA1734">
        <v>0.742896</v>
      </c>
      <c r="AB1734">
        <v>0.74499400000000005</v>
      </c>
      <c r="AC1734">
        <v>0.74709300000000001</v>
      </c>
      <c r="AD1734">
        <v>0.74919199999999997</v>
      </c>
      <c r="AE1734">
        <v>0.75129000000000001</v>
      </c>
      <c r="AF1734">
        <v>0.75338899999999998</v>
      </c>
      <c r="AG1734">
        <v>0.75548700000000002</v>
      </c>
      <c r="AH1734">
        <v>0.75758599999999998</v>
      </c>
      <c r="AI1734">
        <v>0.75968500000000005</v>
      </c>
      <c r="AJ1734">
        <v>0.76178299999999999</v>
      </c>
      <c r="AK1734">
        <v>0.76388199999999995</v>
      </c>
      <c r="AL1734">
        <v>0.76597999999999999</v>
      </c>
      <c r="AM1734">
        <v>0.76807899999999996</v>
      </c>
      <c r="AN1734">
        <v>0.770177</v>
      </c>
      <c r="AO1734" s="1">
        <v>2E-3</v>
      </c>
    </row>
    <row r="1735" spans="1:41" hidden="1" x14ac:dyDescent="0.2">
      <c r="A1735" t="s">
        <v>1490</v>
      </c>
      <c r="B1735" t="s">
        <v>122</v>
      </c>
    </row>
    <row r="1736" spans="1:41" hidden="1" x14ac:dyDescent="0.2">
      <c r="A1736" t="s">
        <v>1490</v>
      </c>
      <c r="B1736" t="s">
        <v>9</v>
      </c>
      <c r="C1736" t="s">
        <v>2648</v>
      </c>
      <c r="D1736" t="s">
        <v>2672</v>
      </c>
      <c r="E1736" t="s">
        <v>2650</v>
      </c>
      <c r="I1736" t="s">
        <v>10</v>
      </c>
    </row>
    <row r="1737" spans="1:41" hidden="1" x14ac:dyDescent="0.2">
      <c r="A1737" t="s">
        <v>1490</v>
      </c>
      <c r="B1737" t="s">
        <v>11</v>
      </c>
      <c r="C1737" t="s">
        <v>2648</v>
      </c>
      <c r="D1737" t="s">
        <v>2672</v>
      </c>
      <c r="E1737" t="s">
        <v>2650</v>
      </c>
      <c r="F1737" t="s">
        <v>2651</v>
      </c>
      <c r="H1737" t="s">
        <v>1292</v>
      </c>
      <c r="I1737" t="s">
        <v>10</v>
      </c>
      <c r="K1737">
        <v>20.452269000000001</v>
      </c>
      <c r="L1737">
        <v>22.089780999999999</v>
      </c>
      <c r="M1737">
        <v>20.593426000000001</v>
      </c>
      <c r="N1737">
        <v>22.658064</v>
      </c>
      <c r="O1737">
        <v>22.512896000000001</v>
      </c>
      <c r="P1737">
        <v>22.569890999999998</v>
      </c>
      <c r="Q1737">
        <v>22.897566000000001</v>
      </c>
      <c r="R1737">
        <v>23.428084999999999</v>
      </c>
      <c r="S1737">
        <v>23.860357</v>
      </c>
      <c r="T1737">
        <v>24.306992000000001</v>
      </c>
      <c r="U1737">
        <v>24.722147</v>
      </c>
      <c r="V1737">
        <v>25.076546</v>
      </c>
      <c r="W1737">
        <v>25.405968000000001</v>
      </c>
      <c r="X1737">
        <v>25.633848</v>
      </c>
      <c r="Y1737">
        <v>25.791080000000001</v>
      </c>
      <c r="Z1737">
        <v>25.961357</v>
      </c>
      <c r="AA1737">
        <v>26.163056999999998</v>
      </c>
      <c r="AB1737">
        <v>26.356418999999999</v>
      </c>
      <c r="AC1737">
        <v>26.471319000000001</v>
      </c>
      <c r="AD1737">
        <v>26.743326</v>
      </c>
      <c r="AE1737">
        <v>26.941970999999999</v>
      </c>
      <c r="AF1737">
        <v>27.000188999999999</v>
      </c>
      <c r="AG1737">
        <v>27.168592</v>
      </c>
      <c r="AH1737">
        <v>27.382629000000001</v>
      </c>
      <c r="AI1737">
        <v>27.450400999999999</v>
      </c>
      <c r="AJ1737">
        <v>27.556124000000001</v>
      </c>
      <c r="AK1737">
        <v>27.632657999999999</v>
      </c>
      <c r="AL1737">
        <v>27.672792000000001</v>
      </c>
      <c r="AM1737">
        <v>27.652557000000002</v>
      </c>
      <c r="AN1737">
        <v>27.615362000000001</v>
      </c>
      <c r="AO1737" s="1">
        <v>0.01</v>
      </c>
    </row>
    <row r="1738" spans="1:41" hidden="1" x14ac:dyDescent="0.2">
      <c r="A1738" t="s">
        <v>1490</v>
      </c>
      <c r="B1738" t="s">
        <v>13</v>
      </c>
      <c r="C1738" t="s">
        <v>2648</v>
      </c>
      <c r="D1738" t="s">
        <v>2672</v>
      </c>
      <c r="E1738" t="s">
        <v>2650</v>
      </c>
      <c r="F1738" t="s">
        <v>2652</v>
      </c>
      <c r="H1738" t="s">
        <v>1293</v>
      </c>
      <c r="I1738" t="s">
        <v>10</v>
      </c>
      <c r="K1738">
        <v>20.452444</v>
      </c>
      <c r="L1738">
        <v>20.903946000000001</v>
      </c>
      <c r="M1738">
        <v>19.710326999999999</v>
      </c>
      <c r="N1738">
        <v>21.101773999999999</v>
      </c>
      <c r="O1738">
        <v>20.550827000000002</v>
      </c>
      <c r="P1738">
        <v>20.257128000000002</v>
      </c>
      <c r="Q1738">
        <v>20.172184000000001</v>
      </c>
      <c r="R1738">
        <v>20.310016999999998</v>
      </c>
      <c r="S1738">
        <v>20.559356999999999</v>
      </c>
      <c r="T1738">
        <v>20.768356000000001</v>
      </c>
      <c r="U1738">
        <v>20.935023999999999</v>
      </c>
      <c r="V1738">
        <v>21.263777000000001</v>
      </c>
      <c r="W1738">
        <v>21.61356</v>
      </c>
      <c r="X1738">
        <v>21.763892999999999</v>
      </c>
      <c r="Y1738">
        <v>21.803028000000001</v>
      </c>
      <c r="Z1738">
        <v>21.862452000000001</v>
      </c>
      <c r="AA1738">
        <v>21.996473000000002</v>
      </c>
      <c r="AB1738">
        <v>22.202432999999999</v>
      </c>
      <c r="AC1738">
        <v>22.291858999999999</v>
      </c>
      <c r="AD1738">
        <v>22.538122000000001</v>
      </c>
      <c r="AE1738">
        <v>22.650722999999999</v>
      </c>
      <c r="AF1738">
        <v>22.708658</v>
      </c>
      <c r="AG1738">
        <v>22.761538000000002</v>
      </c>
      <c r="AH1738">
        <v>22.785316000000002</v>
      </c>
      <c r="AI1738">
        <v>22.801303999999998</v>
      </c>
      <c r="AJ1738">
        <v>22.77816</v>
      </c>
      <c r="AK1738">
        <v>22.695612000000001</v>
      </c>
      <c r="AL1738">
        <v>22.606497000000001</v>
      </c>
      <c r="AM1738">
        <v>22.649705999999998</v>
      </c>
      <c r="AN1738">
        <v>22.657153999999998</v>
      </c>
      <c r="AO1738" s="1">
        <v>4.0000000000000001E-3</v>
      </c>
    </row>
    <row r="1739" spans="1:41" hidden="1" x14ac:dyDescent="0.2">
      <c r="A1739" t="s">
        <v>1490</v>
      </c>
      <c r="B1739" t="s">
        <v>15</v>
      </c>
      <c r="C1739" t="s">
        <v>2648</v>
      </c>
      <c r="D1739" t="s">
        <v>2672</v>
      </c>
      <c r="E1739" t="s">
        <v>2650</v>
      </c>
      <c r="F1739" t="s">
        <v>2653</v>
      </c>
      <c r="H1739" t="s">
        <v>1294</v>
      </c>
      <c r="I1739" t="s">
        <v>10</v>
      </c>
      <c r="K1739">
        <v>20.452155999999999</v>
      </c>
      <c r="L1739">
        <v>21.950237000000001</v>
      </c>
      <c r="M1739">
        <v>21.824553999999999</v>
      </c>
      <c r="N1739">
        <v>24.825809</v>
      </c>
      <c r="O1739">
        <v>25.566469000000001</v>
      </c>
      <c r="P1739">
        <v>26.280939</v>
      </c>
      <c r="Q1739">
        <v>27.002835999999999</v>
      </c>
      <c r="R1739">
        <v>27.824831</v>
      </c>
      <c r="S1739">
        <v>29.126553999999999</v>
      </c>
      <c r="T1739">
        <v>30.129534</v>
      </c>
      <c r="U1739">
        <v>31.043758</v>
      </c>
      <c r="V1739">
        <v>31.885950000000001</v>
      </c>
      <c r="W1739">
        <v>32.600158999999998</v>
      </c>
      <c r="X1739">
        <v>33.188727999999998</v>
      </c>
      <c r="Y1739">
        <v>33.538218999999998</v>
      </c>
      <c r="Z1739">
        <v>34.042392999999997</v>
      </c>
      <c r="AA1739">
        <v>34.371426</v>
      </c>
      <c r="AB1739">
        <v>34.730880999999997</v>
      </c>
      <c r="AC1739">
        <v>35.078484000000003</v>
      </c>
      <c r="AD1739">
        <v>35.200138000000003</v>
      </c>
      <c r="AE1739">
        <v>35.232089999999999</v>
      </c>
      <c r="AF1739">
        <v>35.219658000000003</v>
      </c>
      <c r="AG1739">
        <v>35.356898999999999</v>
      </c>
      <c r="AH1739">
        <v>35.661284999999999</v>
      </c>
      <c r="AI1739">
        <v>36.011425000000003</v>
      </c>
      <c r="AJ1739">
        <v>36.237862</v>
      </c>
      <c r="AK1739">
        <v>36.400970000000001</v>
      </c>
      <c r="AL1739">
        <v>36.474426000000001</v>
      </c>
      <c r="AM1739">
        <v>36.624015999999997</v>
      </c>
      <c r="AN1739">
        <v>36.665024000000003</v>
      </c>
      <c r="AO1739" s="1">
        <v>0.02</v>
      </c>
    </row>
    <row r="1740" spans="1:41" hidden="1" x14ac:dyDescent="0.2">
      <c r="A1740" t="s">
        <v>1490</v>
      </c>
      <c r="B1740" t="s">
        <v>79</v>
      </c>
      <c r="C1740" t="s">
        <v>2648</v>
      </c>
      <c r="D1740" t="s">
        <v>2672</v>
      </c>
      <c r="E1740" t="s">
        <v>2665</v>
      </c>
      <c r="I1740" t="s">
        <v>10</v>
      </c>
    </row>
    <row r="1741" spans="1:41" hidden="1" x14ac:dyDescent="0.2">
      <c r="A1741" t="s">
        <v>1490</v>
      </c>
      <c r="B1741" t="s">
        <v>11</v>
      </c>
      <c r="C1741" t="s">
        <v>2648</v>
      </c>
      <c r="D1741" t="s">
        <v>2672</v>
      </c>
      <c r="E1741" t="s">
        <v>2665</v>
      </c>
      <c r="F1741" t="s">
        <v>2651</v>
      </c>
      <c r="H1741" t="s">
        <v>1295</v>
      </c>
      <c r="I1741" t="s">
        <v>10</v>
      </c>
      <c r="K1741">
        <v>26.513003999999999</v>
      </c>
      <c r="L1741">
        <v>26.513003999999999</v>
      </c>
      <c r="M1741">
        <v>26.071670999999998</v>
      </c>
      <c r="N1741">
        <v>25.908466000000001</v>
      </c>
      <c r="O1741">
        <v>25.608032000000001</v>
      </c>
      <c r="P1741">
        <v>25.898181999999998</v>
      </c>
      <c r="Q1741">
        <v>26.215143000000001</v>
      </c>
      <c r="R1741">
        <v>26.524699999999999</v>
      </c>
      <c r="S1741">
        <v>26.744028</v>
      </c>
      <c r="T1741">
        <v>27.420991999999998</v>
      </c>
      <c r="U1741">
        <v>27.894327000000001</v>
      </c>
      <c r="V1741">
        <v>28.204004000000001</v>
      </c>
      <c r="W1741">
        <v>28.298888999999999</v>
      </c>
      <c r="X1741">
        <v>28.857384</v>
      </c>
      <c r="Y1741">
        <v>28.975037</v>
      </c>
      <c r="Z1741">
        <v>28.952662</v>
      </c>
      <c r="AA1741">
        <v>29.077577999999999</v>
      </c>
      <c r="AB1741">
        <v>29.478391999999999</v>
      </c>
      <c r="AC1741">
        <v>29.408932</v>
      </c>
      <c r="AD1741">
        <v>29.665044999999999</v>
      </c>
      <c r="AE1741">
        <v>29.852114</v>
      </c>
      <c r="AF1741">
        <v>29.855657999999998</v>
      </c>
      <c r="AG1741">
        <v>30.103300000000001</v>
      </c>
      <c r="AH1741">
        <v>30.403231000000002</v>
      </c>
      <c r="AI1741">
        <v>30.493155999999999</v>
      </c>
      <c r="AJ1741">
        <v>30.753827999999999</v>
      </c>
      <c r="AK1741">
        <v>30.856033</v>
      </c>
      <c r="AL1741">
        <v>30.775870999999999</v>
      </c>
      <c r="AM1741">
        <v>30.79899</v>
      </c>
      <c r="AN1741">
        <v>30.778482</v>
      </c>
      <c r="AO1741" s="1">
        <v>5.0000000000000001E-3</v>
      </c>
    </row>
    <row r="1742" spans="1:41" hidden="1" x14ac:dyDescent="0.2">
      <c r="A1742" t="s">
        <v>1490</v>
      </c>
      <c r="B1742" t="s">
        <v>13</v>
      </c>
      <c r="C1742" t="s">
        <v>2648</v>
      </c>
      <c r="D1742" t="s">
        <v>2672</v>
      </c>
      <c r="E1742" t="s">
        <v>2665</v>
      </c>
      <c r="F1742" t="s">
        <v>2652</v>
      </c>
      <c r="H1742" t="s">
        <v>1296</v>
      </c>
      <c r="I1742" t="s">
        <v>10</v>
      </c>
      <c r="K1742">
        <v>26.513003999999999</v>
      </c>
      <c r="L1742">
        <v>26.513003999999999</v>
      </c>
      <c r="M1742">
        <v>25.577083999999999</v>
      </c>
      <c r="N1742">
        <v>24.829350000000002</v>
      </c>
      <c r="O1742">
        <v>24.520894999999999</v>
      </c>
      <c r="P1742">
        <v>24.765331</v>
      </c>
      <c r="Q1742">
        <v>25.137032000000001</v>
      </c>
      <c r="R1742">
        <v>25.114467999999999</v>
      </c>
      <c r="S1742">
        <v>25.288149000000001</v>
      </c>
      <c r="T1742">
        <v>25.796295000000001</v>
      </c>
      <c r="U1742">
        <v>25.957018000000001</v>
      </c>
      <c r="V1742">
        <v>26.175319999999999</v>
      </c>
      <c r="W1742">
        <v>26.182669000000001</v>
      </c>
      <c r="X1742">
        <v>26.185417000000001</v>
      </c>
      <c r="Y1742">
        <v>26.192978</v>
      </c>
      <c r="Z1742">
        <v>26.188690000000001</v>
      </c>
      <c r="AA1742">
        <v>25.9086</v>
      </c>
      <c r="AB1742">
        <v>26.306698000000001</v>
      </c>
      <c r="AC1742">
        <v>26.398444999999999</v>
      </c>
      <c r="AD1742">
        <v>26.908159000000001</v>
      </c>
      <c r="AE1742">
        <v>27.056519000000002</v>
      </c>
      <c r="AF1742">
        <v>27.106112</v>
      </c>
      <c r="AG1742">
        <v>27.316279999999999</v>
      </c>
      <c r="AH1742">
        <v>27.453892</v>
      </c>
      <c r="AI1742">
        <v>27.416844999999999</v>
      </c>
      <c r="AJ1742">
        <v>27.439785000000001</v>
      </c>
      <c r="AK1742">
        <v>27.260895000000001</v>
      </c>
      <c r="AL1742">
        <v>27.407786999999999</v>
      </c>
      <c r="AM1742">
        <v>27.697597999999999</v>
      </c>
      <c r="AN1742">
        <v>27.962391</v>
      </c>
      <c r="AO1742" s="1">
        <v>2E-3</v>
      </c>
    </row>
    <row r="1743" spans="1:41" hidden="1" x14ac:dyDescent="0.2">
      <c r="A1743" t="s">
        <v>1490</v>
      </c>
      <c r="B1743" t="s">
        <v>15</v>
      </c>
      <c r="C1743" t="s">
        <v>2648</v>
      </c>
      <c r="D1743" t="s">
        <v>2672</v>
      </c>
      <c r="E1743" t="s">
        <v>2665</v>
      </c>
      <c r="F1743" t="s">
        <v>2653</v>
      </c>
      <c r="H1743" t="s">
        <v>1297</v>
      </c>
      <c r="I1743" t="s">
        <v>10</v>
      </c>
      <c r="K1743">
        <v>26.513003999999999</v>
      </c>
      <c r="L1743">
        <v>26.513003999999999</v>
      </c>
      <c r="M1743">
        <v>25.810347</v>
      </c>
      <c r="N1743">
        <v>26.70598</v>
      </c>
      <c r="O1743">
        <v>27.053602000000001</v>
      </c>
      <c r="P1743">
        <v>27.436060000000001</v>
      </c>
      <c r="Q1743">
        <v>27.922308000000001</v>
      </c>
      <c r="R1743">
        <v>28.480232000000001</v>
      </c>
      <c r="S1743">
        <v>29.561647000000001</v>
      </c>
      <c r="T1743">
        <v>30.18055</v>
      </c>
      <c r="U1743">
        <v>30.658926000000001</v>
      </c>
      <c r="V1743">
        <v>31.239647000000001</v>
      </c>
      <c r="W1743">
        <v>31.670186999999999</v>
      </c>
      <c r="X1743">
        <v>32.041770999999997</v>
      </c>
      <c r="Y1743">
        <v>32.215603000000002</v>
      </c>
      <c r="Z1743">
        <v>32.467224000000002</v>
      </c>
      <c r="AA1743">
        <v>32.717517999999998</v>
      </c>
      <c r="AB1743">
        <v>32.818085000000004</v>
      </c>
      <c r="AC1743">
        <v>33.048237</v>
      </c>
      <c r="AD1743">
        <v>32.674956999999999</v>
      </c>
      <c r="AE1743">
        <v>32.536228000000001</v>
      </c>
      <c r="AF1743">
        <v>32.986046000000002</v>
      </c>
      <c r="AG1743">
        <v>33.293548999999999</v>
      </c>
      <c r="AH1743">
        <v>33.416755999999999</v>
      </c>
      <c r="AI1743">
        <v>33.888751999999997</v>
      </c>
      <c r="AJ1743">
        <v>33.760857000000001</v>
      </c>
      <c r="AK1743">
        <v>33.730437999999999</v>
      </c>
      <c r="AL1743">
        <v>33.483584999999998</v>
      </c>
      <c r="AM1743">
        <v>33.725082</v>
      </c>
      <c r="AN1743">
        <v>33.893642</v>
      </c>
      <c r="AO1743" s="1">
        <v>8.9999999999999993E-3</v>
      </c>
    </row>
    <row r="1744" spans="1:41" hidden="1" x14ac:dyDescent="0.2">
      <c r="A1744" t="s">
        <v>1490</v>
      </c>
      <c r="B1744" t="s">
        <v>83</v>
      </c>
      <c r="C1744" t="s">
        <v>2648</v>
      </c>
      <c r="D1744" t="s">
        <v>2672</v>
      </c>
      <c r="E1744" t="s">
        <v>2666</v>
      </c>
      <c r="I1744" t="s">
        <v>10</v>
      </c>
    </row>
    <row r="1745" spans="1:41" hidden="1" x14ac:dyDescent="0.2">
      <c r="A1745" t="s">
        <v>1490</v>
      </c>
      <c r="B1745" t="s">
        <v>11</v>
      </c>
      <c r="C1745" t="s">
        <v>2648</v>
      </c>
      <c r="D1745" t="s">
        <v>2672</v>
      </c>
      <c r="E1745" t="s">
        <v>2666</v>
      </c>
      <c r="F1745" t="s">
        <v>2651</v>
      </c>
      <c r="H1745" t="s">
        <v>1298</v>
      </c>
      <c r="I1745" t="s">
        <v>10</v>
      </c>
      <c r="K1745">
        <v>25.336328999999999</v>
      </c>
      <c r="L1745">
        <v>24.319870000000002</v>
      </c>
      <c r="M1745">
        <v>21.749561</v>
      </c>
      <c r="N1745">
        <v>21.582364999999999</v>
      </c>
      <c r="O1745">
        <v>21.366184000000001</v>
      </c>
      <c r="P1745">
        <v>21.594771999999999</v>
      </c>
      <c r="Q1745">
        <v>21.841331</v>
      </c>
      <c r="R1745">
        <v>22.079197000000001</v>
      </c>
      <c r="S1745">
        <v>22.248304000000001</v>
      </c>
      <c r="T1745">
        <v>22.835619000000001</v>
      </c>
      <c r="U1745">
        <v>23.128198999999999</v>
      </c>
      <c r="V1745">
        <v>23.384965999999999</v>
      </c>
      <c r="W1745">
        <v>23.520391</v>
      </c>
      <c r="X1745">
        <v>23.726336</v>
      </c>
      <c r="Y1745">
        <v>23.823067000000002</v>
      </c>
      <c r="Z1745">
        <v>24.005704999999999</v>
      </c>
      <c r="AA1745">
        <v>24.167593</v>
      </c>
      <c r="AB1745">
        <v>24.441604999999999</v>
      </c>
      <c r="AC1745">
        <v>24.442995</v>
      </c>
      <c r="AD1745">
        <v>24.655859</v>
      </c>
      <c r="AE1745">
        <v>24.811342</v>
      </c>
      <c r="AF1745">
        <v>24.844329999999999</v>
      </c>
      <c r="AG1745">
        <v>25.080774000000002</v>
      </c>
      <c r="AH1745">
        <v>25.330666999999998</v>
      </c>
      <c r="AI1745">
        <v>25.405588000000002</v>
      </c>
      <c r="AJ1745">
        <v>25.622765999999999</v>
      </c>
      <c r="AK1745">
        <v>25.707922</v>
      </c>
      <c r="AL1745">
        <v>25.641134000000001</v>
      </c>
      <c r="AM1745">
        <v>25.660397</v>
      </c>
      <c r="AN1745">
        <v>25.643308999999999</v>
      </c>
      <c r="AO1745" s="1">
        <v>0</v>
      </c>
    </row>
    <row r="1746" spans="1:41" hidden="1" x14ac:dyDescent="0.2">
      <c r="A1746" t="s">
        <v>1490</v>
      </c>
      <c r="B1746" t="s">
        <v>13</v>
      </c>
      <c r="C1746" t="s">
        <v>2648</v>
      </c>
      <c r="D1746" t="s">
        <v>2672</v>
      </c>
      <c r="E1746" t="s">
        <v>2666</v>
      </c>
      <c r="F1746" t="s">
        <v>2652</v>
      </c>
      <c r="H1746" t="s">
        <v>1299</v>
      </c>
      <c r="I1746" t="s">
        <v>10</v>
      </c>
      <c r="K1746">
        <v>25.336328999999999</v>
      </c>
      <c r="L1746">
        <v>24.319863999999999</v>
      </c>
      <c r="M1746">
        <v>21.388663999999999</v>
      </c>
      <c r="N1746">
        <v>20.779620999999999</v>
      </c>
      <c r="O1746">
        <v>20.466996999999999</v>
      </c>
      <c r="P1746">
        <v>20.552927</v>
      </c>
      <c r="Q1746">
        <v>20.779976000000001</v>
      </c>
      <c r="R1746">
        <v>20.849905</v>
      </c>
      <c r="S1746">
        <v>20.961096000000001</v>
      </c>
      <c r="T1746">
        <v>21.232303999999999</v>
      </c>
      <c r="U1746">
        <v>21.376142999999999</v>
      </c>
      <c r="V1746">
        <v>21.556007000000001</v>
      </c>
      <c r="W1746">
        <v>21.573443999999999</v>
      </c>
      <c r="X1746">
        <v>21.567373</v>
      </c>
      <c r="Y1746">
        <v>21.573678999999998</v>
      </c>
      <c r="Z1746">
        <v>21.581427000000001</v>
      </c>
      <c r="AA1746">
        <v>21.51972</v>
      </c>
      <c r="AB1746">
        <v>21.667117999999999</v>
      </c>
      <c r="AC1746">
        <v>21.711752000000001</v>
      </c>
      <c r="AD1746">
        <v>22.102255</v>
      </c>
      <c r="AE1746">
        <v>22.227637999999999</v>
      </c>
      <c r="AF1746">
        <v>22.263819000000002</v>
      </c>
      <c r="AG1746">
        <v>22.442502999999999</v>
      </c>
      <c r="AH1746">
        <v>22.567888</v>
      </c>
      <c r="AI1746">
        <v>22.607382000000001</v>
      </c>
      <c r="AJ1746">
        <v>22.761606</v>
      </c>
      <c r="AK1746">
        <v>22.614887</v>
      </c>
      <c r="AL1746">
        <v>22.712685</v>
      </c>
      <c r="AM1746">
        <v>22.977222000000001</v>
      </c>
      <c r="AN1746">
        <v>23.198754999999998</v>
      </c>
      <c r="AO1746" s="1">
        <v>-3.0000000000000001E-3</v>
      </c>
    </row>
    <row r="1747" spans="1:41" hidden="1" x14ac:dyDescent="0.2">
      <c r="A1747" t="s">
        <v>1490</v>
      </c>
      <c r="B1747" t="s">
        <v>15</v>
      </c>
      <c r="C1747" t="s">
        <v>2648</v>
      </c>
      <c r="D1747" t="s">
        <v>2672</v>
      </c>
      <c r="E1747" t="s">
        <v>2666</v>
      </c>
      <c r="F1747" t="s">
        <v>2653</v>
      </c>
      <c r="H1747" t="s">
        <v>1300</v>
      </c>
      <c r="I1747" t="s">
        <v>10</v>
      </c>
      <c r="K1747">
        <v>25.33633</v>
      </c>
      <c r="L1747">
        <v>24.319868</v>
      </c>
      <c r="M1747">
        <v>21.547471999999999</v>
      </c>
      <c r="N1747">
        <v>22.299896</v>
      </c>
      <c r="O1747">
        <v>22.613925999999999</v>
      </c>
      <c r="P1747">
        <v>22.924171000000001</v>
      </c>
      <c r="Q1747">
        <v>23.303514</v>
      </c>
      <c r="R1747">
        <v>23.736191000000002</v>
      </c>
      <c r="S1747">
        <v>24.656203999999999</v>
      </c>
      <c r="T1747">
        <v>25.19162</v>
      </c>
      <c r="U1747">
        <v>25.575327000000001</v>
      </c>
      <c r="V1747">
        <v>26.063960999999999</v>
      </c>
      <c r="W1747">
        <v>26.403202</v>
      </c>
      <c r="X1747">
        <v>26.725224999999998</v>
      </c>
      <c r="Y1747">
        <v>26.858350999999999</v>
      </c>
      <c r="Z1747">
        <v>27.067540999999999</v>
      </c>
      <c r="AA1747">
        <v>27.278231000000002</v>
      </c>
      <c r="AB1747">
        <v>27.364053999999999</v>
      </c>
      <c r="AC1747">
        <v>27.553758999999999</v>
      </c>
      <c r="AD1747">
        <v>27.236447999999999</v>
      </c>
      <c r="AE1747">
        <v>27.125281999999999</v>
      </c>
      <c r="AF1747">
        <v>27.443850999999999</v>
      </c>
      <c r="AG1747">
        <v>27.710412999999999</v>
      </c>
      <c r="AH1747">
        <v>27.870024000000001</v>
      </c>
      <c r="AI1747">
        <v>28.254221000000001</v>
      </c>
      <c r="AJ1747">
        <v>28.147846000000001</v>
      </c>
      <c r="AK1747">
        <v>28.122444000000002</v>
      </c>
      <c r="AL1747">
        <v>27.921095000000001</v>
      </c>
      <c r="AM1747">
        <v>28.129166000000001</v>
      </c>
      <c r="AN1747">
        <v>28.271716999999999</v>
      </c>
      <c r="AO1747" s="1">
        <v>4.0000000000000001E-3</v>
      </c>
    </row>
    <row r="1748" spans="1:41" hidden="1" x14ac:dyDescent="0.2">
      <c r="A1748" t="s">
        <v>1490</v>
      </c>
      <c r="B1748" t="s">
        <v>87</v>
      </c>
      <c r="C1748" t="s">
        <v>2648</v>
      </c>
      <c r="D1748" t="s">
        <v>2672</v>
      </c>
      <c r="E1748" t="s">
        <v>2667</v>
      </c>
      <c r="I1748" t="s">
        <v>10</v>
      </c>
    </row>
    <row r="1749" spans="1:41" hidden="1" x14ac:dyDescent="0.2">
      <c r="A1749" t="s">
        <v>1490</v>
      </c>
      <c r="B1749" t="s">
        <v>11</v>
      </c>
      <c r="C1749" t="s">
        <v>2648</v>
      </c>
      <c r="D1749" t="s">
        <v>2672</v>
      </c>
      <c r="E1749" t="s">
        <v>2667</v>
      </c>
      <c r="F1749" t="s">
        <v>2651</v>
      </c>
      <c r="H1749" t="s">
        <v>1301</v>
      </c>
      <c r="I1749" t="s">
        <v>10</v>
      </c>
      <c r="K1749">
        <v>14.757042999999999</v>
      </c>
      <c r="L1749">
        <v>15.41935</v>
      </c>
      <c r="M1749">
        <v>14.360416000000001</v>
      </c>
      <c r="N1749">
        <v>15.581751000000001</v>
      </c>
      <c r="O1749">
        <v>15.650454</v>
      </c>
      <c r="P1749">
        <v>15.836244000000001</v>
      </c>
      <c r="Q1749">
        <v>16.107880000000002</v>
      </c>
      <c r="R1749">
        <v>16.399460000000001</v>
      </c>
      <c r="S1749">
        <v>16.559615999999998</v>
      </c>
      <c r="T1749">
        <v>16.495853</v>
      </c>
      <c r="U1749">
        <v>16.926642999999999</v>
      </c>
      <c r="V1749">
        <v>17.110889</v>
      </c>
      <c r="W1749">
        <v>17.211306</v>
      </c>
      <c r="X1749">
        <v>17.386942000000001</v>
      </c>
      <c r="Y1749">
        <v>17.498142000000001</v>
      </c>
      <c r="Z1749">
        <v>17.692329000000001</v>
      </c>
      <c r="AA1749">
        <v>17.944067</v>
      </c>
      <c r="AB1749">
        <v>18.121908000000001</v>
      </c>
      <c r="AC1749">
        <v>18.214030999999999</v>
      </c>
      <c r="AD1749">
        <v>18.422215000000001</v>
      </c>
      <c r="AE1749">
        <v>18.554846000000001</v>
      </c>
      <c r="AF1749">
        <v>18.58568</v>
      </c>
      <c r="AG1749">
        <v>18.862841</v>
      </c>
      <c r="AH1749">
        <v>19.171564</v>
      </c>
      <c r="AI1749">
        <v>19.277640999999999</v>
      </c>
      <c r="AJ1749">
        <v>19.478892999999999</v>
      </c>
      <c r="AK1749">
        <v>19.558516000000001</v>
      </c>
      <c r="AL1749">
        <v>19.532654000000001</v>
      </c>
      <c r="AM1749">
        <v>19.581627000000001</v>
      </c>
      <c r="AN1749">
        <v>19.505307999999999</v>
      </c>
      <c r="AO1749" s="1">
        <v>0.01</v>
      </c>
    </row>
    <row r="1750" spans="1:41" hidden="1" x14ac:dyDescent="0.2">
      <c r="A1750" t="s">
        <v>1490</v>
      </c>
      <c r="B1750" t="s">
        <v>13</v>
      </c>
      <c r="C1750" t="s">
        <v>2648</v>
      </c>
      <c r="D1750" t="s">
        <v>2672</v>
      </c>
      <c r="E1750" t="s">
        <v>2667</v>
      </c>
      <c r="F1750" t="s">
        <v>2652</v>
      </c>
      <c r="H1750" t="s">
        <v>1302</v>
      </c>
      <c r="I1750" t="s">
        <v>10</v>
      </c>
      <c r="K1750">
        <v>14.757042999999999</v>
      </c>
      <c r="L1750">
        <v>15.41935</v>
      </c>
      <c r="M1750">
        <v>13.913964</v>
      </c>
      <c r="N1750">
        <v>14.590674999999999</v>
      </c>
      <c r="O1750">
        <v>14.605558</v>
      </c>
      <c r="P1750">
        <v>14.823808</v>
      </c>
      <c r="Q1750">
        <v>15.144466</v>
      </c>
      <c r="R1750">
        <v>15.381406999999999</v>
      </c>
      <c r="S1750">
        <v>15.523540000000001</v>
      </c>
      <c r="T1750">
        <v>15.479473</v>
      </c>
      <c r="U1750">
        <v>15.602959999999999</v>
      </c>
      <c r="V1750">
        <v>15.739152000000001</v>
      </c>
      <c r="W1750">
        <v>15.724353000000001</v>
      </c>
      <c r="X1750">
        <v>15.581518000000001</v>
      </c>
      <c r="Y1750">
        <v>15.60988</v>
      </c>
      <c r="Z1750">
        <v>15.588403</v>
      </c>
      <c r="AA1750">
        <v>15.625793</v>
      </c>
      <c r="AB1750">
        <v>15.794654</v>
      </c>
      <c r="AC1750">
        <v>15.798679999999999</v>
      </c>
      <c r="AD1750">
        <v>16.141992999999999</v>
      </c>
      <c r="AE1750">
        <v>16.288719</v>
      </c>
      <c r="AF1750">
        <v>16.282188000000001</v>
      </c>
      <c r="AG1750">
        <v>16.607161000000001</v>
      </c>
      <c r="AH1750">
        <v>16.748536999999999</v>
      </c>
      <c r="AI1750">
        <v>16.822185999999999</v>
      </c>
      <c r="AJ1750">
        <v>17.045449999999999</v>
      </c>
      <c r="AK1750">
        <v>16.945119999999999</v>
      </c>
      <c r="AL1750">
        <v>17.024228999999998</v>
      </c>
      <c r="AM1750">
        <v>17.283638</v>
      </c>
      <c r="AN1750">
        <v>17.433665999999999</v>
      </c>
      <c r="AO1750" s="1">
        <v>6.0000000000000001E-3</v>
      </c>
    </row>
    <row r="1751" spans="1:41" hidden="1" x14ac:dyDescent="0.2">
      <c r="A1751" t="s">
        <v>1490</v>
      </c>
      <c r="B1751" t="s">
        <v>15</v>
      </c>
      <c r="C1751" t="s">
        <v>2648</v>
      </c>
      <c r="D1751" t="s">
        <v>2672</v>
      </c>
      <c r="E1751" t="s">
        <v>2667</v>
      </c>
      <c r="F1751" t="s">
        <v>2653</v>
      </c>
      <c r="H1751" t="s">
        <v>1303</v>
      </c>
      <c r="I1751" t="s">
        <v>10</v>
      </c>
      <c r="K1751">
        <v>14.757042999999999</v>
      </c>
      <c r="L1751">
        <v>15.41935</v>
      </c>
      <c r="M1751">
        <v>14.216143000000001</v>
      </c>
      <c r="N1751">
        <v>15.667033999999999</v>
      </c>
      <c r="O1751">
        <v>16.148904999999999</v>
      </c>
      <c r="P1751">
        <v>16.499624000000001</v>
      </c>
      <c r="Q1751">
        <v>16.902456000000001</v>
      </c>
      <c r="R1751">
        <v>17.485852999999999</v>
      </c>
      <c r="S1751">
        <v>18.501228000000001</v>
      </c>
      <c r="T1751">
        <v>18.789328000000001</v>
      </c>
      <c r="U1751">
        <v>19.269188</v>
      </c>
      <c r="V1751">
        <v>19.650072000000002</v>
      </c>
      <c r="W1751">
        <v>19.966664999999999</v>
      </c>
      <c r="X1751">
        <v>20.247046000000001</v>
      </c>
      <c r="Y1751">
        <v>20.372135</v>
      </c>
      <c r="Z1751">
        <v>20.598621000000001</v>
      </c>
      <c r="AA1751">
        <v>20.859100000000002</v>
      </c>
      <c r="AB1751">
        <v>20.928747000000001</v>
      </c>
      <c r="AC1751">
        <v>21.114584000000001</v>
      </c>
      <c r="AD1751">
        <v>20.841303</v>
      </c>
      <c r="AE1751">
        <v>20.779793000000002</v>
      </c>
      <c r="AF1751">
        <v>20.886927</v>
      </c>
      <c r="AG1751">
        <v>21.197061999999999</v>
      </c>
      <c r="AH1751">
        <v>21.411535000000001</v>
      </c>
      <c r="AI1751">
        <v>21.793982</v>
      </c>
      <c r="AJ1751">
        <v>21.864445</v>
      </c>
      <c r="AK1751">
        <v>21.965250000000001</v>
      </c>
      <c r="AL1751">
        <v>21.827784000000001</v>
      </c>
      <c r="AM1751">
        <v>21.832794</v>
      </c>
      <c r="AN1751">
        <v>21.981316</v>
      </c>
      <c r="AO1751" s="1">
        <v>1.4E-2</v>
      </c>
    </row>
    <row r="1752" spans="1:41" hidden="1" x14ac:dyDescent="0.2">
      <c r="A1752" t="s">
        <v>1490</v>
      </c>
      <c r="B1752" t="s">
        <v>17</v>
      </c>
      <c r="C1752" t="s">
        <v>2648</v>
      </c>
      <c r="D1752" t="s">
        <v>2672</v>
      </c>
      <c r="E1752" t="s">
        <v>2654</v>
      </c>
      <c r="I1752" t="s">
        <v>10</v>
      </c>
    </row>
    <row r="1753" spans="1:41" hidden="1" x14ac:dyDescent="0.2">
      <c r="A1753" t="s">
        <v>1490</v>
      </c>
      <c r="B1753" t="s">
        <v>11</v>
      </c>
      <c r="C1753" t="s">
        <v>2648</v>
      </c>
      <c r="D1753" t="s">
        <v>2672</v>
      </c>
      <c r="E1753" t="s">
        <v>2654</v>
      </c>
      <c r="F1753" t="s">
        <v>2651</v>
      </c>
      <c r="H1753" t="s">
        <v>1304</v>
      </c>
      <c r="I1753" t="s">
        <v>10</v>
      </c>
      <c r="K1753">
        <v>23.147701000000001</v>
      </c>
      <c r="L1753">
        <v>22.519278</v>
      </c>
      <c r="M1753">
        <v>21.588992999999999</v>
      </c>
      <c r="N1753">
        <v>22.344988000000001</v>
      </c>
      <c r="O1753">
        <v>22.250378000000001</v>
      </c>
      <c r="P1753">
        <v>22.178184999999999</v>
      </c>
      <c r="Q1753">
        <v>22.189951000000001</v>
      </c>
      <c r="R1753">
        <v>22.374395</v>
      </c>
      <c r="S1753">
        <v>22.496437</v>
      </c>
      <c r="T1753">
        <v>22.460325000000001</v>
      </c>
      <c r="U1753">
        <v>22.724754000000001</v>
      </c>
      <c r="V1753">
        <v>22.825759999999999</v>
      </c>
      <c r="W1753">
        <v>22.887732</v>
      </c>
      <c r="X1753">
        <v>22.935331000000001</v>
      </c>
      <c r="Y1753">
        <v>23.014526</v>
      </c>
      <c r="Z1753">
        <v>23.18646</v>
      </c>
      <c r="AA1753">
        <v>23.406067</v>
      </c>
      <c r="AB1753">
        <v>23.534210000000002</v>
      </c>
      <c r="AC1753">
        <v>23.605839</v>
      </c>
      <c r="AD1753">
        <v>23.834679000000001</v>
      </c>
      <c r="AE1753">
        <v>23.933691</v>
      </c>
      <c r="AF1753">
        <v>23.946587000000001</v>
      </c>
      <c r="AG1753">
        <v>24.175566</v>
      </c>
      <c r="AH1753">
        <v>24.437384000000002</v>
      </c>
      <c r="AI1753">
        <v>24.538651000000002</v>
      </c>
      <c r="AJ1753">
        <v>24.746079999999999</v>
      </c>
      <c r="AK1753">
        <v>24.776544999999999</v>
      </c>
      <c r="AL1753">
        <v>24.700813</v>
      </c>
      <c r="AM1753">
        <v>24.688192000000001</v>
      </c>
      <c r="AN1753">
        <v>24.641020000000001</v>
      </c>
      <c r="AO1753" s="1">
        <v>2E-3</v>
      </c>
    </row>
    <row r="1754" spans="1:41" hidden="1" x14ac:dyDescent="0.2">
      <c r="A1754" t="s">
        <v>1490</v>
      </c>
      <c r="B1754" t="s">
        <v>13</v>
      </c>
      <c r="C1754" t="s">
        <v>2648</v>
      </c>
      <c r="D1754" t="s">
        <v>2672</v>
      </c>
      <c r="E1754" t="s">
        <v>2654</v>
      </c>
      <c r="F1754" t="s">
        <v>2652</v>
      </c>
      <c r="H1754" t="s">
        <v>1305</v>
      </c>
      <c r="I1754" t="s">
        <v>10</v>
      </c>
      <c r="K1754">
        <v>23.147704999999998</v>
      </c>
      <c r="L1754">
        <v>22.517734999999998</v>
      </c>
      <c r="M1754">
        <v>21.150366000000002</v>
      </c>
      <c r="N1754">
        <v>21.425543000000001</v>
      </c>
      <c r="O1754">
        <v>21.256083</v>
      </c>
      <c r="P1754">
        <v>21.190677999999998</v>
      </c>
      <c r="Q1754">
        <v>21.251293</v>
      </c>
      <c r="R1754">
        <v>21.388978999999999</v>
      </c>
      <c r="S1754">
        <v>21.455793</v>
      </c>
      <c r="T1754">
        <v>21.381931000000002</v>
      </c>
      <c r="U1754">
        <v>21.394939000000001</v>
      </c>
      <c r="V1754">
        <v>21.445512999999998</v>
      </c>
      <c r="W1754">
        <v>21.462579999999999</v>
      </c>
      <c r="X1754">
        <v>21.288162</v>
      </c>
      <c r="Y1754">
        <v>21.260044000000001</v>
      </c>
      <c r="Z1754">
        <v>21.240870999999999</v>
      </c>
      <c r="AA1754">
        <v>21.250758999999999</v>
      </c>
      <c r="AB1754">
        <v>21.311502000000001</v>
      </c>
      <c r="AC1754">
        <v>21.319527000000001</v>
      </c>
      <c r="AD1754">
        <v>21.593924000000001</v>
      </c>
      <c r="AE1754">
        <v>21.721405000000001</v>
      </c>
      <c r="AF1754">
        <v>21.692802</v>
      </c>
      <c r="AG1754">
        <v>21.968512</v>
      </c>
      <c r="AH1754">
        <v>22.071749000000001</v>
      </c>
      <c r="AI1754">
        <v>22.109881999999999</v>
      </c>
      <c r="AJ1754">
        <v>22.331059</v>
      </c>
      <c r="AK1754">
        <v>22.199850000000001</v>
      </c>
      <c r="AL1754">
        <v>22.249012</v>
      </c>
      <c r="AM1754">
        <v>22.458406</v>
      </c>
      <c r="AN1754">
        <v>22.579879999999999</v>
      </c>
      <c r="AO1754" s="1">
        <v>-1E-3</v>
      </c>
    </row>
    <row r="1755" spans="1:41" hidden="1" x14ac:dyDescent="0.2">
      <c r="A1755" t="s">
        <v>1490</v>
      </c>
      <c r="B1755" t="s">
        <v>15</v>
      </c>
      <c r="C1755" t="s">
        <v>2648</v>
      </c>
      <c r="D1755" t="s">
        <v>2672</v>
      </c>
      <c r="E1755" t="s">
        <v>2654</v>
      </c>
      <c r="F1755" t="s">
        <v>2653</v>
      </c>
      <c r="H1755" t="s">
        <v>1306</v>
      </c>
      <c r="I1755" t="s">
        <v>10</v>
      </c>
      <c r="K1755">
        <v>23.147701000000001</v>
      </c>
      <c r="L1755">
        <v>22.517714000000002</v>
      </c>
      <c r="M1755">
        <v>21.452369999999998</v>
      </c>
      <c r="N1755">
        <v>22.526726</v>
      </c>
      <c r="O1755">
        <v>22.796329</v>
      </c>
      <c r="P1755">
        <v>22.931421</v>
      </c>
      <c r="Q1755">
        <v>23.0898</v>
      </c>
      <c r="R1755">
        <v>23.523828999999999</v>
      </c>
      <c r="S1755">
        <v>24.433979000000001</v>
      </c>
      <c r="T1755">
        <v>24.687449000000001</v>
      </c>
      <c r="U1755">
        <v>25.036494999999999</v>
      </c>
      <c r="V1755">
        <v>25.356199</v>
      </c>
      <c r="W1755">
        <v>25.620403</v>
      </c>
      <c r="X1755">
        <v>25.841208000000002</v>
      </c>
      <c r="Y1755">
        <v>25.935030000000001</v>
      </c>
      <c r="Z1755">
        <v>26.113478000000001</v>
      </c>
      <c r="AA1755">
        <v>26.365939999999998</v>
      </c>
      <c r="AB1755">
        <v>26.435137000000001</v>
      </c>
      <c r="AC1755">
        <v>26.553228000000001</v>
      </c>
      <c r="AD1755">
        <v>26.229588</v>
      </c>
      <c r="AE1755">
        <v>26.132836999999999</v>
      </c>
      <c r="AF1755">
        <v>26.211676000000001</v>
      </c>
      <c r="AG1755">
        <v>26.500713000000001</v>
      </c>
      <c r="AH1755">
        <v>26.710857000000001</v>
      </c>
      <c r="AI1755">
        <v>27.066459999999999</v>
      </c>
      <c r="AJ1755">
        <v>27.154966000000002</v>
      </c>
      <c r="AK1755">
        <v>27.204053999999999</v>
      </c>
      <c r="AL1755">
        <v>27.021538</v>
      </c>
      <c r="AM1755">
        <v>27.021695999999999</v>
      </c>
      <c r="AN1755">
        <v>27.138262000000001</v>
      </c>
      <c r="AO1755" s="1">
        <v>5.0000000000000001E-3</v>
      </c>
    </row>
    <row r="1756" spans="1:41" hidden="1" x14ac:dyDescent="0.2">
      <c r="A1756" t="s">
        <v>1490</v>
      </c>
      <c r="B1756" t="s">
        <v>36</v>
      </c>
      <c r="C1756" t="s">
        <v>2648</v>
      </c>
      <c r="D1756" t="s">
        <v>2672</v>
      </c>
      <c r="E1756" t="s">
        <v>2660</v>
      </c>
      <c r="I1756" t="s">
        <v>10</v>
      </c>
    </row>
    <row r="1757" spans="1:41" hidden="1" x14ac:dyDescent="0.2">
      <c r="A1757" t="s">
        <v>1490</v>
      </c>
      <c r="B1757" t="s">
        <v>11</v>
      </c>
      <c r="C1757" t="s">
        <v>2648</v>
      </c>
      <c r="D1757" t="s">
        <v>2672</v>
      </c>
      <c r="E1757" t="s">
        <v>2660</v>
      </c>
      <c r="F1757" t="s">
        <v>2651</v>
      </c>
      <c r="H1757" t="s">
        <v>1307</v>
      </c>
      <c r="I1757" t="s">
        <v>10</v>
      </c>
      <c r="K1757">
        <v>5.9045459999999999</v>
      </c>
      <c r="L1757">
        <v>5.083494</v>
      </c>
      <c r="M1757">
        <v>8.0556339999999995</v>
      </c>
      <c r="N1757">
        <v>9.0044229999999992</v>
      </c>
      <c r="O1757">
        <v>9.1667129999999997</v>
      </c>
      <c r="P1757">
        <v>9.372026</v>
      </c>
      <c r="Q1757">
        <v>9.7503259999999994</v>
      </c>
      <c r="R1757">
        <v>9.9586749999999995</v>
      </c>
      <c r="S1757">
        <v>10.068044</v>
      </c>
      <c r="T1757">
        <v>10.228819</v>
      </c>
      <c r="U1757">
        <v>10.416525999999999</v>
      </c>
      <c r="V1757">
        <v>10.562792999999999</v>
      </c>
      <c r="W1757">
        <v>10.691819000000001</v>
      </c>
      <c r="X1757">
        <v>10.713079</v>
      </c>
      <c r="Y1757">
        <v>10.738575000000001</v>
      </c>
      <c r="Z1757">
        <v>10.704604</v>
      </c>
      <c r="AA1757">
        <v>10.702742000000001</v>
      </c>
      <c r="AB1757">
        <v>10.893234</v>
      </c>
      <c r="AC1757">
        <v>10.737019</v>
      </c>
      <c r="AD1757">
        <v>11.233575</v>
      </c>
      <c r="AE1757">
        <v>11.401576</v>
      </c>
      <c r="AF1757">
        <v>11.537718999999999</v>
      </c>
      <c r="AG1757">
        <v>11.887225000000001</v>
      </c>
      <c r="AH1757">
        <v>12.143888</v>
      </c>
      <c r="AI1757">
        <v>12.235747999999999</v>
      </c>
      <c r="AJ1757">
        <v>12.370687999999999</v>
      </c>
      <c r="AK1757">
        <v>12.491923999999999</v>
      </c>
      <c r="AL1757">
        <v>12.399777</v>
      </c>
      <c r="AM1757">
        <v>12.464352999999999</v>
      </c>
      <c r="AN1757">
        <v>12.383630999999999</v>
      </c>
      <c r="AO1757" s="1">
        <v>2.5999999999999999E-2</v>
      </c>
    </row>
    <row r="1758" spans="1:41" hidden="1" x14ac:dyDescent="0.2">
      <c r="A1758" t="s">
        <v>1490</v>
      </c>
      <c r="B1758" t="s">
        <v>13</v>
      </c>
      <c r="C1758" t="s">
        <v>2648</v>
      </c>
      <c r="D1758" t="s">
        <v>2672</v>
      </c>
      <c r="E1758" t="s">
        <v>2660</v>
      </c>
      <c r="F1758" t="s">
        <v>2652</v>
      </c>
      <c r="H1758" t="s">
        <v>1308</v>
      </c>
      <c r="I1758" t="s">
        <v>10</v>
      </c>
      <c r="K1758">
        <v>5.9046130000000003</v>
      </c>
      <c r="L1758">
        <v>5.0914080000000004</v>
      </c>
      <c r="M1758">
        <v>7.7500030000000004</v>
      </c>
      <c r="N1758">
        <v>8.2977659999999993</v>
      </c>
      <c r="O1758">
        <v>8.4333620000000007</v>
      </c>
      <c r="P1758">
        <v>8.6628109999999996</v>
      </c>
      <c r="Q1758">
        <v>9.020778</v>
      </c>
      <c r="R1758">
        <v>9.1865500000000004</v>
      </c>
      <c r="S1758">
        <v>9.3003920000000004</v>
      </c>
      <c r="T1758">
        <v>9.3624690000000008</v>
      </c>
      <c r="U1758">
        <v>9.4356200000000001</v>
      </c>
      <c r="V1758">
        <v>9.5554389999999998</v>
      </c>
      <c r="W1758">
        <v>9.6094399999999993</v>
      </c>
      <c r="X1758">
        <v>9.5626510000000007</v>
      </c>
      <c r="Y1758">
        <v>9.5960859999999997</v>
      </c>
      <c r="Z1758">
        <v>9.6203719999999997</v>
      </c>
      <c r="AA1758">
        <v>9.6767620000000001</v>
      </c>
      <c r="AB1758">
        <v>9.8050189999999997</v>
      </c>
      <c r="AC1758">
        <v>9.8007360000000006</v>
      </c>
      <c r="AD1758">
        <v>10.102473</v>
      </c>
      <c r="AE1758">
        <v>10.224009000000001</v>
      </c>
      <c r="AF1758">
        <v>10.230378999999999</v>
      </c>
      <c r="AG1758">
        <v>10.437286</v>
      </c>
      <c r="AH1758">
        <v>10.535833</v>
      </c>
      <c r="AI1758">
        <v>10.651972000000001</v>
      </c>
      <c r="AJ1758">
        <v>10.77539</v>
      </c>
      <c r="AK1758">
        <v>10.730797000000001</v>
      </c>
      <c r="AL1758">
        <v>10.815182</v>
      </c>
      <c r="AM1758">
        <v>10.935537</v>
      </c>
      <c r="AN1758">
        <v>11.034081</v>
      </c>
      <c r="AO1758" s="1">
        <v>2.1999999999999999E-2</v>
      </c>
    </row>
    <row r="1759" spans="1:41" hidden="1" x14ac:dyDescent="0.2">
      <c r="A1759" t="s">
        <v>1490</v>
      </c>
      <c r="B1759" t="s">
        <v>15</v>
      </c>
      <c r="C1759" t="s">
        <v>2648</v>
      </c>
      <c r="D1759" t="s">
        <v>2672</v>
      </c>
      <c r="E1759" t="s">
        <v>2660</v>
      </c>
      <c r="F1759" t="s">
        <v>2653</v>
      </c>
      <c r="H1759" t="s">
        <v>1309</v>
      </c>
      <c r="I1759" t="s">
        <v>10</v>
      </c>
      <c r="K1759">
        <v>5.9045459999999999</v>
      </c>
      <c r="L1759">
        <v>5.1260909999999997</v>
      </c>
      <c r="M1759">
        <v>8.0520669999999992</v>
      </c>
      <c r="N1759">
        <v>9.2843280000000004</v>
      </c>
      <c r="O1759">
        <v>9.7342089999999999</v>
      </c>
      <c r="P1759">
        <v>10.084930999999999</v>
      </c>
      <c r="Q1759">
        <v>10.522413</v>
      </c>
      <c r="R1759">
        <v>10.887017</v>
      </c>
      <c r="S1759">
        <v>11.650816000000001</v>
      </c>
      <c r="T1759">
        <v>11.769278</v>
      </c>
      <c r="U1759">
        <v>12.010911999999999</v>
      </c>
      <c r="V1759">
        <v>12.208353000000001</v>
      </c>
      <c r="W1759">
        <v>12.436648999999999</v>
      </c>
      <c r="X1759">
        <v>12.611526</v>
      </c>
      <c r="Y1759">
        <v>12.620464999999999</v>
      </c>
      <c r="Z1759">
        <v>12.687654</v>
      </c>
      <c r="AA1759">
        <v>13.025233999999999</v>
      </c>
      <c r="AB1759">
        <v>13.220349000000001</v>
      </c>
      <c r="AC1759">
        <v>13.289453999999999</v>
      </c>
      <c r="AD1759">
        <v>13.358662000000001</v>
      </c>
      <c r="AE1759">
        <v>13.500116999999999</v>
      </c>
      <c r="AF1759">
        <v>13.613614</v>
      </c>
      <c r="AG1759">
        <v>13.874644</v>
      </c>
      <c r="AH1759">
        <v>13.829096</v>
      </c>
      <c r="AI1759">
        <v>13.950196</v>
      </c>
      <c r="AJ1759">
        <v>14.085872999999999</v>
      </c>
      <c r="AK1759">
        <v>14.101248</v>
      </c>
      <c r="AL1759">
        <v>14.176240999999999</v>
      </c>
      <c r="AM1759">
        <v>14.256629999999999</v>
      </c>
      <c r="AN1759">
        <v>14.236200999999999</v>
      </c>
      <c r="AO1759" s="1">
        <v>3.1E-2</v>
      </c>
    </row>
    <row r="1760" spans="1:41" hidden="1" x14ac:dyDescent="0.2">
      <c r="A1760" t="s">
        <v>1490</v>
      </c>
      <c r="B1760" t="s">
        <v>21</v>
      </c>
      <c r="C1760" t="s">
        <v>2648</v>
      </c>
      <c r="D1760" t="s">
        <v>2672</v>
      </c>
      <c r="E1760" t="s">
        <v>2655</v>
      </c>
      <c r="I1760" t="s">
        <v>10</v>
      </c>
    </row>
    <row r="1761" spans="1:41" hidden="1" x14ac:dyDescent="0.2">
      <c r="A1761" t="s">
        <v>1490</v>
      </c>
      <c r="B1761" t="s">
        <v>11</v>
      </c>
      <c r="C1761" t="s">
        <v>2648</v>
      </c>
      <c r="D1761" t="s">
        <v>2672</v>
      </c>
      <c r="E1761" t="s">
        <v>2655</v>
      </c>
      <c r="F1761" t="s">
        <v>2651</v>
      </c>
      <c r="H1761" t="s">
        <v>1310</v>
      </c>
      <c r="I1761" t="s">
        <v>10</v>
      </c>
      <c r="K1761">
        <v>7.177454</v>
      </c>
      <c r="L1761">
        <v>6.4151090000000002</v>
      </c>
      <c r="M1761">
        <v>6.1096320000000004</v>
      </c>
      <c r="N1761">
        <v>5.8455729999999999</v>
      </c>
      <c r="O1761">
        <v>5.7192530000000001</v>
      </c>
      <c r="P1761">
        <v>5.752059</v>
      </c>
      <c r="Q1761">
        <v>5.9428109999999998</v>
      </c>
      <c r="R1761">
        <v>6.0938230000000004</v>
      </c>
      <c r="S1761">
        <v>6.2376550000000002</v>
      </c>
      <c r="T1761">
        <v>6.3640359999999996</v>
      </c>
      <c r="U1761">
        <v>6.4452619999999996</v>
      </c>
      <c r="V1761">
        <v>6.513306</v>
      </c>
      <c r="W1761">
        <v>6.6477769999999996</v>
      </c>
      <c r="X1761">
        <v>6.6367859999999999</v>
      </c>
      <c r="Y1761">
        <v>6.6402510000000001</v>
      </c>
      <c r="Z1761">
        <v>6.6195519999999997</v>
      </c>
      <c r="AA1761">
        <v>6.6181780000000003</v>
      </c>
      <c r="AB1761">
        <v>6.6225670000000001</v>
      </c>
      <c r="AC1761">
        <v>6.6323780000000001</v>
      </c>
      <c r="AD1761">
        <v>6.6414439999999999</v>
      </c>
      <c r="AE1761">
        <v>6.6617069999999998</v>
      </c>
      <c r="AF1761">
        <v>6.6313449999999996</v>
      </c>
      <c r="AG1761">
        <v>6.6084849999999999</v>
      </c>
      <c r="AH1761">
        <v>6.534878</v>
      </c>
      <c r="AI1761">
        <v>6.5305020000000003</v>
      </c>
      <c r="AJ1761">
        <v>6.5241819999999997</v>
      </c>
      <c r="AK1761">
        <v>6.5168039999999996</v>
      </c>
      <c r="AL1761">
        <v>6.5118879999999999</v>
      </c>
      <c r="AM1761">
        <v>6.4912900000000002</v>
      </c>
      <c r="AN1761">
        <v>6.4786960000000002</v>
      </c>
      <c r="AO1761" s="1">
        <v>-4.0000000000000001E-3</v>
      </c>
    </row>
    <row r="1762" spans="1:41" hidden="1" x14ac:dyDescent="0.2">
      <c r="A1762" t="s">
        <v>1490</v>
      </c>
      <c r="B1762" t="s">
        <v>13</v>
      </c>
      <c r="C1762" t="s">
        <v>2648</v>
      </c>
      <c r="D1762" t="s">
        <v>2672</v>
      </c>
      <c r="E1762" t="s">
        <v>2655</v>
      </c>
      <c r="F1762" t="s">
        <v>2652</v>
      </c>
      <c r="H1762" t="s">
        <v>1311</v>
      </c>
      <c r="I1762" t="s">
        <v>10</v>
      </c>
      <c r="K1762">
        <v>7.1465459999999998</v>
      </c>
      <c r="L1762">
        <v>6.1593559999999998</v>
      </c>
      <c r="M1762">
        <v>5.6912710000000004</v>
      </c>
      <c r="N1762">
        <v>5.3210740000000003</v>
      </c>
      <c r="O1762">
        <v>5.1537360000000003</v>
      </c>
      <c r="P1762">
        <v>5.115837</v>
      </c>
      <c r="Q1762">
        <v>5.1825780000000004</v>
      </c>
      <c r="R1762">
        <v>5.2488239999999999</v>
      </c>
      <c r="S1762">
        <v>5.3395640000000002</v>
      </c>
      <c r="T1762">
        <v>5.4406150000000002</v>
      </c>
      <c r="U1762">
        <v>5.492534</v>
      </c>
      <c r="V1762">
        <v>5.5337249999999996</v>
      </c>
      <c r="W1762">
        <v>5.580768</v>
      </c>
      <c r="X1762">
        <v>5.6099249999999996</v>
      </c>
      <c r="Y1762">
        <v>5.6007119999999997</v>
      </c>
      <c r="Z1762">
        <v>5.6184459999999996</v>
      </c>
      <c r="AA1762">
        <v>5.6113429999999997</v>
      </c>
      <c r="AB1762">
        <v>5.5717819999999998</v>
      </c>
      <c r="AC1762">
        <v>5.5592810000000004</v>
      </c>
      <c r="AD1762">
        <v>5.5366439999999999</v>
      </c>
      <c r="AE1762">
        <v>5.4995510000000003</v>
      </c>
      <c r="AF1762">
        <v>5.4433749999999996</v>
      </c>
      <c r="AG1762">
        <v>5.4117509999999998</v>
      </c>
      <c r="AH1762">
        <v>5.4119289999999998</v>
      </c>
      <c r="AI1762">
        <v>5.4237060000000001</v>
      </c>
      <c r="AJ1762">
        <v>5.4473419999999999</v>
      </c>
      <c r="AK1762">
        <v>5.495533</v>
      </c>
      <c r="AL1762">
        <v>5.3680839999999996</v>
      </c>
      <c r="AM1762">
        <v>5.3732670000000002</v>
      </c>
      <c r="AN1762">
        <v>5.3879580000000002</v>
      </c>
      <c r="AO1762" s="1">
        <v>-0.01</v>
      </c>
    </row>
    <row r="1763" spans="1:41" hidden="1" x14ac:dyDescent="0.2">
      <c r="A1763" t="s">
        <v>1490</v>
      </c>
      <c r="B1763" t="s">
        <v>15</v>
      </c>
      <c r="C1763" t="s">
        <v>2648</v>
      </c>
      <c r="D1763" t="s">
        <v>2672</v>
      </c>
      <c r="E1763" t="s">
        <v>2655</v>
      </c>
      <c r="F1763" t="s">
        <v>2653</v>
      </c>
      <c r="H1763" t="s">
        <v>1312</v>
      </c>
      <c r="I1763" t="s">
        <v>10</v>
      </c>
      <c r="K1763">
        <v>7.1788299999999996</v>
      </c>
      <c r="L1763">
        <v>7.1200900000000003</v>
      </c>
      <c r="M1763">
        <v>7.0027520000000001</v>
      </c>
      <c r="N1763">
        <v>7.0183609999999996</v>
      </c>
      <c r="O1763">
        <v>7.1127760000000002</v>
      </c>
      <c r="P1763">
        <v>7.4503729999999999</v>
      </c>
      <c r="Q1763">
        <v>7.6832310000000001</v>
      </c>
      <c r="R1763">
        <v>8.0368870000000001</v>
      </c>
      <c r="S1763">
        <v>8.358784</v>
      </c>
      <c r="T1763">
        <v>8.6527340000000006</v>
      </c>
      <c r="U1763">
        <v>8.8732930000000003</v>
      </c>
      <c r="V1763">
        <v>9.0405219999999993</v>
      </c>
      <c r="W1763">
        <v>9.191872</v>
      </c>
      <c r="X1763">
        <v>9.3628140000000002</v>
      </c>
      <c r="Y1763">
        <v>9.4683209999999995</v>
      </c>
      <c r="Z1763">
        <v>9.6038270000000008</v>
      </c>
      <c r="AA1763">
        <v>9.6810890000000001</v>
      </c>
      <c r="AB1763">
        <v>9.7462610000000005</v>
      </c>
      <c r="AC1763">
        <v>9.8466839999999998</v>
      </c>
      <c r="AD1763">
        <v>9.9261049999999997</v>
      </c>
      <c r="AE1763">
        <v>9.9588870000000007</v>
      </c>
      <c r="AF1763">
        <v>9.8934899999999999</v>
      </c>
      <c r="AG1763">
        <v>9.8290450000000007</v>
      </c>
      <c r="AH1763">
        <v>9.9552239999999994</v>
      </c>
      <c r="AI1763">
        <v>9.9818940000000005</v>
      </c>
      <c r="AJ1763">
        <v>10.089786999999999</v>
      </c>
      <c r="AK1763">
        <v>10.134497</v>
      </c>
      <c r="AL1763">
        <v>10.178796999999999</v>
      </c>
      <c r="AM1763">
        <v>10.273068</v>
      </c>
      <c r="AN1763">
        <v>10.317550000000001</v>
      </c>
      <c r="AO1763" s="1">
        <v>1.2999999999999999E-2</v>
      </c>
    </row>
    <row r="1764" spans="1:41" hidden="1" x14ac:dyDescent="0.2">
      <c r="A1764" t="s">
        <v>1490</v>
      </c>
      <c r="B1764" t="s">
        <v>59</v>
      </c>
      <c r="C1764" t="s">
        <v>2648</v>
      </c>
      <c r="D1764" t="s">
        <v>2672</v>
      </c>
      <c r="E1764" t="s">
        <v>2661</v>
      </c>
      <c r="I1764" t="s">
        <v>10</v>
      </c>
    </row>
    <row r="1765" spans="1:41" hidden="1" x14ac:dyDescent="0.2">
      <c r="A1765" t="s">
        <v>1490</v>
      </c>
      <c r="B1765" t="s">
        <v>11</v>
      </c>
      <c r="C1765" t="s">
        <v>2648</v>
      </c>
      <c r="D1765" t="s">
        <v>2672</v>
      </c>
      <c r="E1765" t="s">
        <v>2661</v>
      </c>
      <c r="F1765" t="s">
        <v>2651</v>
      </c>
      <c r="H1765" t="s">
        <v>1313</v>
      </c>
      <c r="I1765" t="s">
        <v>10</v>
      </c>
      <c r="K1765">
        <v>3.2599900000000002</v>
      </c>
      <c r="L1765">
        <v>2.8833479999999998</v>
      </c>
      <c r="M1765">
        <v>2.7492800000000002</v>
      </c>
      <c r="N1765">
        <v>2.5656889999999999</v>
      </c>
      <c r="O1765">
        <v>2.4648050000000001</v>
      </c>
      <c r="P1765">
        <v>2.4067120000000002</v>
      </c>
      <c r="Q1765">
        <v>2.3839250000000001</v>
      </c>
      <c r="R1765">
        <v>2.3890910000000001</v>
      </c>
      <c r="S1765">
        <v>2.4000249999999999</v>
      </c>
      <c r="T1765">
        <v>2.4363679999999999</v>
      </c>
      <c r="U1765">
        <v>2.4573010000000002</v>
      </c>
      <c r="V1765">
        <v>2.5002460000000002</v>
      </c>
      <c r="W1765">
        <v>2.530154</v>
      </c>
      <c r="X1765">
        <v>2.5603159999999998</v>
      </c>
      <c r="Y1765">
        <v>2.595091</v>
      </c>
      <c r="Z1765">
        <v>2.6306340000000001</v>
      </c>
      <c r="AA1765">
        <v>2.6722920000000001</v>
      </c>
      <c r="AB1765">
        <v>2.7030059999999998</v>
      </c>
      <c r="AC1765">
        <v>2.7336429999999998</v>
      </c>
      <c r="AD1765">
        <v>2.7684500000000001</v>
      </c>
      <c r="AE1765">
        <v>2.7968630000000001</v>
      </c>
      <c r="AF1765">
        <v>2.8264749999999998</v>
      </c>
      <c r="AG1765">
        <v>2.8552409999999999</v>
      </c>
      <c r="AH1765">
        <v>2.8860450000000002</v>
      </c>
      <c r="AI1765">
        <v>2.9198819999999999</v>
      </c>
      <c r="AJ1765">
        <v>2.953808</v>
      </c>
      <c r="AK1765">
        <v>2.9823729999999999</v>
      </c>
      <c r="AL1765">
        <v>3.0081310000000001</v>
      </c>
      <c r="AM1765">
        <v>3.0338440000000002</v>
      </c>
      <c r="AN1765">
        <v>3.0656979999999998</v>
      </c>
      <c r="AO1765" s="1">
        <v>-2E-3</v>
      </c>
    </row>
    <row r="1766" spans="1:41" hidden="1" x14ac:dyDescent="0.2">
      <c r="A1766" t="s">
        <v>1490</v>
      </c>
      <c r="B1766" t="s">
        <v>13</v>
      </c>
      <c r="C1766" t="s">
        <v>2648</v>
      </c>
      <c r="D1766" t="s">
        <v>2672</v>
      </c>
      <c r="E1766" t="s">
        <v>2661</v>
      </c>
      <c r="F1766" t="s">
        <v>2652</v>
      </c>
      <c r="H1766" t="s">
        <v>1314</v>
      </c>
      <c r="I1766" t="s">
        <v>10</v>
      </c>
      <c r="K1766">
        <v>3.260157</v>
      </c>
      <c r="L1766">
        <v>2.8726389999999999</v>
      </c>
      <c r="M1766">
        <v>2.7436050000000001</v>
      </c>
      <c r="N1766">
        <v>2.5608019999999998</v>
      </c>
      <c r="O1766">
        <v>2.4598870000000002</v>
      </c>
      <c r="P1766">
        <v>2.3993989999999998</v>
      </c>
      <c r="Q1766">
        <v>2.3753440000000001</v>
      </c>
      <c r="R1766">
        <v>2.3796629999999999</v>
      </c>
      <c r="S1766">
        <v>2.3890449999999999</v>
      </c>
      <c r="T1766">
        <v>2.4241190000000001</v>
      </c>
      <c r="U1766">
        <v>2.4435030000000002</v>
      </c>
      <c r="V1766">
        <v>2.4851480000000001</v>
      </c>
      <c r="W1766">
        <v>2.5127540000000002</v>
      </c>
      <c r="X1766">
        <v>2.5409579999999998</v>
      </c>
      <c r="Y1766">
        <v>2.5748760000000002</v>
      </c>
      <c r="Z1766">
        <v>2.6082190000000001</v>
      </c>
      <c r="AA1766">
        <v>2.6481319999999999</v>
      </c>
      <c r="AB1766">
        <v>2.677705</v>
      </c>
      <c r="AC1766">
        <v>2.7063510000000002</v>
      </c>
      <c r="AD1766">
        <v>2.7401840000000002</v>
      </c>
      <c r="AE1766">
        <v>2.7672490000000001</v>
      </c>
      <c r="AF1766">
        <v>2.7955190000000001</v>
      </c>
      <c r="AG1766">
        <v>2.8239049999999999</v>
      </c>
      <c r="AH1766">
        <v>2.8550529999999998</v>
      </c>
      <c r="AI1766">
        <v>2.8872140000000002</v>
      </c>
      <c r="AJ1766">
        <v>2.9236650000000002</v>
      </c>
      <c r="AK1766">
        <v>2.9549889999999999</v>
      </c>
      <c r="AL1766">
        <v>2.9876960000000001</v>
      </c>
      <c r="AM1766">
        <v>3.0158529999999999</v>
      </c>
      <c r="AN1766">
        <v>3.0442610000000001</v>
      </c>
      <c r="AO1766" s="1">
        <v>-2E-3</v>
      </c>
    </row>
    <row r="1767" spans="1:41" hidden="1" x14ac:dyDescent="0.2">
      <c r="A1767" t="s">
        <v>1490</v>
      </c>
      <c r="B1767" t="s">
        <v>15</v>
      </c>
      <c r="C1767" t="s">
        <v>2648</v>
      </c>
      <c r="D1767" t="s">
        <v>2672</v>
      </c>
      <c r="E1767" t="s">
        <v>2661</v>
      </c>
      <c r="F1767" t="s">
        <v>2653</v>
      </c>
      <c r="H1767" t="s">
        <v>1315</v>
      </c>
      <c r="I1767" t="s">
        <v>10</v>
      </c>
      <c r="K1767">
        <v>3.2602280000000001</v>
      </c>
      <c r="L1767">
        <v>2.8694510000000002</v>
      </c>
      <c r="M1767">
        <v>2.7173889999999998</v>
      </c>
      <c r="N1767">
        <v>2.542192</v>
      </c>
      <c r="O1767">
        <v>2.461379</v>
      </c>
      <c r="P1767">
        <v>2.4072290000000001</v>
      </c>
      <c r="Q1767">
        <v>2.3854069999999998</v>
      </c>
      <c r="R1767">
        <v>2.3914620000000002</v>
      </c>
      <c r="S1767">
        <v>2.4068510000000001</v>
      </c>
      <c r="T1767">
        <v>2.4457369999999998</v>
      </c>
      <c r="U1767">
        <v>2.4695130000000001</v>
      </c>
      <c r="V1767">
        <v>2.5156200000000002</v>
      </c>
      <c r="W1767">
        <v>2.5477430000000001</v>
      </c>
      <c r="X1767">
        <v>2.5796920000000001</v>
      </c>
      <c r="Y1767">
        <v>2.616425</v>
      </c>
      <c r="Z1767">
        <v>2.6533120000000001</v>
      </c>
      <c r="AA1767">
        <v>2.6976469999999999</v>
      </c>
      <c r="AB1767">
        <v>2.7300529999999998</v>
      </c>
      <c r="AC1767">
        <v>2.7618469999999999</v>
      </c>
      <c r="AD1767">
        <v>2.7982610000000001</v>
      </c>
      <c r="AE1767">
        <v>2.827823</v>
      </c>
      <c r="AF1767">
        <v>2.8589359999999999</v>
      </c>
      <c r="AG1767">
        <v>2.8889390000000001</v>
      </c>
      <c r="AH1767">
        <v>2.922685</v>
      </c>
      <c r="AI1767">
        <v>2.9582860000000002</v>
      </c>
      <c r="AJ1767">
        <v>2.9943110000000002</v>
      </c>
      <c r="AK1767">
        <v>3.0324399999999998</v>
      </c>
      <c r="AL1767">
        <v>3.0632480000000002</v>
      </c>
      <c r="AM1767">
        <v>3.093375</v>
      </c>
      <c r="AN1767">
        <v>3.1268790000000002</v>
      </c>
      <c r="AO1767" s="1">
        <v>-1E-3</v>
      </c>
    </row>
    <row r="1768" spans="1:41" hidden="1" x14ac:dyDescent="0.2">
      <c r="A1768" t="s">
        <v>1490</v>
      </c>
      <c r="B1768" t="s">
        <v>147</v>
      </c>
      <c r="C1768" t="s">
        <v>2648</v>
      </c>
      <c r="D1768" t="s">
        <v>2672</v>
      </c>
      <c r="E1768" t="s">
        <v>2673</v>
      </c>
      <c r="I1768" t="s">
        <v>10</v>
      </c>
    </row>
    <row r="1769" spans="1:41" hidden="1" x14ac:dyDescent="0.2">
      <c r="A1769" t="s">
        <v>1490</v>
      </c>
      <c r="B1769" t="s">
        <v>11</v>
      </c>
      <c r="C1769" t="s">
        <v>2648</v>
      </c>
      <c r="D1769" t="s">
        <v>2672</v>
      </c>
      <c r="E1769" t="s">
        <v>2673</v>
      </c>
      <c r="F1769" t="s">
        <v>2651</v>
      </c>
      <c r="H1769" t="s">
        <v>1316</v>
      </c>
      <c r="I1769" t="s">
        <v>10</v>
      </c>
      <c r="K1769">
        <v>2.6727880000000002</v>
      </c>
      <c r="L1769">
        <v>2.6218270000000001</v>
      </c>
      <c r="M1769">
        <v>2.5418530000000001</v>
      </c>
      <c r="N1769">
        <v>2.4670540000000001</v>
      </c>
      <c r="O1769">
        <v>2.4539909999999998</v>
      </c>
      <c r="P1769">
        <v>2.386145</v>
      </c>
      <c r="Q1769">
        <v>2.3498739999999998</v>
      </c>
      <c r="R1769">
        <v>2.347836</v>
      </c>
      <c r="S1769">
        <v>2.365361</v>
      </c>
      <c r="T1769">
        <v>2.3687779999999998</v>
      </c>
      <c r="U1769">
        <v>2.3744149999999999</v>
      </c>
      <c r="V1769">
        <v>2.3804699999999999</v>
      </c>
      <c r="W1769">
        <v>2.3856090000000001</v>
      </c>
      <c r="X1769">
        <v>2.4000330000000001</v>
      </c>
      <c r="Y1769">
        <v>2.3943140000000001</v>
      </c>
      <c r="Z1769">
        <v>2.3869799999999999</v>
      </c>
      <c r="AA1769">
        <v>2.3834339999999998</v>
      </c>
      <c r="AB1769">
        <v>2.379524</v>
      </c>
      <c r="AC1769">
        <v>2.3824459999999998</v>
      </c>
      <c r="AD1769">
        <v>2.3913530000000001</v>
      </c>
      <c r="AE1769">
        <v>2.395114</v>
      </c>
      <c r="AF1769">
        <v>2.3867669999999999</v>
      </c>
      <c r="AG1769">
        <v>2.3832870000000002</v>
      </c>
      <c r="AH1769">
        <v>2.3855810000000002</v>
      </c>
      <c r="AI1769">
        <v>2.390047</v>
      </c>
      <c r="AJ1769">
        <v>2.3911769999999999</v>
      </c>
      <c r="AK1769">
        <v>2.3874080000000002</v>
      </c>
      <c r="AL1769">
        <v>2.3844699999999999</v>
      </c>
      <c r="AM1769">
        <v>2.3895879999999998</v>
      </c>
      <c r="AN1769">
        <v>2.3884629999999998</v>
      </c>
      <c r="AO1769" s="1">
        <v>-4.0000000000000001E-3</v>
      </c>
    </row>
    <row r="1770" spans="1:41" hidden="1" x14ac:dyDescent="0.2">
      <c r="A1770" t="s">
        <v>1490</v>
      </c>
      <c r="B1770" t="s">
        <v>13</v>
      </c>
      <c r="C1770" t="s">
        <v>2648</v>
      </c>
      <c r="D1770" t="s">
        <v>2672</v>
      </c>
      <c r="E1770" t="s">
        <v>2673</v>
      </c>
      <c r="F1770" t="s">
        <v>2652</v>
      </c>
      <c r="H1770" t="s">
        <v>1317</v>
      </c>
      <c r="I1770" t="s">
        <v>10</v>
      </c>
      <c r="K1770">
        <v>2.8428049999999998</v>
      </c>
      <c r="L1770">
        <v>2.4466939999999999</v>
      </c>
      <c r="M1770">
        <v>2.4681920000000002</v>
      </c>
      <c r="N1770">
        <v>2.4333290000000001</v>
      </c>
      <c r="O1770">
        <v>2.3966690000000002</v>
      </c>
      <c r="P1770">
        <v>2.309831</v>
      </c>
      <c r="Q1770">
        <v>2.3158639999999999</v>
      </c>
      <c r="R1770">
        <v>2.3432499999999998</v>
      </c>
      <c r="S1770">
        <v>2.3532579999999998</v>
      </c>
      <c r="T1770">
        <v>2.3628100000000001</v>
      </c>
      <c r="U1770">
        <v>2.369618</v>
      </c>
      <c r="V1770">
        <v>2.3990800000000001</v>
      </c>
      <c r="W1770">
        <v>2.4053800000000001</v>
      </c>
      <c r="X1770">
        <v>2.424849</v>
      </c>
      <c r="Y1770">
        <v>2.4449239999999999</v>
      </c>
      <c r="Z1770">
        <v>2.478008</v>
      </c>
      <c r="AA1770">
        <v>2.473662</v>
      </c>
      <c r="AB1770">
        <v>2.5062570000000002</v>
      </c>
      <c r="AC1770">
        <v>2.5124550000000001</v>
      </c>
      <c r="AD1770">
        <v>2.5494699999999999</v>
      </c>
      <c r="AE1770">
        <v>2.5714220000000001</v>
      </c>
      <c r="AF1770">
        <v>2.5849470000000001</v>
      </c>
      <c r="AG1770">
        <v>2.5964100000000001</v>
      </c>
      <c r="AH1770">
        <v>2.6020479999999999</v>
      </c>
      <c r="AI1770">
        <v>2.6017100000000002</v>
      </c>
      <c r="AJ1770">
        <v>2.6115849999999998</v>
      </c>
      <c r="AK1770">
        <v>2.602004</v>
      </c>
      <c r="AL1770">
        <v>2.6005189999999998</v>
      </c>
      <c r="AM1770">
        <v>2.593871</v>
      </c>
      <c r="AN1770">
        <v>2.5871119999999999</v>
      </c>
      <c r="AO1770" s="1">
        <v>-3.0000000000000001E-3</v>
      </c>
    </row>
    <row r="1771" spans="1:41" hidden="1" x14ac:dyDescent="0.2">
      <c r="A1771" t="s">
        <v>1490</v>
      </c>
      <c r="B1771" t="s">
        <v>15</v>
      </c>
      <c r="C1771" t="s">
        <v>2648</v>
      </c>
      <c r="D1771" t="s">
        <v>2672</v>
      </c>
      <c r="E1771" t="s">
        <v>2673</v>
      </c>
      <c r="F1771" t="s">
        <v>2653</v>
      </c>
      <c r="H1771" t="s">
        <v>1318</v>
      </c>
      <c r="I1771" t="s">
        <v>10</v>
      </c>
      <c r="K1771">
        <v>2.8425090000000002</v>
      </c>
      <c r="L1771">
        <v>2.5337540000000001</v>
      </c>
      <c r="M1771">
        <v>2.624711</v>
      </c>
      <c r="N1771">
        <v>2.6898430000000002</v>
      </c>
      <c r="O1771">
        <v>2.5708570000000002</v>
      </c>
      <c r="P1771">
        <v>2.57701</v>
      </c>
      <c r="Q1771">
        <v>2.5821010000000002</v>
      </c>
      <c r="R1771">
        <v>2.5881259999999999</v>
      </c>
      <c r="S1771">
        <v>2.5266489999999999</v>
      </c>
      <c r="T1771">
        <v>2.5247820000000001</v>
      </c>
      <c r="U1771">
        <v>2.4558409999999999</v>
      </c>
      <c r="V1771">
        <v>2.469487</v>
      </c>
      <c r="W1771">
        <v>2.4846210000000002</v>
      </c>
      <c r="X1771">
        <v>2.4969640000000002</v>
      </c>
      <c r="Y1771">
        <v>2.5024920000000002</v>
      </c>
      <c r="Z1771">
        <v>2.5108600000000001</v>
      </c>
      <c r="AA1771">
        <v>2.5171770000000002</v>
      </c>
      <c r="AB1771">
        <v>2.5238499999999999</v>
      </c>
      <c r="AC1771">
        <v>2.5275889999999999</v>
      </c>
      <c r="AD1771">
        <v>2.5275240000000001</v>
      </c>
      <c r="AE1771">
        <v>2.5291999999999999</v>
      </c>
      <c r="AF1771">
        <v>2.5289549999999998</v>
      </c>
      <c r="AG1771">
        <v>2.539072</v>
      </c>
      <c r="AH1771">
        <v>2.537474</v>
      </c>
      <c r="AI1771">
        <v>2.5447299999999999</v>
      </c>
      <c r="AJ1771">
        <v>2.5424660000000001</v>
      </c>
      <c r="AK1771">
        <v>2.5497960000000002</v>
      </c>
      <c r="AL1771">
        <v>2.5475509999999999</v>
      </c>
      <c r="AM1771">
        <v>2.558141</v>
      </c>
      <c r="AN1771">
        <v>2.5675659999999998</v>
      </c>
      <c r="AO1771" s="1">
        <v>-4.0000000000000001E-3</v>
      </c>
    </row>
    <row r="1772" spans="1:41" hidden="1" x14ac:dyDescent="0.2">
      <c r="A1772" t="s">
        <v>1490</v>
      </c>
      <c r="B1772" t="s">
        <v>67</v>
      </c>
      <c r="C1772" t="s">
        <v>2648</v>
      </c>
      <c r="D1772" t="s">
        <v>2672</v>
      </c>
      <c r="E1772" t="s">
        <v>2663</v>
      </c>
      <c r="I1772" t="s">
        <v>10</v>
      </c>
    </row>
    <row r="1773" spans="1:41" hidden="1" x14ac:dyDescent="0.2">
      <c r="A1773" t="s">
        <v>1490</v>
      </c>
      <c r="B1773" t="s">
        <v>11</v>
      </c>
      <c r="C1773" t="s">
        <v>2648</v>
      </c>
      <c r="D1773" t="s">
        <v>2672</v>
      </c>
      <c r="E1773" t="s">
        <v>2663</v>
      </c>
      <c r="F1773" t="s">
        <v>2651</v>
      </c>
      <c r="H1773" t="s">
        <v>1319</v>
      </c>
      <c r="I1773" t="s">
        <v>10</v>
      </c>
      <c r="K1773">
        <v>0</v>
      </c>
      <c r="L1773">
        <v>0</v>
      </c>
      <c r="M1773">
        <v>0</v>
      </c>
      <c r="N1773">
        <v>0</v>
      </c>
      <c r="O1773">
        <v>0</v>
      </c>
      <c r="P1773">
        <v>0</v>
      </c>
      <c r="Q1773">
        <v>0</v>
      </c>
      <c r="R1773">
        <v>0</v>
      </c>
      <c r="S1773">
        <v>0</v>
      </c>
      <c r="T1773">
        <v>0</v>
      </c>
      <c r="U1773">
        <v>0</v>
      </c>
      <c r="V1773">
        <v>0</v>
      </c>
      <c r="W1773">
        <v>0</v>
      </c>
      <c r="X1773">
        <v>0</v>
      </c>
      <c r="Y1773">
        <v>0</v>
      </c>
      <c r="Z1773">
        <v>0</v>
      </c>
      <c r="AA1773">
        <v>0</v>
      </c>
      <c r="AB1773">
        <v>0</v>
      </c>
      <c r="AC1773">
        <v>0</v>
      </c>
      <c r="AD1773">
        <v>0</v>
      </c>
      <c r="AE1773">
        <v>0</v>
      </c>
      <c r="AF1773">
        <v>0</v>
      </c>
      <c r="AG1773">
        <v>0</v>
      </c>
      <c r="AH1773">
        <v>0</v>
      </c>
      <c r="AI1773">
        <v>0</v>
      </c>
      <c r="AJ1773">
        <v>0</v>
      </c>
      <c r="AK1773">
        <v>0</v>
      </c>
      <c r="AL1773">
        <v>0</v>
      </c>
      <c r="AM1773">
        <v>0</v>
      </c>
      <c r="AN1773">
        <v>0</v>
      </c>
      <c r="AO1773" t="s">
        <v>69</v>
      </c>
    </row>
    <row r="1774" spans="1:41" hidden="1" x14ac:dyDescent="0.2">
      <c r="A1774" t="s">
        <v>1490</v>
      </c>
      <c r="B1774" t="s">
        <v>13</v>
      </c>
      <c r="C1774" t="s">
        <v>2648</v>
      </c>
      <c r="D1774" t="s">
        <v>2672</v>
      </c>
      <c r="E1774" t="s">
        <v>2663</v>
      </c>
      <c r="F1774" t="s">
        <v>2652</v>
      </c>
      <c r="H1774" t="s">
        <v>1320</v>
      </c>
      <c r="I1774" t="s">
        <v>10</v>
      </c>
      <c r="K1774">
        <v>0</v>
      </c>
      <c r="L1774">
        <v>0</v>
      </c>
      <c r="M1774">
        <v>0</v>
      </c>
      <c r="N1774">
        <v>0</v>
      </c>
      <c r="O1774">
        <v>0</v>
      </c>
      <c r="P1774">
        <v>0</v>
      </c>
      <c r="Q1774">
        <v>0</v>
      </c>
      <c r="R1774">
        <v>0</v>
      </c>
      <c r="S1774">
        <v>0</v>
      </c>
      <c r="T1774">
        <v>0</v>
      </c>
      <c r="U1774">
        <v>0</v>
      </c>
      <c r="V1774">
        <v>0</v>
      </c>
      <c r="W1774">
        <v>0</v>
      </c>
      <c r="X1774">
        <v>0</v>
      </c>
      <c r="Y1774">
        <v>0</v>
      </c>
      <c r="Z1774">
        <v>0</v>
      </c>
      <c r="AA1774">
        <v>0</v>
      </c>
      <c r="AB1774">
        <v>0</v>
      </c>
      <c r="AC1774">
        <v>0</v>
      </c>
      <c r="AD1774">
        <v>0</v>
      </c>
      <c r="AE1774">
        <v>0</v>
      </c>
      <c r="AF1774">
        <v>0</v>
      </c>
      <c r="AG1774">
        <v>0</v>
      </c>
      <c r="AH1774">
        <v>0</v>
      </c>
      <c r="AI1774">
        <v>0</v>
      </c>
      <c r="AJ1774">
        <v>0</v>
      </c>
      <c r="AK1774">
        <v>0</v>
      </c>
      <c r="AL1774">
        <v>0</v>
      </c>
      <c r="AM1774">
        <v>0</v>
      </c>
      <c r="AN1774">
        <v>0</v>
      </c>
      <c r="AO1774" t="s">
        <v>69</v>
      </c>
    </row>
    <row r="1775" spans="1:41" hidden="1" x14ac:dyDescent="0.2">
      <c r="A1775" t="s">
        <v>1490</v>
      </c>
      <c r="B1775" t="s">
        <v>15</v>
      </c>
      <c r="C1775" t="s">
        <v>2648</v>
      </c>
      <c r="D1775" t="s">
        <v>2672</v>
      </c>
      <c r="E1775" t="s">
        <v>2663</v>
      </c>
      <c r="F1775" t="s">
        <v>2653</v>
      </c>
      <c r="H1775" t="s">
        <v>1321</v>
      </c>
      <c r="I1775" t="s">
        <v>10</v>
      </c>
      <c r="K1775">
        <v>0</v>
      </c>
      <c r="L1775">
        <v>0</v>
      </c>
      <c r="M1775">
        <v>0</v>
      </c>
      <c r="N1775">
        <v>0</v>
      </c>
      <c r="O1775">
        <v>0</v>
      </c>
      <c r="P1775">
        <v>0</v>
      </c>
      <c r="Q1775">
        <v>0</v>
      </c>
      <c r="R1775">
        <v>0</v>
      </c>
      <c r="S1775">
        <v>0</v>
      </c>
      <c r="T1775">
        <v>0</v>
      </c>
      <c r="U1775">
        <v>0</v>
      </c>
      <c r="V1775">
        <v>0</v>
      </c>
      <c r="W1775">
        <v>0</v>
      </c>
      <c r="X1775">
        <v>0</v>
      </c>
      <c r="Y1775">
        <v>0</v>
      </c>
      <c r="Z1775">
        <v>0</v>
      </c>
      <c r="AA1775">
        <v>0</v>
      </c>
      <c r="AB1775">
        <v>0</v>
      </c>
      <c r="AC1775">
        <v>0</v>
      </c>
      <c r="AD1775">
        <v>0</v>
      </c>
      <c r="AE1775">
        <v>0</v>
      </c>
      <c r="AF1775">
        <v>0</v>
      </c>
      <c r="AG1775">
        <v>0</v>
      </c>
      <c r="AH1775">
        <v>0</v>
      </c>
      <c r="AI1775">
        <v>0</v>
      </c>
      <c r="AJ1775">
        <v>0</v>
      </c>
      <c r="AK1775">
        <v>0</v>
      </c>
      <c r="AL1775">
        <v>0</v>
      </c>
      <c r="AM1775">
        <v>0</v>
      </c>
      <c r="AN1775">
        <v>0</v>
      </c>
      <c r="AO1775" t="s">
        <v>69</v>
      </c>
    </row>
    <row r="1776" spans="1:41" hidden="1" x14ac:dyDescent="0.2">
      <c r="A1776" t="s">
        <v>1490</v>
      </c>
      <c r="B1776" t="s">
        <v>25</v>
      </c>
      <c r="C1776" t="s">
        <v>2648</v>
      </c>
      <c r="D1776" t="s">
        <v>2672</v>
      </c>
      <c r="E1776" t="s">
        <v>2656</v>
      </c>
      <c r="I1776" t="s">
        <v>10</v>
      </c>
    </row>
    <row r="1777" spans="1:41" hidden="1" x14ac:dyDescent="0.2">
      <c r="A1777" t="s">
        <v>1490</v>
      </c>
      <c r="B1777" t="s">
        <v>11</v>
      </c>
      <c r="C1777" t="s">
        <v>2648</v>
      </c>
      <c r="D1777" t="s">
        <v>2672</v>
      </c>
      <c r="E1777" t="s">
        <v>2656</v>
      </c>
      <c r="F1777" t="s">
        <v>2651</v>
      </c>
      <c r="H1777" t="s">
        <v>1322</v>
      </c>
      <c r="I1777" t="s">
        <v>10</v>
      </c>
      <c r="K1777">
        <v>30.162970000000001</v>
      </c>
      <c r="L1777">
        <v>30.542193999999999</v>
      </c>
      <c r="M1777">
        <v>30.377623</v>
      </c>
      <c r="N1777">
        <v>29.927219000000001</v>
      </c>
      <c r="O1777">
        <v>29.537741</v>
      </c>
      <c r="P1777">
        <v>29.321508000000001</v>
      </c>
      <c r="Q1777">
        <v>29.273696999999999</v>
      </c>
      <c r="R1777">
        <v>29.341269</v>
      </c>
      <c r="S1777">
        <v>29.457274999999999</v>
      </c>
      <c r="T1777">
        <v>29.448340999999999</v>
      </c>
      <c r="U1777">
        <v>29.444610999999998</v>
      </c>
      <c r="V1777">
        <v>29.522473999999999</v>
      </c>
      <c r="W1777">
        <v>29.703028</v>
      </c>
      <c r="X1777">
        <v>29.893452</v>
      </c>
      <c r="Y1777">
        <v>29.677530000000001</v>
      </c>
      <c r="Z1777">
        <v>29.608297</v>
      </c>
      <c r="AA1777">
        <v>29.425932</v>
      </c>
      <c r="AB1777">
        <v>29.170041999999999</v>
      </c>
      <c r="AC1777">
        <v>29.194727</v>
      </c>
      <c r="AD1777">
        <v>29.124571</v>
      </c>
      <c r="AE1777">
        <v>28.834316000000001</v>
      </c>
      <c r="AF1777">
        <v>28.753864</v>
      </c>
      <c r="AG1777">
        <v>28.603114999999999</v>
      </c>
      <c r="AH1777">
        <v>28.301300000000001</v>
      </c>
      <c r="AI1777">
        <v>28.323606000000002</v>
      </c>
      <c r="AJ1777">
        <v>28.217303999999999</v>
      </c>
      <c r="AK1777">
        <v>27.977587</v>
      </c>
      <c r="AL1777">
        <v>27.990621999999998</v>
      </c>
      <c r="AM1777">
        <v>27.920968999999999</v>
      </c>
      <c r="AN1777">
        <v>27.600054</v>
      </c>
      <c r="AO1777" s="1">
        <v>-3.0000000000000001E-3</v>
      </c>
    </row>
    <row r="1778" spans="1:41" hidden="1" x14ac:dyDescent="0.2">
      <c r="A1778" t="s">
        <v>1490</v>
      </c>
      <c r="B1778" t="s">
        <v>13</v>
      </c>
      <c r="C1778" t="s">
        <v>2648</v>
      </c>
      <c r="D1778" t="s">
        <v>2672</v>
      </c>
      <c r="E1778" t="s">
        <v>2656</v>
      </c>
      <c r="F1778" t="s">
        <v>2652</v>
      </c>
      <c r="H1778" t="s">
        <v>1323</v>
      </c>
      <c r="I1778" t="s">
        <v>10</v>
      </c>
      <c r="K1778">
        <v>30.176749999999998</v>
      </c>
      <c r="L1778">
        <v>30.471585999999999</v>
      </c>
      <c r="M1778">
        <v>29.894299</v>
      </c>
      <c r="N1778">
        <v>29.353476000000001</v>
      </c>
      <c r="O1778">
        <v>28.842257</v>
      </c>
      <c r="P1778">
        <v>28.653708999999999</v>
      </c>
      <c r="Q1778">
        <v>28.518559</v>
      </c>
      <c r="R1778">
        <v>28.402539999999998</v>
      </c>
      <c r="S1778">
        <v>28.474066000000001</v>
      </c>
      <c r="T1778">
        <v>28.233879000000002</v>
      </c>
      <c r="U1778">
        <v>28.282574</v>
      </c>
      <c r="V1778">
        <v>28.138216</v>
      </c>
      <c r="W1778">
        <v>28.137684</v>
      </c>
      <c r="X1778">
        <v>28.277241</v>
      </c>
      <c r="Y1778">
        <v>28.023496999999999</v>
      </c>
      <c r="Z1778">
        <v>28.058358999999999</v>
      </c>
      <c r="AA1778">
        <v>27.905944999999999</v>
      </c>
      <c r="AB1778">
        <v>27.605743</v>
      </c>
      <c r="AC1778">
        <v>27.479444999999998</v>
      </c>
      <c r="AD1778">
        <v>27.528611999999999</v>
      </c>
      <c r="AE1778">
        <v>27.220448000000001</v>
      </c>
      <c r="AF1778">
        <v>27.144358</v>
      </c>
      <c r="AG1778">
        <v>27.078081000000001</v>
      </c>
      <c r="AH1778">
        <v>26.948452</v>
      </c>
      <c r="AI1778">
        <v>26.916053999999999</v>
      </c>
      <c r="AJ1778">
        <v>27.018692000000001</v>
      </c>
      <c r="AK1778">
        <v>26.763296</v>
      </c>
      <c r="AL1778">
        <v>26.763587999999999</v>
      </c>
      <c r="AM1778">
        <v>26.658445</v>
      </c>
      <c r="AN1778">
        <v>26.449282</v>
      </c>
      <c r="AO1778" s="1">
        <v>-5.0000000000000001E-3</v>
      </c>
    </row>
    <row r="1779" spans="1:41" hidden="1" x14ac:dyDescent="0.2">
      <c r="A1779" t="s">
        <v>1490</v>
      </c>
      <c r="B1779" t="s">
        <v>15</v>
      </c>
      <c r="C1779" t="s">
        <v>2648</v>
      </c>
      <c r="D1779" t="s">
        <v>2672</v>
      </c>
      <c r="E1779" t="s">
        <v>2656</v>
      </c>
      <c r="F1779" t="s">
        <v>2653</v>
      </c>
      <c r="H1779" t="s">
        <v>1324</v>
      </c>
      <c r="I1779" t="s">
        <v>10</v>
      </c>
      <c r="K1779">
        <v>30.190415999999999</v>
      </c>
      <c r="L1779">
        <v>30.395392999999999</v>
      </c>
      <c r="M1779">
        <v>31.186899</v>
      </c>
      <c r="N1779">
        <v>31.209688</v>
      </c>
      <c r="O1779">
        <v>31.160329999999998</v>
      </c>
      <c r="P1779">
        <v>31.549925000000002</v>
      </c>
      <c r="Q1779">
        <v>31.564675999999999</v>
      </c>
      <c r="R1779">
        <v>31.752925999999999</v>
      </c>
      <c r="S1779">
        <v>31.848500999999999</v>
      </c>
      <c r="T1779">
        <v>32.083213999999998</v>
      </c>
      <c r="U1779">
        <v>32.197426</v>
      </c>
      <c r="V1779">
        <v>32.374344000000001</v>
      </c>
      <c r="W1779">
        <v>32.590164000000001</v>
      </c>
      <c r="X1779">
        <v>32.640652000000003</v>
      </c>
      <c r="Y1779">
        <v>32.449066000000002</v>
      </c>
      <c r="Z1779">
        <v>32.389065000000002</v>
      </c>
      <c r="AA1779">
        <v>32.423977000000001</v>
      </c>
      <c r="AB1779">
        <v>32.460056000000002</v>
      </c>
      <c r="AC1779">
        <v>32.383975999999997</v>
      </c>
      <c r="AD1779">
        <v>32.451565000000002</v>
      </c>
      <c r="AE1779">
        <v>32.274929</v>
      </c>
      <c r="AF1779">
        <v>32.053455</v>
      </c>
      <c r="AG1779">
        <v>31.913955999999999</v>
      </c>
      <c r="AH1779">
        <v>31.838450999999999</v>
      </c>
      <c r="AI1779">
        <v>31.832355</v>
      </c>
      <c r="AJ1779">
        <v>31.775252999999999</v>
      </c>
      <c r="AK1779">
        <v>31.801531000000001</v>
      </c>
      <c r="AL1779">
        <v>31.706629</v>
      </c>
      <c r="AM1779">
        <v>31.553716999999999</v>
      </c>
      <c r="AN1779">
        <v>31.329530999999999</v>
      </c>
      <c r="AO1779" s="1">
        <v>1E-3</v>
      </c>
    </row>
    <row r="1780" spans="1:41" hidden="1" x14ac:dyDescent="0.2">
      <c r="A1780" t="s">
        <v>1490</v>
      </c>
      <c r="B1780" t="s">
        <v>157</v>
      </c>
    </row>
    <row r="1781" spans="1:41" hidden="1" x14ac:dyDescent="0.2">
      <c r="A1781" t="s">
        <v>1490</v>
      </c>
      <c r="B1781" t="s">
        <v>158</v>
      </c>
    </row>
    <row r="1782" spans="1:41" hidden="1" x14ac:dyDescent="0.2">
      <c r="A1782" t="s">
        <v>1490</v>
      </c>
      <c r="B1782" t="s">
        <v>8</v>
      </c>
      <c r="C1782" t="s">
        <v>181</v>
      </c>
      <c r="D1782" t="s">
        <v>2674</v>
      </c>
      <c r="I1782" t="s">
        <v>159</v>
      </c>
    </row>
    <row r="1783" spans="1:41" hidden="1" x14ac:dyDescent="0.2">
      <c r="A1783" t="s">
        <v>1490</v>
      </c>
      <c r="B1783" t="s">
        <v>11</v>
      </c>
      <c r="C1783" t="s">
        <v>181</v>
      </c>
      <c r="D1783" t="s">
        <v>2674</v>
      </c>
      <c r="E1783" t="s">
        <v>2651</v>
      </c>
      <c r="H1783" t="s">
        <v>1325</v>
      </c>
      <c r="I1783" t="s">
        <v>159</v>
      </c>
      <c r="K1783">
        <v>55.053665000000002</v>
      </c>
      <c r="L1783">
        <v>55.445991999999997</v>
      </c>
      <c r="M1783">
        <v>56.473885000000003</v>
      </c>
      <c r="N1783">
        <v>56.240603999999998</v>
      </c>
      <c r="O1783">
        <v>56.115195999999997</v>
      </c>
      <c r="P1783">
        <v>56.278945999999998</v>
      </c>
      <c r="Q1783">
        <v>56.620643999999999</v>
      </c>
      <c r="R1783">
        <v>57.107925000000002</v>
      </c>
      <c r="S1783">
        <v>57.714084999999997</v>
      </c>
      <c r="T1783">
        <v>58.085579000000003</v>
      </c>
      <c r="U1783">
        <v>58.495761999999999</v>
      </c>
      <c r="V1783">
        <v>59.037235000000003</v>
      </c>
      <c r="W1783">
        <v>59.728248999999998</v>
      </c>
      <c r="X1783">
        <v>60.378796000000001</v>
      </c>
      <c r="Y1783">
        <v>60.510849</v>
      </c>
      <c r="Z1783">
        <v>60.866385999999999</v>
      </c>
      <c r="AA1783">
        <v>61.139923000000003</v>
      </c>
      <c r="AB1783">
        <v>61.344603999999997</v>
      </c>
      <c r="AC1783">
        <v>61.893368000000002</v>
      </c>
      <c r="AD1783">
        <v>62.313065000000002</v>
      </c>
      <c r="AE1783">
        <v>62.438766000000001</v>
      </c>
      <c r="AF1783">
        <v>62.846867000000003</v>
      </c>
      <c r="AG1783">
        <v>63.172759999999997</v>
      </c>
      <c r="AH1783">
        <v>63.312911999999997</v>
      </c>
      <c r="AI1783">
        <v>63.926997999999998</v>
      </c>
      <c r="AJ1783">
        <v>64.341033999999993</v>
      </c>
      <c r="AK1783">
        <v>64.577681999999996</v>
      </c>
      <c r="AL1783">
        <v>65.158118999999999</v>
      </c>
      <c r="AM1783">
        <v>65.632782000000006</v>
      </c>
      <c r="AN1783">
        <v>65.748313999999993</v>
      </c>
      <c r="AO1783" s="1">
        <v>6.0000000000000001E-3</v>
      </c>
    </row>
    <row r="1784" spans="1:41" hidden="1" x14ac:dyDescent="0.2">
      <c r="A1784" t="s">
        <v>1490</v>
      </c>
      <c r="B1784" t="s">
        <v>13</v>
      </c>
      <c r="C1784" t="s">
        <v>181</v>
      </c>
      <c r="D1784" t="s">
        <v>2674</v>
      </c>
      <c r="E1784" t="s">
        <v>2652</v>
      </c>
      <c r="H1784" t="s">
        <v>1326</v>
      </c>
      <c r="I1784" t="s">
        <v>159</v>
      </c>
      <c r="K1784">
        <v>55.070618000000003</v>
      </c>
      <c r="L1784">
        <v>55.216118000000002</v>
      </c>
      <c r="M1784">
        <v>55.743445999999999</v>
      </c>
      <c r="N1784">
        <v>55.430923</v>
      </c>
      <c r="O1784">
        <v>55.253653999999997</v>
      </c>
      <c r="P1784">
        <v>55.446198000000003</v>
      </c>
      <c r="Q1784">
        <v>55.683205000000001</v>
      </c>
      <c r="R1784">
        <v>55.930785999999998</v>
      </c>
      <c r="S1784">
        <v>56.461509999999997</v>
      </c>
      <c r="T1784">
        <v>56.546622999999997</v>
      </c>
      <c r="U1784">
        <v>56.977592000000001</v>
      </c>
      <c r="V1784">
        <v>57.204268999999996</v>
      </c>
      <c r="W1784">
        <v>57.629742</v>
      </c>
      <c r="X1784">
        <v>58.204838000000002</v>
      </c>
      <c r="Y1784">
        <v>58.265942000000003</v>
      </c>
      <c r="Z1784">
        <v>58.741546999999997</v>
      </c>
      <c r="AA1784">
        <v>59.013199</v>
      </c>
      <c r="AB1784">
        <v>59.112636999999999</v>
      </c>
      <c r="AC1784">
        <v>59.451172</v>
      </c>
      <c r="AD1784">
        <v>59.996834</v>
      </c>
      <c r="AE1784">
        <v>60.066490000000002</v>
      </c>
      <c r="AF1784">
        <v>60.445659999999997</v>
      </c>
      <c r="AG1784">
        <v>60.915362999999999</v>
      </c>
      <c r="AH1784">
        <v>61.321109999999997</v>
      </c>
      <c r="AI1784">
        <v>61.865893999999997</v>
      </c>
      <c r="AJ1784">
        <v>62.572589999999998</v>
      </c>
      <c r="AK1784">
        <v>62.794113000000003</v>
      </c>
      <c r="AL1784">
        <v>63.368881000000002</v>
      </c>
      <c r="AM1784">
        <v>63.782040000000002</v>
      </c>
      <c r="AN1784">
        <v>64.080116000000004</v>
      </c>
      <c r="AO1784" s="1">
        <v>5.0000000000000001E-3</v>
      </c>
    </row>
    <row r="1785" spans="1:41" hidden="1" x14ac:dyDescent="0.2">
      <c r="A1785" t="s">
        <v>1490</v>
      </c>
      <c r="B1785" t="s">
        <v>15</v>
      </c>
      <c r="C1785" t="s">
        <v>181</v>
      </c>
      <c r="D1785" t="s">
        <v>2674</v>
      </c>
      <c r="E1785" t="s">
        <v>2653</v>
      </c>
      <c r="H1785" t="s">
        <v>1327</v>
      </c>
      <c r="I1785" t="s">
        <v>159</v>
      </c>
      <c r="K1785">
        <v>55.086849000000001</v>
      </c>
      <c r="L1785">
        <v>55.635609000000002</v>
      </c>
      <c r="M1785">
        <v>57.602783000000002</v>
      </c>
      <c r="N1785">
        <v>58.021568000000002</v>
      </c>
      <c r="O1785">
        <v>58.223564000000003</v>
      </c>
      <c r="P1785">
        <v>59.100181999999997</v>
      </c>
      <c r="Q1785">
        <v>59.488608999999997</v>
      </c>
      <c r="R1785">
        <v>60.094214999999998</v>
      </c>
      <c r="S1785">
        <v>60.706589000000001</v>
      </c>
      <c r="T1785">
        <v>61.389294</v>
      </c>
      <c r="U1785">
        <v>62.048392999999997</v>
      </c>
      <c r="V1785">
        <v>62.802227000000002</v>
      </c>
      <c r="W1785">
        <v>63.599429999999998</v>
      </c>
      <c r="X1785">
        <v>64.206429</v>
      </c>
      <c r="Y1785">
        <v>64.491264000000001</v>
      </c>
      <c r="Z1785">
        <v>65.037452999999999</v>
      </c>
      <c r="AA1785">
        <v>65.711692999999997</v>
      </c>
      <c r="AB1785">
        <v>66.379822000000004</v>
      </c>
      <c r="AC1785">
        <v>66.850944999999996</v>
      </c>
      <c r="AD1785">
        <v>67.503653999999997</v>
      </c>
      <c r="AE1785">
        <v>67.772987000000001</v>
      </c>
      <c r="AF1785">
        <v>68.051888000000005</v>
      </c>
      <c r="AG1785">
        <v>68.420783999999998</v>
      </c>
      <c r="AH1785">
        <v>68.936927999999995</v>
      </c>
      <c r="AI1785">
        <v>69.598288999999994</v>
      </c>
      <c r="AJ1785">
        <v>70.091431</v>
      </c>
      <c r="AK1785">
        <v>70.762703000000002</v>
      </c>
      <c r="AL1785">
        <v>71.201294000000004</v>
      </c>
      <c r="AM1785">
        <v>71.520354999999995</v>
      </c>
      <c r="AN1785">
        <v>71.844040000000007</v>
      </c>
      <c r="AO1785" s="1">
        <v>8.9999999999999993E-3</v>
      </c>
    </row>
    <row r="1786" spans="1:41" hidden="1" x14ac:dyDescent="0.2">
      <c r="A1786" t="s">
        <v>1490</v>
      </c>
      <c r="B1786" t="s">
        <v>29</v>
      </c>
      <c r="C1786" t="s">
        <v>181</v>
      </c>
      <c r="D1786" t="s">
        <v>2675</v>
      </c>
      <c r="I1786" t="s">
        <v>159</v>
      </c>
    </row>
    <row r="1787" spans="1:41" hidden="1" x14ac:dyDescent="0.2">
      <c r="A1787" t="s">
        <v>1490</v>
      </c>
      <c r="B1787" t="s">
        <v>11</v>
      </c>
      <c r="C1787" t="s">
        <v>181</v>
      </c>
      <c r="D1787" t="s">
        <v>2675</v>
      </c>
      <c r="E1787" t="s">
        <v>2651</v>
      </c>
      <c r="H1787" t="s">
        <v>1328</v>
      </c>
      <c r="I1787" t="s">
        <v>159</v>
      </c>
      <c r="K1787">
        <v>37.538756999999997</v>
      </c>
      <c r="L1787">
        <v>38.400055000000002</v>
      </c>
      <c r="M1787">
        <v>38.102116000000002</v>
      </c>
      <c r="N1787">
        <v>37.509743</v>
      </c>
      <c r="O1787">
        <v>37.057053000000003</v>
      </c>
      <c r="P1787">
        <v>36.836483000000001</v>
      </c>
      <c r="Q1787">
        <v>37.018349000000001</v>
      </c>
      <c r="R1787">
        <v>37.316597000000002</v>
      </c>
      <c r="S1787">
        <v>37.663989999999998</v>
      </c>
      <c r="T1787">
        <v>37.828262000000002</v>
      </c>
      <c r="U1787">
        <v>38.058776999999999</v>
      </c>
      <c r="V1787">
        <v>38.378982999999998</v>
      </c>
      <c r="W1787">
        <v>38.837783999999999</v>
      </c>
      <c r="X1787">
        <v>39.363692999999998</v>
      </c>
      <c r="Y1787">
        <v>39.312900999999997</v>
      </c>
      <c r="Z1787">
        <v>39.581955000000001</v>
      </c>
      <c r="AA1787">
        <v>39.697066999999997</v>
      </c>
      <c r="AB1787">
        <v>39.691391000000003</v>
      </c>
      <c r="AC1787">
        <v>40.110957999999997</v>
      </c>
      <c r="AD1787">
        <v>40.356147999999997</v>
      </c>
      <c r="AE1787">
        <v>40.291893000000002</v>
      </c>
      <c r="AF1787">
        <v>40.589576999999998</v>
      </c>
      <c r="AG1787">
        <v>40.782356</v>
      </c>
      <c r="AH1787">
        <v>40.717517999999998</v>
      </c>
      <c r="AI1787">
        <v>41.151733</v>
      </c>
      <c r="AJ1787">
        <v>41.403666999999999</v>
      </c>
      <c r="AK1787">
        <v>41.408337000000003</v>
      </c>
      <c r="AL1787">
        <v>41.869675000000001</v>
      </c>
      <c r="AM1787">
        <v>42.170006000000001</v>
      </c>
      <c r="AN1787">
        <v>42.074879000000003</v>
      </c>
      <c r="AO1787" s="1">
        <v>4.0000000000000001E-3</v>
      </c>
    </row>
    <row r="1788" spans="1:41" hidden="1" x14ac:dyDescent="0.2">
      <c r="A1788" t="s">
        <v>1490</v>
      </c>
      <c r="B1788" t="s">
        <v>13</v>
      </c>
      <c r="C1788" t="s">
        <v>181</v>
      </c>
      <c r="D1788" t="s">
        <v>2675</v>
      </c>
      <c r="E1788" t="s">
        <v>2652</v>
      </c>
      <c r="H1788" t="s">
        <v>1329</v>
      </c>
      <c r="I1788" t="s">
        <v>159</v>
      </c>
      <c r="K1788">
        <v>37.552360999999998</v>
      </c>
      <c r="L1788">
        <v>38.223984000000002</v>
      </c>
      <c r="M1788">
        <v>37.433112999999999</v>
      </c>
      <c r="N1788">
        <v>36.755287000000003</v>
      </c>
      <c r="O1788">
        <v>36.175865000000002</v>
      </c>
      <c r="P1788">
        <v>36.049315999999997</v>
      </c>
      <c r="Q1788">
        <v>36.144629999999999</v>
      </c>
      <c r="R1788">
        <v>36.266739000000001</v>
      </c>
      <c r="S1788">
        <v>36.575867000000002</v>
      </c>
      <c r="T1788">
        <v>36.457489000000002</v>
      </c>
      <c r="U1788">
        <v>36.803477999999998</v>
      </c>
      <c r="V1788">
        <v>36.843288000000001</v>
      </c>
      <c r="W1788">
        <v>37.158023999999997</v>
      </c>
      <c r="X1788">
        <v>37.625011000000001</v>
      </c>
      <c r="Y1788">
        <v>37.500942000000002</v>
      </c>
      <c r="Z1788">
        <v>37.864845000000003</v>
      </c>
      <c r="AA1788">
        <v>37.980587</v>
      </c>
      <c r="AB1788">
        <v>37.900073999999996</v>
      </c>
      <c r="AC1788">
        <v>38.088898</v>
      </c>
      <c r="AD1788">
        <v>38.554279000000001</v>
      </c>
      <c r="AE1788">
        <v>38.460571000000002</v>
      </c>
      <c r="AF1788">
        <v>38.765732</v>
      </c>
      <c r="AG1788">
        <v>39.030906999999999</v>
      </c>
      <c r="AH1788">
        <v>39.141784999999999</v>
      </c>
      <c r="AI1788">
        <v>39.457110999999998</v>
      </c>
      <c r="AJ1788">
        <v>40.018622999999998</v>
      </c>
      <c r="AK1788">
        <v>39.968826</v>
      </c>
      <c r="AL1788">
        <v>40.443184000000002</v>
      </c>
      <c r="AM1788">
        <v>40.758865</v>
      </c>
      <c r="AN1788">
        <v>40.856971999999999</v>
      </c>
      <c r="AO1788" s="1">
        <v>3.0000000000000001E-3</v>
      </c>
    </row>
    <row r="1789" spans="1:41" hidden="1" x14ac:dyDescent="0.2">
      <c r="A1789" t="s">
        <v>1490</v>
      </c>
      <c r="B1789" t="s">
        <v>15</v>
      </c>
      <c r="C1789" t="s">
        <v>181</v>
      </c>
      <c r="D1789" t="s">
        <v>2675</v>
      </c>
      <c r="E1789" t="s">
        <v>2653</v>
      </c>
      <c r="H1789" t="s">
        <v>1330</v>
      </c>
      <c r="I1789" t="s">
        <v>159</v>
      </c>
      <c r="K1789">
        <v>37.56617</v>
      </c>
      <c r="L1789">
        <v>38.606667000000002</v>
      </c>
      <c r="M1789">
        <v>39.142032999999998</v>
      </c>
      <c r="N1789">
        <v>39.093978999999997</v>
      </c>
      <c r="O1789">
        <v>38.990851999999997</v>
      </c>
      <c r="P1789">
        <v>39.392017000000003</v>
      </c>
      <c r="Q1789">
        <v>39.518577999999998</v>
      </c>
      <c r="R1789">
        <v>39.996749999999999</v>
      </c>
      <c r="S1789">
        <v>40.440886999999996</v>
      </c>
      <c r="T1789">
        <v>40.9133</v>
      </c>
      <c r="U1789">
        <v>41.292254999999997</v>
      </c>
      <c r="V1789">
        <v>41.768374999999999</v>
      </c>
      <c r="W1789">
        <v>42.279518000000003</v>
      </c>
      <c r="X1789">
        <v>42.637169</v>
      </c>
      <c r="Y1789">
        <v>42.725608999999999</v>
      </c>
      <c r="Z1789">
        <v>43.014336</v>
      </c>
      <c r="AA1789">
        <v>43.367863</v>
      </c>
      <c r="AB1789">
        <v>43.721561000000001</v>
      </c>
      <c r="AC1789">
        <v>43.994956999999999</v>
      </c>
      <c r="AD1789">
        <v>44.311131000000003</v>
      </c>
      <c r="AE1789">
        <v>44.416187000000001</v>
      </c>
      <c r="AF1789">
        <v>44.488033000000001</v>
      </c>
      <c r="AG1789">
        <v>44.693908999999998</v>
      </c>
      <c r="AH1789">
        <v>44.986736000000001</v>
      </c>
      <c r="AI1789">
        <v>45.383910999999998</v>
      </c>
      <c r="AJ1789">
        <v>45.671622999999997</v>
      </c>
      <c r="AK1789">
        <v>46.052773000000002</v>
      </c>
      <c r="AL1789">
        <v>46.259689000000002</v>
      </c>
      <c r="AM1789">
        <v>46.501587000000001</v>
      </c>
      <c r="AN1789">
        <v>46.628608999999997</v>
      </c>
      <c r="AO1789" s="1">
        <v>7.0000000000000001E-3</v>
      </c>
    </row>
    <row r="1790" spans="1:41" hidden="1" x14ac:dyDescent="0.2">
      <c r="A1790" t="s">
        <v>1490</v>
      </c>
      <c r="B1790" t="s">
        <v>46</v>
      </c>
      <c r="C1790" t="s">
        <v>181</v>
      </c>
      <c r="D1790" t="s">
        <v>2676</v>
      </c>
      <c r="I1790" t="s">
        <v>159</v>
      </c>
    </row>
    <row r="1791" spans="1:41" hidden="1" x14ac:dyDescent="0.2">
      <c r="A1791" t="s">
        <v>1490</v>
      </c>
      <c r="B1791" t="s">
        <v>11</v>
      </c>
      <c r="C1791" t="s">
        <v>181</v>
      </c>
      <c r="D1791" t="s">
        <v>2676</v>
      </c>
      <c r="E1791" t="s">
        <v>2651</v>
      </c>
      <c r="H1791" t="s">
        <v>1331</v>
      </c>
      <c r="I1791" t="s">
        <v>159</v>
      </c>
      <c r="K1791">
        <v>18.332992999999998</v>
      </c>
      <c r="L1791">
        <v>19.10491</v>
      </c>
      <c r="M1791">
        <v>18.595499</v>
      </c>
      <c r="N1791">
        <v>18.656283999999999</v>
      </c>
      <c r="O1791">
        <v>18.509283</v>
      </c>
      <c r="P1791">
        <v>18.536919000000001</v>
      </c>
      <c r="Q1791">
        <v>18.622799000000001</v>
      </c>
      <c r="R1791">
        <v>18.954840000000001</v>
      </c>
      <c r="S1791">
        <v>19.218878</v>
      </c>
      <c r="T1791">
        <v>19.456427000000001</v>
      </c>
      <c r="U1791">
        <v>19.716757000000001</v>
      </c>
      <c r="V1791">
        <v>19.986295999999999</v>
      </c>
      <c r="W1791">
        <v>20.295283999999999</v>
      </c>
      <c r="X1791">
        <v>20.453171000000001</v>
      </c>
      <c r="Y1791">
        <v>20.565279</v>
      </c>
      <c r="Z1791">
        <v>20.70804</v>
      </c>
      <c r="AA1791">
        <v>20.922423999999999</v>
      </c>
      <c r="AB1791">
        <v>21.131262</v>
      </c>
      <c r="AC1791">
        <v>21.239001999999999</v>
      </c>
      <c r="AD1791">
        <v>21.49869</v>
      </c>
      <c r="AE1791">
        <v>21.723637</v>
      </c>
      <c r="AF1791">
        <v>21.908998</v>
      </c>
      <c r="AG1791">
        <v>22.075098000000001</v>
      </c>
      <c r="AH1791">
        <v>22.201035000000001</v>
      </c>
      <c r="AI1791">
        <v>22.353252000000001</v>
      </c>
      <c r="AJ1791">
        <v>22.559121999999999</v>
      </c>
      <c r="AK1791">
        <v>22.638027000000001</v>
      </c>
      <c r="AL1791">
        <v>22.673071</v>
      </c>
      <c r="AM1791">
        <v>22.797691</v>
      </c>
      <c r="AN1791">
        <v>22.981987</v>
      </c>
      <c r="AO1791" s="1">
        <v>8.0000000000000002E-3</v>
      </c>
    </row>
    <row r="1792" spans="1:41" hidden="1" x14ac:dyDescent="0.2">
      <c r="A1792" t="s">
        <v>1490</v>
      </c>
      <c r="B1792" t="s">
        <v>13</v>
      </c>
      <c r="C1792" t="s">
        <v>181</v>
      </c>
      <c r="D1792" t="s">
        <v>2676</v>
      </c>
      <c r="E1792" t="s">
        <v>2652</v>
      </c>
      <c r="H1792" t="s">
        <v>1332</v>
      </c>
      <c r="I1792" t="s">
        <v>159</v>
      </c>
      <c r="K1792">
        <v>18.326436999999999</v>
      </c>
      <c r="L1792">
        <v>18.842478</v>
      </c>
      <c r="M1792">
        <v>17.925702999999999</v>
      </c>
      <c r="N1792">
        <v>17.989408000000001</v>
      </c>
      <c r="O1792">
        <v>17.967962</v>
      </c>
      <c r="P1792">
        <v>17.996957999999999</v>
      </c>
      <c r="Q1792">
        <v>18.062926999999998</v>
      </c>
      <c r="R1792">
        <v>18.393267000000002</v>
      </c>
      <c r="S1792">
        <v>18.660617999999999</v>
      </c>
      <c r="T1792">
        <v>18.842023999999999</v>
      </c>
      <c r="U1792">
        <v>19.052851</v>
      </c>
      <c r="V1792">
        <v>19.235264000000001</v>
      </c>
      <c r="W1792">
        <v>19.519120999999998</v>
      </c>
      <c r="X1792">
        <v>19.620671999999999</v>
      </c>
      <c r="Y1792">
        <v>19.744008999999998</v>
      </c>
      <c r="Z1792">
        <v>19.907145</v>
      </c>
      <c r="AA1792">
        <v>20.036524</v>
      </c>
      <c r="AB1792">
        <v>20.183496000000002</v>
      </c>
      <c r="AC1792">
        <v>20.324846000000001</v>
      </c>
      <c r="AD1792">
        <v>20.556021000000001</v>
      </c>
      <c r="AE1792">
        <v>20.780445</v>
      </c>
      <c r="AF1792">
        <v>20.960405000000002</v>
      </c>
      <c r="AG1792">
        <v>21.272304999999999</v>
      </c>
      <c r="AH1792">
        <v>21.518084999999999</v>
      </c>
      <c r="AI1792">
        <v>21.734667000000002</v>
      </c>
      <c r="AJ1792">
        <v>22.009837999999998</v>
      </c>
      <c r="AK1792">
        <v>22.240335000000002</v>
      </c>
      <c r="AL1792">
        <v>22.407344999999999</v>
      </c>
      <c r="AM1792">
        <v>22.585117</v>
      </c>
      <c r="AN1792">
        <v>22.904102000000002</v>
      </c>
      <c r="AO1792" s="1">
        <v>8.0000000000000002E-3</v>
      </c>
    </row>
    <row r="1793" spans="1:41" hidden="1" x14ac:dyDescent="0.2">
      <c r="A1793" t="s">
        <v>1490</v>
      </c>
      <c r="B1793" t="s">
        <v>15</v>
      </c>
      <c r="C1793" t="s">
        <v>181</v>
      </c>
      <c r="D1793" t="s">
        <v>2676</v>
      </c>
      <c r="E1793" t="s">
        <v>2653</v>
      </c>
      <c r="H1793" t="s">
        <v>1333</v>
      </c>
      <c r="I1793" t="s">
        <v>159</v>
      </c>
      <c r="K1793">
        <v>18.450682</v>
      </c>
      <c r="L1793">
        <v>19.419802000000001</v>
      </c>
      <c r="M1793">
        <v>18.614462</v>
      </c>
      <c r="N1793">
        <v>18.966944000000002</v>
      </c>
      <c r="O1793">
        <v>18.970644</v>
      </c>
      <c r="P1793">
        <v>19.226358000000001</v>
      </c>
      <c r="Q1793">
        <v>19.468896999999998</v>
      </c>
      <c r="R1793">
        <v>19.900563999999999</v>
      </c>
      <c r="S1793">
        <v>20.581983999999999</v>
      </c>
      <c r="T1793">
        <v>20.983146999999999</v>
      </c>
      <c r="U1793">
        <v>21.461058000000001</v>
      </c>
      <c r="V1793">
        <v>21.984604000000001</v>
      </c>
      <c r="W1793">
        <v>22.478211999999999</v>
      </c>
      <c r="X1793">
        <v>22.776741000000001</v>
      </c>
      <c r="Y1793">
        <v>22.971057999999999</v>
      </c>
      <c r="Z1793">
        <v>23.317271999999999</v>
      </c>
      <c r="AA1793">
        <v>23.631886000000002</v>
      </c>
      <c r="AB1793">
        <v>23.86862</v>
      </c>
      <c r="AC1793">
        <v>24.081047000000002</v>
      </c>
      <c r="AD1793">
        <v>24.233022999999999</v>
      </c>
      <c r="AE1793">
        <v>24.387837999999999</v>
      </c>
      <c r="AF1793">
        <v>24.496137999999998</v>
      </c>
      <c r="AG1793">
        <v>24.702152000000002</v>
      </c>
      <c r="AH1793">
        <v>24.991858000000001</v>
      </c>
      <c r="AI1793">
        <v>25.197141999999999</v>
      </c>
      <c r="AJ1793">
        <v>25.376035999999999</v>
      </c>
      <c r="AK1793">
        <v>25.490793</v>
      </c>
      <c r="AL1793">
        <v>25.48291</v>
      </c>
      <c r="AM1793">
        <v>25.629179000000001</v>
      </c>
      <c r="AN1793">
        <v>25.884664999999998</v>
      </c>
      <c r="AO1793" s="1">
        <v>1.2E-2</v>
      </c>
    </row>
    <row r="1794" spans="1:41" hidden="1" x14ac:dyDescent="0.2">
      <c r="A1794" t="s">
        <v>1490</v>
      </c>
      <c r="B1794" t="s">
        <v>75</v>
      </c>
      <c r="C1794" t="s">
        <v>181</v>
      </c>
      <c r="D1794" t="s">
        <v>2677</v>
      </c>
      <c r="I1794" t="s">
        <v>159</v>
      </c>
    </row>
    <row r="1795" spans="1:41" hidden="1" x14ac:dyDescent="0.2">
      <c r="A1795" t="s">
        <v>1490</v>
      </c>
      <c r="B1795" t="s">
        <v>11</v>
      </c>
      <c r="C1795" t="s">
        <v>181</v>
      </c>
      <c r="D1795" t="s">
        <v>2677</v>
      </c>
      <c r="E1795" t="s">
        <v>2651</v>
      </c>
      <c r="H1795" t="s">
        <v>1334</v>
      </c>
      <c r="I1795" t="s">
        <v>159</v>
      </c>
      <c r="K1795">
        <v>117.70446800000001</v>
      </c>
      <c r="L1795">
        <v>116.72391500000001</v>
      </c>
      <c r="M1795">
        <v>108.64537</v>
      </c>
      <c r="N1795">
        <v>110.10906199999999</v>
      </c>
      <c r="O1795">
        <v>109.69709</v>
      </c>
      <c r="P1795">
        <v>110.714989</v>
      </c>
      <c r="Q1795">
        <v>111.66448200000001</v>
      </c>
      <c r="R1795">
        <v>112.59457399999999</v>
      </c>
      <c r="S1795">
        <v>113.21869700000001</v>
      </c>
      <c r="T1795">
        <v>115.039902</v>
      </c>
      <c r="U1795">
        <v>116.623413</v>
      </c>
      <c r="V1795">
        <v>117.601089</v>
      </c>
      <c r="W1795">
        <v>118.330017</v>
      </c>
      <c r="X1795">
        <v>119.306099</v>
      </c>
      <c r="Y1795">
        <v>119.918762</v>
      </c>
      <c r="Z1795">
        <v>121.002853</v>
      </c>
      <c r="AA1795">
        <v>122.28956599999999</v>
      </c>
      <c r="AB1795">
        <v>123.865448</v>
      </c>
      <c r="AC1795">
        <v>124.490875</v>
      </c>
      <c r="AD1795">
        <v>126.226562</v>
      </c>
      <c r="AE1795">
        <v>127.553955</v>
      </c>
      <c r="AF1795">
        <v>128.35798600000001</v>
      </c>
      <c r="AG1795">
        <v>130.36792</v>
      </c>
      <c r="AH1795">
        <v>132.53497300000001</v>
      </c>
      <c r="AI1795">
        <v>133.873413</v>
      </c>
      <c r="AJ1795">
        <v>136.00314299999999</v>
      </c>
      <c r="AK1795">
        <v>137.30616800000001</v>
      </c>
      <c r="AL1795">
        <v>137.821686</v>
      </c>
      <c r="AM1795">
        <v>138.93045000000001</v>
      </c>
      <c r="AN1795">
        <v>139.910324</v>
      </c>
      <c r="AO1795" s="1">
        <v>6.0000000000000001E-3</v>
      </c>
    </row>
    <row r="1796" spans="1:41" hidden="1" x14ac:dyDescent="0.2">
      <c r="A1796" t="s">
        <v>1490</v>
      </c>
      <c r="B1796" t="s">
        <v>13</v>
      </c>
      <c r="C1796" t="s">
        <v>181</v>
      </c>
      <c r="D1796" t="s">
        <v>2677</v>
      </c>
      <c r="E1796" t="s">
        <v>2652</v>
      </c>
      <c r="H1796" t="s">
        <v>1335</v>
      </c>
      <c r="I1796" t="s">
        <v>159</v>
      </c>
      <c r="K1796">
        <v>117.70508599999999</v>
      </c>
      <c r="L1796">
        <v>116.76406900000001</v>
      </c>
      <c r="M1796">
        <v>106.776886</v>
      </c>
      <c r="N1796">
        <v>106.370071</v>
      </c>
      <c r="O1796">
        <v>106.03021200000001</v>
      </c>
      <c r="P1796">
        <v>106.88556699999999</v>
      </c>
      <c r="Q1796">
        <v>108.023285</v>
      </c>
      <c r="R1796">
        <v>108.42939800000001</v>
      </c>
      <c r="S1796">
        <v>108.86113</v>
      </c>
      <c r="T1796">
        <v>109.68601200000001</v>
      </c>
      <c r="U1796">
        <v>110.281021</v>
      </c>
      <c r="V1796">
        <v>110.909958</v>
      </c>
      <c r="W1796">
        <v>111.061348</v>
      </c>
      <c r="X1796">
        <v>110.84697</v>
      </c>
      <c r="Y1796">
        <v>111.066948</v>
      </c>
      <c r="Z1796">
        <v>111.327263</v>
      </c>
      <c r="AA1796">
        <v>111.582382</v>
      </c>
      <c r="AB1796">
        <v>112.805626</v>
      </c>
      <c r="AC1796">
        <v>113.572006</v>
      </c>
      <c r="AD1796">
        <v>116.209732</v>
      </c>
      <c r="AE1796">
        <v>117.678848</v>
      </c>
      <c r="AF1796">
        <v>118.601868</v>
      </c>
      <c r="AG1796">
        <v>120.751053</v>
      </c>
      <c r="AH1796">
        <v>122.43452499999999</v>
      </c>
      <c r="AI1796">
        <v>123.74715399999999</v>
      </c>
      <c r="AJ1796">
        <v>125.921288</v>
      </c>
      <c r="AK1796">
        <v>126.411728</v>
      </c>
      <c r="AL1796">
        <v>128.130325</v>
      </c>
      <c r="AM1796">
        <v>130.78228799999999</v>
      </c>
      <c r="AN1796">
        <v>133.289108</v>
      </c>
      <c r="AO1796" s="1">
        <v>4.0000000000000001E-3</v>
      </c>
    </row>
    <row r="1797" spans="1:41" hidden="1" x14ac:dyDescent="0.2">
      <c r="A1797" t="s">
        <v>1490</v>
      </c>
      <c r="B1797" t="s">
        <v>15</v>
      </c>
      <c r="C1797" t="s">
        <v>181</v>
      </c>
      <c r="D1797" t="s">
        <v>2677</v>
      </c>
      <c r="E1797" t="s">
        <v>2653</v>
      </c>
      <c r="H1797" t="s">
        <v>1336</v>
      </c>
      <c r="I1797" t="s">
        <v>159</v>
      </c>
      <c r="K1797">
        <v>118.039421</v>
      </c>
      <c r="L1797">
        <v>116.784576</v>
      </c>
      <c r="M1797">
        <v>107.07060199999999</v>
      </c>
      <c r="N1797">
        <v>111.61026</v>
      </c>
      <c r="O1797">
        <v>113.086693</v>
      </c>
      <c r="P1797">
        <v>114.246109</v>
      </c>
      <c r="Q1797">
        <v>115.67345400000001</v>
      </c>
      <c r="R1797">
        <v>117.476204</v>
      </c>
      <c r="S1797">
        <v>121.74372099999999</v>
      </c>
      <c r="T1797">
        <v>123.758118</v>
      </c>
      <c r="U1797">
        <v>125.79772199999999</v>
      </c>
      <c r="V1797">
        <v>128.13220200000001</v>
      </c>
      <c r="W1797">
        <v>129.916504</v>
      </c>
      <c r="X1797">
        <v>131.699173</v>
      </c>
      <c r="Y1797">
        <v>132.693848</v>
      </c>
      <c r="Z1797">
        <v>134.13737499999999</v>
      </c>
      <c r="AA1797">
        <v>135.710464</v>
      </c>
      <c r="AB1797">
        <v>136.480377</v>
      </c>
      <c r="AC1797">
        <v>137.74998500000001</v>
      </c>
      <c r="AD1797">
        <v>136.620453</v>
      </c>
      <c r="AE1797">
        <v>136.61277799999999</v>
      </c>
      <c r="AF1797">
        <v>138.360107</v>
      </c>
      <c r="AG1797">
        <v>140.37051400000001</v>
      </c>
      <c r="AH1797">
        <v>141.863876</v>
      </c>
      <c r="AI1797">
        <v>144.395477</v>
      </c>
      <c r="AJ1797">
        <v>144.829376</v>
      </c>
      <c r="AK1797">
        <v>145.543182</v>
      </c>
      <c r="AL1797">
        <v>145.23114000000001</v>
      </c>
      <c r="AM1797">
        <v>146.676987</v>
      </c>
      <c r="AN1797">
        <v>148.35137900000001</v>
      </c>
      <c r="AO1797" s="1">
        <v>8.0000000000000002E-3</v>
      </c>
    </row>
    <row r="1798" spans="1:41" hidden="1" x14ac:dyDescent="0.2">
      <c r="A1798" t="s">
        <v>1490</v>
      </c>
      <c r="B1798" t="s">
        <v>172</v>
      </c>
      <c r="C1798" t="s">
        <v>181</v>
      </c>
      <c r="D1798" t="s">
        <v>2678</v>
      </c>
      <c r="I1798" t="s">
        <v>159</v>
      </c>
    </row>
    <row r="1799" spans="1:41" hidden="1" x14ac:dyDescent="0.2">
      <c r="A1799" t="s">
        <v>1490</v>
      </c>
      <c r="B1799" t="s">
        <v>11</v>
      </c>
      <c r="C1799" t="s">
        <v>181</v>
      </c>
      <c r="D1799" t="s">
        <v>2678</v>
      </c>
      <c r="E1799" t="s">
        <v>2651</v>
      </c>
      <c r="H1799" t="s">
        <v>1337</v>
      </c>
      <c r="I1799" t="s">
        <v>159</v>
      </c>
      <c r="K1799">
        <v>228.62988300000001</v>
      </c>
      <c r="L1799">
        <v>229.67486600000001</v>
      </c>
      <c r="M1799">
        <v>221.81686400000001</v>
      </c>
      <c r="N1799">
        <v>222.51568599999999</v>
      </c>
      <c r="O1799">
        <v>221.37863200000001</v>
      </c>
      <c r="P1799">
        <v>222.36734000000001</v>
      </c>
      <c r="Q1799">
        <v>223.92626999999999</v>
      </c>
      <c r="R1799">
        <v>225.973938</v>
      </c>
      <c r="S1799">
        <v>227.81564299999999</v>
      </c>
      <c r="T1799">
        <v>230.41017199999999</v>
      </c>
      <c r="U1799">
        <v>232.89471399999999</v>
      </c>
      <c r="V1799">
        <v>235.003601</v>
      </c>
      <c r="W1799">
        <v>237.19132999999999</v>
      </c>
      <c r="X1799">
        <v>239.50176999999999</v>
      </c>
      <c r="Y1799">
        <v>240.307785</v>
      </c>
      <c r="Z1799">
        <v>242.15924100000001</v>
      </c>
      <c r="AA1799">
        <v>244.048981</v>
      </c>
      <c r="AB1799">
        <v>246.032715</v>
      </c>
      <c r="AC1799">
        <v>247.734207</v>
      </c>
      <c r="AD1799">
        <v>250.39447000000001</v>
      </c>
      <c r="AE1799">
        <v>252.00825499999999</v>
      </c>
      <c r="AF1799">
        <v>253.70343</v>
      </c>
      <c r="AG1799">
        <v>256.39813199999998</v>
      </c>
      <c r="AH1799">
        <v>258.76641799999999</v>
      </c>
      <c r="AI1799">
        <v>261.30542000000003</v>
      </c>
      <c r="AJ1799">
        <v>264.30697600000002</v>
      </c>
      <c r="AK1799">
        <v>265.93023699999998</v>
      </c>
      <c r="AL1799">
        <v>267.52255200000002</v>
      </c>
      <c r="AM1799">
        <v>269.53094499999997</v>
      </c>
      <c r="AN1799">
        <v>270.71551499999998</v>
      </c>
      <c r="AO1799" s="1">
        <v>6.0000000000000001E-3</v>
      </c>
    </row>
    <row r="1800" spans="1:41" hidden="1" x14ac:dyDescent="0.2">
      <c r="A1800" t="s">
        <v>1490</v>
      </c>
      <c r="B1800" t="s">
        <v>13</v>
      </c>
      <c r="C1800" t="s">
        <v>181</v>
      </c>
      <c r="D1800" t="s">
        <v>2678</v>
      </c>
      <c r="E1800" t="s">
        <v>2652</v>
      </c>
      <c r="H1800" t="s">
        <v>1338</v>
      </c>
      <c r="I1800" t="s">
        <v>159</v>
      </c>
      <c r="K1800">
        <v>228.65450999999999</v>
      </c>
      <c r="L1800">
        <v>229.04664600000001</v>
      </c>
      <c r="M1800">
        <v>217.87915000000001</v>
      </c>
      <c r="N1800">
        <v>216.54568499999999</v>
      </c>
      <c r="O1800">
        <v>215.42770400000001</v>
      </c>
      <c r="P1800">
        <v>216.37803600000001</v>
      </c>
      <c r="Q1800">
        <v>217.91404700000001</v>
      </c>
      <c r="R1800">
        <v>219.02018699999999</v>
      </c>
      <c r="S1800">
        <v>220.55912799999999</v>
      </c>
      <c r="T1800">
        <v>221.53215</v>
      </c>
      <c r="U1800">
        <v>223.11492899999999</v>
      </c>
      <c r="V1800">
        <v>224.19278</v>
      </c>
      <c r="W1800">
        <v>225.368225</v>
      </c>
      <c r="X1800">
        <v>226.29748499999999</v>
      </c>
      <c r="Y1800">
        <v>226.57785000000001</v>
      </c>
      <c r="Z1800">
        <v>227.84079</v>
      </c>
      <c r="AA1800">
        <v>228.61270099999999</v>
      </c>
      <c r="AB1800">
        <v>230.00183100000001</v>
      </c>
      <c r="AC1800">
        <v>231.43691999999999</v>
      </c>
      <c r="AD1800">
        <v>235.31686400000001</v>
      </c>
      <c r="AE1800">
        <v>236.98635899999999</v>
      </c>
      <c r="AF1800">
        <v>238.77366599999999</v>
      </c>
      <c r="AG1800">
        <v>241.96963500000001</v>
      </c>
      <c r="AH1800">
        <v>244.41549699999999</v>
      </c>
      <c r="AI1800">
        <v>246.80482499999999</v>
      </c>
      <c r="AJ1800">
        <v>250.52233899999999</v>
      </c>
      <c r="AK1800">
        <v>251.415009</v>
      </c>
      <c r="AL1800">
        <v>254.34973099999999</v>
      </c>
      <c r="AM1800">
        <v>257.90832499999999</v>
      </c>
      <c r="AN1800">
        <v>261.13031000000001</v>
      </c>
      <c r="AO1800" s="1">
        <v>5.0000000000000001E-3</v>
      </c>
    </row>
    <row r="1801" spans="1:41" hidden="1" x14ac:dyDescent="0.2">
      <c r="A1801" t="s">
        <v>1490</v>
      </c>
      <c r="B1801" t="s">
        <v>15</v>
      </c>
      <c r="C1801" t="s">
        <v>181</v>
      </c>
      <c r="D1801" t="s">
        <v>2678</v>
      </c>
      <c r="E1801" t="s">
        <v>2653</v>
      </c>
      <c r="H1801" t="s">
        <v>1339</v>
      </c>
      <c r="I1801" t="s">
        <v>159</v>
      </c>
      <c r="K1801">
        <v>229.14312699999999</v>
      </c>
      <c r="L1801">
        <v>230.44665499999999</v>
      </c>
      <c r="M1801">
        <v>222.42987099999999</v>
      </c>
      <c r="N1801">
        <v>227.69274899999999</v>
      </c>
      <c r="O1801">
        <v>229.271759</v>
      </c>
      <c r="P1801">
        <v>231.96466100000001</v>
      </c>
      <c r="Q1801">
        <v>234.14953600000001</v>
      </c>
      <c r="R1801">
        <v>237.46774300000001</v>
      </c>
      <c r="S1801">
        <v>243.473175</v>
      </c>
      <c r="T1801">
        <v>247.04385400000001</v>
      </c>
      <c r="U1801">
        <v>250.59942599999999</v>
      </c>
      <c r="V1801">
        <v>254.687408</v>
      </c>
      <c r="W1801">
        <v>258.27368200000001</v>
      </c>
      <c r="X1801">
        <v>261.31951900000001</v>
      </c>
      <c r="Y1801">
        <v>262.881775</v>
      </c>
      <c r="Z1801">
        <v>265.506439</v>
      </c>
      <c r="AA1801">
        <v>268.42190599999998</v>
      </c>
      <c r="AB1801">
        <v>270.450378</v>
      </c>
      <c r="AC1801">
        <v>272.676941</v>
      </c>
      <c r="AD1801">
        <v>272.668274</v>
      </c>
      <c r="AE1801">
        <v>273.18978900000002</v>
      </c>
      <c r="AF1801">
        <v>275.39617900000002</v>
      </c>
      <c r="AG1801">
        <v>278.18737800000002</v>
      </c>
      <c r="AH1801">
        <v>280.77938799999998</v>
      </c>
      <c r="AI1801">
        <v>284.57482900000002</v>
      </c>
      <c r="AJ1801">
        <v>285.96844499999997</v>
      </c>
      <c r="AK1801">
        <v>287.84945699999997</v>
      </c>
      <c r="AL1801">
        <v>288.175049</v>
      </c>
      <c r="AM1801">
        <v>290.328125</v>
      </c>
      <c r="AN1801">
        <v>292.70867900000002</v>
      </c>
      <c r="AO1801" s="1">
        <v>8.0000000000000002E-3</v>
      </c>
    </row>
    <row r="1802" spans="1:41" hidden="1" x14ac:dyDescent="0.2">
      <c r="A1802" t="s">
        <v>1490</v>
      </c>
      <c r="B1802" t="s">
        <v>176</v>
      </c>
      <c r="C1802" t="s">
        <v>181</v>
      </c>
      <c r="D1802" t="s">
        <v>2679</v>
      </c>
      <c r="I1802" t="s">
        <v>159</v>
      </c>
    </row>
    <row r="1803" spans="1:41" hidden="1" x14ac:dyDescent="0.2">
      <c r="A1803" t="s">
        <v>1490</v>
      </c>
      <c r="B1803" t="s">
        <v>11</v>
      </c>
      <c r="C1803" t="s">
        <v>181</v>
      </c>
      <c r="D1803" t="s">
        <v>2679</v>
      </c>
      <c r="E1803" t="s">
        <v>2651</v>
      </c>
      <c r="H1803" t="s">
        <v>1340</v>
      </c>
      <c r="I1803" t="s">
        <v>159</v>
      </c>
      <c r="K1803">
        <v>0.15388199999999999</v>
      </c>
      <c r="L1803">
        <v>0.160853</v>
      </c>
      <c r="M1803">
        <v>0.15142800000000001</v>
      </c>
      <c r="N1803">
        <v>0.148144</v>
      </c>
      <c r="O1803">
        <v>0.14495</v>
      </c>
      <c r="P1803">
        <v>0.142843</v>
      </c>
      <c r="Q1803">
        <v>0.14029800000000001</v>
      </c>
      <c r="R1803">
        <v>0.13671800000000001</v>
      </c>
      <c r="S1803">
        <v>0.13422500000000001</v>
      </c>
      <c r="T1803">
        <v>0.13292499999999999</v>
      </c>
      <c r="U1803">
        <v>0.129222</v>
      </c>
      <c r="V1803">
        <v>0.12693099999999999</v>
      </c>
      <c r="W1803">
        <v>0.125504</v>
      </c>
      <c r="X1803">
        <v>0.120153</v>
      </c>
      <c r="Y1803">
        <v>0.11846</v>
      </c>
      <c r="Z1803">
        <v>0.120423</v>
      </c>
      <c r="AA1803">
        <v>0.12088</v>
      </c>
      <c r="AB1803">
        <v>0.120701</v>
      </c>
      <c r="AC1803">
        <v>0.122088</v>
      </c>
      <c r="AD1803">
        <v>0.123858</v>
      </c>
      <c r="AE1803">
        <v>0.12568299999999999</v>
      </c>
      <c r="AF1803">
        <v>0.127861</v>
      </c>
      <c r="AG1803">
        <v>0.131104</v>
      </c>
      <c r="AH1803">
        <v>0.13403200000000001</v>
      </c>
      <c r="AI1803">
        <v>0.13655999999999999</v>
      </c>
      <c r="AJ1803">
        <v>0.139848</v>
      </c>
      <c r="AK1803">
        <v>0.142844</v>
      </c>
      <c r="AL1803">
        <v>0.14528099999999999</v>
      </c>
      <c r="AM1803">
        <v>0.14835499999999999</v>
      </c>
      <c r="AN1803">
        <v>0.15148400000000001</v>
      </c>
      <c r="AO1803" s="1">
        <v>-1E-3</v>
      </c>
    </row>
    <row r="1804" spans="1:41" hidden="1" x14ac:dyDescent="0.2">
      <c r="A1804" t="s">
        <v>1490</v>
      </c>
      <c r="B1804" t="s">
        <v>13</v>
      </c>
      <c r="C1804" t="s">
        <v>181</v>
      </c>
      <c r="D1804" t="s">
        <v>2679</v>
      </c>
      <c r="E1804" t="s">
        <v>2652</v>
      </c>
      <c r="H1804" t="s">
        <v>1341</v>
      </c>
      <c r="I1804" t="s">
        <v>159</v>
      </c>
      <c r="K1804">
        <v>0.136992</v>
      </c>
      <c r="L1804">
        <v>0.151869</v>
      </c>
      <c r="M1804">
        <v>0.15124599999999999</v>
      </c>
      <c r="N1804">
        <v>0.146679</v>
      </c>
      <c r="O1804">
        <v>0.14124800000000001</v>
      </c>
      <c r="P1804">
        <v>0.13717599999999999</v>
      </c>
      <c r="Q1804">
        <v>0.13381100000000001</v>
      </c>
      <c r="R1804">
        <v>0.133765</v>
      </c>
      <c r="S1804">
        <v>0.12961300000000001</v>
      </c>
      <c r="T1804">
        <v>0.12657199999999999</v>
      </c>
      <c r="U1804">
        <v>0.123511</v>
      </c>
      <c r="V1804">
        <v>0.121334</v>
      </c>
      <c r="W1804">
        <v>0.11923499999999999</v>
      </c>
      <c r="X1804">
        <v>0.11686100000000001</v>
      </c>
      <c r="Y1804">
        <v>0.115207</v>
      </c>
      <c r="Z1804">
        <v>0.114589</v>
      </c>
      <c r="AA1804">
        <v>0.115754</v>
      </c>
      <c r="AB1804">
        <v>0.11412899999999999</v>
      </c>
      <c r="AC1804">
        <v>0.114164</v>
      </c>
      <c r="AD1804">
        <v>0.11597399999999999</v>
      </c>
      <c r="AE1804">
        <v>0.11805599999999999</v>
      </c>
      <c r="AF1804">
        <v>0.11995500000000001</v>
      </c>
      <c r="AG1804">
        <v>0.12292599999999999</v>
      </c>
      <c r="AH1804">
        <v>0.126529</v>
      </c>
      <c r="AI1804">
        <v>0.12783800000000001</v>
      </c>
      <c r="AJ1804">
        <v>0.135605</v>
      </c>
      <c r="AK1804">
        <v>0.138095</v>
      </c>
      <c r="AL1804">
        <v>0.140761</v>
      </c>
      <c r="AM1804">
        <v>0.146179</v>
      </c>
      <c r="AN1804">
        <v>0.15084400000000001</v>
      </c>
      <c r="AO1804" s="1">
        <v>3.0000000000000001E-3</v>
      </c>
    </row>
    <row r="1805" spans="1:41" hidden="1" x14ac:dyDescent="0.2">
      <c r="A1805" t="s">
        <v>1490</v>
      </c>
      <c r="B1805" t="s">
        <v>15</v>
      </c>
      <c r="C1805" t="s">
        <v>181</v>
      </c>
      <c r="D1805" t="s">
        <v>2679</v>
      </c>
      <c r="E1805" t="s">
        <v>2653</v>
      </c>
      <c r="H1805" t="s">
        <v>1342</v>
      </c>
      <c r="I1805" t="s">
        <v>159</v>
      </c>
      <c r="K1805">
        <v>0.14142099999999999</v>
      </c>
      <c r="L1805">
        <v>0.14743500000000001</v>
      </c>
      <c r="M1805">
        <v>0.15135899999999999</v>
      </c>
      <c r="N1805">
        <v>0.15249399999999999</v>
      </c>
      <c r="O1805">
        <v>0.150704</v>
      </c>
      <c r="P1805">
        <v>0.148311</v>
      </c>
      <c r="Q1805">
        <v>0.145926</v>
      </c>
      <c r="R1805">
        <v>0.14257700000000001</v>
      </c>
      <c r="S1805">
        <v>0.14283000000000001</v>
      </c>
      <c r="T1805">
        <v>0.140962</v>
      </c>
      <c r="U1805">
        <v>0.13852999999999999</v>
      </c>
      <c r="V1805">
        <v>0.136268</v>
      </c>
      <c r="W1805">
        <v>0.13417599999999999</v>
      </c>
      <c r="X1805">
        <v>0.132913</v>
      </c>
      <c r="Y1805">
        <v>0.130442</v>
      </c>
      <c r="Z1805">
        <v>0.12942500000000001</v>
      </c>
      <c r="AA1805">
        <v>0.128825</v>
      </c>
      <c r="AB1805">
        <v>0.12850900000000001</v>
      </c>
      <c r="AC1805">
        <v>0.129298</v>
      </c>
      <c r="AD1805">
        <v>0.12894900000000001</v>
      </c>
      <c r="AE1805">
        <v>0.12977</v>
      </c>
      <c r="AF1805">
        <v>0.13082299999999999</v>
      </c>
      <c r="AG1805">
        <v>0.133689</v>
      </c>
      <c r="AH1805">
        <v>0.137375</v>
      </c>
      <c r="AI1805">
        <v>0.140122</v>
      </c>
      <c r="AJ1805">
        <v>0.141763</v>
      </c>
      <c r="AK1805">
        <v>0.143988</v>
      </c>
      <c r="AL1805">
        <v>0.146233</v>
      </c>
      <c r="AM1805">
        <v>0.14993600000000001</v>
      </c>
      <c r="AN1805">
        <v>0.15352299999999999</v>
      </c>
      <c r="AO1805" s="1">
        <v>3.0000000000000001E-3</v>
      </c>
    </row>
    <row r="1806" spans="1:41" hidden="1" x14ac:dyDescent="0.2">
      <c r="A1806" t="s">
        <v>1490</v>
      </c>
      <c r="B1806" t="s">
        <v>180</v>
      </c>
      <c r="C1806" t="s">
        <v>181</v>
      </c>
      <c r="I1806" t="s">
        <v>159</v>
      </c>
    </row>
    <row r="1807" spans="1:41" hidden="1" x14ac:dyDescent="0.2">
      <c r="A1807" t="s">
        <v>1490</v>
      </c>
      <c r="B1807" t="s">
        <v>11</v>
      </c>
      <c r="C1807" t="s">
        <v>181</v>
      </c>
      <c r="D1807" t="s">
        <v>2651</v>
      </c>
      <c r="H1807" t="s">
        <v>1343</v>
      </c>
      <c r="I1807" t="s">
        <v>159</v>
      </c>
      <c r="K1807">
        <v>228.78376800000001</v>
      </c>
      <c r="L1807">
        <v>229.835724</v>
      </c>
      <c r="M1807">
        <v>221.96829199999999</v>
      </c>
      <c r="N1807">
        <v>222.66383400000001</v>
      </c>
      <c r="O1807">
        <v>221.52357499999999</v>
      </c>
      <c r="P1807">
        <v>222.510178</v>
      </c>
      <c r="Q1807">
        <v>224.066574</v>
      </c>
      <c r="R1807">
        <v>226.110657</v>
      </c>
      <c r="S1807">
        <v>227.94987499999999</v>
      </c>
      <c r="T1807">
        <v>230.543091</v>
      </c>
      <c r="U1807">
        <v>233.02394100000001</v>
      </c>
      <c r="V1807">
        <v>235.130539</v>
      </c>
      <c r="W1807">
        <v>237.316833</v>
      </c>
      <c r="X1807">
        <v>239.62191799999999</v>
      </c>
      <c r="Y1807">
        <v>240.42623900000001</v>
      </c>
      <c r="Z1807">
        <v>242.279663</v>
      </c>
      <c r="AA1807">
        <v>244.169861</v>
      </c>
      <c r="AB1807">
        <v>246.153412</v>
      </c>
      <c r="AC1807">
        <v>247.85629299999999</v>
      </c>
      <c r="AD1807">
        <v>250.518326</v>
      </c>
      <c r="AE1807">
        <v>252.13394199999999</v>
      </c>
      <c r="AF1807">
        <v>253.831299</v>
      </c>
      <c r="AG1807">
        <v>256.52923600000003</v>
      </c>
      <c r="AH1807">
        <v>258.90045199999997</v>
      </c>
      <c r="AI1807">
        <v>261.44198599999999</v>
      </c>
      <c r="AJ1807">
        <v>264.44683800000001</v>
      </c>
      <c r="AK1807">
        <v>266.07308999999998</v>
      </c>
      <c r="AL1807">
        <v>267.66784699999999</v>
      </c>
      <c r="AM1807">
        <v>269.67929099999998</v>
      </c>
      <c r="AN1807">
        <v>270.86700400000001</v>
      </c>
      <c r="AO1807" s="1">
        <v>6.0000000000000001E-3</v>
      </c>
    </row>
    <row r="1808" spans="1:41" hidden="1" x14ac:dyDescent="0.2">
      <c r="A1808" t="s">
        <v>1490</v>
      </c>
      <c r="B1808" t="s">
        <v>13</v>
      </c>
      <c r="C1808" t="s">
        <v>181</v>
      </c>
      <c r="D1808" t="s">
        <v>2652</v>
      </c>
      <c r="H1808" t="s">
        <v>1344</v>
      </c>
      <c r="I1808" t="s">
        <v>159</v>
      </c>
      <c r="K1808">
        <v>228.791504</v>
      </c>
      <c r="L1808">
        <v>229.19851700000001</v>
      </c>
      <c r="M1808">
        <v>218.030396</v>
      </c>
      <c r="N1808">
        <v>216.69236799999999</v>
      </c>
      <c r="O1808">
        <v>215.56895399999999</v>
      </c>
      <c r="P1808">
        <v>216.51521299999999</v>
      </c>
      <c r="Q1808">
        <v>218.04785200000001</v>
      </c>
      <c r="R1808">
        <v>219.15394599999999</v>
      </c>
      <c r="S1808">
        <v>220.68873600000001</v>
      </c>
      <c r="T1808">
        <v>221.65872200000001</v>
      </c>
      <c r="U1808">
        <v>223.23843400000001</v>
      </c>
      <c r="V1808">
        <v>224.31411700000001</v>
      </c>
      <c r="W1808">
        <v>225.48745700000001</v>
      </c>
      <c r="X1808">
        <v>226.41435200000001</v>
      </c>
      <c r="Y1808">
        <v>226.69305399999999</v>
      </c>
      <c r="Z1808">
        <v>227.95538300000001</v>
      </c>
      <c r="AA1808">
        <v>228.728455</v>
      </c>
      <c r="AB1808">
        <v>230.11596700000001</v>
      </c>
      <c r="AC1808">
        <v>231.551086</v>
      </c>
      <c r="AD1808">
        <v>235.43283099999999</v>
      </c>
      <c r="AE1808">
        <v>237.10441599999999</v>
      </c>
      <c r="AF1808">
        <v>238.89361600000001</v>
      </c>
      <c r="AG1808">
        <v>242.09255999999999</v>
      </c>
      <c r="AH1808">
        <v>244.542023</v>
      </c>
      <c r="AI1808">
        <v>246.93266299999999</v>
      </c>
      <c r="AJ1808">
        <v>250.65794399999999</v>
      </c>
      <c r="AK1808">
        <v>251.553101</v>
      </c>
      <c r="AL1808">
        <v>254.49049400000001</v>
      </c>
      <c r="AM1808">
        <v>258.05450400000001</v>
      </c>
      <c r="AN1808">
        <v>261.281158</v>
      </c>
      <c r="AO1808" s="1">
        <v>5.0000000000000001E-3</v>
      </c>
    </row>
    <row r="1809" spans="1:41" hidden="1" x14ac:dyDescent="0.2">
      <c r="A1809" t="s">
        <v>1490</v>
      </c>
      <c r="B1809" t="s">
        <v>15</v>
      </c>
      <c r="C1809" t="s">
        <v>181</v>
      </c>
      <c r="D1809" t="s">
        <v>2653</v>
      </c>
      <c r="H1809" t="s">
        <v>1345</v>
      </c>
      <c r="I1809" t="s">
        <v>159</v>
      </c>
      <c r="K1809">
        <v>229.28454600000001</v>
      </c>
      <c r="L1809">
        <v>230.594086</v>
      </c>
      <c r="M1809">
        <v>222.58122299999999</v>
      </c>
      <c r="N1809">
        <v>227.84524500000001</v>
      </c>
      <c r="O1809">
        <v>229.42247</v>
      </c>
      <c r="P1809">
        <v>232.112976</v>
      </c>
      <c r="Q1809">
        <v>234.295456</v>
      </c>
      <c r="R1809">
        <v>237.610321</v>
      </c>
      <c r="S1809">
        <v>243.61601300000001</v>
      </c>
      <c r="T1809">
        <v>247.18481399999999</v>
      </c>
      <c r="U1809">
        <v>250.73796100000001</v>
      </c>
      <c r="V1809">
        <v>254.823669</v>
      </c>
      <c r="W1809">
        <v>258.40786700000001</v>
      </c>
      <c r="X1809">
        <v>261.45242300000001</v>
      </c>
      <c r="Y1809">
        <v>263.01220699999999</v>
      </c>
      <c r="Z1809">
        <v>265.63586400000003</v>
      </c>
      <c r="AA1809">
        <v>268.55072000000001</v>
      </c>
      <c r="AB1809">
        <v>270.57888800000001</v>
      </c>
      <c r="AC1809">
        <v>272.80624399999999</v>
      </c>
      <c r="AD1809">
        <v>272.797211</v>
      </c>
      <c r="AE1809">
        <v>273.31954999999999</v>
      </c>
      <c r="AF1809">
        <v>275.52700800000002</v>
      </c>
      <c r="AG1809">
        <v>278.32107500000001</v>
      </c>
      <c r="AH1809">
        <v>280.91677900000002</v>
      </c>
      <c r="AI1809">
        <v>284.714966</v>
      </c>
      <c r="AJ1809">
        <v>286.11019900000002</v>
      </c>
      <c r="AK1809">
        <v>287.99343900000002</v>
      </c>
      <c r="AL1809">
        <v>288.32128899999998</v>
      </c>
      <c r="AM1809">
        <v>290.47805799999998</v>
      </c>
      <c r="AN1809">
        <v>292.862213</v>
      </c>
      <c r="AO1809" s="1">
        <v>8.0000000000000002E-3</v>
      </c>
    </row>
    <row r="1810" spans="1:41" hidden="1" x14ac:dyDescent="0.2">
      <c r="A1810" t="s">
        <v>1490</v>
      </c>
      <c r="B1810" t="s">
        <v>185</v>
      </c>
    </row>
    <row r="1811" spans="1:41" hidden="1" x14ac:dyDescent="0.2">
      <c r="A1811" t="s">
        <v>1490</v>
      </c>
      <c r="B1811" t="s">
        <v>8</v>
      </c>
    </row>
    <row r="1812" spans="1:41" hidden="1" x14ac:dyDescent="0.2">
      <c r="A1812" t="s">
        <v>1490</v>
      </c>
      <c r="B1812" t="s">
        <v>9</v>
      </c>
      <c r="C1812" t="s">
        <v>2648</v>
      </c>
      <c r="D1812" t="s">
        <v>2680</v>
      </c>
      <c r="E1812" t="s">
        <v>2649</v>
      </c>
      <c r="F1812" t="s">
        <v>2650</v>
      </c>
      <c r="I1812" t="s">
        <v>186</v>
      </c>
    </row>
    <row r="1813" spans="1:41" hidden="1" x14ac:dyDescent="0.2">
      <c r="A1813" t="s">
        <v>1490</v>
      </c>
      <c r="B1813" t="s">
        <v>11</v>
      </c>
      <c r="C1813" t="s">
        <v>2648</v>
      </c>
      <c r="D1813" t="s">
        <v>2680</v>
      </c>
      <c r="E1813" t="s">
        <v>2649</v>
      </c>
      <c r="F1813" t="s">
        <v>2650</v>
      </c>
      <c r="G1813" t="s">
        <v>2651</v>
      </c>
      <c r="H1813" t="s">
        <v>1346</v>
      </c>
      <c r="I1813" t="s">
        <v>186</v>
      </c>
      <c r="K1813">
        <v>23.732115</v>
      </c>
      <c r="L1813">
        <v>26.280245000000001</v>
      </c>
      <c r="M1813">
        <v>26.514679000000001</v>
      </c>
      <c r="N1813">
        <v>27.168385000000001</v>
      </c>
      <c r="O1813">
        <v>27.744821999999999</v>
      </c>
      <c r="P1813">
        <v>28.530548</v>
      </c>
      <c r="Q1813">
        <v>29.653372000000001</v>
      </c>
      <c r="R1813">
        <v>31.078537000000001</v>
      </c>
      <c r="S1813">
        <v>32.493232999999996</v>
      </c>
      <c r="T1813">
        <v>33.946773999999998</v>
      </c>
      <c r="U1813">
        <v>35.415367000000003</v>
      </c>
      <c r="V1813">
        <v>36.830829999999999</v>
      </c>
      <c r="W1813">
        <v>38.244480000000003</v>
      </c>
      <c r="X1813">
        <v>39.574126999999997</v>
      </c>
      <c r="Y1813">
        <v>40.818458999999997</v>
      </c>
      <c r="Z1813">
        <v>42.079658999999999</v>
      </c>
      <c r="AA1813">
        <v>43.409782</v>
      </c>
      <c r="AB1813">
        <v>44.776119000000001</v>
      </c>
      <c r="AC1813">
        <v>46.069026999999998</v>
      </c>
      <c r="AD1813">
        <v>47.614552000000003</v>
      </c>
      <c r="AE1813">
        <v>49.139561</v>
      </c>
      <c r="AF1813">
        <v>50.505169000000002</v>
      </c>
      <c r="AG1813">
        <v>52.028953999999999</v>
      </c>
      <c r="AH1813">
        <v>53.672707000000003</v>
      </c>
      <c r="AI1813">
        <v>55.153675</v>
      </c>
      <c r="AJ1813">
        <v>56.701847000000001</v>
      </c>
      <c r="AK1813">
        <v>58.233952000000002</v>
      </c>
      <c r="AL1813">
        <v>59.736381999999999</v>
      </c>
      <c r="AM1813">
        <v>61.162143999999998</v>
      </c>
      <c r="AN1813">
        <v>62.558041000000003</v>
      </c>
      <c r="AO1813" s="1">
        <v>3.4000000000000002E-2</v>
      </c>
    </row>
    <row r="1814" spans="1:41" hidden="1" x14ac:dyDescent="0.2">
      <c r="A1814" t="s">
        <v>1490</v>
      </c>
      <c r="B1814" t="s">
        <v>13</v>
      </c>
      <c r="C1814" t="s">
        <v>2648</v>
      </c>
      <c r="D1814" t="s">
        <v>2680</v>
      </c>
      <c r="E1814" t="s">
        <v>2649</v>
      </c>
      <c r="F1814" t="s">
        <v>2650</v>
      </c>
      <c r="G1814" t="s">
        <v>2652</v>
      </c>
      <c r="H1814" t="s">
        <v>1347</v>
      </c>
      <c r="I1814" t="s">
        <v>186</v>
      </c>
      <c r="K1814">
        <v>23.732115</v>
      </c>
      <c r="L1814">
        <v>25.934498000000001</v>
      </c>
      <c r="M1814">
        <v>25.599194000000001</v>
      </c>
      <c r="N1814">
        <v>25.445709000000001</v>
      </c>
      <c r="O1814">
        <v>25.421327999999999</v>
      </c>
      <c r="P1814">
        <v>25.681324</v>
      </c>
      <c r="Q1814">
        <v>26.226557</v>
      </c>
      <c r="R1814">
        <v>27.086245000000002</v>
      </c>
      <c r="S1814">
        <v>28.159634</v>
      </c>
      <c r="T1814">
        <v>29.257964999999999</v>
      </c>
      <c r="U1814">
        <v>30.365383000000001</v>
      </c>
      <c r="V1814">
        <v>31.679203000000001</v>
      </c>
      <c r="W1814">
        <v>33.089409000000003</v>
      </c>
      <c r="X1814">
        <v>34.316757000000003</v>
      </c>
      <c r="Y1814">
        <v>35.377132000000003</v>
      </c>
      <c r="Z1814">
        <v>36.424484</v>
      </c>
      <c r="AA1814">
        <v>37.588729999999998</v>
      </c>
      <c r="AB1814">
        <v>38.861365999999997</v>
      </c>
      <c r="AC1814">
        <v>40.014899999999997</v>
      </c>
      <c r="AD1814">
        <v>41.427956000000002</v>
      </c>
      <c r="AE1814">
        <v>42.695408</v>
      </c>
      <c r="AF1814">
        <v>43.876877</v>
      </c>
      <c r="AG1814">
        <v>45.025680999999999</v>
      </c>
      <c r="AH1814">
        <v>46.122306999999999</v>
      </c>
      <c r="AI1814">
        <v>47.183548000000002</v>
      </c>
      <c r="AJ1814">
        <v>48.198723000000001</v>
      </c>
      <c r="AK1814">
        <v>49.057613000000003</v>
      </c>
      <c r="AL1814">
        <v>49.860942999999999</v>
      </c>
      <c r="AM1814">
        <v>50.856440999999997</v>
      </c>
      <c r="AN1814">
        <v>51.799979999999998</v>
      </c>
      <c r="AO1814" s="1">
        <v>2.7E-2</v>
      </c>
    </row>
    <row r="1815" spans="1:41" hidden="1" x14ac:dyDescent="0.2">
      <c r="A1815" t="s">
        <v>1490</v>
      </c>
      <c r="B1815" t="s">
        <v>15</v>
      </c>
      <c r="C1815" t="s">
        <v>2648</v>
      </c>
      <c r="D1815" t="s">
        <v>2680</v>
      </c>
      <c r="E1815" t="s">
        <v>2649</v>
      </c>
      <c r="F1815" t="s">
        <v>2650</v>
      </c>
      <c r="G1815" t="s">
        <v>2653</v>
      </c>
      <c r="H1815" t="s">
        <v>1348</v>
      </c>
      <c r="I1815" t="s">
        <v>186</v>
      </c>
      <c r="K1815">
        <v>23.732115</v>
      </c>
      <c r="L1815">
        <v>26.832514</v>
      </c>
      <c r="M1815">
        <v>27.788081999999999</v>
      </c>
      <c r="N1815">
        <v>29.541197</v>
      </c>
      <c r="O1815">
        <v>31.300041</v>
      </c>
      <c r="P1815">
        <v>33.073807000000002</v>
      </c>
      <c r="Q1815">
        <v>34.884151000000003</v>
      </c>
      <c r="R1815">
        <v>36.811802</v>
      </c>
      <c r="S1815">
        <v>39.290382000000001</v>
      </c>
      <c r="T1815">
        <v>41.567833</v>
      </c>
      <c r="U1815">
        <v>43.757621999999998</v>
      </c>
      <c r="V1815">
        <v>45.850552</v>
      </c>
      <c r="W1815">
        <v>47.824814000000003</v>
      </c>
      <c r="X1815">
        <v>49.680416000000001</v>
      </c>
      <c r="Y1815">
        <v>51.271793000000002</v>
      </c>
      <c r="Z1815">
        <v>53.05162</v>
      </c>
      <c r="AA1815">
        <v>54.719256999999999</v>
      </c>
      <c r="AB1815">
        <v>56.468753999999997</v>
      </c>
      <c r="AC1815">
        <v>58.277386</v>
      </c>
      <c r="AD1815">
        <v>59.874245000000002</v>
      </c>
      <c r="AE1815">
        <v>61.356029999999997</v>
      </c>
      <c r="AF1815">
        <v>62.785117999999997</v>
      </c>
      <c r="AG1815">
        <v>64.447761999999997</v>
      </c>
      <c r="AH1815">
        <v>66.453423000000001</v>
      </c>
      <c r="AI1815">
        <v>68.667450000000002</v>
      </c>
      <c r="AJ1815">
        <v>70.839766999999995</v>
      </c>
      <c r="AK1815">
        <v>72.978447000000003</v>
      </c>
      <c r="AL1815">
        <v>75.029297</v>
      </c>
      <c r="AM1815">
        <v>77.234076999999999</v>
      </c>
      <c r="AN1815">
        <v>79.348922999999999</v>
      </c>
      <c r="AO1815" s="1">
        <v>4.2000000000000003E-2</v>
      </c>
    </row>
    <row r="1816" spans="1:41" hidden="1" x14ac:dyDescent="0.2">
      <c r="A1816" t="s">
        <v>1490</v>
      </c>
      <c r="B1816" t="s">
        <v>17</v>
      </c>
      <c r="C1816" t="s">
        <v>2648</v>
      </c>
      <c r="D1816" t="s">
        <v>2680</v>
      </c>
      <c r="E1816" t="s">
        <v>2649</v>
      </c>
      <c r="F1816" t="s">
        <v>2654</v>
      </c>
      <c r="I1816" t="s">
        <v>186</v>
      </c>
    </row>
    <row r="1817" spans="1:41" hidden="1" x14ac:dyDescent="0.2">
      <c r="A1817" t="s">
        <v>1490</v>
      </c>
      <c r="B1817" t="s">
        <v>11</v>
      </c>
      <c r="C1817" t="s">
        <v>2648</v>
      </c>
      <c r="D1817" t="s">
        <v>2680</v>
      </c>
      <c r="E1817" t="s">
        <v>2649</v>
      </c>
      <c r="F1817" t="s">
        <v>2654</v>
      </c>
      <c r="G1817" t="s">
        <v>2651</v>
      </c>
      <c r="H1817" t="s">
        <v>1349</v>
      </c>
      <c r="I1817" t="s">
        <v>186</v>
      </c>
      <c r="K1817">
        <v>21.669879999999999</v>
      </c>
      <c r="L1817">
        <v>22.616959000000001</v>
      </c>
      <c r="M1817">
        <v>22.464386000000001</v>
      </c>
      <c r="N1817">
        <v>24.644366999999999</v>
      </c>
      <c r="O1817">
        <v>25.782800999999999</v>
      </c>
      <c r="P1817">
        <v>27.088552</v>
      </c>
      <c r="Q1817">
        <v>28.580807</v>
      </c>
      <c r="R1817">
        <v>29.564457000000001</v>
      </c>
      <c r="S1817">
        <v>30.440750000000001</v>
      </c>
      <c r="T1817">
        <v>31.140211000000001</v>
      </c>
      <c r="U1817">
        <v>32.191569999999999</v>
      </c>
      <c r="V1817">
        <v>33.142715000000003</v>
      </c>
      <c r="W1817">
        <v>33.967342000000002</v>
      </c>
      <c r="X1817">
        <v>34.861682999999999</v>
      </c>
      <c r="Y1817">
        <v>35.789161999999997</v>
      </c>
      <c r="Z1817">
        <v>36.818562</v>
      </c>
      <c r="AA1817">
        <v>37.954284999999999</v>
      </c>
      <c r="AB1817">
        <v>38.998772000000002</v>
      </c>
      <c r="AC1817">
        <v>39.965156999999998</v>
      </c>
      <c r="AD1817">
        <v>41.236195000000002</v>
      </c>
      <c r="AE1817">
        <v>42.33419</v>
      </c>
      <c r="AF1817">
        <v>43.325313999999999</v>
      </c>
      <c r="AG1817">
        <v>44.699390000000001</v>
      </c>
      <c r="AH1817">
        <v>46.169249999999998</v>
      </c>
      <c r="AI1817">
        <v>47.389164000000001</v>
      </c>
      <c r="AJ1817">
        <v>48.862555999999998</v>
      </c>
      <c r="AK1817">
        <v>50.013657000000002</v>
      </c>
      <c r="AL1817">
        <v>51.012900999999999</v>
      </c>
      <c r="AM1817">
        <v>52.173366999999999</v>
      </c>
      <c r="AN1817">
        <v>53.239581999999999</v>
      </c>
      <c r="AO1817" s="1">
        <v>3.1E-2</v>
      </c>
    </row>
    <row r="1818" spans="1:41" hidden="1" x14ac:dyDescent="0.2">
      <c r="A1818" t="s">
        <v>1490</v>
      </c>
      <c r="B1818" t="s">
        <v>13</v>
      </c>
      <c r="C1818" t="s">
        <v>2648</v>
      </c>
      <c r="D1818" t="s">
        <v>2680</v>
      </c>
      <c r="E1818" t="s">
        <v>2649</v>
      </c>
      <c r="F1818" t="s">
        <v>2654</v>
      </c>
      <c r="G1818" t="s">
        <v>2652</v>
      </c>
      <c r="H1818" t="s">
        <v>1350</v>
      </c>
      <c r="I1818" t="s">
        <v>186</v>
      </c>
      <c r="K1818">
        <v>21.669879999999999</v>
      </c>
      <c r="L1818">
        <v>22.610821000000001</v>
      </c>
      <c r="M1818">
        <v>22.038568000000001</v>
      </c>
      <c r="N1818">
        <v>23.614847000000001</v>
      </c>
      <c r="O1818">
        <v>24.696787</v>
      </c>
      <c r="P1818">
        <v>25.993245999999999</v>
      </c>
      <c r="Q1818">
        <v>27.529612</v>
      </c>
      <c r="R1818">
        <v>28.51219</v>
      </c>
      <c r="S1818">
        <v>29.404819</v>
      </c>
      <c r="T1818">
        <v>30.167942</v>
      </c>
      <c r="U1818">
        <v>31.069035</v>
      </c>
      <c r="V1818">
        <v>32.018031999999998</v>
      </c>
      <c r="W1818">
        <v>32.860458000000001</v>
      </c>
      <c r="X1818">
        <v>33.529170999999998</v>
      </c>
      <c r="Y1818">
        <v>34.367072999999998</v>
      </c>
      <c r="Z1818">
        <v>35.172955000000002</v>
      </c>
      <c r="AA1818">
        <v>36.053122999999999</v>
      </c>
      <c r="AB1818">
        <v>37.090839000000003</v>
      </c>
      <c r="AC1818">
        <v>37.932808000000001</v>
      </c>
      <c r="AD1818">
        <v>39.353797999999998</v>
      </c>
      <c r="AE1818">
        <v>40.481288999999997</v>
      </c>
      <c r="AF1818">
        <v>41.355747000000001</v>
      </c>
      <c r="AG1818">
        <v>42.744770000000003</v>
      </c>
      <c r="AH1818">
        <v>43.879688000000002</v>
      </c>
      <c r="AI1818">
        <v>44.867866999999997</v>
      </c>
      <c r="AJ1818">
        <v>46.220489999999998</v>
      </c>
      <c r="AK1818">
        <v>46.884459999999997</v>
      </c>
      <c r="AL1818">
        <v>47.897297000000002</v>
      </c>
      <c r="AM1818">
        <v>49.214382000000001</v>
      </c>
      <c r="AN1818">
        <v>50.322994000000001</v>
      </c>
      <c r="AO1818" s="1">
        <v>2.9000000000000001E-2</v>
      </c>
    </row>
    <row r="1819" spans="1:41" hidden="1" x14ac:dyDescent="0.2">
      <c r="A1819" t="s">
        <v>1490</v>
      </c>
      <c r="B1819" t="s">
        <v>15</v>
      </c>
      <c r="C1819" t="s">
        <v>2648</v>
      </c>
      <c r="D1819" t="s">
        <v>2680</v>
      </c>
      <c r="E1819" t="s">
        <v>2649</v>
      </c>
      <c r="F1819" t="s">
        <v>2654</v>
      </c>
      <c r="G1819" t="s">
        <v>2653</v>
      </c>
      <c r="H1819" t="s">
        <v>1351</v>
      </c>
      <c r="I1819" t="s">
        <v>186</v>
      </c>
      <c r="K1819">
        <v>21.669879999999999</v>
      </c>
      <c r="L1819">
        <v>22.629192</v>
      </c>
      <c r="M1819">
        <v>22.365777999999999</v>
      </c>
      <c r="N1819">
        <v>24.863461999999998</v>
      </c>
      <c r="O1819">
        <v>26.434767000000001</v>
      </c>
      <c r="P1819">
        <v>27.942554000000001</v>
      </c>
      <c r="Q1819">
        <v>29.533169000000001</v>
      </c>
      <c r="R1819">
        <v>30.747752999999999</v>
      </c>
      <c r="S1819">
        <v>32.501227999999998</v>
      </c>
      <c r="T1819">
        <v>33.422153000000002</v>
      </c>
      <c r="U1819">
        <v>34.501766000000003</v>
      </c>
      <c r="V1819">
        <v>35.490746000000001</v>
      </c>
      <c r="W1819">
        <v>36.374080999999997</v>
      </c>
      <c r="X1819">
        <v>37.268653999999998</v>
      </c>
      <c r="Y1819">
        <v>37.999138000000002</v>
      </c>
      <c r="Z1819">
        <v>38.894587999999999</v>
      </c>
      <c r="AA1819">
        <v>39.953476000000002</v>
      </c>
      <c r="AB1819">
        <v>40.823143000000002</v>
      </c>
      <c r="AC1819">
        <v>41.779876999999999</v>
      </c>
      <c r="AD1819">
        <v>42.178153999999999</v>
      </c>
      <c r="AE1819">
        <v>42.929152999999999</v>
      </c>
      <c r="AF1819">
        <v>43.952503</v>
      </c>
      <c r="AG1819">
        <v>45.358307000000003</v>
      </c>
      <c r="AH1819">
        <v>46.744228</v>
      </c>
      <c r="AI1819">
        <v>48.418377</v>
      </c>
      <c r="AJ1819">
        <v>49.707160999999999</v>
      </c>
      <c r="AK1819">
        <v>50.943137999999998</v>
      </c>
      <c r="AL1819">
        <v>51.817379000000003</v>
      </c>
      <c r="AM1819">
        <v>53.119216999999999</v>
      </c>
      <c r="AN1819">
        <v>54.618572</v>
      </c>
      <c r="AO1819" s="1">
        <v>3.2000000000000001E-2</v>
      </c>
    </row>
    <row r="1820" spans="1:41" hidden="1" x14ac:dyDescent="0.2">
      <c r="A1820" t="s">
        <v>1490</v>
      </c>
      <c r="B1820" t="s">
        <v>21</v>
      </c>
      <c r="C1820" t="s">
        <v>2648</v>
      </c>
      <c r="D1820" t="s">
        <v>2680</v>
      </c>
      <c r="E1820" t="s">
        <v>2649</v>
      </c>
      <c r="F1820" t="s">
        <v>2655</v>
      </c>
      <c r="I1820" t="s">
        <v>186</v>
      </c>
    </row>
    <row r="1821" spans="1:41" hidden="1" x14ac:dyDescent="0.2">
      <c r="A1821" t="s">
        <v>1490</v>
      </c>
      <c r="B1821" t="s">
        <v>11</v>
      </c>
      <c r="C1821" t="s">
        <v>2648</v>
      </c>
      <c r="D1821" t="s">
        <v>2680</v>
      </c>
      <c r="E1821" t="s">
        <v>2649</v>
      </c>
      <c r="F1821" t="s">
        <v>2655</v>
      </c>
      <c r="G1821" t="s">
        <v>2651</v>
      </c>
      <c r="H1821" t="s">
        <v>1352</v>
      </c>
      <c r="I1821" t="s">
        <v>186</v>
      </c>
      <c r="K1821">
        <v>14.304156000000001</v>
      </c>
      <c r="L1821">
        <v>14.410484</v>
      </c>
      <c r="M1821">
        <v>14.774511</v>
      </c>
      <c r="N1821">
        <v>15.014392000000001</v>
      </c>
      <c r="O1821">
        <v>15.322892</v>
      </c>
      <c r="P1821">
        <v>15.792665</v>
      </c>
      <c r="Q1821">
        <v>16.351445999999999</v>
      </c>
      <c r="R1821">
        <v>16.935814000000001</v>
      </c>
      <c r="S1821">
        <v>17.557665</v>
      </c>
      <c r="T1821">
        <v>18.101351000000001</v>
      </c>
      <c r="U1821">
        <v>18.655909000000001</v>
      </c>
      <c r="V1821">
        <v>19.197732999999999</v>
      </c>
      <c r="W1821">
        <v>19.796143000000001</v>
      </c>
      <c r="X1821">
        <v>20.346249</v>
      </c>
      <c r="Y1821">
        <v>20.839354</v>
      </c>
      <c r="Z1821">
        <v>21.379318000000001</v>
      </c>
      <c r="AA1821">
        <v>21.962205999999998</v>
      </c>
      <c r="AB1821">
        <v>22.550222000000002</v>
      </c>
      <c r="AC1821">
        <v>23.141399</v>
      </c>
      <c r="AD1821">
        <v>23.775597000000001</v>
      </c>
      <c r="AE1821">
        <v>24.410385000000002</v>
      </c>
      <c r="AF1821">
        <v>25.041719000000001</v>
      </c>
      <c r="AG1821">
        <v>25.698719000000001</v>
      </c>
      <c r="AH1821">
        <v>26.301463999999999</v>
      </c>
      <c r="AI1821">
        <v>26.952231999999999</v>
      </c>
      <c r="AJ1821">
        <v>27.645434999999999</v>
      </c>
      <c r="AK1821">
        <v>28.343124</v>
      </c>
      <c r="AL1821">
        <v>29.079671999999999</v>
      </c>
      <c r="AM1821">
        <v>29.848372000000001</v>
      </c>
      <c r="AN1821">
        <v>30.619463</v>
      </c>
      <c r="AO1821" s="1">
        <v>2.7E-2</v>
      </c>
    </row>
    <row r="1822" spans="1:41" hidden="1" x14ac:dyDescent="0.2">
      <c r="A1822" t="s">
        <v>1490</v>
      </c>
      <c r="B1822" t="s">
        <v>13</v>
      </c>
      <c r="C1822" t="s">
        <v>2648</v>
      </c>
      <c r="D1822" t="s">
        <v>2680</v>
      </c>
      <c r="E1822" t="s">
        <v>2649</v>
      </c>
      <c r="F1822" t="s">
        <v>2655</v>
      </c>
      <c r="G1822" t="s">
        <v>2652</v>
      </c>
      <c r="H1822" t="s">
        <v>1353</v>
      </c>
      <c r="I1822" t="s">
        <v>186</v>
      </c>
      <c r="K1822">
        <v>14.304156000000001</v>
      </c>
      <c r="L1822">
        <v>14.229599</v>
      </c>
      <c r="M1822">
        <v>14.449014</v>
      </c>
      <c r="N1822">
        <v>14.59075</v>
      </c>
      <c r="O1822">
        <v>14.867141999999999</v>
      </c>
      <c r="P1822">
        <v>15.27356</v>
      </c>
      <c r="Q1822">
        <v>15.814924</v>
      </c>
      <c r="R1822">
        <v>16.428297000000001</v>
      </c>
      <c r="S1822">
        <v>17.019295</v>
      </c>
      <c r="T1822">
        <v>17.619962999999998</v>
      </c>
      <c r="U1822">
        <v>18.222999999999999</v>
      </c>
      <c r="V1822">
        <v>18.826136000000002</v>
      </c>
      <c r="W1822">
        <v>19.494907000000001</v>
      </c>
      <c r="X1822">
        <v>20.088944999999999</v>
      </c>
      <c r="Y1822">
        <v>20.639835000000001</v>
      </c>
      <c r="Z1822">
        <v>21.20665</v>
      </c>
      <c r="AA1822">
        <v>21.823893000000002</v>
      </c>
      <c r="AB1822">
        <v>22.399899000000001</v>
      </c>
      <c r="AC1822">
        <v>23.002295</v>
      </c>
      <c r="AD1822">
        <v>23.605017</v>
      </c>
      <c r="AE1822">
        <v>24.216992999999999</v>
      </c>
      <c r="AF1822">
        <v>24.791322999999998</v>
      </c>
      <c r="AG1822">
        <v>25.415303999999999</v>
      </c>
      <c r="AH1822">
        <v>26.020268999999999</v>
      </c>
      <c r="AI1822">
        <v>26.654447999999999</v>
      </c>
      <c r="AJ1822">
        <v>27.319835999999999</v>
      </c>
      <c r="AK1822">
        <v>27.924049</v>
      </c>
      <c r="AL1822">
        <v>28.516774999999999</v>
      </c>
      <c r="AM1822">
        <v>29.157368000000002</v>
      </c>
      <c r="AN1822">
        <v>29.752770999999999</v>
      </c>
      <c r="AO1822" s="1">
        <v>2.5999999999999999E-2</v>
      </c>
    </row>
    <row r="1823" spans="1:41" hidden="1" x14ac:dyDescent="0.2">
      <c r="A1823" t="s">
        <v>1490</v>
      </c>
      <c r="B1823" t="s">
        <v>15</v>
      </c>
      <c r="C1823" t="s">
        <v>2648</v>
      </c>
      <c r="D1823" t="s">
        <v>2680</v>
      </c>
      <c r="E1823" t="s">
        <v>2649</v>
      </c>
      <c r="F1823" t="s">
        <v>2655</v>
      </c>
      <c r="G1823" t="s">
        <v>2653</v>
      </c>
      <c r="H1823" t="s">
        <v>1354</v>
      </c>
      <c r="I1823" t="s">
        <v>186</v>
      </c>
      <c r="K1823">
        <v>14.304156000000001</v>
      </c>
      <c r="L1823">
        <v>15.161884000000001</v>
      </c>
      <c r="M1823">
        <v>15.443568000000001</v>
      </c>
      <c r="N1823">
        <v>15.986897000000001</v>
      </c>
      <c r="O1823">
        <v>16.367014000000001</v>
      </c>
      <c r="P1823">
        <v>16.985720000000001</v>
      </c>
      <c r="Q1823">
        <v>17.602530999999999</v>
      </c>
      <c r="R1823">
        <v>18.294409000000002</v>
      </c>
      <c r="S1823">
        <v>19.058966000000002</v>
      </c>
      <c r="T1823">
        <v>19.607189000000002</v>
      </c>
      <c r="U1823">
        <v>20.229939999999999</v>
      </c>
      <c r="V1823">
        <v>20.813604000000002</v>
      </c>
      <c r="W1823">
        <v>21.390647999999999</v>
      </c>
      <c r="X1823">
        <v>21.938707000000001</v>
      </c>
      <c r="Y1823">
        <v>22.439938000000001</v>
      </c>
      <c r="Z1823">
        <v>23.051893</v>
      </c>
      <c r="AA1823">
        <v>23.652117000000001</v>
      </c>
      <c r="AB1823">
        <v>24.260110999999998</v>
      </c>
      <c r="AC1823">
        <v>24.930481</v>
      </c>
      <c r="AD1823">
        <v>25.648700999999999</v>
      </c>
      <c r="AE1823">
        <v>26.296797000000002</v>
      </c>
      <c r="AF1823">
        <v>26.897452999999999</v>
      </c>
      <c r="AG1823">
        <v>27.521484000000001</v>
      </c>
      <c r="AH1823">
        <v>28.354053</v>
      </c>
      <c r="AI1823">
        <v>29.170622000000002</v>
      </c>
      <c r="AJ1823">
        <v>30.033432000000001</v>
      </c>
      <c r="AK1823">
        <v>30.886417000000002</v>
      </c>
      <c r="AL1823">
        <v>31.775490000000001</v>
      </c>
      <c r="AM1823">
        <v>32.755932000000001</v>
      </c>
      <c r="AN1823">
        <v>33.773997999999999</v>
      </c>
      <c r="AO1823" s="1">
        <v>0.03</v>
      </c>
    </row>
    <row r="1824" spans="1:41" hidden="1" x14ac:dyDescent="0.2">
      <c r="A1824" t="s">
        <v>1490</v>
      </c>
      <c r="B1824" t="s">
        <v>25</v>
      </c>
      <c r="C1824" t="s">
        <v>2648</v>
      </c>
      <c r="D1824" t="s">
        <v>2680</v>
      </c>
      <c r="E1824" t="s">
        <v>2649</v>
      </c>
      <c r="F1824" t="s">
        <v>2656</v>
      </c>
      <c r="I1824" t="s">
        <v>186</v>
      </c>
    </row>
    <row r="1825" spans="1:41" hidden="1" x14ac:dyDescent="0.2">
      <c r="A1825" t="s">
        <v>1490</v>
      </c>
      <c r="B1825" t="s">
        <v>11</v>
      </c>
      <c r="C1825" t="s">
        <v>2648</v>
      </c>
      <c r="D1825" t="s">
        <v>2680</v>
      </c>
      <c r="E1825" t="s">
        <v>2649</v>
      </c>
      <c r="F1825" t="s">
        <v>2656</v>
      </c>
      <c r="G1825" t="s">
        <v>2651</v>
      </c>
      <c r="H1825" t="s">
        <v>1355</v>
      </c>
      <c r="I1825" t="s">
        <v>186</v>
      </c>
      <c r="K1825">
        <v>35.474049000000001</v>
      </c>
      <c r="L1825">
        <v>36.977364000000001</v>
      </c>
      <c r="M1825">
        <v>37.662970999999999</v>
      </c>
      <c r="N1825">
        <v>38.079258000000003</v>
      </c>
      <c r="O1825">
        <v>38.582672000000002</v>
      </c>
      <c r="P1825">
        <v>39.314124999999997</v>
      </c>
      <c r="Q1825">
        <v>40.280033000000003</v>
      </c>
      <c r="R1825">
        <v>41.404277999999998</v>
      </c>
      <c r="S1825">
        <v>42.640799999999999</v>
      </c>
      <c r="T1825">
        <v>43.669510000000002</v>
      </c>
      <c r="U1825">
        <v>44.72007</v>
      </c>
      <c r="V1825">
        <v>45.883949000000001</v>
      </c>
      <c r="W1825">
        <v>47.203659000000002</v>
      </c>
      <c r="X1825">
        <v>48.555019000000001</v>
      </c>
      <c r="Y1825">
        <v>49.358437000000002</v>
      </c>
      <c r="Z1825">
        <v>50.318568999999997</v>
      </c>
      <c r="AA1825">
        <v>51.155022000000002</v>
      </c>
      <c r="AB1825">
        <v>51.916443000000001</v>
      </c>
      <c r="AC1825">
        <v>53.074181000000003</v>
      </c>
      <c r="AD1825">
        <v>54.169392000000002</v>
      </c>
      <c r="AE1825">
        <v>54.943511999999998</v>
      </c>
      <c r="AF1825">
        <v>56.038539999999998</v>
      </c>
      <c r="AG1825">
        <v>57.078465000000001</v>
      </c>
      <c r="AH1825">
        <v>57.878062999999997</v>
      </c>
      <c r="AI1825">
        <v>59.218494</v>
      </c>
      <c r="AJ1825">
        <v>60.382725000000001</v>
      </c>
      <c r="AK1825">
        <v>61.314754000000001</v>
      </c>
      <c r="AL1825">
        <v>62.671737999999998</v>
      </c>
      <c r="AM1825">
        <v>63.954211999999998</v>
      </c>
      <c r="AN1825">
        <v>64.784531000000001</v>
      </c>
      <c r="AO1825" s="1">
        <v>2.1000000000000001E-2</v>
      </c>
    </row>
    <row r="1826" spans="1:41" hidden="1" x14ac:dyDescent="0.2">
      <c r="A1826" t="s">
        <v>1490</v>
      </c>
      <c r="B1826" t="s">
        <v>13</v>
      </c>
      <c r="C1826" t="s">
        <v>2648</v>
      </c>
      <c r="D1826" t="s">
        <v>2680</v>
      </c>
      <c r="E1826" t="s">
        <v>2649</v>
      </c>
      <c r="F1826" t="s">
        <v>2656</v>
      </c>
      <c r="G1826" t="s">
        <v>2652</v>
      </c>
      <c r="H1826" t="s">
        <v>1356</v>
      </c>
      <c r="I1826" t="s">
        <v>186</v>
      </c>
      <c r="K1826">
        <v>35.487178999999998</v>
      </c>
      <c r="L1826">
        <v>36.871913999999997</v>
      </c>
      <c r="M1826">
        <v>37.109360000000002</v>
      </c>
      <c r="N1826">
        <v>37.41066</v>
      </c>
      <c r="O1826">
        <v>37.808781000000003</v>
      </c>
      <c r="P1826">
        <v>38.565944999999999</v>
      </c>
      <c r="Q1826">
        <v>39.464458</v>
      </c>
      <c r="R1826">
        <v>40.412640000000003</v>
      </c>
      <c r="S1826">
        <v>41.672832</v>
      </c>
      <c r="T1826">
        <v>42.524746</v>
      </c>
      <c r="U1826">
        <v>43.747295000000001</v>
      </c>
      <c r="V1826">
        <v>44.767319000000001</v>
      </c>
      <c r="W1826">
        <v>45.961323</v>
      </c>
      <c r="X1826">
        <v>47.383136999999998</v>
      </c>
      <c r="Y1826">
        <v>48.248260000000002</v>
      </c>
      <c r="Z1826">
        <v>49.488602</v>
      </c>
      <c r="AA1826">
        <v>50.496056000000003</v>
      </c>
      <c r="AB1826">
        <v>51.248657000000001</v>
      </c>
      <c r="AC1826">
        <v>52.229644999999998</v>
      </c>
      <c r="AD1826">
        <v>53.548442999999999</v>
      </c>
      <c r="AE1826">
        <v>54.303660999999998</v>
      </c>
      <c r="AF1826">
        <v>55.398445000000002</v>
      </c>
      <c r="AG1826">
        <v>56.588740999999999</v>
      </c>
      <c r="AH1826">
        <v>57.68412</v>
      </c>
      <c r="AI1826">
        <v>58.896388999999999</v>
      </c>
      <c r="AJ1826">
        <v>60.366675999999998</v>
      </c>
      <c r="AK1826">
        <v>61.163586000000002</v>
      </c>
      <c r="AL1826">
        <v>62.344334000000003</v>
      </c>
      <c r="AM1826">
        <v>63.288269</v>
      </c>
      <c r="AN1826">
        <v>64.015738999999996</v>
      </c>
      <c r="AO1826" s="1">
        <v>2.1000000000000001E-2</v>
      </c>
    </row>
    <row r="1827" spans="1:41" hidden="1" x14ac:dyDescent="0.2">
      <c r="A1827" t="s">
        <v>1490</v>
      </c>
      <c r="B1827" t="s">
        <v>15</v>
      </c>
      <c r="C1827" t="s">
        <v>2648</v>
      </c>
      <c r="D1827" t="s">
        <v>2680</v>
      </c>
      <c r="E1827" t="s">
        <v>2649</v>
      </c>
      <c r="F1827" t="s">
        <v>2656</v>
      </c>
      <c r="G1827" t="s">
        <v>2653</v>
      </c>
      <c r="H1827" t="s">
        <v>1357</v>
      </c>
      <c r="I1827" t="s">
        <v>186</v>
      </c>
      <c r="K1827">
        <v>35.499747999999997</v>
      </c>
      <c r="L1827">
        <v>36.813552999999999</v>
      </c>
      <c r="M1827">
        <v>38.433608999999997</v>
      </c>
      <c r="N1827">
        <v>39.449824999999997</v>
      </c>
      <c r="O1827">
        <v>40.400832999999999</v>
      </c>
      <c r="P1827">
        <v>41.851154000000001</v>
      </c>
      <c r="Q1827">
        <v>42.916289999999996</v>
      </c>
      <c r="R1827">
        <v>44.101222999999997</v>
      </c>
      <c r="S1827">
        <v>45.179611000000001</v>
      </c>
      <c r="T1827">
        <v>46.349518000000003</v>
      </c>
      <c r="U1827">
        <v>47.409897000000001</v>
      </c>
      <c r="V1827">
        <v>48.511017000000002</v>
      </c>
      <c r="W1827">
        <v>49.652988000000001</v>
      </c>
      <c r="X1827">
        <v>50.628075000000003</v>
      </c>
      <c r="Y1827">
        <v>51.256484999999998</v>
      </c>
      <c r="Z1827">
        <v>52.099826999999998</v>
      </c>
      <c r="AA1827">
        <v>53.151051000000002</v>
      </c>
      <c r="AB1827">
        <v>54.285114</v>
      </c>
      <c r="AC1827">
        <v>55.250613999999999</v>
      </c>
      <c r="AD1827">
        <v>56.491982</v>
      </c>
      <c r="AE1827">
        <v>57.394241000000001</v>
      </c>
      <c r="AF1827">
        <v>58.330345000000001</v>
      </c>
      <c r="AG1827">
        <v>59.408180000000002</v>
      </c>
      <c r="AH1827">
        <v>60.619999</v>
      </c>
      <c r="AI1827">
        <v>62.057944999999997</v>
      </c>
      <c r="AJ1827">
        <v>63.393912999999998</v>
      </c>
      <c r="AK1827">
        <v>64.981009999999998</v>
      </c>
      <c r="AL1827">
        <v>66.343079000000003</v>
      </c>
      <c r="AM1827">
        <v>67.566588999999993</v>
      </c>
      <c r="AN1827">
        <v>68.801056000000003</v>
      </c>
      <c r="AO1827" s="1">
        <v>2.3E-2</v>
      </c>
    </row>
    <row r="1828" spans="1:41" hidden="1" x14ac:dyDescent="0.2">
      <c r="A1828" t="s">
        <v>1490</v>
      </c>
      <c r="B1828" t="s">
        <v>29</v>
      </c>
    </row>
    <row r="1829" spans="1:41" hidden="1" x14ac:dyDescent="0.2">
      <c r="A1829" t="s">
        <v>1490</v>
      </c>
      <c r="B1829" t="s">
        <v>9</v>
      </c>
      <c r="C1829" t="s">
        <v>2648</v>
      </c>
      <c r="D1829" t="s">
        <v>2680</v>
      </c>
      <c r="E1829" t="s">
        <v>2657</v>
      </c>
      <c r="F1829" t="s">
        <v>2650</v>
      </c>
      <c r="I1829" t="s">
        <v>186</v>
      </c>
    </row>
    <row r="1830" spans="1:41" hidden="1" x14ac:dyDescent="0.2">
      <c r="A1830" t="s">
        <v>1490</v>
      </c>
      <c r="B1830" t="s">
        <v>11</v>
      </c>
      <c r="C1830" t="s">
        <v>2648</v>
      </c>
      <c r="D1830" t="s">
        <v>2680</v>
      </c>
      <c r="E1830" t="s">
        <v>2657</v>
      </c>
      <c r="F1830" t="s">
        <v>2650</v>
      </c>
      <c r="G1830" t="s">
        <v>2651</v>
      </c>
      <c r="H1830" t="s">
        <v>1358</v>
      </c>
      <c r="I1830" t="s">
        <v>186</v>
      </c>
      <c r="K1830">
        <v>19.460144</v>
      </c>
      <c r="L1830">
        <v>21.013189000000001</v>
      </c>
      <c r="M1830">
        <v>19.697925999999999</v>
      </c>
      <c r="N1830">
        <v>20.051162999999999</v>
      </c>
      <c r="O1830">
        <v>20.374473999999999</v>
      </c>
      <c r="P1830">
        <v>21.015961000000001</v>
      </c>
      <c r="Q1830">
        <v>22.007717</v>
      </c>
      <c r="R1830">
        <v>23.222373999999999</v>
      </c>
      <c r="S1830">
        <v>24.251740000000002</v>
      </c>
      <c r="T1830">
        <v>25.304272000000001</v>
      </c>
      <c r="U1830">
        <v>26.334441999999999</v>
      </c>
      <c r="V1830">
        <v>27.294252</v>
      </c>
      <c r="W1830">
        <v>28.263453999999999</v>
      </c>
      <c r="X1830">
        <v>29.126062000000001</v>
      </c>
      <c r="Y1830">
        <v>29.930557</v>
      </c>
      <c r="Z1830">
        <v>30.806072</v>
      </c>
      <c r="AA1830">
        <v>31.768651999999999</v>
      </c>
      <c r="AB1830">
        <v>32.743015</v>
      </c>
      <c r="AC1830">
        <v>33.608592999999999</v>
      </c>
      <c r="AD1830">
        <v>34.80603</v>
      </c>
      <c r="AE1830">
        <v>35.876362</v>
      </c>
      <c r="AF1830">
        <v>36.735019999999999</v>
      </c>
      <c r="AG1830">
        <v>37.864685000000001</v>
      </c>
      <c r="AH1830">
        <v>39.092815000000002</v>
      </c>
      <c r="AI1830">
        <v>40.053294999999999</v>
      </c>
      <c r="AJ1830">
        <v>41.154437999999999</v>
      </c>
      <c r="AK1830">
        <v>42.224536999999998</v>
      </c>
      <c r="AL1830">
        <v>43.260429000000002</v>
      </c>
      <c r="AM1830">
        <v>44.217136000000004</v>
      </c>
      <c r="AN1830">
        <v>45.181778000000001</v>
      </c>
      <c r="AO1830" s="1">
        <v>2.9000000000000001E-2</v>
      </c>
    </row>
    <row r="1831" spans="1:41" hidden="1" x14ac:dyDescent="0.2">
      <c r="A1831" t="s">
        <v>1490</v>
      </c>
      <c r="B1831" t="s">
        <v>13</v>
      </c>
      <c r="C1831" t="s">
        <v>2648</v>
      </c>
      <c r="D1831" t="s">
        <v>2680</v>
      </c>
      <c r="E1831" t="s">
        <v>2657</v>
      </c>
      <c r="F1831" t="s">
        <v>2650</v>
      </c>
      <c r="G1831" t="s">
        <v>2652</v>
      </c>
      <c r="H1831" t="s">
        <v>1359</v>
      </c>
      <c r="I1831" t="s">
        <v>186</v>
      </c>
      <c r="K1831">
        <v>19.460144</v>
      </c>
      <c r="L1831">
        <v>20.544744000000001</v>
      </c>
      <c r="M1831">
        <v>18.712046000000001</v>
      </c>
      <c r="N1831">
        <v>18.364059000000001</v>
      </c>
      <c r="O1831">
        <v>18.366344000000002</v>
      </c>
      <c r="P1831">
        <v>18.706568000000001</v>
      </c>
      <c r="Q1831">
        <v>19.282951000000001</v>
      </c>
      <c r="R1831">
        <v>20.112082999999998</v>
      </c>
      <c r="S1831">
        <v>21.044979000000001</v>
      </c>
      <c r="T1831">
        <v>21.880161000000001</v>
      </c>
      <c r="U1831">
        <v>22.672815</v>
      </c>
      <c r="V1831">
        <v>23.728795999999999</v>
      </c>
      <c r="W1831">
        <v>24.806124000000001</v>
      </c>
      <c r="X1831">
        <v>25.578533</v>
      </c>
      <c r="Y1831">
        <v>26.222853000000001</v>
      </c>
      <c r="Z1831">
        <v>26.949180999999999</v>
      </c>
      <c r="AA1831">
        <v>27.837872000000001</v>
      </c>
      <c r="AB1831">
        <v>28.833485</v>
      </c>
      <c r="AC1831">
        <v>29.610413000000001</v>
      </c>
      <c r="AD1831">
        <v>30.734179000000001</v>
      </c>
      <c r="AE1831">
        <v>31.585625</v>
      </c>
      <c r="AF1831">
        <v>32.371243</v>
      </c>
      <c r="AG1831">
        <v>33.173512000000002</v>
      </c>
      <c r="AH1831">
        <v>33.933891000000003</v>
      </c>
      <c r="AI1831">
        <v>34.686359000000003</v>
      </c>
      <c r="AJ1831">
        <v>35.387340999999999</v>
      </c>
      <c r="AK1831">
        <v>35.949874999999999</v>
      </c>
      <c r="AL1831">
        <v>36.510531999999998</v>
      </c>
      <c r="AM1831">
        <v>37.354202000000001</v>
      </c>
      <c r="AN1831">
        <v>38.060462999999999</v>
      </c>
      <c r="AO1831" s="1">
        <v>2.3E-2</v>
      </c>
    </row>
    <row r="1832" spans="1:41" hidden="1" x14ac:dyDescent="0.2">
      <c r="A1832" t="s">
        <v>1490</v>
      </c>
      <c r="B1832" t="s">
        <v>15</v>
      </c>
      <c r="C1832" t="s">
        <v>2648</v>
      </c>
      <c r="D1832" t="s">
        <v>2680</v>
      </c>
      <c r="E1832" t="s">
        <v>2657</v>
      </c>
      <c r="F1832" t="s">
        <v>2650</v>
      </c>
      <c r="G1832" t="s">
        <v>2653</v>
      </c>
      <c r="H1832" t="s">
        <v>1360</v>
      </c>
      <c r="I1832" t="s">
        <v>186</v>
      </c>
      <c r="K1832">
        <v>19.460144</v>
      </c>
      <c r="L1832">
        <v>21.768702999999999</v>
      </c>
      <c r="M1832">
        <v>21.059895999999998</v>
      </c>
      <c r="N1832">
        <v>22.402393</v>
      </c>
      <c r="O1832">
        <v>23.593444999999999</v>
      </c>
      <c r="P1832">
        <v>24.798867999999999</v>
      </c>
      <c r="Q1832">
        <v>26.053834999999999</v>
      </c>
      <c r="R1832">
        <v>27.454253999999999</v>
      </c>
      <c r="S1832">
        <v>29.501007000000001</v>
      </c>
      <c r="T1832">
        <v>31.01445</v>
      </c>
      <c r="U1832">
        <v>32.438423</v>
      </c>
      <c r="V1832">
        <v>33.791733000000001</v>
      </c>
      <c r="W1832">
        <v>35.024836999999998</v>
      </c>
      <c r="X1832">
        <v>36.162841999999998</v>
      </c>
      <c r="Y1832">
        <v>37.042228999999999</v>
      </c>
      <c r="Z1832">
        <v>38.282367999999998</v>
      </c>
      <c r="AA1832">
        <v>39.321289</v>
      </c>
      <c r="AB1832">
        <v>40.504748999999997</v>
      </c>
      <c r="AC1832">
        <v>41.737102999999998</v>
      </c>
      <c r="AD1832">
        <v>42.678421</v>
      </c>
      <c r="AE1832">
        <v>43.579216000000002</v>
      </c>
      <c r="AF1832">
        <v>44.494591</v>
      </c>
      <c r="AG1832">
        <v>45.736153000000002</v>
      </c>
      <c r="AH1832">
        <v>47.296523999999998</v>
      </c>
      <c r="AI1832">
        <v>48.943874000000001</v>
      </c>
      <c r="AJ1832">
        <v>50.405087000000002</v>
      </c>
      <c r="AK1832">
        <v>51.824069999999999</v>
      </c>
      <c r="AL1832">
        <v>53.154677999999997</v>
      </c>
      <c r="AM1832">
        <v>54.721156999999998</v>
      </c>
      <c r="AN1832">
        <v>56.121765000000003</v>
      </c>
      <c r="AO1832" s="1">
        <v>3.6999999999999998E-2</v>
      </c>
    </row>
    <row r="1833" spans="1:41" hidden="1" x14ac:dyDescent="0.2">
      <c r="A1833" t="s">
        <v>1490</v>
      </c>
      <c r="B1833" t="s">
        <v>17</v>
      </c>
      <c r="C1833" t="s">
        <v>2648</v>
      </c>
      <c r="D1833" t="s">
        <v>2680</v>
      </c>
      <c r="E1833" t="s">
        <v>2657</v>
      </c>
      <c r="F1833" t="s">
        <v>2654</v>
      </c>
      <c r="I1833" t="s">
        <v>186</v>
      </c>
    </row>
    <row r="1834" spans="1:41" hidden="1" x14ac:dyDescent="0.2">
      <c r="A1834" t="s">
        <v>1490</v>
      </c>
      <c r="B1834" t="s">
        <v>11</v>
      </c>
      <c r="C1834" t="s">
        <v>2648</v>
      </c>
      <c r="D1834" t="s">
        <v>2680</v>
      </c>
      <c r="E1834" t="s">
        <v>2657</v>
      </c>
      <c r="F1834" t="s">
        <v>2654</v>
      </c>
      <c r="G1834" t="s">
        <v>2651</v>
      </c>
      <c r="H1834" t="s">
        <v>1361</v>
      </c>
      <c r="I1834" t="s">
        <v>186</v>
      </c>
      <c r="K1834">
        <v>21.524998</v>
      </c>
      <c r="L1834">
        <v>22.489778999999999</v>
      </c>
      <c r="M1834">
        <v>21.482382000000001</v>
      </c>
      <c r="N1834">
        <v>22.460626999999999</v>
      </c>
      <c r="O1834">
        <v>22.501367999999999</v>
      </c>
      <c r="P1834">
        <v>22.597560999999999</v>
      </c>
      <c r="Q1834">
        <v>22.806459</v>
      </c>
      <c r="R1834">
        <v>23.612686</v>
      </c>
      <c r="S1834">
        <v>24.339752000000001</v>
      </c>
      <c r="T1834">
        <v>24.875509000000001</v>
      </c>
      <c r="U1834">
        <v>25.785564000000001</v>
      </c>
      <c r="V1834">
        <v>26.524474999999999</v>
      </c>
      <c r="W1834">
        <v>27.198505000000001</v>
      </c>
      <c r="X1834">
        <v>27.894915000000001</v>
      </c>
      <c r="Y1834">
        <v>28.638625999999999</v>
      </c>
      <c r="Z1834">
        <v>29.514606000000001</v>
      </c>
      <c r="AA1834">
        <v>30.487235999999999</v>
      </c>
      <c r="AB1834">
        <v>31.360050000000001</v>
      </c>
      <c r="AC1834">
        <v>32.162827</v>
      </c>
      <c r="AD1834">
        <v>33.250168000000002</v>
      </c>
      <c r="AE1834">
        <v>34.163939999999997</v>
      </c>
      <c r="AF1834">
        <v>34.967216000000001</v>
      </c>
      <c r="AG1834">
        <v>36.148353999999998</v>
      </c>
      <c r="AH1834">
        <v>37.418689999999998</v>
      </c>
      <c r="AI1834">
        <v>38.444031000000003</v>
      </c>
      <c r="AJ1834">
        <v>39.697463999999997</v>
      </c>
      <c r="AK1834">
        <v>40.653365999999998</v>
      </c>
      <c r="AL1834">
        <v>41.444035</v>
      </c>
      <c r="AM1834">
        <v>42.377647000000003</v>
      </c>
      <c r="AN1834">
        <v>43.247284000000001</v>
      </c>
      <c r="AO1834" s="1">
        <v>2.4E-2</v>
      </c>
    </row>
    <row r="1835" spans="1:41" hidden="1" x14ac:dyDescent="0.2">
      <c r="A1835" t="s">
        <v>1490</v>
      </c>
      <c r="B1835" t="s">
        <v>13</v>
      </c>
      <c r="C1835" t="s">
        <v>2648</v>
      </c>
      <c r="D1835" t="s">
        <v>2680</v>
      </c>
      <c r="E1835" t="s">
        <v>2657</v>
      </c>
      <c r="F1835" t="s">
        <v>2654</v>
      </c>
      <c r="G1835" t="s">
        <v>2652</v>
      </c>
      <c r="H1835" t="s">
        <v>1362</v>
      </c>
      <c r="I1835" t="s">
        <v>186</v>
      </c>
      <c r="K1835">
        <v>21.524998</v>
      </c>
      <c r="L1835">
        <v>22.483673</v>
      </c>
      <c r="M1835">
        <v>21.022514000000001</v>
      </c>
      <c r="N1835">
        <v>21.446017999999999</v>
      </c>
      <c r="O1835">
        <v>21.400669000000001</v>
      </c>
      <c r="P1835">
        <v>21.496148999999999</v>
      </c>
      <c r="Q1835">
        <v>21.761106000000002</v>
      </c>
      <c r="R1835">
        <v>22.547398000000001</v>
      </c>
      <c r="S1835">
        <v>23.264282000000001</v>
      </c>
      <c r="T1835">
        <v>23.825600000000001</v>
      </c>
      <c r="U1835">
        <v>24.517340000000001</v>
      </c>
      <c r="V1835">
        <v>25.259772999999999</v>
      </c>
      <c r="W1835">
        <v>25.944595</v>
      </c>
      <c r="X1835">
        <v>26.399457999999999</v>
      </c>
      <c r="Y1835">
        <v>27.04034</v>
      </c>
      <c r="Z1835">
        <v>27.679949000000001</v>
      </c>
      <c r="AA1835">
        <v>28.381257999999999</v>
      </c>
      <c r="AB1835">
        <v>29.178477999999998</v>
      </c>
      <c r="AC1835">
        <v>29.860910000000001</v>
      </c>
      <c r="AD1835">
        <v>31.039377000000002</v>
      </c>
      <c r="AE1835">
        <v>31.970217000000002</v>
      </c>
      <c r="AF1835">
        <v>32.652721</v>
      </c>
      <c r="AG1835">
        <v>33.849144000000003</v>
      </c>
      <c r="AH1835">
        <v>34.773544000000001</v>
      </c>
      <c r="AI1835">
        <v>35.572330000000001</v>
      </c>
      <c r="AJ1835">
        <v>36.725898999999998</v>
      </c>
      <c r="AK1835">
        <v>37.207169</v>
      </c>
      <c r="AL1835">
        <v>38.020760000000003</v>
      </c>
      <c r="AM1835">
        <v>39.138103000000001</v>
      </c>
      <c r="AN1835">
        <v>40.064365000000002</v>
      </c>
      <c r="AO1835" s="1">
        <v>2.1999999999999999E-2</v>
      </c>
    </row>
    <row r="1836" spans="1:41" hidden="1" x14ac:dyDescent="0.2">
      <c r="A1836" t="s">
        <v>1490</v>
      </c>
      <c r="B1836" t="s">
        <v>15</v>
      </c>
      <c r="C1836" t="s">
        <v>2648</v>
      </c>
      <c r="D1836" t="s">
        <v>2680</v>
      </c>
      <c r="E1836" t="s">
        <v>2657</v>
      </c>
      <c r="F1836" t="s">
        <v>2654</v>
      </c>
      <c r="G1836" t="s">
        <v>2653</v>
      </c>
      <c r="H1836" t="s">
        <v>1363</v>
      </c>
      <c r="I1836" t="s">
        <v>186</v>
      </c>
      <c r="K1836">
        <v>21.524998</v>
      </c>
      <c r="L1836">
        <v>22.501944000000002</v>
      </c>
      <c r="M1836">
        <v>21.367573</v>
      </c>
      <c r="N1836">
        <v>22.680451999999999</v>
      </c>
      <c r="O1836">
        <v>23.139294</v>
      </c>
      <c r="P1836">
        <v>23.45318</v>
      </c>
      <c r="Q1836">
        <v>23.788149000000001</v>
      </c>
      <c r="R1836">
        <v>24.831085000000002</v>
      </c>
      <c r="S1836">
        <v>26.435085000000001</v>
      </c>
      <c r="T1836">
        <v>27.234266000000002</v>
      </c>
      <c r="U1836">
        <v>28.157515</v>
      </c>
      <c r="V1836">
        <v>29.018744999999999</v>
      </c>
      <c r="W1836">
        <v>29.809211999999999</v>
      </c>
      <c r="X1836">
        <v>30.582402999999999</v>
      </c>
      <c r="Y1836">
        <v>31.207488999999999</v>
      </c>
      <c r="Z1836">
        <v>31.986730999999999</v>
      </c>
      <c r="AA1836">
        <v>32.916370000000001</v>
      </c>
      <c r="AB1836">
        <v>33.644024000000002</v>
      </c>
      <c r="AC1836">
        <v>34.471085000000002</v>
      </c>
      <c r="AD1836">
        <v>34.713596000000003</v>
      </c>
      <c r="AE1836">
        <v>35.304363000000002</v>
      </c>
      <c r="AF1836">
        <v>36.178153999999999</v>
      </c>
      <c r="AG1836">
        <v>37.418835000000001</v>
      </c>
      <c r="AH1836">
        <v>38.605246999999999</v>
      </c>
      <c r="AI1836">
        <v>40.073185000000002</v>
      </c>
      <c r="AJ1836">
        <v>41.160294</v>
      </c>
      <c r="AK1836">
        <v>42.212764999999997</v>
      </c>
      <c r="AL1836">
        <v>42.903530000000003</v>
      </c>
      <c r="AM1836">
        <v>43.963546999999998</v>
      </c>
      <c r="AN1836">
        <v>45.252090000000003</v>
      </c>
      <c r="AO1836" s="1">
        <v>2.5999999999999999E-2</v>
      </c>
    </row>
    <row r="1837" spans="1:41" hidden="1" x14ac:dyDescent="0.2">
      <c r="A1837" t="s">
        <v>1490</v>
      </c>
      <c r="B1837" t="s">
        <v>36</v>
      </c>
      <c r="C1837" t="s">
        <v>2648</v>
      </c>
      <c r="D1837" t="s">
        <v>2680</v>
      </c>
      <c r="E1837" t="s">
        <v>2657</v>
      </c>
      <c r="F1837" t="s">
        <v>2658</v>
      </c>
      <c r="I1837" t="s">
        <v>186</v>
      </c>
    </row>
    <row r="1838" spans="1:41" hidden="1" x14ac:dyDescent="0.2">
      <c r="A1838" t="s">
        <v>1490</v>
      </c>
      <c r="B1838" t="s">
        <v>11</v>
      </c>
      <c r="C1838" t="s">
        <v>2648</v>
      </c>
      <c r="D1838" t="s">
        <v>2680</v>
      </c>
      <c r="E1838" t="s">
        <v>2657</v>
      </c>
      <c r="F1838" t="s">
        <v>2658</v>
      </c>
      <c r="G1838" t="s">
        <v>2651</v>
      </c>
      <c r="H1838" t="s">
        <v>1364</v>
      </c>
      <c r="I1838" t="s">
        <v>186</v>
      </c>
      <c r="K1838">
        <v>7.0991109999999997</v>
      </c>
      <c r="L1838">
        <v>8.4575139999999998</v>
      </c>
      <c r="M1838">
        <v>8.9447740000000007</v>
      </c>
      <c r="N1838">
        <v>10.800526</v>
      </c>
      <c r="O1838">
        <v>11.873146999999999</v>
      </c>
      <c r="P1838">
        <v>13.048301</v>
      </c>
      <c r="Q1838">
        <v>14.488742</v>
      </c>
      <c r="R1838">
        <v>15.094162000000001</v>
      </c>
      <c r="S1838">
        <v>15.579628</v>
      </c>
      <c r="T1838">
        <v>16.133509</v>
      </c>
      <c r="U1838">
        <v>16.733301000000001</v>
      </c>
      <c r="V1838">
        <v>17.286625000000001</v>
      </c>
      <c r="W1838">
        <v>17.827936000000001</v>
      </c>
      <c r="X1838">
        <v>18.242065</v>
      </c>
      <c r="Y1838">
        <v>18.672756</v>
      </c>
      <c r="Z1838">
        <v>19.020693000000001</v>
      </c>
      <c r="AA1838">
        <v>19.422401000000001</v>
      </c>
      <c r="AB1838">
        <v>20.139420999999999</v>
      </c>
      <c r="AC1838">
        <v>20.320754999999998</v>
      </c>
      <c r="AD1838">
        <v>21.585381999999999</v>
      </c>
      <c r="AE1838">
        <v>22.345016000000001</v>
      </c>
      <c r="AF1838">
        <v>23.080648</v>
      </c>
      <c r="AG1838">
        <v>24.219494000000001</v>
      </c>
      <c r="AH1838">
        <v>25.239704</v>
      </c>
      <c r="AI1838">
        <v>25.976376999999999</v>
      </c>
      <c r="AJ1838">
        <v>26.820347000000002</v>
      </c>
      <c r="AK1838">
        <v>27.655812999999998</v>
      </c>
      <c r="AL1838">
        <v>28.097639000000001</v>
      </c>
      <c r="AM1838">
        <v>28.861882999999999</v>
      </c>
      <c r="AN1838">
        <v>29.34432</v>
      </c>
      <c r="AO1838" s="1">
        <v>0.05</v>
      </c>
    </row>
    <row r="1839" spans="1:41" hidden="1" x14ac:dyDescent="0.2">
      <c r="A1839" t="s">
        <v>1490</v>
      </c>
      <c r="B1839" t="s">
        <v>13</v>
      </c>
      <c r="C1839" t="s">
        <v>2648</v>
      </c>
      <c r="D1839" t="s">
        <v>2680</v>
      </c>
      <c r="E1839" t="s">
        <v>2657</v>
      </c>
      <c r="F1839" t="s">
        <v>2658</v>
      </c>
      <c r="G1839" t="s">
        <v>2652</v>
      </c>
      <c r="H1839" t="s">
        <v>1365</v>
      </c>
      <c r="I1839" t="s">
        <v>186</v>
      </c>
      <c r="K1839">
        <v>7.0991109999999997</v>
      </c>
      <c r="L1839">
        <v>8.4552180000000003</v>
      </c>
      <c r="M1839">
        <v>8.6277039999999996</v>
      </c>
      <c r="N1839">
        <v>10.020776</v>
      </c>
      <c r="O1839">
        <v>11.023237</v>
      </c>
      <c r="P1839">
        <v>12.215719999999999</v>
      </c>
      <c r="Q1839">
        <v>13.631993</v>
      </c>
      <c r="R1839">
        <v>14.204390999999999</v>
      </c>
      <c r="S1839">
        <v>14.728857</v>
      </c>
      <c r="T1839">
        <v>15.195674</v>
      </c>
      <c r="U1839">
        <v>15.695247</v>
      </c>
      <c r="V1839">
        <v>16.270009999999999</v>
      </c>
      <c r="W1839">
        <v>16.757641</v>
      </c>
      <c r="X1839">
        <v>17.113522</v>
      </c>
      <c r="Y1839">
        <v>17.588025999999999</v>
      </c>
      <c r="Z1839">
        <v>18.049112000000001</v>
      </c>
      <c r="AA1839">
        <v>18.571783</v>
      </c>
      <c r="AB1839">
        <v>19.212824000000001</v>
      </c>
      <c r="AC1839">
        <v>19.635428999999998</v>
      </c>
      <c r="AD1839">
        <v>20.616446</v>
      </c>
      <c r="AE1839">
        <v>21.293655000000001</v>
      </c>
      <c r="AF1839">
        <v>21.778625000000002</v>
      </c>
      <c r="AG1839">
        <v>22.637319999999999</v>
      </c>
      <c r="AH1839">
        <v>23.304531000000001</v>
      </c>
      <c r="AI1839">
        <v>23.997077999999998</v>
      </c>
      <c r="AJ1839">
        <v>24.742798000000001</v>
      </c>
      <c r="AK1839">
        <v>25.120241</v>
      </c>
      <c r="AL1839">
        <v>25.756934999999999</v>
      </c>
      <c r="AM1839">
        <v>26.47917</v>
      </c>
      <c r="AN1839">
        <v>27.131069</v>
      </c>
      <c r="AO1839" s="1">
        <v>4.7E-2</v>
      </c>
    </row>
    <row r="1840" spans="1:41" hidden="1" x14ac:dyDescent="0.2">
      <c r="A1840" t="s">
        <v>1490</v>
      </c>
      <c r="B1840" t="s">
        <v>15</v>
      </c>
      <c r="C1840" t="s">
        <v>2648</v>
      </c>
      <c r="D1840" t="s">
        <v>2680</v>
      </c>
      <c r="E1840" t="s">
        <v>2657</v>
      </c>
      <c r="F1840" t="s">
        <v>2658</v>
      </c>
      <c r="G1840" t="s">
        <v>2653</v>
      </c>
      <c r="H1840" t="s">
        <v>1366</v>
      </c>
      <c r="I1840" t="s">
        <v>186</v>
      </c>
      <c r="K1840">
        <v>7.0991109999999997</v>
      </c>
      <c r="L1840">
        <v>8.4620890000000006</v>
      </c>
      <c r="M1840">
        <v>8.7860019999999999</v>
      </c>
      <c r="N1840">
        <v>10.993793</v>
      </c>
      <c r="O1840">
        <v>12.445088</v>
      </c>
      <c r="P1840">
        <v>13.82809</v>
      </c>
      <c r="Q1840">
        <v>15.361181999999999</v>
      </c>
      <c r="R1840">
        <v>16.114342000000001</v>
      </c>
      <c r="S1840">
        <v>17.362818000000001</v>
      </c>
      <c r="T1840">
        <v>17.797004999999999</v>
      </c>
      <c r="U1840">
        <v>18.374120999999999</v>
      </c>
      <c r="V1840">
        <v>18.886990000000001</v>
      </c>
      <c r="W1840">
        <v>19.452587000000001</v>
      </c>
      <c r="X1840">
        <v>19.973932000000001</v>
      </c>
      <c r="Y1840">
        <v>20.28801</v>
      </c>
      <c r="Z1840">
        <v>20.700026000000001</v>
      </c>
      <c r="AA1840">
        <v>21.538575999999999</v>
      </c>
      <c r="AB1840">
        <v>22.214210999999999</v>
      </c>
      <c r="AC1840">
        <v>22.728724</v>
      </c>
      <c r="AD1840">
        <v>23.268626999999999</v>
      </c>
      <c r="AE1840">
        <v>23.965969000000001</v>
      </c>
      <c r="AF1840">
        <v>24.655543999999999</v>
      </c>
      <c r="AG1840">
        <v>25.625309000000001</v>
      </c>
      <c r="AH1840">
        <v>26.102079</v>
      </c>
      <c r="AI1840">
        <v>26.899388999999999</v>
      </c>
      <c r="AJ1840">
        <v>27.748028000000001</v>
      </c>
      <c r="AK1840">
        <v>28.419267999999999</v>
      </c>
      <c r="AL1840">
        <v>29.229073</v>
      </c>
      <c r="AM1840">
        <v>30.076129999999999</v>
      </c>
      <c r="AN1840">
        <v>30.753837999999998</v>
      </c>
      <c r="AO1840" s="1">
        <v>5.1999999999999998E-2</v>
      </c>
    </row>
    <row r="1841" spans="1:41" hidden="1" x14ac:dyDescent="0.2">
      <c r="A1841" t="s">
        <v>1490</v>
      </c>
      <c r="B1841" t="s">
        <v>21</v>
      </c>
      <c r="C1841" t="s">
        <v>2648</v>
      </c>
      <c r="D1841" t="s">
        <v>2680</v>
      </c>
      <c r="E1841" t="s">
        <v>2657</v>
      </c>
      <c r="F1841" t="s">
        <v>2655</v>
      </c>
      <c r="I1841" t="s">
        <v>186</v>
      </c>
    </row>
    <row r="1842" spans="1:41" hidden="1" x14ac:dyDescent="0.2">
      <c r="A1842" t="s">
        <v>1490</v>
      </c>
      <c r="B1842" t="s">
        <v>11</v>
      </c>
      <c r="C1842" t="s">
        <v>2648</v>
      </c>
      <c r="D1842" t="s">
        <v>2680</v>
      </c>
      <c r="E1842" t="s">
        <v>2657</v>
      </c>
      <c r="F1842" t="s">
        <v>2655</v>
      </c>
      <c r="G1842" t="s">
        <v>2651</v>
      </c>
      <c r="H1842" t="s">
        <v>1367</v>
      </c>
      <c r="I1842" t="s">
        <v>186</v>
      </c>
      <c r="K1842">
        <v>9.2604150000000001</v>
      </c>
      <c r="L1842">
        <v>9.6976270000000007</v>
      </c>
      <c r="M1842">
        <v>9.7386630000000007</v>
      </c>
      <c r="N1842">
        <v>9.8719479999999997</v>
      </c>
      <c r="O1842">
        <v>10.063215</v>
      </c>
      <c r="P1842">
        <v>10.409198999999999</v>
      </c>
      <c r="Q1842">
        <v>10.837153000000001</v>
      </c>
      <c r="R1842">
        <v>11.229034</v>
      </c>
      <c r="S1842">
        <v>11.654871</v>
      </c>
      <c r="T1842">
        <v>12.005974</v>
      </c>
      <c r="U1842">
        <v>12.371036</v>
      </c>
      <c r="V1842">
        <v>12.723139</v>
      </c>
      <c r="W1842">
        <v>13.128278</v>
      </c>
      <c r="X1842">
        <v>13.483122</v>
      </c>
      <c r="Y1842">
        <v>13.775588000000001</v>
      </c>
      <c r="Z1842">
        <v>14.113329</v>
      </c>
      <c r="AA1842">
        <v>14.485336999999999</v>
      </c>
      <c r="AB1842">
        <v>14.858755</v>
      </c>
      <c r="AC1842">
        <v>15.228529</v>
      </c>
      <c r="AD1842">
        <v>15.63424</v>
      </c>
      <c r="AE1842">
        <v>16.032803000000001</v>
      </c>
      <c r="AF1842">
        <v>16.424952999999999</v>
      </c>
      <c r="AG1842">
        <v>16.832198999999999</v>
      </c>
      <c r="AH1842">
        <v>17.183243000000001</v>
      </c>
      <c r="AI1842">
        <v>17.576892999999998</v>
      </c>
      <c r="AJ1842">
        <v>18.001656000000001</v>
      </c>
      <c r="AK1842">
        <v>18.428073999999999</v>
      </c>
      <c r="AL1842">
        <v>18.885757000000002</v>
      </c>
      <c r="AM1842">
        <v>19.363892</v>
      </c>
      <c r="AN1842">
        <v>19.841593</v>
      </c>
      <c r="AO1842" s="1">
        <v>2.7E-2</v>
      </c>
    </row>
    <row r="1843" spans="1:41" hidden="1" x14ac:dyDescent="0.2">
      <c r="A1843" t="s">
        <v>1490</v>
      </c>
      <c r="B1843" t="s">
        <v>13</v>
      </c>
      <c r="C1843" t="s">
        <v>2648</v>
      </c>
      <c r="D1843" t="s">
        <v>2680</v>
      </c>
      <c r="E1843" t="s">
        <v>2657</v>
      </c>
      <c r="F1843" t="s">
        <v>2655</v>
      </c>
      <c r="G1843" t="s">
        <v>2652</v>
      </c>
      <c r="H1843" t="s">
        <v>1368</v>
      </c>
      <c r="I1843" t="s">
        <v>186</v>
      </c>
      <c r="K1843">
        <v>9.2604150000000001</v>
      </c>
      <c r="L1843">
        <v>9.5248699999999999</v>
      </c>
      <c r="M1843">
        <v>9.4342380000000006</v>
      </c>
      <c r="N1843">
        <v>9.4771739999999998</v>
      </c>
      <c r="O1843">
        <v>9.6360209999999995</v>
      </c>
      <c r="P1843">
        <v>9.9138859999999998</v>
      </c>
      <c r="Q1843">
        <v>10.31424</v>
      </c>
      <c r="R1843">
        <v>10.723072999999999</v>
      </c>
      <c r="S1843">
        <v>11.101533</v>
      </c>
      <c r="T1843">
        <v>11.488967000000001</v>
      </c>
      <c r="U1843">
        <v>11.877668</v>
      </c>
      <c r="V1843">
        <v>12.263199</v>
      </c>
      <c r="W1843">
        <v>12.711487</v>
      </c>
      <c r="X1843">
        <v>13.084929000000001</v>
      </c>
      <c r="Y1843">
        <v>13.412112</v>
      </c>
      <c r="Z1843">
        <v>13.756878</v>
      </c>
      <c r="AA1843">
        <v>14.142232</v>
      </c>
      <c r="AB1843">
        <v>14.491139</v>
      </c>
      <c r="AC1843">
        <v>14.862353000000001</v>
      </c>
      <c r="AD1843">
        <v>15.225994999999999</v>
      </c>
      <c r="AE1843">
        <v>15.597407</v>
      </c>
      <c r="AF1843">
        <v>15.932525999999999</v>
      </c>
      <c r="AG1843">
        <v>16.313203999999999</v>
      </c>
      <c r="AH1843">
        <v>16.676345999999999</v>
      </c>
      <c r="AI1843">
        <v>17.069179999999999</v>
      </c>
      <c r="AJ1843">
        <v>17.484096999999998</v>
      </c>
      <c r="AK1843">
        <v>17.849981</v>
      </c>
      <c r="AL1843">
        <v>18.207186</v>
      </c>
      <c r="AM1843">
        <v>18.610106999999999</v>
      </c>
      <c r="AN1843">
        <v>18.978484999999999</v>
      </c>
      <c r="AO1843" s="1">
        <v>2.5000000000000001E-2</v>
      </c>
    </row>
    <row r="1844" spans="1:41" hidden="1" x14ac:dyDescent="0.2">
      <c r="A1844" t="s">
        <v>1490</v>
      </c>
      <c r="B1844" t="s">
        <v>15</v>
      </c>
      <c r="C1844" t="s">
        <v>2648</v>
      </c>
      <c r="D1844" t="s">
        <v>2680</v>
      </c>
      <c r="E1844" t="s">
        <v>2657</v>
      </c>
      <c r="F1844" t="s">
        <v>2655</v>
      </c>
      <c r="G1844" t="s">
        <v>2653</v>
      </c>
      <c r="H1844" t="s">
        <v>1369</v>
      </c>
      <c r="I1844" t="s">
        <v>186</v>
      </c>
      <c r="K1844">
        <v>9.2604150000000001</v>
      </c>
      <c r="L1844">
        <v>10.418377</v>
      </c>
      <c r="M1844">
        <v>10.366726</v>
      </c>
      <c r="N1844">
        <v>10.790905</v>
      </c>
      <c r="O1844">
        <v>11.051259</v>
      </c>
      <c r="P1844">
        <v>11.549488999999999</v>
      </c>
      <c r="Q1844">
        <v>12.05138</v>
      </c>
      <c r="R1844">
        <v>12.563764000000001</v>
      </c>
      <c r="S1844">
        <v>13.149018999999999</v>
      </c>
      <c r="T1844">
        <v>13.529799000000001</v>
      </c>
      <c r="U1844">
        <v>13.994906</v>
      </c>
      <c r="V1844">
        <v>14.425501000000001</v>
      </c>
      <c r="W1844">
        <v>14.849151000000001</v>
      </c>
      <c r="X1844">
        <v>15.243154000000001</v>
      </c>
      <c r="Y1844">
        <v>15.583417000000001</v>
      </c>
      <c r="Z1844">
        <v>16.027432999999998</v>
      </c>
      <c r="AA1844">
        <v>16.447292000000001</v>
      </c>
      <c r="AB1844">
        <v>16.868293999999999</v>
      </c>
      <c r="AC1844">
        <v>17.340322</v>
      </c>
      <c r="AD1844">
        <v>17.851890999999998</v>
      </c>
      <c r="AE1844">
        <v>18.28285</v>
      </c>
      <c r="AF1844">
        <v>18.661909000000001</v>
      </c>
      <c r="AG1844">
        <v>19.052319000000001</v>
      </c>
      <c r="AH1844">
        <v>19.640287000000001</v>
      </c>
      <c r="AI1844">
        <v>20.201018999999999</v>
      </c>
      <c r="AJ1844">
        <v>20.793095000000001</v>
      </c>
      <c r="AK1844">
        <v>21.368393000000001</v>
      </c>
      <c r="AL1844">
        <v>21.969245999999998</v>
      </c>
      <c r="AM1844">
        <v>22.646595000000001</v>
      </c>
      <c r="AN1844">
        <v>23.353634</v>
      </c>
      <c r="AO1844" s="1">
        <v>3.2000000000000001E-2</v>
      </c>
    </row>
    <row r="1845" spans="1:41" hidden="1" x14ac:dyDescent="0.2">
      <c r="A1845" t="s">
        <v>1490</v>
      </c>
      <c r="B1845" t="s">
        <v>25</v>
      </c>
      <c r="C1845" t="s">
        <v>2648</v>
      </c>
      <c r="D1845" t="s">
        <v>2680</v>
      </c>
      <c r="E1845" t="s">
        <v>2657</v>
      </c>
      <c r="F1845" t="s">
        <v>2656</v>
      </c>
      <c r="I1845" t="s">
        <v>186</v>
      </c>
    </row>
    <row r="1846" spans="1:41" hidden="1" x14ac:dyDescent="0.2">
      <c r="A1846" t="s">
        <v>1490</v>
      </c>
      <c r="B1846" t="s">
        <v>11</v>
      </c>
      <c r="C1846" t="s">
        <v>2648</v>
      </c>
      <c r="D1846" t="s">
        <v>2680</v>
      </c>
      <c r="E1846" t="s">
        <v>2657</v>
      </c>
      <c r="F1846" t="s">
        <v>2656</v>
      </c>
      <c r="G1846" t="s">
        <v>2651</v>
      </c>
      <c r="H1846" t="s">
        <v>1370</v>
      </c>
      <c r="I1846" t="s">
        <v>186</v>
      </c>
      <c r="K1846">
        <v>28.163969000000002</v>
      </c>
      <c r="L1846">
        <v>29.144838</v>
      </c>
      <c r="M1846">
        <v>29.332663</v>
      </c>
      <c r="N1846">
        <v>29.419651000000002</v>
      </c>
      <c r="O1846">
        <v>29.650648</v>
      </c>
      <c r="P1846">
        <v>30.095907</v>
      </c>
      <c r="Q1846">
        <v>30.775904000000001</v>
      </c>
      <c r="R1846">
        <v>31.576758999999999</v>
      </c>
      <c r="S1846">
        <v>32.442309999999999</v>
      </c>
      <c r="T1846">
        <v>33.123615000000001</v>
      </c>
      <c r="U1846">
        <v>33.830886999999997</v>
      </c>
      <c r="V1846">
        <v>34.623268000000003</v>
      </c>
      <c r="W1846">
        <v>35.588203</v>
      </c>
      <c r="X1846">
        <v>36.691822000000002</v>
      </c>
      <c r="Y1846">
        <v>37.079937000000001</v>
      </c>
      <c r="Z1846">
        <v>37.822246999999997</v>
      </c>
      <c r="AA1846">
        <v>38.360199000000001</v>
      </c>
      <c r="AB1846">
        <v>38.709941999999998</v>
      </c>
      <c r="AC1846">
        <v>39.673523000000003</v>
      </c>
      <c r="AD1846">
        <v>40.429287000000002</v>
      </c>
      <c r="AE1846">
        <v>40.740138999999999</v>
      </c>
      <c r="AF1846">
        <v>41.591144999999997</v>
      </c>
      <c r="AG1846">
        <v>42.267741999999998</v>
      </c>
      <c r="AH1846">
        <v>42.562801</v>
      </c>
      <c r="AI1846">
        <v>43.619267000000001</v>
      </c>
      <c r="AJ1846">
        <v>44.408023999999997</v>
      </c>
      <c r="AK1846">
        <v>44.823279999999997</v>
      </c>
      <c r="AL1846">
        <v>45.961342000000002</v>
      </c>
      <c r="AM1846">
        <v>46.876975999999999</v>
      </c>
      <c r="AN1846">
        <v>47.161197999999999</v>
      </c>
      <c r="AO1846" s="1">
        <v>1.7999999999999999E-2</v>
      </c>
    </row>
    <row r="1847" spans="1:41" hidden="1" x14ac:dyDescent="0.2">
      <c r="A1847" t="s">
        <v>1490</v>
      </c>
      <c r="B1847" t="s">
        <v>13</v>
      </c>
      <c r="C1847" t="s">
        <v>2648</v>
      </c>
      <c r="D1847" t="s">
        <v>2680</v>
      </c>
      <c r="E1847" t="s">
        <v>2657</v>
      </c>
      <c r="F1847" t="s">
        <v>2656</v>
      </c>
      <c r="G1847" t="s">
        <v>2652</v>
      </c>
      <c r="H1847" t="s">
        <v>1371</v>
      </c>
      <c r="I1847" t="s">
        <v>186</v>
      </c>
      <c r="K1847">
        <v>28.176451</v>
      </c>
      <c r="L1847">
        <v>29.052606999999998</v>
      </c>
      <c r="M1847">
        <v>28.797046999999999</v>
      </c>
      <c r="N1847">
        <v>28.821127000000001</v>
      </c>
      <c r="O1847">
        <v>28.878613000000001</v>
      </c>
      <c r="P1847">
        <v>29.427916</v>
      </c>
      <c r="Q1847">
        <v>30.039391999999999</v>
      </c>
      <c r="R1847">
        <v>30.690228999999999</v>
      </c>
      <c r="S1847">
        <v>31.585943</v>
      </c>
      <c r="T1847">
        <v>32.030605000000001</v>
      </c>
      <c r="U1847">
        <v>33.006453999999998</v>
      </c>
      <c r="V1847">
        <v>33.575828999999999</v>
      </c>
      <c r="W1847">
        <v>34.460887999999997</v>
      </c>
      <c r="X1847">
        <v>35.625506999999999</v>
      </c>
      <c r="Y1847">
        <v>36.019367000000003</v>
      </c>
      <c r="Z1847">
        <v>37.009585999999999</v>
      </c>
      <c r="AA1847">
        <v>37.679217999999999</v>
      </c>
      <c r="AB1847">
        <v>37.994160000000001</v>
      </c>
      <c r="AC1847">
        <v>38.654696999999999</v>
      </c>
      <c r="AD1847">
        <v>39.720745000000001</v>
      </c>
      <c r="AE1847">
        <v>39.994349999999997</v>
      </c>
      <c r="AF1847">
        <v>40.852924000000002</v>
      </c>
      <c r="AG1847">
        <v>41.577556999999999</v>
      </c>
      <c r="AH1847">
        <v>42.079155</v>
      </c>
      <c r="AI1847">
        <v>42.839770999999999</v>
      </c>
      <c r="AJ1847">
        <v>43.993819999999999</v>
      </c>
      <c r="AK1847">
        <v>44.208480999999999</v>
      </c>
      <c r="AL1847">
        <v>45.139781999999997</v>
      </c>
      <c r="AM1847">
        <v>45.735213999999999</v>
      </c>
      <c r="AN1847">
        <v>45.962276000000003</v>
      </c>
      <c r="AO1847" s="1">
        <v>1.7000000000000001E-2</v>
      </c>
    </row>
    <row r="1848" spans="1:41" hidden="1" x14ac:dyDescent="0.2">
      <c r="A1848" t="s">
        <v>1490</v>
      </c>
      <c r="B1848" t="s">
        <v>15</v>
      </c>
      <c r="C1848" t="s">
        <v>2648</v>
      </c>
      <c r="D1848" t="s">
        <v>2680</v>
      </c>
      <c r="E1848" t="s">
        <v>2657</v>
      </c>
      <c r="F1848" t="s">
        <v>2656</v>
      </c>
      <c r="G1848" t="s">
        <v>2653</v>
      </c>
      <c r="H1848" t="s">
        <v>1372</v>
      </c>
      <c r="I1848" t="s">
        <v>186</v>
      </c>
      <c r="K1848">
        <v>28.189457000000001</v>
      </c>
      <c r="L1848">
        <v>29.045134000000001</v>
      </c>
      <c r="M1848">
        <v>30.231766</v>
      </c>
      <c r="N1848">
        <v>30.808605</v>
      </c>
      <c r="O1848">
        <v>31.472297999999999</v>
      </c>
      <c r="P1848">
        <v>32.652016000000003</v>
      </c>
      <c r="Q1848">
        <v>33.292800999999997</v>
      </c>
      <c r="R1848">
        <v>34.235503999999999</v>
      </c>
      <c r="S1848">
        <v>34.967419</v>
      </c>
      <c r="T1848">
        <v>35.916302000000002</v>
      </c>
      <c r="U1848">
        <v>36.621657999999996</v>
      </c>
      <c r="V1848">
        <v>37.364325999999998</v>
      </c>
      <c r="W1848">
        <v>38.146141</v>
      </c>
      <c r="X1848">
        <v>38.761139</v>
      </c>
      <c r="Y1848">
        <v>39.069668</v>
      </c>
      <c r="Z1848">
        <v>39.594349000000001</v>
      </c>
      <c r="AA1848">
        <v>40.265433999999999</v>
      </c>
      <c r="AB1848">
        <v>41.018272000000003</v>
      </c>
      <c r="AC1848">
        <v>41.668078999999999</v>
      </c>
      <c r="AD1848">
        <v>42.546917000000001</v>
      </c>
      <c r="AE1848">
        <v>43.125937999999998</v>
      </c>
      <c r="AF1848">
        <v>43.632461999999997</v>
      </c>
      <c r="AG1848">
        <v>44.327174999999997</v>
      </c>
      <c r="AH1848">
        <v>45.129855999999997</v>
      </c>
      <c r="AI1848">
        <v>46.096077000000001</v>
      </c>
      <c r="AJ1848">
        <v>47.058318999999997</v>
      </c>
      <c r="AK1848">
        <v>48.191504999999999</v>
      </c>
      <c r="AL1848">
        <v>49.140697000000003</v>
      </c>
      <c r="AM1848">
        <v>50.064307999999997</v>
      </c>
      <c r="AN1848">
        <v>50.831263999999997</v>
      </c>
      <c r="AO1848" s="1">
        <v>2.1000000000000001E-2</v>
      </c>
    </row>
    <row r="1849" spans="1:41" hidden="1" x14ac:dyDescent="0.2">
      <c r="A1849" t="s">
        <v>1490</v>
      </c>
      <c r="B1849" t="s">
        <v>46</v>
      </c>
    </row>
    <row r="1850" spans="1:41" hidden="1" x14ac:dyDescent="0.2">
      <c r="A1850" t="s">
        <v>1490</v>
      </c>
      <c r="B1850" t="s">
        <v>9</v>
      </c>
      <c r="C1850" t="s">
        <v>2648</v>
      </c>
      <c r="D1850" t="s">
        <v>2680</v>
      </c>
      <c r="E1850" t="s">
        <v>2659</v>
      </c>
      <c r="F1850" t="s">
        <v>2650</v>
      </c>
      <c r="I1850" t="s">
        <v>186</v>
      </c>
    </row>
    <row r="1851" spans="1:41" hidden="1" x14ac:dyDescent="0.2">
      <c r="A1851" t="s">
        <v>1490</v>
      </c>
      <c r="B1851" t="s">
        <v>11</v>
      </c>
      <c r="C1851" t="s">
        <v>2648</v>
      </c>
      <c r="D1851" t="s">
        <v>2680</v>
      </c>
      <c r="E1851" t="s">
        <v>2659</v>
      </c>
      <c r="F1851" t="s">
        <v>2650</v>
      </c>
      <c r="G1851" t="s">
        <v>2651</v>
      </c>
      <c r="H1851" t="s">
        <v>1373</v>
      </c>
      <c r="I1851" t="s">
        <v>186</v>
      </c>
      <c r="K1851">
        <v>13.641980999999999</v>
      </c>
      <c r="L1851">
        <v>14.823278999999999</v>
      </c>
      <c r="M1851">
        <v>13.228116</v>
      </c>
      <c r="N1851">
        <v>13.50958</v>
      </c>
      <c r="O1851">
        <v>13.700346</v>
      </c>
      <c r="P1851">
        <v>14.203958999999999</v>
      </c>
      <c r="Q1851">
        <v>15.032783</v>
      </c>
      <c r="R1851">
        <v>16.078341000000002</v>
      </c>
      <c r="S1851">
        <v>16.922007000000001</v>
      </c>
      <c r="T1851">
        <v>17.805546</v>
      </c>
      <c r="U1851">
        <v>18.664694000000001</v>
      </c>
      <c r="V1851">
        <v>19.456358000000002</v>
      </c>
      <c r="W1851">
        <v>20.259916</v>
      </c>
      <c r="X1851">
        <v>20.942270000000001</v>
      </c>
      <c r="Y1851">
        <v>21.565059999999999</v>
      </c>
      <c r="Z1851">
        <v>22.266251</v>
      </c>
      <c r="AA1851">
        <v>23.055674</v>
      </c>
      <c r="AB1851">
        <v>23.847632999999998</v>
      </c>
      <c r="AC1851">
        <v>24.515267999999999</v>
      </c>
      <c r="AD1851">
        <v>25.546053000000001</v>
      </c>
      <c r="AE1851">
        <v>26.414724</v>
      </c>
      <c r="AF1851">
        <v>27.043839999999999</v>
      </c>
      <c r="AG1851">
        <v>27.982063</v>
      </c>
      <c r="AH1851">
        <v>29.014348999999999</v>
      </c>
      <c r="AI1851">
        <v>29.733128000000001</v>
      </c>
      <c r="AJ1851">
        <v>30.615953000000001</v>
      </c>
      <c r="AK1851">
        <v>31.452760999999999</v>
      </c>
      <c r="AL1851">
        <v>32.243564999999997</v>
      </c>
      <c r="AM1851">
        <v>32.938231999999999</v>
      </c>
      <c r="AN1851">
        <v>33.640236000000002</v>
      </c>
      <c r="AO1851" s="1">
        <v>3.2000000000000001E-2</v>
      </c>
    </row>
    <row r="1852" spans="1:41" hidden="1" x14ac:dyDescent="0.2">
      <c r="A1852" t="s">
        <v>1490</v>
      </c>
      <c r="B1852" t="s">
        <v>13</v>
      </c>
      <c r="C1852" t="s">
        <v>2648</v>
      </c>
      <c r="D1852" t="s">
        <v>2680</v>
      </c>
      <c r="E1852" t="s">
        <v>2659</v>
      </c>
      <c r="F1852" t="s">
        <v>2650</v>
      </c>
      <c r="G1852" t="s">
        <v>2652</v>
      </c>
      <c r="H1852" t="s">
        <v>1374</v>
      </c>
      <c r="I1852" t="s">
        <v>186</v>
      </c>
      <c r="K1852">
        <v>13.641980999999999</v>
      </c>
      <c r="L1852">
        <v>14.326269</v>
      </c>
      <c r="M1852">
        <v>12.259755999999999</v>
      </c>
      <c r="N1852">
        <v>11.873374</v>
      </c>
      <c r="O1852">
        <v>11.786516000000001</v>
      </c>
      <c r="P1852">
        <v>11.999395</v>
      </c>
      <c r="Q1852">
        <v>12.402298</v>
      </c>
      <c r="R1852">
        <v>13.033493999999999</v>
      </c>
      <c r="S1852">
        <v>13.751612</v>
      </c>
      <c r="T1852">
        <v>14.367091</v>
      </c>
      <c r="U1852">
        <v>14.937016</v>
      </c>
      <c r="V1852">
        <v>15.777037999999999</v>
      </c>
      <c r="W1852">
        <v>16.627728999999999</v>
      </c>
      <c r="X1852">
        <v>17.162856999999999</v>
      </c>
      <c r="Y1852">
        <v>17.583527</v>
      </c>
      <c r="Z1852">
        <v>18.096729</v>
      </c>
      <c r="AA1852">
        <v>18.767645000000002</v>
      </c>
      <c r="AB1852">
        <v>19.545641</v>
      </c>
      <c r="AC1852">
        <v>20.092358000000001</v>
      </c>
      <c r="AD1852">
        <v>20.995646000000001</v>
      </c>
      <c r="AE1852">
        <v>21.605782000000001</v>
      </c>
      <c r="AF1852">
        <v>22.156442999999999</v>
      </c>
      <c r="AG1852">
        <v>22.732094</v>
      </c>
      <c r="AH1852">
        <v>23.264033999999999</v>
      </c>
      <c r="AI1852">
        <v>23.792824</v>
      </c>
      <c r="AJ1852">
        <v>24.26219</v>
      </c>
      <c r="AK1852">
        <v>24.601168000000001</v>
      </c>
      <c r="AL1852">
        <v>24.947931000000001</v>
      </c>
      <c r="AM1852">
        <v>25.593572999999999</v>
      </c>
      <c r="AN1852">
        <v>26.090914000000001</v>
      </c>
      <c r="AO1852" s="1">
        <v>2.3E-2</v>
      </c>
    </row>
    <row r="1853" spans="1:41" hidden="1" x14ac:dyDescent="0.2">
      <c r="A1853" t="s">
        <v>1490</v>
      </c>
      <c r="B1853" t="s">
        <v>15</v>
      </c>
      <c r="C1853" t="s">
        <v>2648</v>
      </c>
      <c r="D1853" t="s">
        <v>2680</v>
      </c>
      <c r="E1853" t="s">
        <v>2659</v>
      </c>
      <c r="F1853" t="s">
        <v>2650</v>
      </c>
      <c r="G1853" t="s">
        <v>2653</v>
      </c>
      <c r="H1853" t="s">
        <v>1375</v>
      </c>
      <c r="I1853" t="s">
        <v>186</v>
      </c>
      <c r="K1853">
        <v>13.641980999999999</v>
      </c>
      <c r="L1853">
        <v>15.635956</v>
      </c>
      <c r="M1853">
        <v>14.600004</v>
      </c>
      <c r="N1853">
        <v>15.900316</v>
      </c>
      <c r="O1853">
        <v>16.963642</v>
      </c>
      <c r="P1853">
        <v>18.052396999999999</v>
      </c>
      <c r="Q1853">
        <v>19.186996000000001</v>
      </c>
      <c r="R1853">
        <v>20.500914000000002</v>
      </c>
      <c r="S1853">
        <v>22.575558000000001</v>
      </c>
      <c r="T1853">
        <v>24.032789000000001</v>
      </c>
      <c r="U1853">
        <v>25.430204</v>
      </c>
      <c r="V1853">
        <v>26.775642000000001</v>
      </c>
      <c r="W1853">
        <v>27.986173999999998</v>
      </c>
      <c r="X1853">
        <v>29.087060999999999</v>
      </c>
      <c r="Y1853">
        <v>29.872789000000001</v>
      </c>
      <c r="Z1853">
        <v>31.105186</v>
      </c>
      <c r="AA1853">
        <v>32.055584000000003</v>
      </c>
      <c r="AB1853">
        <v>33.180202000000001</v>
      </c>
      <c r="AC1853">
        <v>34.346854999999998</v>
      </c>
      <c r="AD1853">
        <v>35.128613000000001</v>
      </c>
      <c r="AE1853">
        <v>35.862278000000003</v>
      </c>
      <c r="AF1853">
        <v>36.605136999999999</v>
      </c>
      <c r="AG1853">
        <v>37.74194</v>
      </c>
      <c r="AH1853">
        <v>39.243907999999998</v>
      </c>
      <c r="AI1853">
        <v>40.822249999999997</v>
      </c>
      <c r="AJ1853">
        <v>42.139805000000003</v>
      </c>
      <c r="AK1853">
        <v>43.398457000000001</v>
      </c>
      <c r="AL1853">
        <v>44.531883000000001</v>
      </c>
      <c r="AM1853">
        <v>45.956249</v>
      </c>
      <c r="AN1853">
        <v>47.139645000000002</v>
      </c>
      <c r="AO1853" s="1">
        <v>4.3999999999999997E-2</v>
      </c>
    </row>
    <row r="1854" spans="1:41" hidden="1" x14ac:dyDescent="0.2">
      <c r="A1854" t="s">
        <v>1490</v>
      </c>
      <c r="B1854" t="s">
        <v>17</v>
      </c>
      <c r="C1854" t="s">
        <v>2648</v>
      </c>
      <c r="D1854" t="s">
        <v>2680</v>
      </c>
      <c r="E1854" t="s">
        <v>2659</v>
      </c>
      <c r="F1854" t="s">
        <v>2654</v>
      </c>
      <c r="I1854" t="s">
        <v>186</v>
      </c>
    </row>
    <row r="1855" spans="1:41" hidden="1" x14ac:dyDescent="0.2">
      <c r="A1855" t="s">
        <v>1490</v>
      </c>
      <c r="B1855" t="s">
        <v>11</v>
      </c>
      <c r="C1855" t="s">
        <v>2648</v>
      </c>
      <c r="D1855" t="s">
        <v>2680</v>
      </c>
      <c r="E1855" t="s">
        <v>2659</v>
      </c>
      <c r="F1855" t="s">
        <v>2654</v>
      </c>
      <c r="G1855" t="s">
        <v>2651</v>
      </c>
      <c r="H1855" t="s">
        <v>1376</v>
      </c>
      <c r="I1855" t="s">
        <v>186</v>
      </c>
      <c r="K1855">
        <v>22.580551</v>
      </c>
      <c r="L1855">
        <v>23.697996</v>
      </c>
      <c r="M1855">
        <v>22.799395000000001</v>
      </c>
      <c r="N1855">
        <v>23.838898</v>
      </c>
      <c r="O1855">
        <v>23.974895</v>
      </c>
      <c r="P1855">
        <v>24.160578000000001</v>
      </c>
      <c r="Q1855">
        <v>24.461504000000001</v>
      </c>
      <c r="R1855">
        <v>25.303263000000001</v>
      </c>
      <c r="S1855">
        <v>26.07066</v>
      </c>
      <c r="T1855">
        <v>26.642645000000002</v>
      </c>
      <c r="U1855">
        <v>27.594066999999999</v>
      </c>
      <c r="V1855">
        <v>28.360016000000002</v>
      </c>
      <c r="W1855">
        <v>29.073903999999999</v>
      </c>
      <c r="X1855">
        <v>29.803391999999999</v>
      </c>
      <c r="Y1855">
        <v>30.583834</v>
      </c>
      <c r="Z1855">
        <v>31.503647000000001</v>
      </c>
      <c r="AA1855">
        <v>32.520060999999998</v>
      </c>
      <c r="AB1855">
        <v>33.437190999999999</v>
      </c>
      <c r="AC1855">
        <v>34.286926000000001</v>
      </c>
      <c r="AD1855">
        <v>35.421185000000001</v>
      </c>
      <c r="AE1855">
        <v>36.383656000000002</v>
      </c>
      <c r="AF1855">
        <v>37.237259000000002</v>
      </c>
      <c r="AG1855">
        <v>38.470168999999999</v>
      </c>
      <c r="AH1855">
        <v>39.79269</v>
      </c>
      <c r="AI1855">
        <v>40.872757</v>
      </c>
      <c r="AJ1855">
        <v>42.178783000000003</v>
      </c>
      <c r="AK1855">
        <v>43.193787</v>
      </c>
      <c r="AL1855">
        <v>44.043509999999998</v>
      </c>
      <c r="AM1855">
        <v>45.035392999999999</v>
      </c>
      <c r="AN1855">
        <v>45.971127000000003</v>
      </c>
      <c r="AO1855" s="1">
        <v>2.5000000000000001E-2</v>
      </c>
    </row>
    <row r="1856" spans="1:41" hidden="1" x14ac:dyDescent="0.2">
      <c r="A1856" t="s">
        <v>1490</v>
      </c>
      <c r="B1856" t="s">
        <v>13</v>
      </c>
      <c r="C1856" t="s">
        <v>2648</v>
      </c>
      <c r="D1856" t="s">
        <v>2680</v>
      </c>
      <c r="E1856" t="s">
        <v>2659</v>
      </c>
      <c r="F1856" t="s">
        <v>2654</v>
      </c>
      <c r="G1856" t="s">
        <v>2652</v>
      </c>
      <c r="H1856" t="s">
        <v>1377</v>
      </c>
      <c r="I1856" t="s">
        <v>186</v>
      </c>
      <c r="K1856">
        <v>22.580551</v>
      </c>
      <c r="L1856">
        <v>23.691565000000001</v>
      </c>
      <c r="M1856">
        <v>22.331827000000001</v>
      </c>
      <c r="N1856">
        <v>22.824694000000001</v>
      </c>
      <c r="O1856">
        <v>22.869339</v>
      </c>
      <c r="P1856">
        <v>23.058159</v>
      </c>
      <c r="Q1856">
        <v>23.422446999999998</v>
      </c>
      <c r="R1856">
        <v>24.248377000000001</v>
      </c>
      <c r="S1856">
        <v>25.01079</v>
      </c>
      <c r="T1856">
        <v>25.613116999999999</v>
      </c>
      <c r="U1856">
        <v>26.347280999999999</v>
      </c>
      <c r="V1856">
        <v>27.132981999999998</v>
      </c>
      <c r="W1856">
        <v>27.871088</v>
      </c>
      <c r="X1856">
        <v>28.370076999999998</v>
      </c>
      <c r="Y1856">
        <v>29.058004</v>
      </c>
      <c r="Z1856">
        <v>29.750456</v>
      </c>
      <c r="AA1856">
        <v>30.504422999999999</v>
      </c>
      <c r="AB1856">
        <v>31.341269</v>
      </c>
      <c r="AC1856">
        <v>32.078387999999997</v>
      </c>
      <c r="AD1856">
        <v>33.300494999999998</v>
      </c>
      <c r="AE1856">
        <v>34.282684000000003</v>
      </c>
      <c r="AF1856">
        <v>35.018196000000003</v>
      </c>
      <c r="AG1856">
        <v>36.266959999999997</v>
      </c>
      <c r="AH1856">
        <v>37.240336999999997</v>
      </c>
      <c r="AI1856">
        <v>38.091022000000002</v>
      </c>
      <c r="AJ1856">
        <v>39.296748999999998</v>
      </c>
      <c r="AK1856">
        <v>39.829616999999999</v>
      </c>
      <c r="AL1856">
        <v>40.690693000000003</v>
      </c>
      <c r="AM1856">
        <v>41.854064999999999</v>
      </c>
      <c r="AN1856">
        <v>42.826500000000003</v>
      </c>
      <c r="AO1856" s="1">
        <v>2.1999999999999999E-2</v>
      </c>
    </row>
    <row r="1857" spans="1:41" hidden="1" x14ac:dyDescent="0.2">
      <c r="A1857" t="s">
        <v>1490</v>
      </c>
      <c r="B1857" t="s">
        <v>15</v>
      </c>
      <c r="C1857" t="s">
        <v>2648</v>
      </c>
      <c r="D1857" t="s">
        <v>2680</v>
      </c>
      <c r="E1857" t="s">
        <v>2659</v>
      </c>
      <c r="F1857" t="s">
        <v>2654</v>
      </c>
      <c r="G1857" t="s">
        <v>2653</v>
      </c>
      <c r="H1857" t="s">
        <v>1378</v>
      </c>
      <c r="I1857" t="s">
        <v>186</v>
      </c>
      <c r="K1857">
        <v>22.580551</v>
      </c>
      <c r="L1857">
        <v>23.710813999999999</v>
      </c>
      <c r="M1857">
        <v>22.682971999999999</v>
      </c>
      <c r="N1857">
        <v>24.060898000000002</v>
      </c>
      <c r="O1857">
        <v>24.613495</v>
      </c>
      <c r="P1857">
        <v>25.017707999999999</v>
      </c>
      <c r="Q1857">
        <v>25.443646999999999</v>
      </c>
      <c r="R1857">
        <v>26.513463999999999</v>
      </c>
      <c r="S1857">
        <v>28.145883999999999</v>
      </c>
      <c r="T1857">
        <v>28.974207</v>
      </c>
      <c r="U1857">
        <v>29.917681000000002</v>
      </c>
      <c r="V1857">
        <v>30.801501999999999</v>
      </c>
      <c r="W1857">
        <v>31.621468</v>
      </c>
      <c r="X1857">
        <v>32.420673000000001</v>
      </c>
      <c r="Y1857">
        <v>33.076630000000002</v>
      </c>
      <c r="Z1857">
        <v>33.888317000000001</v>
      </c>
      <c r="AA1857">
        <v>34.851832999999999</v>
      </c>
      <c r="AB1857">
        <v>35.614780000000003</v>
      </c>
      <c r="AC1857">
        <v>36.482815000000002</v>
      </c>
      <c r="AD1857">
        <v>36.765349999999998</v>
      </c>
      <c r="AE1857">
        <v>37.398560000000003</v>
      </c>
      <c r="AF1857">
        <v>38.320072000000003</v>
      </c>
      <c r="AG1857">
        <v>39.608932000000003</v>
      </c>
      <c r="AH1857">
        <v>40.840935000000002</v>
      </c>
      <c r="AI1857">
        <v>42.356341999999998</v>
      </c>
      <c r="AJ1857">
        <v>43.495491000000001</v>
      </c>
      <c r="AK1857">
        <v>44.606907</v>
      </c>
      <c r="AL1857">
        <v>45.360270999999997</v>
      </c>
      <c r="AM1857">
        <v>46.475479</v>
      </c>
      <c r="AN1857">
        <v>47.828560000000003</v>
      </c>
      <c r="AO1857" s="1">
        <v>2.5999999999999999E-2</v>
      </c>
    </row>
    <row r="1858" spans="1:41" hidden="1" x14ac:dyDescent="0.2">
      <c r="A1858" t="s">
        <v>1490</v>
      </c>
      <c r="B1858" t="s">
        <v>36</v>
      </c>
      <c r="C1858" t="s">
        <v>2648</v>
      </c>
      <c r="D1858" t="s">
        <v>2680</v>
      </c>
      <c r="E1858" t="s">
        <v>2659</v>
      </c>
      <c r="F1858" t="s">
        <v>2660</v>
      </c>
      <c r="I1858" t="s">
        <v>186</v>
      </c>
    </row>
    <row r="1859" spans="1:41" hidden="1" x14ac:dyDescent="0.2">
      <c r="A1859" t="s">
        <v>1490</v>
      </c>
      <c r="B1859" t="s">
        <v>11</v>
      </c>
      <c r="C1859" t="s">
        <v>2648</v>
      </c>
      <c r="D1859" t="s">
        <v>2680</v>
      </c>
      <c r="E1859" t="s">
        <v>2659</v>
      </c>
      <c r="F1859" t="s">
        <v>2660</v>
      </c>
      <c r="G1859" t="s">
        <v>2651</v>
      </c>
      <c r="H1859" t="s">
        <v>1379</v>
      </c>
      <c r="I1859" t="s">
        <v>186</v>
      </c>
      <c r="K1859">
        <v>7.0370189999999999</v>
      </c>
      <c r="L1859">
        <v>8.4363159999999997</v>
      </c>
      <c r="M1859">
        <v>8.9275140000000004</v>
      </c>
      <c r="N1859">
        <v>10.78729</v>
      </c>
      <c r="O1859">
        <v>11.864113</v>
      </c>
      <c r="P1859">
        <v>13.043673</v>
      </c>
      <c r="Q1859">
        <v>14.488742</v>
      </c>
      <c r="R1859">
        <v>15.094162000000001</v>
      </c>
      <c r="S1859">
        <v>15.579628</v>
      </c>
      <c r="T1859">
        <v>16.133509</v>
      </c>
      <c r="U1859">
        <v>16.733301000000001</v>
      </c>
      <c r="V1859">
        <v>17.286625000000001</v>
      </c>
      <c r="W1859">
        <v>17.827936000000001</v>
      </c>
      <c r="X1859">
        <v>18.242065</v>
      </c>
      <c r="Y1859">
        <v>18.672756</v>
      </c>
      <c r="Z1859">
        <v>19.020693000000001</v>
      </c>
      <c r="AA1859">
        <v>19.422401000000001</v>
      </c>
      <c r="AB1859">
        <v>20.139420999999999</v>
      </c>
      <c r="AC1859">
        <v>20.320754999999998</v>
      </c>
      <c r="AD1859">
        <v>21.585381999999999</v>
      </c>
      <c r="AE1859">
        <v>22.345016000000001</v>
      </c>
      <c r="AF1859">
        <v>23.080648</v>
      </c>
      <c r="AG1859">
        <v>24.219494000000001</v>
      </c>
      <c r="AH1859">
        <v>25.239704</v>
      </c>
      <c r="AI1859">
        <v>25.976376999999999</v>
      </c>
      <c r="AJ1859">
        <v>26.820347000000002</v>
      </c>
      <c r="AK1859">
        <v>27.655812999999998</v>
      </c>
      <c r="AL1859">
        <v>28.097639000000001</v>
      </c>
      <c r="AM1859">
        <v>28.861882999999999</v>
      </c>
      <c r="AN1859">
        <v>29.34432</v>
      </c>
      <c r="AO1859" s="1">
        <v>0.05</v>
      </c>
    </row>
    <row r="1860" spans="1:41" hidden="1" x14ac:dyDescent="0.2">
      <c r="A1860" t="s">
        <v>1490</v>
      </c>
      <c r="B1860" t="s">
        <v>13</v>
      </c>
      <c r="C1860" t="s">
        <v>2648</v>
      </c>
      <c r="D1860" t="s">
        <v>2680</v>
      </c>
      <c r="E1860" t="s">
        <v>2659</v>
      </c>
      <c r="F1860" t="s">
        <v>2660</v>
      </c>
      <c r="G1860" t="s">
        <v>2652</v>
      </c>
      <c r="H1860" t="s">
        <v>1380</v>
      </c>
      <c r="I1860" t="s">
        <v>186</v>
      </c>
      <c r="K1860">
        <v>7.0370189999999999</v>
      </c>
      <c r="L1860">
        <v>8.4340270000000004</v>
      </c>
      <c r="M1860">
        <v>8.6104579999999995</v>
      </c>
      <c r="N1860">
        <v>10.007555999999999</v>
      </c>
      <c r="O1860">
        <v>11.014213</v>
      </c>
      <c r="P1860">
        <v>12.211092000000001</v>
      </c>
      <c r="Q1860">
        <v>13.631993</v>
      </c>
      <c r="R1860">
        <v>14.204390999999999</v>
      </c>
      <c r="S1860">
        <v>14.728857</v>
      </c>
      <c r="T1860">
        <v>15.195674</v>
      </c>
      <c r="U1860">
        <v>15.695247</v>
      </c>
      <c r="V1860">
        <v>16.270009999999999</v>
      </c>
      <c r="W1860">
        <v>16.757641</v>
      </c>
      <c r="X1860">
        <v>17.113522</v>
      </c>
      <c r="Y1860">
        <v>17.588025999999999</v>
      </c>
      <c r="Z1860">
        <v>18.049112000000001</v>
      </c>
      <c r="AA1860">
        <v>18.571783</v>
      </c>
      <c r="AB1860">
        <v>19.212824000000001</v>
      </c>
      <c r="AC1860">
        <v>19.635428999999998</v>
      </c>
      <c r="AD1860">
        <v>20.616446</v>
      </c>
      <c r="AE1860">
        <v>21.293655000000001</v>
      </c>
      <c r="AF1860">
        <v>21.778625000000002</v>
      </c>
      <c r="AG1860">
        <v>22.637319999999999</v>
      </c>
      <c r="AH1860">
        <v>23.304531000000001</v>
      </c>
      <c r="AI1860">
        <v>23.997077999999998</v>
      </c>
      <c r="AJ1860">
        <v>24.742798000000001</v>
      </c>
      <c r="AK1860">
        <v>25.120241</v>
      </c>
      <c r="AL1860">
        <v>25.756934999999999</v>
      </c>
      <c r="AM1860">
        <v>26.47917</v>
      </c>
      <c r="AN1860">
        <v>27.131069</v>
      </c>
      <c r="AO1860" s="1">
        <v>4.8000000000000001E-2</v>
      </c>
    </row>
    <row r="1861" spans="1:41" hidden="1" x14ac:dyDescent="0.2">
      <c r="A1861" t="s">
        <v>1490</v>
      </c>
      <c r="B1861" t="s">
        <v>15</v>
      </c>
      <c r="C1861" t="s">
        <v>2648</v>
      </c>
      <c r="D1861" t="s">
        <v>2680</v>
      </c>
      <c r="E1861" t="s">
        <v>2659</v>
      </c>
      <c r="F1861" t="s">
        <v>2660</v>
      </c>
      <c r="G1861" t="s">
        <v>2653</v>
      </c>
      <c r="H1861" t="s">
        <v>1381</v>
      </c>
      <c r="I1861" t="s">
        <v>186</v>
      </c>
      <c r="K1861">
        <v>7.0370189999999999</v>
      </c>
      <c r="L1861">
        <v>8.4408799999999999</v>
      </c>
      <c r="M1861">
        <v>8.7687279999999994</v>
      </c>
      <c r="N1861">
        <v>10.98054</v>
      </c>
      <c r="O1861">
        <v>12.436038999999999</v>
      </c>
      <c r="P1861">
        <v>13.823460000000001</v>
      </c>
      <c r="Q1861">
        <v>15.361181999999999</v>
      </c>
      <c r="R1861">
        <v>16.114342000000001</v>
      </c>
      <c r="S1861">
        <v>17.362818000000001</v>
      </c>
      <c r="T1861">
        <v>17.797004999999999</v>
      </c>
      <c r="U1861">
        <v>18.374120999999999</v>
      </c>
      <c r="V1861">
        <v>18.886990000000001</v>
      </c>
      <c r="W1861">
        <v>19.452587000000001</v>
      </c>
      <c r="X1861">
        <v>19.973932000000001</v>
      </c>
      <c r="Y1861">
        <v>20.28801</v>
      </c>
      <c r="Z1861">
        <v>20.700026000000001</v>
      </c>
      <c r="AA1861">
        <v>21.538575999999999</v>
      </c>
      <c r="AB1861">
        <v>22.214210999999999</v>
      </c>
      <c r="AC1861">
        <v>22.728724</v>
      </c>
      <c r="AD1861">
        <v>23.268626999999999</v>
      </c>
      <c r="AE1861">
        <v>23.965969000000001</v>
      </c>
      <c r="AF1861">
        <v>24.655543999999999</v>
      </c>
      <c r="AG1861">
        <v>25.625309000000001</v>
      </c>
      <c r="AH1861">
        <v>26.102079</v>
      </c>
      <c r="AI1861">
        <v>26.899388999999999</v>
      </c>
      <c r="AJ1861">
        <v>27.748028000000001</v>
      </c>
      <c r="AK1861">
        <v>28.419267999999999</v>
      </c>
      <c r="AL1861">
        <v>29.229073</v>
      </c>
      <c r="AM1861">
        <v>30.076129999999999</v>
      </c>
      <c r="AN1861">
        <v>30.753837999999998</v>
      </c>
      <c r="AO1861" s="1">
        <v>5.1999999999999998E-2</v>
      </c>
    </row>
    <row r="1862" spans="1:41" hidden="1" x14ac:dyDescent="0.2">
      <c r="A1862" t="s">
        <v>1490</v>
      </c>
      <c r="B1862" t="s">
        <v>21</v>
      </c>
      <c r="C1862" t="s">
        <v>2648</v>
      </c>
      <c r="D1862" t="s">
        <v>2680</v>
      </c>
      <c r="E1862" t="s">
        <v>2659</v>
      </c>
      <c r="F1862" t="s">
        <v>2655</v>
      </c>
      <c r="I1862" t="s">
        <v>186</v>
      </c>
    </row>
    <row r="1863" spans="1:41" hidden="1" x14ac:dyDescent="0.2">
      <c r="A1863" t="s">
        <v>1490</v>
      </c>
      <c r="B1863" t="s">
        <v>11</v>
      </c>
      <c r="C1863" t="s">
        <v>2648</v>
      </c>
      <c r="D1863" t="s">
        <v>2680</v>
      </c>
      <c r="E1863" t="s">
        <v>2659</v>
      </c>
      <c r="F1863" t="s">
        <v>2655</v>
      </c>
      <c r="G1863" t="s">
        <v>2651</v>
      </c>
      <c r="H1863" t="s">
        <v>1382</v>
      </c>
      <c r="I1863" t="s">
        <v>186</v>
      </c>
      <c r="K1863">
        <v>5.4930700000000003</v>
      </c>
      <c r="L1863">
        <v>5.322527</v>
      </c>
      <c r="M1863">
        <v>5.0471550000000001</v>
      </c>
      <c r="N1863">
        <v>4.8368339999999996</v>
      </c>
      <c r="O1863">
        <v>4.7158470000000001</v>
      </c>
      <c r="P1863">
        <v>4.7642930000000003</v>
      </c>
      <c r="Q1863">
        <v>4.9200119999999998</v>
      </c>
      <c r="R1863">
        <v>5.1797120000000003</v>
      </c>
      <c r="S1863">
        <v>5.417815</v>
      </c>
      <c r="T1863">
        <v>5.6321399999999997</v>
      </c>
      <c r="U1863">
        <v>5.8304619999999998</v>
      </c>
      <c r="V1863">
        <v>5.9981419999999996</v>
      </c>
      <c r="W1863">
        <v>6.229635</v>
      </c>
      <c r="X1863">
        <v>6.365469</v>
      </c>
      <c r="Y1863">
        <v>6.475479</v>
      </c>
      <c r="Z1863">
        <v>6.6095389999999998</v>
      </c>
      <c r="AA1863">
        <v>6.7762960000000003</v>
      </c>
      <c r="AB1863">
        <v>6.9465370000000002</v>
      </c>
      <c r="AC1863">
        <v>7.0962399999999999</v>
      </c>
      <c r="AD1863">
        <v>7.294397</v>
      </c>
      <c r="AE1863">
        <v>7.4565599999999996</v>
      </c>
      <c r="AF1863">
        <v>7.6007819999999997</v>
      </c>
      <c r="AG1863">
        <v>7.7588489999999997</v>
      </c>
      <c r="AH1863">
        <v>7.8325529999999999</v>
      </c>
      <c r="AI1863">
        <v>7.974977</v>
      </c>
      <c r="AJ1863">
        <v>8.1341979999999996</v>
      </c>
      <c r="AK1863">
        <v>8.2838170000000009</v>
      </c>
      <c r="AL1863">
        <v>8.4569700000000001</v>
      </c>
      <c r="AM1863">
        <v>8.6571219999999993</v>
      </c>
      <c r="AN1863">
        <v>8.8434629999999999</v>
      </c>
      <c r="AO1863" s="1">
        <v>1.7000000000000001E-2</v>
      </c>
    </row>
    <row r="1864" spans="1:41" hidden="1" x14ac:dyDescent="0.2">
      <c r="A1864" t="s">
        <v>1490</v>
      </c>
      <c r="B1864" t="s">
        <v>13</v>
      </c>
      <c r="C1864" t="s">
        <v>2648</v>
      </c>
      <c r="D1864" t="s">
        <v>2680</v>
      </c>
      <c r="E1864" t="s">
        <v>2659</v>
      </c>
      <c r="F1864" t="s">
        <v>2655</v>
      </c>
      <c r="G1864" t="s">
        <v>2652</v>
      </c>
      <c r="H1864" t="s">
        <v>1383</v>
      </c>
      <c r="I1864" t="s">
        <v>186</v>
      </c>
      <c r="K1864">
        <v>5.4616379999999998</v>
      </c>
      <c r="L1864">
        <v>5.0587039999999996</v>
      </c>
      <c r="M1864">
        <v>4.6290339999999999</v>
      </c>
      <c r="N1864">
        <v>4.3251109999999997</v>
      </c>
      <c r="O1864">
        <v>4.1698469999999999</v>
      </c>
      <c r="P1864">
        <v>4.1391530000000003</v>
      </c>
      <c r="Q1864">
        <v>4.2391220000000001</v>
      </c>
      <c r="R1864">
        <v>4.4875480000000003</v>
      </c>
      <c r="S1864">
        <v>4.6657739999999999</v>
      </c>
      <c r="T1864">
        <v>4.8570609999999999</v>
      </c>
      <c r="U1864">
        <v>5.0275550000000004</v>
      </c>
      <c r="V1864">
        <v>5.1819689999999996</v>
      </c>
      <c r="W1864">
        <v>5.4325789999999996</v>
      </c>
      <c r="X1864">
        <v>5.5676019999999999</v>
      </c>
      <c r="Y1864">
        <v>5.6429939999999998</v>
      </c>
      <c r="Z1864">
        <v>5.7431349999999997</v>
      </c>
      <c r="AA1864">
        <v>5.8817700000000004</v>
      </c>
      <c r="AB1864">
        <v>5.9824599999999997</v>
      </c>
      <c r="AC1864">
        <v>6.1226089999999997</v>
      </c>
      <c r="AD1864">
        <v>6.2185059999999996</v>
      </c>
      <c r="AE1864">
        <v>6.3178080000000003</v>
      </c>
      <c r="AF1864">
        <v>6.3736930000000003</v>
      </c>
      <c r="AG1864">
        <v>6.499854</v>
      </c>
      <c r="AH1864">
        <v>6.5881600000000002</v>
      </c>
      <c r="AI1864">
        <v>6.7101290000000002</v>
      </c>
      <c r="AJ1864">
        <v>6.8415660000000003</v>
      </c>
      <c r="AK1864">
        <v>6.9260029999999997</v>
      </c>
      <c r="AL1864">
        <v>7.0017209999999999</v>
      </c>
      <c r="AM1864">
        <v>7.1508190000000003</v>
      </c>
      <c r="AN1864">
        <v>7.2720950000000002</v>
      </c>
      <c r="AO1864" s="1">
        <v>0.01</v>
      </c>
    </row>
    <row r="1865" spans="1:41" hidden="1" x14ac:dyDescent="0.2">
      <c r="A1865" t="s">
        <v>1490</v>
      </c>
      <c r="B1865" t="s">
        <v>15</v>
      </c>
      <c r="C1865" t="s">
        <v>2648</v>
      </c>
      <c r="D1865" t="s">
        <v>2680</v>
      </c>
      <c r="E1865" t="s">
        <v>2659</v>
      </c>
      <c r="F1865" t="s">
        <v>2655</v>
      </c>
      <c r="G1865" t="s">
        <v>2653</v>
      </c>
      <c r="H1865" t="s">
        <v>1384</v>
      </c>
      <c r="I1865" t="s">
        <v>186</v>
      </c>
      <c r="K1865">
        <v>5.4902090000000001</v>
      </c>
      <c r="L1865">
        <v>6.0574079999999997</v>
      </c>
      <c r="M1865">
        <v>5.9128480000000003</v>
      </c>
      <c r="N1865">
        <v>5.9508039999999998</v>
      </c>
      <c r="O1865">
        <v>6.0117019999999997</v>
      </c>
      <c r="P1865">
        <v>6.2388789999999998</v>
      </c>
      <c r="Q1865">
        <v>6.4653510000000001</v>
      </c>
      <c r="R1865">
        <v>6.8998989999999996</v>
      </c>
      <c r="S1865">
        <v>7.362635</v>
      </c>
      <c r="T1865">
        <v>7.6766569999999996</v>
      </c>
      <c r="U1865">
        <v>8.0345879999999994</v>
      </c>
      <c r="V1865">
        <v>8.3708130000000001</v>
      </c>
      <c r="W1865">
        <v>8.6781839999999999</v>
      </c>
      <c r="X1865">
        <v>8.9528320000000008</v>
      </c>
      <c r="Y1865">
        <v>9.1654459999999993</v>
      </c>
      <c r="Z1865">
        <v>9.5120190000000004</v>
      </c>
      <c r="AA1865">
        <v>9.7695880000000006</v>
      </c>
      <c r="AB1865">
        <v>10.04166</v>
      </c>
      <c r="AC1865">
        <v>10.369191000000001</v>
      </c>
      <c r="AD1865">
        <v>10.733635</v>
      </c>
      <c r="AE1865">
        <v>10.962669</v>
      </c>
      <c r="AF1865">
        <v>11.134987000000001</v>
      </c>
      <c r="AG1865">
        <v>11.319366</v>
      </c>
      <c r="AH1865">
        <v>11.740389</v>
      </c>
      <c r="AI1865">
        <v>12.088407</v>
      </c>
      <c r="AJ1865">
        <v>12.453792999999999</v>
      </c>
      <c r="AK1865">
        <v>12.806823</v>
      </c>
      <c r="AL1865">
        <v>13.180706000000001</v>
      </c>
      <c r="AM1865">
        <v>13.627362</v>
      </c>
      <c r="AN1865">
        <v>14.100163999999999</v>
      </c>
      <c r="AO1865" s="1">
        <v>3.3000000000000002E-2</v>
      </c>
    </row>
    <row r="1866" spans="1:41" hidden="1" x14ac:dyDescent="0.2">
      <c r="A1866" t="s">
        <v>1490</v>
      </c>
      <c r="B1866" t="s">
        <v>59</v>
      </c>
      <c r="C1866" t="s">
        <v>2648</v>
      </c>
      <c r="D1866" t="s">
        <v>2680</v>
      </c>
      <c r="E1866" t="s">
        <v>2659</v>
      </c>
      <c r="F1866" t="s">
        <v>2661</v>
      </c>
      <c r="I1866" t="s">
        <v>186</v>
      </c>
    </row>
    <row r="1867" spans="1:41" hidden="1" x14ac:dyDescent="0.2">
      <c r="A1867" t="s">
        <v>1490</v>
      </c>
      <c r="B1867" t="s">
        <v>11</v>
      </c>
      <c r="C1867" t="s">
        <v>2648</v>
      </c>
      <c r="D1867" t="s">
        <v>2680</v>
      </c>
      <c r="E1867" t="s">
        <v>2659</v>
      </c>
      <c r="F1867" t="s">
        <v>2661</v>
      </c>
      <c r="G1867" t="s">
        <v>2651</v>
      </c>
      <c r="H1867" t="s">
        <v>1385</v>
      </c>
      <c r="I1867" t="s">
        <v>186</v>
      </c>
      <c r="K1867">
        <v>3.2599900000000002</v>
      </c>
      <c r="L1867">
        <v>2.9529570000000001</v>
      </c>
      <c r="M1867">
        <v>2.8657050000000002</v>
      </c>
      <c r="N1867">
        <v>2.7348880000000002</v>
      </c>
      <c r="O1867">
        <v>2.6897440000000001</v>
      </c>
      <c r="P1867">
        <v>2.690766</v>
      </c>
      <c r="Q1867">
        <v>2.732882</v>
      </c>
      <c r="R1867">
        <v>2.8076490000000001</v>
      </c>
      <c r="S1867">
        <v>2.889141</v>
      </c>
      <c r="T1867">
        <v>3.0012029999999998</v>
      </c>
      <c r="U1867">
        <v>3.0968059999999999</v>
      </c>
      <c r="V1867">
        <v>3.2209310000000002</v>
      </c>
      <c r="W1867">
        <v>3.3316059999999998</v>
      </c>
      <c r="X1867">
        <v>3.4465970000000001</v>
      </c>
      <c r="Y1867">
        <v>3.57077</v>
      </c>
      <c r="Z1867">
        <v>3.6996479999999998</v>
      </c>
      <c r="AA1867">
        <v>3.8414470000000001</v>
      </c>
      <c r="AB1867">
        <v>3.9721579999999999</v>
      </c>
      <c r="AC1867">
        <v>4.1060420000000004</v>
      </c>
      <c r="AD1867">
        <v>4.2526549999999999</v>
      </c>
      <c r="AE1867">
        <v>4.3937439999999999</v>
      </c>
      <c r="AF1867">
        <v>4.5415029999999996</v>
      </c>
      <c r="AG1867">
        <v>4.6928700000000001</v>
      </c>
      <c r="AH1867">
        <v>4.8518059999999998</v>
      </c>
      <c r="AI1867">
        <v>5.0201989999999999</v>
      </c>
      <c r="AJ1867">
        <v>5.1945899999999998</v>
      </c>
      <c r="AK1867">
        <v>5.3643159999999996</v>
      </c>
      <c r="AL1867">
        <v>5.5342630000000002</v>
      </c>
      <c r="AM1867">
        <v>5.709581</v>
      </c>
      <c r="AN1867">
        <v>5.9016279999999997</v>
      </c>
      <c r="AO1867" s="1">
        <v>2.1000000000000001E-2</v>
      </c>
    </row>
    <row r="1868" spans="1:41" hidden="1" x14ac:dyDescent="0.2">
      <c r="A1868" t="s">
        <v>1490</v>
      </c>
      <c r="B1868" t="s">
        <v>13</v>
      </c>
      <c r="C1868" t="s">
        <v>2648</v>
      </c>
      <c r="D1868" t="s">
        <v>2680</v>
      </c>
      <c r="E1868" t="s">
        <v>2659</v>
      </c>
      <c r="F1868" t="s">
        <v>2661</v>
      </c>
      <c r="G1868" t="s">
        <v>2652</v>
      </c>
      <c r="H1868" t="s">
        <v>1386</v>
      </c>
      <c r="I1868" t="s">
        <v>186</v>
      </c>
      <c r="K1868">
        <v>3.260157</v>
      </c>
      <c r="L1868">
        <v>2.9411900000000002</v>
      </c>
      <c r="M1868">
        <v>2.8573339999999998</v>
      </c>
      <c r="N1868">
        <v>2.7260529999999998</v>
      </c>
      <c r="O1868">
        <v>2.6816680000000002</v>
      </c>
      <c r="P1868">
        <v>2.6828259999999999</v>
      </c>
      <c r="Q1868">
        <v>2.7282649999999999</v>
      </c>
      <c r="R1868">
        <v>2.8094190000000001</v>
      </c>
      <c r="S1868">
        <v>2.8990089999999999</v>
      </c>
      <c r="T1868">
        <v>3.02162</v>
      </c>
      <c r="U1868">
        <v>3.1293510000000002</v>
      </c>
      <c r="V1868">
        <v>3.26803</v>
      </c>
      <c r="W1868">
        <v>3.3914949999999999</v>
      </c>
      <c r="X1868">
        <v>3.519164</v>
      </c>
      <c r="Y1868">
        <v>3.6567120000000002</v>
      </c>
      <c r="Z1868">
        <v>3.795801</v>
      </c>
      <c r="AA1868">
        <v>3.949481</v>
      </c>
      <c r="AB1868">
        <v>4.0886050000000003</v>
      </c>
      <c r="AC1868">
        <v>4.2282099999999998</v>
      </c>
      <c r="AD1868">
        <v>4.383375</v>
      </c>
      <c r="AE1868">
        <v>4.5289159999999997</v>
      </c>
      <c r="AF1868">
        <v>4.6793620000000002</v>
      </c>
      <c r="AG1868">
        <v>4.8314240000000002</v>
      </c>
      <c r="AH1868">
        <v>4.9904789999999997</v>
      </c>
      <c r="AI1868">
        <v>5.152399</v>
      </c>
      <c r="AJ1868">
        <v>5.3269590000000004</v>
      </c>
      <c r="AK1868">
        <v>5.4902860000000002</v>
      </c>
      <c r="AL1868">
        <v>5.6571759999999998</v>
      </c>
      <c r="AM1868">
        <v>5.8159140000000003</v>
      </c>
      <c r="AN1868">
        <v>5.9730629999999998</v>
      </c>
      <c r="AO1868" s="1">
        <v>2.1000000000000001E-2</v>
      </c>
    </row>
    <row r="1869" spans="1:41" hidden="1" x14ac:dyDescent="0.2">
      <c r="A1869" t="s">
        <v>1490</v>
      </c>
      <c r="B1869" t="s">
        <v>15</v>
      </c>
      <c r="C1869" t="s">
        <v>2648</v>
      </c>
      <c r="D1869" t="s">
        <v>2680</v>
      </c>
      <c r="E1869" t="s">
        <v>2659</v>
      </c>
      <c r="F1869" t="s">
        <v>2661</v>
      </c>
      <c r="G1869" t="s">
        <v>2653</v>
      </c>
      <c r="H1869" t="s">
        <v>1387</v>
      </c>
      <c r="I1869" t="s">
        <v>186</v>
      </c>
      <c r="K1869">
        <v>3.2602280000000001</v>
      </c>
      <c r="L1869">
        <v>2.9403130000000002</v>
      </c>
      <c r="M1869">
        <v>2.8350110000000002</v>
      </c>
      <c r="N1869">
        <v>2.7128009999999998</v>
      </c>
      <c r="O1869">
        <v>2.690042</v>
      </c>
      <c r="P1869">
        <v>2.6925659999999998</v>
      </c>
      <c r="Q1869">
        <v>2.7293720000000001</v>
      </c>
      <c r="R1869">
        <v>2.7954439999999998</v>
      </c>
      <c r="S1869">
        <v>2.8703479999999999</v>
      </c>
      <c r="T1869">
        <v>2.9699179999999998</v>
      </c>
      <c r="U1869">
        <v>3.0500820000000002</v>
      </c>
      <c r="V1869">
        <v>3.1560820000000001</v>
      </c>
      <c r="W1869">
        <v>3.2464170000000001</v>
      </c>
      <c r="X1869">
        <v>3.3397399999999999</v>
      </c>
      <c r="Y1869">
        <v>3.442771</v>
      </c>
      <c r="Z1869">
        <v>3.551542</v>
      </c>
      <c r="AA1869">
        <v>3.6765629999999998</v>
      </c>
      <c r="AB1869">
        <v>3.7915169999999998</v>
      </c>
      <c r="AC1869">
        <v>3.9111479999999998</v>
      </c>
      <c r="AD1869">
        <v>4.0437120000000002</v>
      </c>
      <c r="AE1869">
        <v>4.17225</v>
      </c>
      <c r="AF1869">
        <v>4.3088579999999999</v>
      </c>
      <c r="AG1869">
        <v>4.4498129999999998</v>
      </c>
      <c r="AH1869">
        <v>4.6033200000000001</v>
      </c>
      <c r="AI1869">
        <v>4.7659789999999997</v>
      </c>
      <c r="AJ1869">
        <v>4.9366500000000002</v>
      </c>
      <c r="AK1869">
        <v>5.1180110000000001</v>
      </c>
      <c r="AL1869">
        <v>5.2943579999999999</v>
      </c>
      <c r="AM1869">
        <v>5.4765930000000003</v>
      </c>
      <c r="AN1869">
        <v>5.6720660000000001</v>
      </c>
      <c r="AO1869" s="1">
        <v>1.9E-2</v>
      </c>
    </row>
    <row r="1870" spans="1:41" hidden="1" x14ac:dyDescent="0.2">
      <c r="A1870" t="s">
        <v>1490</v>
      </c>
      <c r="B1870" t="s">
        <v>63</v>
      </c>
      <c r="C1870" t="s">
        <v>2648</v>
      </c>
      <c r="D1870" t="s">
        <v>2680</v>
      </c>
      <c r="E1870" t="s">
        <v>2659</v>
      </c>
      <c r="F1870" t="s">
        <v>2662</v>
      </c>
      <c r="I1870" t="s">
        <v>186</v>
      </c>
    </row>
    <row r="1871" spans="1:41" hidden="1" x14ac:dyDescent="0.2">
      <c r="A1871" t="s">
        <v>1490</v>
      </c>
      <c r="B1871" t="s">
        <v>11</v>
      </c>
      <c r="C1871" t="s">
        <v>2648</v>
      </c>
      <c r="D1871" t="s">
        <v>2680</v>
      </c>
      <c r="E1871" t="s">
        <v>2659</v>
      </c>
      <c r="F1871" t="s">
        <v>2662</v>
      </c>
      <c r="G1871" t="s">
        <v>2651</v>
      </c>
      <c r="H1871" t="s">
        <v>1388</v>
      </c>
      <c r="I1871" t="s">
        <v>186</v>
      </c>
      <c r="K1871">
        <v>3.286772</v>
      </c>
      <c r="L1871">
        <v>3.356868</v>
      </c>
      <c r="M1871">
        <v>3.400433</v>
      </c>
      <c r="N1871">
        <v>3.4936989999999999</v>
      </c>
      <c r="O1871">
        <v>3.595936</v>
      </c>
      <c r="P1871">
        <v>3.6979310000000001</v>
      </c>
      <c r="Q1871">
        <v>3.8051080000000002</v>
      </c>
      <c r="R1871">
        <v>3.9219339999999998</v>
      </c>
      <c r="S1871">
        <v>4.0384390000000003</v>
      </c>
      <c r="T1871">
        <v>4.1577929999999999</v>
      </c>
      <c r="U1871">
        <v>4.2831989999999998</v>
      </c>
      <c r="V1871">
        <v>4.4029439999999997</v>
      </c>
      <c r="W1871">
        <v>4.5246680000000001</v>
      </c>
      <c r="X1871">
        <v>4.645975</v>
      </c>
      <c r="Y1871">
        <v>4.7556649999999996</v>
      </c>
      <c r="Z1871">
        <v>4.8834710000000001</v>
      </c>
      <c r="AA1871">
        <v>5.0163270000000004</v>
      </c>
      <c r="AB1871">
        <v>5.1574949999999999</v>
      </c>
      <c r="AC1871">
        <v>5.3082799999999999</v>
      </c>
      <c r="AD1871">
        <v>5.4670399999999999</v>
      </c>
      <c r="AE1871">
        <v>5.6348690000000001</v>
      </c>
      <c r="AF1871">
        <v>5.6928580000000002</v>
      </c>
      <c r="AG1871">
        <v>5.8512449999999996</v>
      </c>
      <c r="AH1871">
        <v>6.0269149999999998</v>
      </c>
      <c r="AI1871">
        <v>6.2018940000000002</v>
      </c>
      <c r="AJ1871">
        <v>6.3792739999999997</v>
      </c>
      <c r="AK1871">
        <v>6.5560369999999999</v>
      </c>
      <c r="AL1871">
        <v>6.7376339999999999</v>
      </c>
      <c r="AM1871">
        <v>6.9288249999999998</v>
      </c>
      <c r="AN1871">
        <v>7.1265809999999998</v>
      </c>
      <c r="AO1871" s="1">
        <v>2.7E-2</v>
      </c>
    </row>
    <row r="1872" spans="1:41" hidden="1" x14ac:dyDescent="0.2">
      <c r="A1872" t="s">
        <v>1490</v>
      </c>
      <c r="B1872" t="s">
        <v>13</v>
      </c>
      <c r="C1872" t="s">
        <v>2648</v>
      </c>
      <c r="D1872" t="s">
        <v>2680</v>
      </c>
      <c r="E1872" t="s">
        <v>2659</v>
      </c>
      <c r="F1872" t="s">
        <v>2662</v>
      </c>
      <c r="G1872" t="s">
        <v>2652</v>
      </c>
      <c r="H1872" t="s">
        <v>1389</v>
      </c>
      <c r="I1872" t="s">
        <v>186</v>
      </c>
      <c r="K1872">
        <v>3.420652</v>
      </c>
      <c r="L1872">
        <v>3.3874979999999999</v>
      </c>
      <c r="M1872">
        <v>3.3864019999999999</v>
      </c>
      <c r="N1872">
        <v>3.4871889999999999</v>
      </c>
      <c r="O1872">
        <v>3.5916489999999999</v>
      </c>
      <c r="P1872">
        <v>3.692275</v>
      </c>
      <c r="Q1872">
        <v>3.8024480000000001</v>
      </c>
      <c r="R1872">
        <v>3.9123890000000001</v>
      </c>
      <c r="S1872">
        <v>4.0430799999999998</v>
      </c>
      <c r="T1872">
        <v>4.1695339999999996</v>
      </c>
      <c r="U1872">
        <v>4.3081699999999996</v>
      </c>
      <c r="V1872">
        <v>4.4444249999999998</v>
      </c>
      <c r="W1872">
        <v>4.5809340000000001</v>
      </c>
      <c r="X1872">
        <v>4.7201339999999998</v>
      </c>
      <c r="Y1872">
        <v>4.8569740000000001</v>
      </c>
      <c r="Z1872">
        <v>4.9962879999999998</v>
      </c>
      <c r="AA1872">
        <v>5.1399030000000003</v>
      </c>
      <c r="AB1872">
        <v>5.2836230000000004</v>
      </c>
      <c r="AC1872">
        <v>5.4375859999999996</v>
      </c>
      <c r="AD1872">
        <v>5.6032640000000002</v>
      </c>
      <c r="AE1872">
        <v>5.771566</v>
      </c>
      <c r="AF1872">
        <v>5.941719</v>
      </c>
      <c r="AG1872">
        <v>6.1156410000000001</v>
      </c>
      <c r="AH1872">
        <v>6.1675979999999999</v>
      </c>
      <c r="AI1872">
        <v>6.3244179999999997</v>
      </c>
      <c r="AJ1872">
        <v>6.4965409999999997</v>
      </c>
      <c r="AK1872">
        <v>6.6556069999999998</v>
      </c>
      <c r="AL1872">
        <v>6.8168870000000004</v>
      </c>
      <c r="AM1872">
        <v>6.9787939999999997</v>
      </c>
      <c r="AN1872">
        <v>7.1380369999999997</v>
      </c>
      <c r="AO1872" s="1">
        <v>2.5999999999999999E-2</v>
      </c>
    </row>
    <row r="1873" spans="1:41" hidden="1" x14ac:dyDescent="0.2">
      <c r="A1873" t="s">
        <v>1490</v>
      </c>
      <c r="B1873" t="s">
        <v>15</v>
      </c>
      <c r="C1873" t="s">
        <v>2648</v>
      </c>
      <c r="D1873" t="s">
        <v>2680</v>
      </c>
      <c r="E1873" t="s">
        <v>2659</v>
      </c>
      <c r="F1873" t="s">
        <v>2662</v>
      </c>
      <c r="G1873" t="s">
        <v>2653</v>
      </c>
      <c r="H1873" t="s">
        <v>1390</v>
      </c>
      <c r="I1873" t="s">
        <v>186</v>
      </c>
      <c r="K1873">
        <v>3.4206490000000001</v>
      </c>
      <c r="L1873">
        <v>3.407991</v>
      </c>
      <c r="M1873">
        <v>3.4190429999999998</v>
      </c>
      <c r="N1873">
        <v>3.5361340000000001</v>
      </c>
      <c r="O1873">
        <v>3.6258339999999998</v>
      </c>
      <c r="P1873">
        <v>3.7435309999999999</v>
      </c>
      <c r="Q1873">
        <v>3.855302</v>
      </c>
      <c r="R1873">
        <v>3.9710730000000001</v>
      </c>
      <c r="S1873">
        <v>4.0902570000000003</v>
      </c>
      <c r="T1873">
        <v>4.2003180000000002</v>
      </c>
      <c r="U1873">
        <v>4.3056359999999998</v>
      </c>
      <c r="V1873">
        <v>4.4086489999999996</v>
      </c>
      <c r="W1873">
        <v>4.5107980000000003</v>
      </c>
      <c r="X1873">
        <v>4.6066799999999999</v>
      </c>
      <c r="Y1873">
        <v>4.7092020000000003</v>
      </c>
      <c r="Z1873">
        <v>4.8184670000000001</v>
      </c>
      <c r="AA1873">
        <v>4.9343630000000003</v>
      </c>
      <c r="AB1873">
        <v>5.0557730000000003</v>
      </c>
      <c r="AC1873">
        <v>5.0859719999999999</v>
      </c>
      <c r="AD1873">
        <v>5.2069850000000004</v>
      </c>
      <c r="AE1873">
        <v>5.3309579999999999</v>
      </c>
      <c r="AF1873">
        <v>5.4685620000000004</v>
      </c>
      <c r="AG1873">
        <v>5.6255680000000003</v>
      </c>
      <c r="AH1873">
        <v>5.788475</v>
      </c>
      <c r="AI1873">
        <v>5.9683299999999999</v>
      </c>
      <c r="AJ1873">
        <v>6.145092</v>
      </c>
      <c r="AK1873">
        <v>6.3239960000000002</v>
      </c>
      <c r="AL1873">
        <v>6.5028649999999999</v>
      </c>
      <c r="AM1873">
        <v>6.6934079999999998</v>
      </c>
      <c r="AN1873">
        <v>6.8972550000000004</v>
      </c>
      <c r="AO1873" s="1">
        <v>2.4E-2</v>
      </c>
    </row>
    <row r="1874" spans="1:41" hidden="1" x14ac:dyDescent="0.2">
      <c r="A1874" t="s">
        <v>1490</v>
      </c>
      <c r="B1874" t="s">
        <v>67</v>
      </c>
      <c r="C1874" t="s">
        <v>2648</v>
      </c>
      <c r="D1874" t="s">
        <v>2680</v>
      </c>
      <c r="E1874" t="s">
        <v>2659</v>
      </c>
      <c r="F1874" t="s">
        <v>2663</v>
      </c>
      <c r="I1874" t="s">
        <v>186</v>
      </c>
    </row>
    <row r="1875" spans="1:41" hidden="1" x14ac:dyDescent="0.2">
      <c r="A1875" t="s">
        <v>1490</v>
      </c>
      <c r="B1875" t="s">
        <v>11</v>
      </c>
      <c r="C1875" t="s">
        <v>2648</v>
      </c>
      <c r="D1875" t="s">
        <v>2680</v>
      </c>
      <c r="E1875" t="s">
        <v>2659</v>
      </c>
      <c r="F1875" t="s">
        <v>2663</v>
      </c>
      <c r="G1875" t="s">
        <v>2651</v>
      </c>
      <c r="H1875" t="s">
        <v>1391</v>
      </c>
      <c r="I1875" t="s">
        <v>186</v>
      </c>
      <c r="K1875">
        <v>0</v>
      </c>
      <c r="L1875">
        <v>0</v>
      </c>
      <c r="M1875">
        <v>0</v>
      </c>
      <c r="N1875">
        <v>0</v>
      </c>
      <c r="O1875">
        <v>0</v>
      </c>
      <c r="P1875">
        <v>0</v>
      </c>
      <c r="Q1875">
        <v>0</v>
      </c>
      <c r="R1875">
        <v>0</v>
      </c>
      <c r="S1875">
        <v>0</v>
      </c>
      <c r="T1875">
        <v>0</v>
      </c>
      <c r="U1875">
        <v>0</v>
      </c>
      <c r="V1875">
        <v>0</v>
      </c>
      <c r="W1875">
        <v>0</v>
      </c>
      <c r="X1875">
        <v>0</v>
      </c>
      <c r="Y1875">
        <v>0</v>
      </c>
      <c r="Z1875">
        <v>0</v>
      </c>
      <c r="AA1875">
        <v>0</v>
      </c>
      <c r="AB1875">
        <v>0</v>
      </c>
      <c r="AC1875">
        <v>0</v>
      </c>
      <c r="AD1875">
        <v>0</v>
      </c>
      <c r="AE1875">
        <v>0</v>
      </c>
      <c r="AF1875">
        <v>0</v>
      </c>
      <c r="AG1875">
        <v>0</v>
      </c>
      <c r="AH1875">
        <v>0</v>
      </c>
      <c r="AI1875">
        <v>0</v>
      </c>
      <c r="AJ1875">
        <v>0</v>
      </c>
      <c r="AK1875">
        <v>0</v>
      </c>
      <c r="AL1875">
        <v>0</v>
      </c>
      <c r="AM1875">
        <v>0</v>
      </c>
      <c r="AN1875">
        <v>0</v>
      </c>
      <c r="AO1875" t="s">
        <v>69</v>
      </c>
    </row>
    <row r="1876" spans="1:41" hidden="1" x14ac:dyDescent="0.2">
      <c r="A1876" t="s">
        <v>1490</v>
      </c>
      <c r="B1876" t="s">
        <v>13</v>
      </c>
      <c r="C1876" t="s">
        <v>2648</v>
      </c>
      <c r="D1876" t="s">
        <v>2680</v>
      </c>
      <c r="E1876" t="s">
        <v>2659</v>
      </c>
      <c r="F1876" t="s">
        <v>2663</v>
      </c>
      <c r="G1876" t="s">
        <v>2652</v>
      </c>
      <c r="H1876" t="s">
        <v>1392</v>
      </c>
      <c r="I1876" t="s">
        <v>186</v>
      </c>
      <c r="K1876">
        <v>0</v>
      </c>
      <c r="L1876">
        <v>0</v>
      </c>
      <c r="M1876">
        <v>0</v>
      </c>
      <c r="N1876">
        <v>0</v>
      </c>
      <c r="O1876">
        <v>0</v>
      </c>
      <c r="P1876">
        <v>0</v>
      </c>
      <c r="Q1876">
        <v>0</v>
      </c>
      <c r="R1876">
        <v>0</v>
      </c>
      <c r="S1876">
        <v>0</v>
      </c>
      <c r="T1876">
        <v>0</v>
      </c>
      <c r="U1876">
        <v>0</v>
      </c>
      <c r="V1876">
        <v>0</v>
      </c>
      <c r="W1876">
        <v>0</v>
      </c>
      <c r="X1876">
        <v>0</v>
      </c>
      <c r="Y1876">
        <v>0</v>
      </c>
      <c r="Z1876">
        <v>0</v>
      </c>
      <c r="AA1876">
        <v>0</v>
      </c>
      <c r="AB1876">
        <v>0</v>
      </c>
      <c r="AC1876">
        <v>0</v>
      </c>
      <c r="AD1876">
        <v>0</v>
      </c>
      <c r="AE1876">
        <v>0</v>
      </c>
      <c r="AF1876">
        <v>0</v>
      </c>
      <c r="AG1876">
        <v>0</v>
      </c>
      <c r="AH1876">
        <v>0</v>
      </c>
      <c r="AI1876">
        <v>0</v>
      </c>
      <c r="AJ1876">
        <v>0</v>
      </c>
      <c r="AK1876">
        <v>0</v>
      </c>
      <c r="AL1876">
        <v>0</v>
      </c>
      <c r="AM1876">
        <v>0</v>
      </c>
      <c r="AN1876">
        <v>0</v>
      </c>
      <c r="AO1876" t="s">
        <v>69</v>
      </c>
    </row>
    <row r="1877" spans="1:41" hidden="1" x14ac:dyDescent="0.2">
      <c r="A1877" t="s">
        <v>1490</v>
      </c>
      <c r="B1877" t="s">
        <v>15</v>
      </c>
      <c r="C1877" t="s">
        <v>2648</v>
      </c>
      <c r="D1877" t="s">
        <v>2680</v>
      </c>
      <c r="E1877" t="s">
        <v>2659</v>
      </c>
      <c r="F1877" t="s">
        <v>2663</v>
      </c>
      <c r="G1877" t="s">
        <v>2653</v>
      </c>
      <c r="H1877" t="s">
        <v>1393</v>
      </c>
      <c r="I1877" t="s">
        <v>186</v>
      </c>
      <c r="K1877">
        <v>0</v>
      </c>
      <c r="L1877">
        <v>0</v>
      </c>
      <c r="M1877">
        <v>0</v>
      </c>
      <c r="N1877">
        <v>0</v>
      </c>
      <c r="O1877">
        <v>0</v>
      </c>
      <c r="P1877">
        <v>0</v>
      </c>
      <c r="Q1877">
        <v>0</v>
      </c>
      <c r="R1877">
        <v>0</v>
      </c>
      <c r="S1877">
        <v>0</v>
      </c>
      <c r="T1877">
        <v>0</v>
      </c>
      <c r="U1877">
        <v>0</v>
      </c>
      <c r="V1877">
        <v>0</v>
      </c>
      <c r="W1877">
        <v>0</v>
      </c>
      <c r="X1877">
        <v>0</v>
      </c>
      <c r="Y1877">
        <v>0</v>
      </c>
      <c r="Z1877">
        <v>0</v>
      </c>
      <c r="AA1877">
        <v>0</v>
      </c>
      <c r="AB1877">
        <v>0</v>
      </c>
      <c r="AC1877">
        <v>0</v>
      </c>
      <c r="AD1877">
        <v>0</v>
      </c>
      <c r="AE1877">
        <v>0</v>
      </c>
      <c r="AF1877">
        <v>0</v>
      </c>
      <c r="AG1877">
        <v>0</v>
      </c>
      <c r="AH1877">
        <v>0</v>
      </c>
      <c r="AI1877">
        <v>0</v>
      </c>
      <c r="AJ1877">
        <v>0</v>
      </c>
      <c r="AK1877">
        <v>0</v>
      </c>
      <c r="AL1877">
        <v>0</v>
      </c>
      <c r="AM1877">
        <v>0</v>
      </c>
      <c r="AN1877">
        <v>0</v>
      </c>
      <c r="AO1877" t="s">
        <v>69</v>
      </c>
    </row>
    <row r="1878" spans="1:41" hidden="1" x14ac:dyDescent="0.2">
      <c r="A1878" t="s">
        <v>1490</v>
      </c>
      <c r="B1878" t="s">
        <v>25</v>
      </c>
      <c r="C1878" t="s">
        <v>2648</v>
      </c>
      <c r="D1878" t="s">
        <v>2680</v>
      </c>
      <c r="E1878" t="s">
        <v>2659</v>
      </c>
      <c r="F1878" t="s">
        <v>2656</v>
      </c>
      <c r="I1878" t="s">
        <v>186</v>
      </c>
    </row>
    <row r="1879" spans="1:41" hidden="1" x14ac:dyDescent="0.2">
      <c r="A1879" t="s">
        <v>1490</v>
      </c>
      <c r="B1879" t="s">
        <v>11</v>
      </c>
      <c r="C1879" t="s">
        <v>2648</v>
      </c>
      <c r="D1879" t="s">
        <v>2680</v>
      </c>
      <c r="E1879" t="s">
        <v>2659</v>
      </c>
      <c r="F1879" t="s">
        <v>2656</v>
      </c>
      <c r="G1879" t="s">
        <v>2651</v>
      </c>
      <c r="H1879" t="s">
        <v>1394</v>
      </c>
      <c r="I1879" t="s">
        <v>186</v>
      </c>
      <c r="K1879">
        <v>19.552385000000001</v>
      </c>
      <c r="L1879">
        <v>20.480333000000002</v>
      </c>
      <c r="M1879">
        <v>20.081347000000001</v>
      </c>
      <c r="N1879">
        <v>20.108702000000001</v>
      </c>
      <c r="O1879">
        <v>20.157700999999999</v>
      </c>
      <c r="P1879">
        <v>20.347466000000001</v>
      </c>
      <c r="Q1879">
        <v>20.725729000000001</v>
      </c>
      <c r="R1879">
        <v>21.27919</v>
      </c>
      <c r="S1879">
        <v>21.736609999999999</v>
      </c>
      <c r="T1879">
        <v>22.183282999999999</v>
      </c>
      <c r="U1879">
        <v>22.628323000000002</v>
      </c>
      <c r="V1879">
        <v>23.137445</v>
      </c>
      <c r="W1879">
        <v>23.731544</v>
      </c>
      <c r="X1879">
        <v>24.230238</v>
      </c>
      <c r="Y1879">
        <v>24.600548</v>
      </c>
      <c r="Z1879">
        <v>25.017029000000001</v>
      </c>
      <c r="AA1879">
        <v>25.374521000000001</v>
      </c>
      <c r="AB1879">
        <v>25.771872999999999</v>
      </c>
      <c r="AC1879">
        <v>26.237551</v>
      </c>
      <c r="AD1879">
        <v>26.732234999999999</v>
      </c>
      <c r="AE1879">
        <v>27.165398</v>
      </c>
      <c r="AF1879">
        <v>27.623273999999999</v>
      </c>
      <c r="AG1879">
        <v>28.042580000000001</v>
      </c>
      <c r="AH1879">
        <v>28.428975999999999</v>
      </c>
      <c r="AI1879">
        <v>28.9771</v>
      </c>
      <c r="AJ1879">
        <v>29.454004000000001</v>
      </c>
      <c r="AK1879">
        <v>29.959012999999999</v>
      </c>
      <c r="AL1879">
        <v>30.520063</v>
      </c>
      <c r="AM1879">
        <v>31.091715000000001</v>
      </c>
      <c r="AN1879">
        <v>31.592409</v>
      </c>
      <c r="AO1879" s="1">
        <v>1.7000000000000001E-2</v>
      </c>
    </row>
    <row r="1880" spans="1:41" hidden="1" x14ac:dyDescent="0.2">
      <c r="A1880" t="s">
        <v>1490</v>
      </c>
      <c r="B1880" t="s">
        <v>13</v>
      </c>
      <c r="C1880" t="s">
        <v>2648</v>
      </c>
      <c r="D1880" t="s">
        <v>2680</v>
      </c>
      <c r="E1880" t="s">
        <v>2659</v>
      </c>
      <c r="F1880" t="s">
        <v>2656</v>
      </c>
      <c r="G1880" t="s">
        <v>2652</v>
      </c>
      <c r="H1880" t="s">
        <v>1395</v>
      </c>
      <c r="I1880" t="s">
        <v>186</v>
      </c>
      <c r="K1880">
        <v>19.569019000000001</v>
      </c>
      <c r="L1880">
        <v>20.418866999999999</v>
      </c>
      <c r="M1880">
        <v>19.636299000000001</v>
      </c>
      <c r="N1880">
        <v>19.549378999999998</v>
      </c>
      <c r="O1880">
        <v>19.568069000000001</v>
      </c>
      <c r="P1880">
        <v>19.780428000000001</v>
      </c>
      <c r="Q1880">
        <v>20.15447</v>
      </c>
      <c r="R1880">
        <v>20.662731000000001</v>
      </c>
      <c r="S1880">
        <v>21.242104000000001</v>
      </c>
      <c r="T1880">
        <v>21.648081000000001</v>
      </c>
      <c r="U1880">
        <v>22.199128999999999</v>
      </c>
      <c r="V1880">
        <v>22.72064</v>
      </c>
      <c r="W1880">
        <v>23.223026000000001</v>
      </c>
      <c r="X1880">
        <v>23.746690999999998</v>
      </c>
      <c r="Y1880">
        <v>24.205538000000001</v>
      </c>
      <c r="Z1880">
        <v>24.737171</v>
      </c>
      <c r="AA1880">
        <v>25.122226999999999</v>
      </c>
      <c r="AB1880">
        <v>25.456209000000001</v>
      </c>
      <c r="AC1880">
        <v>25.878160000000001</v>
      </c>
      <c r="AD1880">
        <v>26.432614999999998</v>
      </c>
      <c r="AE1880">
        <v>26.801863000000001</v>
      </c>
      <c r="AF1880">
        <v>27.221267999999998</v>
      </c>
      <c r="AG1880">
        <v>27.710412999999999</v>
      </c>
      <c r="AH1880">
        <v>28.198661999999999</v>
      </c>
      <c r="AI1880">
        <v>28.684045999999999</v>
      </c>
      <c r="AJ1880">
        <v>29.250077999999998</v>
      </c>
      <c r="AK1880">
        <v>29.595499</v>
      </c>
      <c r="AL1880">
        <v>29.987738</v>
      </c>
      <c r="AM1880">
        <v>30.363201</v>
      </c>
      <c r="AN1880">
        <v>30.781811000000001</v>
      </c>
      <c r="AO1880" s="1">
        <v>1.6E-2</v>
      </c>
    </row>
    <row r="1881" spans="1:41" hidden="1" x14ac:dyDescent="0.2">
      <c r="A1881" t="s">
        <v>1490</v>
      </c>
      <c r="B1881" t="s">
        <v>15</v>
      </c>
      <c r="C1881" t="s">
        <v>2648</v>
      </c>
      <c r="D1881" t="s">
        <v>2680</v>
      </c>
      <c r="E1881" t="s">
        <v>2659</v>
      </c>
      <c r="F1881" t="s">
        <v>2656</v>
      </c>
      <c r="G1881" t="s">
        <v>2653</v>
      </c>
      <c r="H1881" t="s">
        <v>1396</v>
      </c>
      <c r="I1881" t="s">
        <v>186</v>
      </c>
      <c r="K1881">
        <v>19.588816000000001</v>
      </c>
      <c r="L1881">
        <v>20.280691000000001</v>
      </c>
      <c r="M1881">
        <v>20.752507999999999</v>
      </c>
      <c r="N1881">
        <v>21.086656999999999</v>
      </c>
      <c r="O1881">
        <v>21.325413000000001</v>
      </c>
      <c r="P1881">
        <v>21.919884</v>
      </c>
      <c r="Q1881">
        <v>22.426559000000001</v>
      </c>
      <c r="R1881">
        <v>22.948978</v>
      </c>
      <c r="S1881">
        <v>23.448734000000002</v>
      </c>
      <c r="T1881">
        <v>23.899044</v>
      </c>
      <c r="U1881">
        <v>24.237508999999999</v>
      </c>
      <c r="V1881">
        <v>24.665320999999999</v>
      </c>
      <c r="W1881">
        <v>25.237963000000001</v>
      </c>
      <c r="X1881">
        <v>25.514595</v>
      </c>
      <c r="Y1881">
        <v>25.698809000000001</v>
      </c>
      <c r="Z1881">
        <v>26.072918000000001</v>
      </c>
      <c r="AA1881">
        <v>26.599104000000001</v>
      </c>
      <c r="AB1881">
        <v>27.025580999999999</v>
      </c>
      <c r="AC1881">
        <v>27.452908999999998</v>
      </c>
      <c r="AD1881">
        <v>28.131937000000001</v>
      </c>
      <c r="AE1881">
        <v>28.615749000000001</v>
      </c>
      <c r="AF1881">
        <v>28.970859999999998</v>
      </c>
      <c r="AG1881">
        <v>29.457813000000002</v>
      </c>
      <c r="AH1881">
        <v>30.112022</v>
      </c>
      <c r="AI1881">
        <v>30.638216</v>
      </c>
      <c r="AJ1881">
        <v>31.268208999999999</v>
      </c>
      <c r="AK1881">
        <v>31.906141000000002</v>
      </c>
      <c r="AL1881">
        <v>32.562286</v>
      </c>
      <c r="AM1881">
        <v>33.308875999999998</v>
      </c>
      <c r="AN1881">
        <v>33.882483999999998</v>
      </c>
      <c r="AO1881" s="1">
        <v>1.9E-2</v>
      </c>
    </row>
    <row r="1882" spans="1:41" hidden="1" x14ac:dyDescent="0.2">
      <c r="A1882" t="s">
        <v>1490</v>
      </c>
      <c r="B1882" t="s">
        <v>75</v>
      </c>
    </row>
    <row r="1883" spans="1:41" hidden="1" x14ac:dyDescent="0.2">
      <c r="A1883" t="s">
        <v>1490</v>
      </c>
      <c r="B1883" t="s">
        <v>9</v>
      </c>
      <c r="C1883" t="s">
        <v>2648</v>
      </c>
      <c r="D1883" t="s">
        <v>2680</v>
      </c>
      <c r="E1883" t="s">
        <v>2664</v>
      </c>
      <c r="F1883" t="s">
        <v>2650</v>
      </c>
      <c r="I1883" t="s">
        <v>186</v>
      </c>
    </row>
    <row r="1884" spans="1:41" hidden="1" x14ac:dyDescent="0.2">
      <c r="A1884" t="s">
        <v>1490</v>
      </c>
      <c r="B1884" t="s">
        <v>11</v>
      </c>
      <c r="C1884" t="s">
        <v>2648</v>
      </c>
      <c r="D1884" t="s">
        <v>2680</v>
      </c>
      <c r="E1884" t="s">
        <v>2664</v>
      </c>
      <c r="F1884" t="s">
        <v>2650</v>
      </c>
      <c r="G1884" t="s">
        <v>2651</v>
      </c>
      <c r="H1884" t="s">
        <v>1397</v>
      </c>
      <c r="I1884" t="s">
        <v>186</v>
      </c>
      <c r="K1884">
        <v>18.062349000000001</v>
      </c>
      <c r="L1884">
        <v>19.139106999999999</v>
      </c>
      <c r="M1884">
        <v>17.870135999999999</v>
      </c>
      <c r="N1884">
        <v>18.278822000000002</v>
      </c>
      <c r="O1884">
        <v>18.602442</v>
      </c>
      <c r="P1884">
        <v>19.208364</v>
      </c>
      <c r="Q1884">
        <v>20.102163000000001</v>
      </c>
      <c r="R1884">
        <v>21.175156000000001</v>
      </c>
      <c r="S1884">
        <v>22.065629999999999</v>
      </c>
      <c r="T1884">
        <v>22.98432</v>
      </c>
      <c r="U1884">
        <v>23.881149000000001</v>
      </c>
      <c r="V1884">
        <v>24.717352000000002</v>
      </c>
      <c r="W1884">
        <v>25.565761999999999</v>
      </c>
      <c r="X1884">
        <v>26.320209999999999</v>
      </c>
      <c r="Y1884">
        <v>27.030306</v>
      </c>
      <c r="Z1884">
        <v>27.808627999999999</v>
      </c>
      <c r="AA1884">
        <v>28.662056</v>
      </c>
      <c r="AB1884">
        <v>29.521809000000001</v>
      </c>
      <c r="AC1884">
        <v>30.284984999999999</v>
      </c>
      <c r="AD1884">
        <v>31.349969999999999</v>
      </c>
      <c r="AE1884">
        <v>32.2864</v>
      </c>
      <c r="AF1884">
        <v>33.041682999999999</v>
      </c>
      <c r="AG1884">
        <v>34.051352999999999</v>
      </c>
      <c r="AH1884">
        <v>35.136237999999999</v>
      </c>
      <c r="AI1884">
        <v>35.978389999999997</v>
      </c>
      <c r="AJ1884">
        <v>36.960681999999998</v>
      </c>
      <c r="AK1884">
        <v>37.911563999999998</v>
      </c>
      <c r="AL1884">
        <v>38.834881000000003</v>
      </c>
      <c r="AM1884">
        <v>39.692410000000002</v>
      </c>
      <c r="AN1884">
        <v>40.563834999999997</v>
      </c>
      <c r="AO1884" s="1">
        <v>2.8000000000000001E-2</v>
      </c>
    </row>
    <row r="1885" spans="1:41" hidden="1" x14ac:dyDescent="0.2">
      <c r="A1885" t="s">
        <v>1490</v>
      </c>
      <c r="B1885" t="s">
        <v>13</v>
      </c>
      <c r="C1885" t="s">
        <v>2648</v>
      </c>
      <c r="D1885" t="s">
        <v>2680</v>
      </c>
      <c r="E1885" t="s">
        <v>2664</v>
      </c>
      <c r="F1885" t="s">
        <v>2650</v>
      </c>
      <c r="G1885" t="s">
        <v>2652</v>
      </c>
      <c r="H1885" t="s">
        <v>1398</v>
      </c>
      <c r="I1885" t="s">
        <v>186</v>
      </c>
      <c r="K1885">
        <v>18.062984</v>
      </c>
      <c r="L1885">
        <v>18.719805000000001</v>
      </c>
      <c r="M1885">
        <v>17.012509999999999</v>
      </c>
      <c r="N1885">
        <v>16.818612999999999</v>
      </c>
      <c r="O1885">
        <v>16.892613999999998</v>
      </c>
      <c r="P1885">
        <v>17.250145</v>
      </c>
      <c r="Q1885">
        <v>17.793614999999999</v>
      </c>
      <c r="R1885">
        <v>18.553728</v>
      </c>
      <c r="S1885">
        <v>19.393038000000001</v>
      </c>
      <c r="T1885">
        <v>20.135888999999999</v>
      </c>
      <c r="U1885">
        <v>20.844315999999999</v>
      </c>
      <c r="V1885">
        <v>21.796358000000001</v>
      </c>
      <c r="W1885">
        <v>22.752977000000001</v>
      </c>
      <c r="X1885">
        <v>23.431315999999999</v>
      </c>
      <c r="Y1885">
        <v>24.012212999999999</v>
      </c>
      <c r="Z1885">
        <v>24.676991999999998</v>
      </c>
      <c r="AA1885">
        <v>25.485298</v>
      </c>
      <c r="AB1885">
        <v>26.380661</v>
      </c>
      <c r="AC1885">
        <v>27.071090999999999</v>
      </c>
      <c r="AD1885">
        <v>28.085512000000001</v>
      </c>
      <c r="AE1885">
        <v>28.838694</v>
      </c>
      <c r="AF1885">
        <v>29.545559000000001</v>
      </c>
      <c r="AG1885">
        <v>30.273720000000001</v>
      </c>
      <c r="AH1885">
        <v>30.964212</v>
      </c>
      <c r="AI1885">
        <v>31.650023000000001</v>
      </c>
      <c r="AJ1885">
        <v>32.290030999999999</v>
      </c>
      <c r="AK1885">
        <v>32.809502000000002</v>
      </c>
      <c r="AL1885">
        <v>33.334220999999999</v>
      </c>
      <c r="AM1885">
        <v>34.113613000000001</v>
      </c>
      <c r="AN1885">
        <v>34.752934000000003</v>
      </c>
      <c r="AO1885" s="1">
        <v>2.3E-2</v>
      </c>
    </row>
    <row r="1886" spans="1:41" hidden="1" x14ac:dyDescent="0.2">
      <c r="A1886" t="s">
        <v>1490</v>
      </c>
      <c r="B1886" t="s">
        <v>15</v>
      </c>
      <c r="C1886" t="s">
        <v>2648</v>
      </c>
      <c r="D1886" t="s">
        <v>2680</v>
      </c>
      <c r="E1886" t="s">
        <v>2664</v>
      </c>
      <c r="F1886" t="s">
        <v>2650</v>
      </c>
      <c r="G1886" t="s">
        <v>2653</v>
      </c>
      <c r="H1886" t="s">
        <v>1399</v>
      </c>
      <c r="I1886" t="s">
        <v>186</v>
      </c>
      <c r="K1886">
        <v>18.061980999999999</v>
      </c>
      <c r="L1886">
        <v>19.815655</v>
      </c>
      <c r="M1886">
        <v>19.045245999999999</v>
      </c>
      <c r="N1886">
        <v>20.299175000000002</v>
      </c>
      <c r="O1886">
        <v>21.336431999999999</v>
      </c>
      <c r="P1886">
        <v>22.385818</v>
      </c>
      <c r="Q1886">
        <v>23.46435</v>
      </c>
      <c r="R1886">
        <v>24.667708999999999</v>
      </c>
      <c r="S1886">
        <v>26.430154999999999</v>
      </c>
      <c r="T1886">
        <v>27.677651999999998</v>
      </c>
      <c r="U1886">
        <v>28.867117</v>
      </c>
      <c r="V1886">
        <v>29.999783000000001</v>
      </c>
      <c r="W1886">
        <v>31.029207</v>
      </c>
      <c r="X1886">
        <v>31.983788000000001</v>
      </c>
      <c r="Y1886">
        <v>32.720675999999997</v>
      </c>
      <c r="Z1886">
        <v>33.788727000000002</v>
      </c>
      <c r="AA1886">
        <v>34.666831999999999</v>
      </c>
      <c r="AB1886">
        <v>35.682510000000001</v>
      </c>
      <c r="AC1886">
        <v>36.737254999999998</v>
      </c>
      <c r="AD1886">
        <v>37.539608000000001</v>
      </c>
      <c r="AE1886">
        <v>38.325839999999999</v>
      </c>
      <c r="AF1886">
        <v>39.132351</v>
      </c>
      <c r="AG1886">
        <v>40.224556</v>
      </c>
      <c r="AH1886">
        <v>41.578361999999998</v>
      </c>
      <c r="AI1886">
        <v>42.990077999999997</v>
      </c>
      <c r="AJ1886">
        <v>44.236656000000004</v>
      </c>
      <c r="AK1886">
        <v>45.459766000000002</v>
      </c>
      <c r="AL1886">
        <v>46.613925999999999</v>
      </c>
      <c r="AM1886">
        <v>47.980663</v>
      </c>
      <c r="AN1886">
        <v>49.196334999999998</v>
      </c>
      <c r="AO1886" s="1">
        <v>3.5000000000000003E-2</v>
      </c>
    </row>
    <row r="1887" spans="1:41" hidden="1" x14ac:dyDescent="0.2">
      <c r="A1887" t="s">
        <v>1490</v>
      </c>
      <c r="B1887" t="s">
        <v>79</v>
      </c>
      <c r="C1887" t="s">
        <v>2648</v>
      </c>
      <c r="D1887" t="s">
        <v>2680</v>
      </c>
      <c r="E1887" t="s">
        <v>2664</v>
      </c>
      <c r="F1887" t="s">
        <v>2665</v>
      </c>
      <c r="I1887" t="s">
        <v>186</v>
      </c>
    </row>
    <row r="1888" spans="1:41" hidden="1" x14ac:dyDescent="0.2">
      <c r="A1888" t="s">
        <v>1490</v>
      </c>
      <c r="B1888" t="s">
        <v>11</v>
      </c>
      <c r="C1888" t="s">
        <v>2648</v>
      </c>
      <c r="D1888" t="s">
        <v>2680</v>
      </c>
      <c r="E1888" t="s">
        <v>2664</v>
      </c>
      <c r="F1888" t="s">
        <v>2665</v>
      </c>
      <c r="G1888" t="s">
        <v>2651</v>
      </c>
      <c r="H1888" t="s">
        <v>1400</v>
      </c>
      <c r="I1888" t="s">
        <v>186</v>
      </c>
      <c r="K1888">
        <v>26.513003999999999</v>
      </c>
      <c r="L1888">
        <v>27.15307</v>
      </c>
      <c r="M1888">
        <v>27.175740999999999</v>
      </c>
      <c r="N1888">
        <v>27.617042999999999</v>
      </c>
      <c r="O1888">
        <v>27.945029999999999</v>
      </c>
      <c r="P1888">
        <v>28.954836</v>
      </c>
      <c r="Q1888">
        <v>30.052489999999999</v>
      </c>
      <c r="R1888">
        <v>31.171700999999999</v>
      </c>
      <c r="S1888">
        <v>32.194355000000002</v>
      </c>
      <c r="T1888">
        <v>33.778122000000003</v>
      </c>
      <c r="U1888">
        <v>35.153731999999998</v>
      </c>
      <c r="V1888">
        <v>36.333683000000001</v>
      </c>
      <c r="W1888">
        <v>37.262844000000001</v>
      </c>
      <c r="X1888">
        <v>38.846684000000003</v>
      </c>
      <c r="Y1888">
        <v>39.868808999999999</v>
      </c>
      <c r="Z1888">
        <v>40.718184999999998</v>
      </c>
      <c r="AA1888">
        <v>41.799304999999997</v>
      </c>
      <c r="AB1888">
        <v>43.319481000000003</v>
      </c>
      <c r="AC1888">
        <v>44.173405000000002</v>
      </c>
      <c r="AD1888">
        <v>45.568900999999997</v>
      </c>
      <c r="AE1888">
        <v>46.896312999999999</v>
      </c>
      <c r="AF1888">
        <v>47.971263999999998</v>
      </c>
      <c r="AG1888">
        <v>49.477736999999998</v>
      </c>
      <c r="AH1888">
        <v>51.111671000000001</v>
      </c>
      <c r="AI1888">
        <v>52.427368000000001</v>
      </c>
      <c r="AJ1888">
        <v>54.083922999999999</v>
      </c>
      <c r="AK1888">
        <v>55.499935000000001</v>
      </c>
      <c r="AL1888">
        <v>56.620471999999999</v>
      </c>
      <c r="AM1888">
        <v>57.962547000000001</v>
      </c>
      <c r="AN1888">
        <v>59.250171999999999</v>
      </c>
      <c r="AO1888" s="1">
        <v>2.8000000000000001E-2</v>
      </c>
    </row>
    <row r="1889" spans="1:41" hidden="1" x14ac:dyDescent="0.2">
      <c r="A1889" t="s">
        <v>1490</v>
      </c>
      <c r="B1889" t="s">
        <v>13</v>
      </c>
      <c r="C1889" t="s">
        <v>2648</v>
      </c>
      <c r="D1889" t="s">
        <v>2680</v>
      </c>
      <c r="E1889" t="s">
        <v>2664</v>
      </c>
      <c r="F1889" t="s">
        <v>2665</v>
      </c>
      <c r="G1889" t="s">
        <v>2652</v>
      </c>
      <c r="H1889" t="s">
        <v>1401</v>
      </c>
      <c r="I1889" t="s">
        <v>186</v>
      </c>
      <c r="K1889">
        <v>26.513003999999999</v>
      </c>
      <c r="L1889">
        <v>27.145700000000001</v>
      </c>
      <c r="M1889">
        <v>26.637314</v>
      </c>
      <c r="N1889">
        <v>26.431612000000001</v>
      </c>
      <c r="O1889">
        <v>26.731672</v>
      </c>
      <c r="P1889">
        <v>27.690722000000001</v>
      </c>
      <c r="Q1889">
        <v>28.871811000000001</v>
      </c>
      <c r="R1889">
        <v>29.650019</v>
      </c>
      <c r="S1889">
        <v>30.686140000000002</v>
      </c>
      <c r="T1889">
        <v>32.154612999999998</v>
      </c>
      <c r="U1889">
        <v>33.242694999999998</v>
      </c>
      <c r="V1889">
        <v>34.421177</v>
      </c>
      <c r="W1889">
        <v>35.339072999999999</v>
      </c>
      <c r="X1889">
        <v>36.266151000000001</v>
      </c>
      <c r="Y1889">
        <v>37.197978999999997</v>
      </c>
      <c r="Z1889">
        <v>38.113007000000003</v>
      </c>
      <c r="AA1889">
        <v>38.640639999999998</v>
      </c>
      <c r="AB1889">
        <v>40.167873</v>
      </c>
      <c r="AC1889">
        <v>41.243060999999997</v>
      </c>
      <c r="AD1889">
        <v>43.044018000000001</v>
      </c>
      <c r="AE1889">
        <v>44.281044000000001</v>
      </c>
      <c r="AF1889">
        <v>45.372363999999997</v>
      </c>
      <c r="AG1889">
        <v>46.735484999999997</v>
      </c>
      <c r="AH1889">
        <v>47.987929999999999</v>
      </c>
      <c r="AI1889">
        <v>48.926929000000001</v>
      </c>
      <c r="AJ1889">
        <v>49.995677999999998</v>
      </c>
      <c r="AK1889">
        <v>50.649971000000001</v>
      </c>
      <c r="AL1889">
        <v>51.896408000000001</v>
      </c>
      <c r="AM1889">
        <v>53.413367999999998</v>
      </c>
      <c r="AN1889">
        <v>54.864265000000003</v>
      </c>
      <c r="AO1889" s="1">
        <v>2.5000000000000001E-2</v>
      </c>
    </row>
    <row r="1890" spans="1:41" hidden="1" x14ac:dyDescent="0.2">
      <c r="A1890" t="s">
        <v>1490</v>
      </c>
      <c r="B1890" t="s">
        <v>15</v>
      </c>
      <c r="C1890" t="s">
        <v>2648</v>
      </c>
      <c r="D1890" t="s">
        <v>2680</v>
      </c>
      <c r="E1890" t="s">
        <v>2664</v>
      </c>
      <c r="F1890" t="s">
        <v>2665</v>
      </c>
      <c r="G1890" t="s">
        <v>2653</v>
      </c>
      <c r="H1890" t="s">
        <v>1402</v>
      </c>
      <c r="I1890" t="s">
        <v>186</v>
      </c>
      <c r="K1890">
        <v>26.513003999999999</v>
      </c>
      <c r="L1890">
        <v>27.167757000000002</v>
      </c>
      <c r="M1890">
        <v>26.927547000000001</v>
      </c>
      <c r="N1890">
        <v>28.498234</v>
      </c>
      <c r="O1890">
        <v>29.566887000000001</v>
      </c>
      <c r="P1890">
        <v>30.688158000000001</v>
      </c>
      <c r="Q1890">
        <v>31.948581999999998</v>
      </c>
      <c r="R1890">
        <v>33.291302000000002</v>
      </c>
      <c r="S1890">
        <v>35.254452000000001</v>
      </c>
      <c r="T1890">
        <v>36.648978999999997</v>
      </c>
      <c r="U1890">
        <v>37.866672999999999</v>
      </c>
      <c r="V1890">
        <v>39.193069000000001</v>
      </c>
      <c r="W1890">
        <v>40.35519</v>
      </c>
      <c r="X1890">
        <v>41.482162000000002</v>
      </c>
      <c r="Y1890">
        <v>42.390262999999997</v>
      </c>
      <c r="Z1890">
        <v>43.458407999999999</v>
      </c>
      <c r="AA1890">
        <v>44.589976999999998</v>
      </c>
      <c r="AB1890">
        <v>45.577976</v>
      </c>
      <c r="AC1890">
        <v>46.800755000000002</v>
      </c>
      <c r="AD1890">
        <v>47.217936999999999</v>
      </c>
      <c r="AE1890">
        <v>48.004874999999998</v>
      </c>
      <c r="AF1890">
        <v>49.715072999999997</v>
      </c>
      <c r="AG1890">
        <v>51.281829999999999</v>
      </c>
      <c r="AH1890">
        <v>52.632430999999997</v>
      </c>
      <c r="AI1890">
        <v>54.596848000000001</v>
      </c>
      <c r="AJ1890">
        <v>55.660732000000003</v>
      </c>
      <c r="AK1890">
        <v>56.928668999999999</v>
      </c>
      <c r="AL1890">
        <v>57.871284000000003</v>
      </c>
      <c r="AM1890">
        <v>59.707771000000001</v>
      </c>
      <c r="AN1890">
        <v>61.482059</v>
      </c>
      <c r="AO1890" s="1">
        <v>2.9000000000000001E-2</v>
      </c>
    </row>
    <row r="1891" spans="1:41" hidden="1" x14ac:dyDescent="0.2">
      <c r="A1891" t="s">
        <v>1490</v>
      </c>
      <c r="B1891" t="s">
        <v>83</v>
      </c>
      <c r="C1891" t="s">
        <v>2648</v>
      </c>
      <c r="D1891" t="s">
        <v>2680</v>
      </c>
      <c r="E1891" t="s">
        <v>2664</v>
      </c>
      <c r="F1891" t="s">
        <v>2666</v>
      </c>
      <c r="I1891" t="s">
        <v>186</v>
      </c>
    </row>
    <row r="1892" spans="1:41" hidden="1" x14ac:dyDescent="0.2">
      <c r="A1892" t="s">
        <v>1490</v>
      </c>
      <c r="B1892" t="s">
        <v>11</v>
      </c>
      <c r="C1892" t="s">
        <v>2648</v>
      </c>
      <c r="D1892" t="s">
        <v>2680</v>
      </c>
      <c r="E1892" t="s">
        <v>2664</v>
      </c>
      <c r="F1892" t="s">
        <v>2666</v>
      </c>
      <c r="G1892" t="s">
        <v>2651</v>
      </c>
      <c r="H1892" t="s">
        <v>1403</v>
      </c>
      <c r="I1892" t="s">
        <v>186</v>
      </c>
      <c r="K1892">
        <v>25.333266999999999</v>
      </c>
      <c r="L1892">
        <v>24.906212</v>
      </c>
      <c r="M1892">
        <v>22.641660999999999</v>
      </c>
      <c r="N1892">
        <v>22.967585</v>
      </c>
      <c r="O1892">
        <v>23.282599999999999</v>
      </c>
      <c r="P1892">
        <v>24.123926000000001</v>
      </c>
      <c r="Q1892">
        <v>25.038444999999999</v>
      </c>
      <c r="R1892">
        <v>25.947365000000001</v>
      </c>
      <c r="S1892">
        <v>26.782423000000001</v>
      </c>
      <c r="T1892">
        <v>28.129707</v>
      </c>
      <c r="U1892">
        <v>29.147238000000002</v>
      </c>
      <c r="V1892">
        <v>30.125578000000001</v>
      </c>
      <c r="W1892">
        <v>30.970708999999999</v>
      </c>
      <c r="X1892">
        <v>31.939464999999998</v>
      </c>
      <c r="Y1892">
        <v>32.779850000000003</v>
      </c>
      <c r="Z1892">
        <v>33.760928999999997</v>
      </c>
      <c r="AA1892">
        <v>34.741149999999998</v>
      </c>
      <c r="AB1892">
        <v>35.917758999999997</v>
      </c>
      <c r="AC1892">
        <v>36.714362999999999</v>
      </c>
      <c r="AD1892">
        <v>37.874217999999999</v>
      </c>
      <c r="AE1892">
        <v>38.977485999999999</v>
      </c>
      <c r="AF1892">
        <v>39.919201000000001</v>
      </c>
      <c r="AG1892">
        <v>41.222724999999997</v>
      </c>
      <c r="AH1892">
        <v>42.584049</v>
      </c>
      <c r="AI1892">
        <v>43.680228999999997</v>
      </c>
      <c r="AJ1892">
        <v>45.060402000000003</v>
      </c>
      <c r="AK1892">
        <v>46.240158000000001</v>
      </c>
      <c r="AL1892">
        <v>47.173743999999999</v>
      </c>
      <c r="AM1892">
        <v>48.291904000000002</v>
      </c>
      <c r="AN1892">
        <v>49.364697</v>
      </c>
      <c r="AO1892" s="1">
        <v>2.3E-2</v>
      </c>
    </row>
    <row r="1893" spans="1:41" hidden="1" x14ac:dyDescent="0.2">
      <c r="A1893" t="s">
        <v>1490</v>
      </c>
      <c r="B1893" t="s">
        <v>13</v>
      </c>
      <c r="C1893" t="s">
        <v>2648</v>
      </c>
      <c r="D1893" t="s">
        <v>2680</v>
      </c>
      <c r="E1893" t="s">
        <v>2664</v>
      </c>
      <c r="F1893" t="s">
        <v>2666</v>
      </c>
      <c r="G1893" t="s">
        <v>2652</v>
      </c>
      <c r="H1893" t="s">
        <v>1404</v>
      </c>
      <c r="I1893" t="s">
        <v>186</v>
      </c>
      <c r="K1893">
        <v>25.333266999999999</v>
      </c>
      <c r="L1893">
        <v>24.899452</v>
      </c>
      <c r="M1893">
        <v>22.244807999999999</v>
      </c>
      <c r="N1893">
        <v>22.080431000000001</v>
      </c>
      <c r="O1893">
        <v>22.276997000000001</v>
      </c>
      <c r="P1893">
        <v>22.960072</v>
      </c>
      <c r="Q1893">
        <v>23.867397</v>
      </c>
      <c r="R1893">
        <v>24.615295</v>
      </c>
      <c r="S1893">
        <v>25.435434000000001</v>
      </c>
      <c r="T1893">
        <v>26.465681</v>
      </c>
      <c r="U1893">
        <v>27.376048999999998</v>
      </c>
      <c r="V1893">
        <v>28.346668000000001</v>
      </c>
      <c r="W1893">
        <v>29.117947000000001</v>
      </c>
      <c r="X1893">
        <v>29.870274999999999</v>
      </c>
      <c r="Y1893">
        <v>30.637878000000001</v>
      </c>
      <c r="Z1893">
        <v>31.407948000000001</v>
      </c>
      <c r="AA1893">
        <v>32.094971000000001</v>
      </c>
      <c r="AB1893">
        <v>33.083668000000003</v>
      </c>
      <c r="AC1893">
        <v>33.920901999999998</v>
      </c>
      <c r="AD1893">
        <v>35.356186000000001</v>
      </c>
      <c r="AE1893">
        <v>36.378033000000002</v>
      </c>
      <c r="AF1893">
        <v>37.266948999999997</v>
      </c>
      <c r="AG1893">
        <v>38.396926999999998</v>
      </c>
      <c r="AH1893">
        <v>39.447456000000003</v>
      </c>
      <c r="AI1893">
        <v>40.344169999999998</v>
      </c>
      <c r="AJ1893">
        <v>41.471966000000002</v>
      </c>
      <c r="AK1893">
        <v>42.017814999999999</v>
      </c>
      <c r="AL1893">
        <v>43.006267999999999</v>
      </c>
      <c r="AM1893">
        <v>44.310367999999997</v>
      </c>
      <c r="AN1893">
        <v>45.517665999999998</v>
      </c>
      <c r="AO1893" s="1">
        <v>0.02</v>
      </c>
    </row>
    <row r="1894" spans="1:41" hidden="1" x14ac:dyDescent="0.2">
      <c r="A1894" t="s">
        <v>1490</v>
      </c>
      <c r="B1894" t="s">
        <v>15</v>
      </c>
      <c r="C1894" t="s">
        <v>2648</v>
      </c>
      <c r="D1894" t="s">
        <v>2680</v>
      </c>
      <c r="E1894" t="s">
        <v>2664</v>
      </c>
      <c r="F1894" t="s">
        <v>2666</v>
      </c>
      <c r="G1894" t="s">
        <v>2653</v>
      </c>
      <c r="H1894" t="s">
        <v>1405</v>
      </c>
      <c r="I1894" t="s">
        <v>186</v>
      </c>
      <c r="K1894">
        <v>25.333266999999999</v>
      </c>
      <c r="L1894">
        <v>24.919682999999999</v>
      </c>
      <c r="M1894">
        <v>22.45965</v>
      </c>
      <c r="N1894">
        <v>23.769587999999999</v>
      </c>
      <c r="O1894">
        <v>24.691126000000001</v>
      </c>
      <c r="P1894">
        <v>25.627617000000001</v>
      </c>
      <c r="Q1894">
        <v>26.663778000000001</v>
      </c>
      <c r="R1894">
        <v>27.745863</v>
      </c>
      <c r="S1894">
        <v>29.404347999999999</v>
      </c>
      <c r="T1894">
        <v>30.590796000000001</v>
      </c>
      <c r="U1894">
        <v>31.587948000000001</v>
      </c>
      <c r="V1894">
        <v>32.699683999999998</v>
      </c>
      <c r="W1894">
        <v>33.643825999999997</v>
      </c>
      <c r="X1894">
        <v>34.599215999999998</v>
      </c>
      <c r="Y1894">
        <v>35.341030000000003</v>
      </c>
      <c r="Z1894">
        <v>36.230758999999999</v>
      </c>
      <c r="AA1894">
        <v>37.176895000000002</v>
      </c>
      <c r="AB1894">
        <v>38.00338</v>
      </c>
      <c r="AC1894">
        <v>39.019835999999998</v>
      </c>
      <c r="AD1894">
        <v>39.358851999999999</v>
      </c>
      <c r="AE1894">
        <v>40.021411999999998</v>
      </c>
      <c r="AF1894">
        <v>41.362124999999999</v>
      </c>
      <c r="AG1894">
        <v>42.682163000000003</v>
      </c>
      <c r="AH1894">
        <v>43.896155999999998</v>
      </c>
      <c r="AI1894">
        <v>45.519272000000001</v>
      </c>
      <c r="AJ1894">
        <v>46.406689</v>
      </c>
      <c r="AK1894">
        <v>47.463760000000001</v>
      </c>
      <c r="AL1894">
        <v>48.257370000000002</v>
      </c>
      <c r="AM1894">
        <v>49.800606000000002</v>
      </c>
      <c r="AN1894">
        <v>51.284058000000002</v>
      </c>
      <c r="AO1894" s="1">
        <v>2.5000000000000001E-2</v>
      </c>
    </row>
    <row r="1895" spans="1:41" hidden="1" x14ac:dyDescent="0.2">
      <c r="A1895" t="s">
        <v>1490</v>
      </c>
      <c r="B1895" t="s">
        <v>87</v>
      </c>
      <c r="C1895" t="s">
        <v>2648</v>
      </c>
      <c r="D1895" t="s">
        <v>2680</v>
      </c>
      <c r="E1895" t="s">
        <v>2664</v>
      </c>
      <c r="F1895" t="s">
        <v>2667</v>
      </c>
      <c r="I1895" t="s">
        <v>186</v>
      </c>
    </row>
    <row r="1896" spans="1:41" hidden="1" x14ac:dyDescent="0.2">
      <c r="A1896" t="s">
        <v>1490</v>
      </c>
      <c r="B1896" t="s">
        <v>11</v>
      </c>
      <c r="C1896" t="s">
        <v>2648</v>
      </c>
      <c r="D1896" t="s">
        <v>2680</v>
      </c>
      <c r="E1896" t="s">
        <v>2664</v>
      </c>
      <c r="F1896" t="s">
        <v>2667</v>
      </c>
      <c r="G1896" t="s">
        <v>2651</v>
      </c>
      <c r="H1896" t="s">
        <v>1406</v>
      </c>
      <c r="I1896" t="s">
        <v>186</v>
      </c>
      <c r="K1896">
        <v>14.757042999999999</v>
      </c>
      <c r="L1896">
        <v>15.791596999999999</v>
      </c>
      <c r="M1896">
        <v>14.968545000000001</v>
      </c>
      <c r="N1896">
        <v>16.609316</v>
      </c>
      <c r="O1896">
        <v>17.078720000000001</v>
      </c>
      <c r="P1896">
        <v>17.70533</v>
      </c>
      <c r="Q1896">
        <v>18.465734000000001</v>
      </c>
      <c r="R1896">
        <v>19.272568</v>
      </c>
      <c r="S1896">
        <v>19.934401999999999</v>
      </c>
      <c r="T1896">
        <v>20.320160000000001</v>
      </c>
      <c r="U1896">
        <v>21.331747</v>
      </c>
      <c r="V1896">
        <v>22.043026000000001</v>
      </c>
      <c r="W1896">
        <v>22.663157999999999</v>
      </c>
      <c r="X1896">
        <v>23.405622000000001</v>
      </c>
      <c r="Y1896">
        <v>24.076937000000001</v>
      </c>
      <c r="Z1896">
        <v>24.881983000000002</v>
      </c>
      <c r="AA1896">
        <v>25.794772999999999</v>
      </c>
      <c r="AB1896">
        <v>26.630751</v>
      </c>
      <c r="AC1896">
        <v>27.358212000000002</v>
      </c>
      <c r="AD1896">
        <v>28.298629999999999</v>
      </c>
      <c r="AE1896">
        <v>29.148817000000001</v>
      </c>
      <c r="AF1896">
        <v>29.862970000000001</v>
      </c>
      <c r="AG1896">
        <v>31.002936999999999</v>
      </c>
      <c r="AH1896">
        <v>32.229819999999997</v>
      </c>
      <c r="AI1896">
        <v>33.144356000000002</v>
      </c>
      <c r="AJ1896">
        <v>34.255737000000003</v>
      </c>
      <c r="AK1896">
        <v>35.179386000000001</v>
      </c>
      <c r="AL1896">
        <v>35.935558</v>
      </c>
      <c r="AM1896">
        <v>36.851891000000002</v>
      </c>
      <c r="AN1896">
        <v>37.548724999999997</v>
      </c>
      <c r="AO1896" s="1">
        <v>3.3000000000000002E-2</v>
      </c>
    </row>
    <row r="1897" spans="1:41" hidden="1" x14ac:dyDescent="0.2">
      <c r="A1897" t="s">
        <v>1490</v>
      </c>
      <c r="B1897" t="s">
        <v>13</v>
      </c>
      <c r="C1897" t="s">
        <v>2648</v>
      </c>
      <c r="D1897" t="s">
        <v>2680</v>
      </c>
      <c r="E1897" t="s">
        <v>2664</v>
      </c>
      <c r="F1897" t="s">
        <v>2667</v>
      </c>
      <c r="G1897" t="s">
        <v>2652</v>
      </c>
      <c r="H1897" t="s">
        <v>1407</v>
      </c>
      <c r="I1897" t="s">
        <v>186</v>
      </c>
      <c r="K1897">
        <v>14.757042999999999</v>
      </c>
      <c r="L1897">
        <v>15.787312</v>
      </c>
      <c r="M1897">
        <v>14.490731</v>
      </c>
      <c r="N1897">
        <v>15.532228</v>
      </c>
      <c r="O1897">
        <v>15.92238</v>
      </c>
      <c r="P1897">
        <v>16.574862</v>
      </c>
      <c r="Q1897">
        <v>17.394583000000001</v>
      </c>
      <c r="R1897">
        <v>18.159213999999999</v>
      </c>
      <c r="S1897">
        <v>18.837183</v>
      </c>
      <c r="T1897">
        <v>19.294882000000001</v>
      </c>
      <c r="U1897">
        <v>19.982434999999999</v>
      </c>
      <c r="V1897">
        <v>20.697365000000001</v>
      </c>
      <c r="W1897">
        <v>21.223355999999999</v>
      </c>
      <c r="X1897">
        <v>21.580015</v>
      </c>
      <c r="Y1897">
        <v>22.168385000000001</v>
      </c>
      <c r="Z1897">
        <v>22.686160999999998</v>
      </c>
      <c r="AA1897">
        <v>23.304642000000001</v>
      </c>
      <c r="AB1897">
        <v>24.116963999999999</v>
      </c>
      <c r="AC1897">
        <v>24.682739000000002</v>
      </c>
      <c r="AD1897">
        <v>25.821767999999999</v>
      </c>
      <c r="AE1897">
        <v>26.658327</v>
      </c>
      <c r="AF1897">
        <v>27.254422999999999</v>
      </c>
      <c r="AG1897">
        <v>28.413225000000001</v>
      </c>
      <c r="AH1897">
        <v>29.275542999999999</v>
      </c>
      <c r="AI1897">
        <v>30.020153000000001</v>
      </c>
      <c r="AJ1897">
        <v>31.057053</v>
      </c>
      <c r="AK1897">
        <v>31.483550999999999</v>
      </c>
      <c r="AL1897">
        <v>32.235228999999997</v>
      </c>
      <c r="AM1897">
        <v>33.330593</v>
      </c>
      <c r="AN1897">
        <v>34.206135000000003</v>
      </c>
      <c r="AO1897" s="1">
        <v>2.9000000000000001E-2</v>
      </c>
    </row>
    <row r="1898" spans="1:41" hidden="1" x14ac:dyDescent="0.2">
      <c r="A1898" t="s">
        <v>1490</v>
      </c>
      <c r="B1898" t="s">
        <v>15</v>
      </c>
      <c r="C1898" t="s">
        <v>2648</v>
      </c>
      <c r="D1898" t="s">
        <v>2680</v>
      </c>
      <c r="E1898" t="s">
        <v>2664</v>
      </c>
      <c r="F1898" t="s">
        <v>2667</v>
      </c>
      <c r="G1898" t="s">
        <v>2653</v>
      </c>
      <c r="H1898" t="s">
        <v>1408</v>
      </c>
      <c r="I1898" t="s">
        <v>186</v>
      </c>
      <c r="K1898">
        <v>14.757042999999999</v>
      </c>
      <c r="L1898">
        <v>15.800139</v>
      </c>
      <c r="M1898">
        <v>14.831488</v>
      </c>
      <c r="N1898">
        <v>16.718457999999998</v>
      </c>
      <c r="O1898">
        <v>17.649139000000002</v>
      </c>
      <c r="P1898">
        <v>18.455385</v>
      </c>
      <c r="Q1898">
        <v>19.339715999999999</v>
      </c>
      <c r="R1898">
        <v>20.439679999999999</v>
      </c>
      <c r="S1898">
        <v>22.064083</v>
      </c>
      <c r="T1898">
        <v>22.816338999999999</v>
      </c>
      <c r="U1898">
        <v>23.799271000000001</v>
      </c>
      <c r="V1898">
        <v>24.652861000000001</v>
      </c>
      <c r="W1898">
        <v>25.442178999999999</v>
      </c>
      <c r="X1898">
        <v>26.212382999999999</v>
      </c>
      <c r="Y1898">
        <v>26.806270999999999</v>
      </c>
      <c r="Z1898">
        <v>27.571909000000002</v>
      </c>
      <c r="AA1898">
        <v>28.428404</v>
      </c>
      <c r="AB1898">
        <v>29.065987</v>
      </c>
      <c r="AC1898">
        <v>29.901094000000001</v>
      </c>
      <c r="AD1898">
        <v>30.117356999999998</v>
      </c>
      <c r="AE1898">
        <v>30.659098</v>
      </c>
      <c r="AF1898">
        <v>31.479828000000001</v>
      </c>
      <c r="AG1898">
        <v>32.649692999999999</v>
      </c>
      <c r="AH1898">
        <v>33.723835000000001</v>
      </c>
      <c r="AI1898">
        <v>35.111431000000003</v>
      </c>
      <c r="AJ1898">
        <v>36.047393999999997</v>
      </c>
      <c r="AK1898">
        <v>37.071930000000002</v>
      </c>
      <c r="AL1898">
        <v>37.726002000000001</v>
      </c>
      <c r="AM1898">
        <v>38.653351000000001</v>
      </c>
      <c r="AN1898">
        <v>39.873455</v>
      </c>
      <c r="AO1898" s="1">
        <v>3.5000000000000003E-2</v>
      </c>
    </row>
    <row r="1899" spans="1:41" hidden="1" x14ac:dyDescent="0.2">
      <c r="A1899" t="s">
        <v>1490</v>
      </c>
      <c r="B1899" t="s">
        <v>91</v>
      </c>
      <c r="C1899" t="s">
        <v>2648</v>
      </c>
      <c r="D1899" t="s">
        <v>2680</v>
      </c>
      <c r="E1899" t="s">
        <v>2664</v>
      </c>
      <c r="F1899" t="s">
        <v>2668</v>
      </c>
      <c r="I1899" t="s">
        <v>186</v>
      </c>
    </row>
    <row r="1900" spans="1:41" hidden="1" x14ac:dyDescent="0.2">
      <c r="A1900" t="s">
        <v>1490</v>
      </c>
      <c r="B1900" t="s">
        <v>11</v>
      </c>
      <c r="C1900" t="s">
        <v>2648</v>
      </c>
      <c r="D1900" t="s">
        <v>2680</v>
      </c>
      <c r="E1900" t="s">
        <v>2664</v>
      </c>
      <c r="F1900" t="s">
        <v>2668</v>
      </c>
      <c r="G1900" t="s">
        <v>2651</v>
      </c>
      <c r="H1900" t="s">
        <v>1409</v>
      </c>
      <c r="I1900" t="s">
        <v>186</v>
      </c>
      <c r="K1900">
        <v>23.367042999999999</v>
      </c>
      <c r="L1900">
        <v>23.019697000000001</v>
      </c>
      <c r="M1900">
        <v>22.528697999999999</v>
      </c>
      <c r="N1900">
        <v>23.867346000000001</v>
      </c>
      <c r="O1900">
        <v>24.397622999999999</v>
      </c>
      <c r="P1900">
        <v>24.969366000000001</v>
      </c>
      <c r="Q1900">
        <v>25.664026</v>
      </c>
      <c r="R1900">
        <v>26.518575999999999</v>
      </c>
      <c r="S1900">
        <v>27.324354</v>
      </c>
      <c r="T1900">
        <v>27.914874999999999</v>
      </c>
      <c r="U1900">
        <v>28.888874000000001</v>
      </c>
      <c r="V1900">
        <v>29.661842</v>
      </c>
      <c r="W1900">
        <v>30.394949</v>
      </c>
      <c r="X1900">
        <v>31.145859000000002</v>
      </c>
      <c r="Y1900">
        <v>31.945070000000001</v>
      </c>
      <c r="Z1900">
        <v>32.923251999999998</v>
      </c>
      <c r="AA1900">
        <v>33.930115000000001</v>
      </c>
      <c r="AB1900">
        <v>34.868690000000001</v>
      </c>
      <c r="AC1900">
        <v>35.772342999999999</v>
      </c>
      <c r="AD1900">
        <v>36.939781000000004</v>
      </c>
      <c r="AE1900">
        <v>37.941409999999998</v>
      </c>
      <c r="AF1900">
        <v>38.821357999999996</v>
      </c>
      <c r="AG1900">
        <v>40.085270000000001</v>
      </c>
      <c r="AH1900">
        <v>41.456195999999998</v>
      </c>
      <c r="AI1900">
        <v>42.558571000000001</v>
      </c>
      <c r="AJ1900">
        <v>43.896346999999999</v>
      </c>
      <c r="AK1900">
        <v>44.968781</v>
      </c>
      <c r="AL1900">
        <v>45.849547999999999</v>
      </c>
      <c r="AM1900">
        <v>46.881278999999999</v>
      </c>
      <c r="AN1900">
        <v>47.891669999999998</v>
      </c>
      <c r="AO1900" s="1">
        <v>2.5000000000000001E-2</v>
      </c>
    </row>
    <row r="1901" spans="1:41" hidden="1" x14ac:dyDescent="0.2">
      <c r="A1901" t="s">
        <v>1490</v>
      </c>
      <c r="B1901" t="s">
        <v>13</v>
      </c>
      <c r="C1901" t="s">
        <v>2648</v>
      </c>
      <c r="D1901" t="s">
        <v>2680</v>
      </c>
      <c r="E1901" t="s">
        <v>2664</v>
      </c>
      <c r="F1901" t="s">
        <v>2668</v>
      </c>
      <c r="G1901" t="s">
        <v>2652</v>
      </c>
      <c r="H1901" t="s">
        <v>1410</v>
      </c>
      <c r="I1901" t="s">
        <v>186</v>
      </c>
      <c r="K1901">
        <v>23.367042999999999</v>
      </c>
      <c r="L1901">
        <v>23.013449000000001</v>
      </c>
      <c r="M1901">
        <v>22.194921000000001</v>
      </c>
      <c r="N1901">
        <v>23.016456999999999</v>
      </c>
      <c r="O1901">
        <v>23.485686999999999</v>
      </c>
      <c r="P1901">
        <v>24.036673</v>
      </c>
      <c r="Q1901">
        <v>24.811543</v>
      </c>
      <c r="R1901">
        <v>25.645102999999999</v>
      </c>
      <c r="S1901">
        <v>26.481795999999999</v>
      </c>
      <c r="T1901">
        <v>27.160015000000001</v>
      </c>
      <c r="U1901">
        <v>27.990324000000001</v>
      </c>
      <c r="V1901">
        <v>28.796951</v>
      </c>
      <c r="W1901">
        <v>29.528072000000002</v>
      </c>
      <c r="X1901">
        <v>30.030398999999999</v>
      </c>
      <c r="Y1901">
        <v>30.775623</v>
      </c>
      <c r="Z1901">
        <v>31.553877</v>
      </c>
      <c r="AA1901">
        <v>32.385219999999997</v>
      </c>
      <c r="AB1901">
        <v>33.236916000000001</v>
      </c>
      <c r="AC1901">
        <v>34.009608999999998</v>
      </c>
      <c r="AD1901">
        <v>35.238258000000002</v>
      </c>
      <c r="AE1901">
        <v>36.284233</v>
      </c>
      <c r="AF1901">
        <v>37.094681000000001</v>
      </c>
      <c r="AG1901">
        <v>38.359698999999999</v>
      </c>
      <c r="AH1901">
        <v>39.269882000000003</v>
      </c>
      <c r="AI1901">
        <v>40.210247000000003</v>
      </c>
      <c r="AJ1901">
        <v>41.443103999999998</v>
      </c>
      <c r="AK1901">
        <v>42.059646999999998</v>
      </c>
      <c r="AL1901">
        <v>42.978839999999998</v>
      </c>
      <c r="AM1901">
        <v>44.206982000000004</v>
      </c>
      <c r="AN1901">
        <v>45.207939000000003</v>
      </c>
      <c r="AO1901" s="1">
        <v>2.3E-2</v>
      </c>
    </row>
    <row r="1902" spans="1:41" hidden="1" x14ac:dyDescent="0.2">
      <c r="A1902" t="s">
        <v>1490</v>
      </c>
      <c r="B1902" t="s">
        <v>15</v>
      </c>
      <c r="C1902" t="s">
        <v>2648</v>
      </c>
      <c r="D1902" t="s">
        <v>2680</v>
      </c>
      <c r="E1902" t="s">
        <v>2664</v>
      </c>
      <c r="F1902" t="s">
        <v>2668</v>
      </c>
      <c r="G1902" t="s">
        <v>2653</v>
      </c>
      <c r="H1902" t="s">
        <v>1411</v>
      </c>
      <c r="I1902" t="s">
        <v>186</v>
      </c>
      <c r="K1902">
        <v>23.367042999999999</v>
      </c>
      <c r="L1902">
        <v>23.032147999999999</v>
      </c>
      <c r="M1902">
        <v>22.490431000000001</v>
      </c>
      <c r="N1902">
        <v>24.205470999999999</v>
      </c>
      <c r="O1902">
        <v>25.176100000000002</v>
      </c>
      <c r="P1902">
        <v>25.985562999999999</v>
      </c>
      <c r="Q1902">
        <v>26.806252000000001</v>
      </c>
      <c r="R1902">
        <v>27.764590999999999</v>
      </c>
      <c r="S1902">
        <v>29.508265999999999</v>
      </c>
      <c r="T1902">
        <v>30.393861999999999</v>
      </c>
      <c r="U1902">
        <v>31.344774000000001</v>
      </c>
      <c r="V1902">
        <v>32.254280000000001</v>
      </c>
      <c r="W1902">
        <v>33.048121999999999</v>
      </c>
      <c r="X1902">
        <v>33.811633999999998</v>
      </c>
      <c r="Y1902">
        <v>34.429744999999997</v>
      </c>
      <c r="Z1902">
        <v>35.351512999999997</v>
      </c>
      <c r="AA1902">
        <v>36.262894000000003</v>
      </c>
      <c r="AB1902">
        <v>36.997287999999998</v>
      </c>
      <c r="AC1902">
        <v>37.966976000000003</v>
      </c>
      <c r="AD1902">
        <v>38.365799000000003</v>
      </c>
      <c r="AE1902">
        <v>39.055317000000002</v>
      </c>
      <c r="AF1902">
        <v>40.001292999999997</v>
      </c>
      <c r="AG1902">
        <v>41.341942000000003</v>
      </c>
      <c r="AH1902">
        <v>42.517344999999999</v>
      </c>
      <c r="AI1902">
        <v>43.982590000000002</v>
      </c>
      <c r="AJ1902">
        <v>45.245624999999997</v>
      </c>
      <c r="AK1902">
        <v>46.344954999999999</v>
      </c>
      <c r="AL1902">
        <v>47.297244999999997</v>
      </c>
      <c r="AM1902">
        <v>48.458514999999998</v>
      </c>
      <c r="AN1902">
        <v>49.853347999999997</v>
      </c>
      <c r="AO1902" s="1">
        <v>2.5999999999999999E-2</v>
      </c>
    </row>
    <row r="1903" spans="1:41" hidden="1" x14ac:dyDescent="0.2">
      <c r="A1903" t="s">
        <v>1490</v>
      </c>
      <c r="B1903" t="s">
        <v>36</v>
      </c>
      <c r="C1903" t="s">
        <v>2648</v>
      </c>
      <c r="D1903" t="s">
        <v>2680</v>
      </c>
      <c r="E1903" t="s">
        <v>2664</v>
      </c>
      <c r="F1903" t="s">
        <v>2660</v>
      </c>
      <c r="I1903" t="s">
        <v>186</v>
      </c>
    </row>
    <row r="1904" spans="1:41" hidden="1" x14ac:dyDescent="0.2">
      <c r="A1904" t="s">
        <v>1490</v>
      </c>
      <c r="B1904" t="s">
        <v>11</v>
      </c>
      <c r="C1904" t="s">
        <v>2648</v>
      </c>
      <c r="D1904" t="s">
        <v>2680</v>
      </c>
      <c r="E1904" t="s">
        <v>2664</v>
      </c>
      <c r="F1904" t="s">
        <v>2660</v>
      </c>
      <c r="G1904" t="s">
        <v>2651</v>
      </c>
      <c r="H1904" t="s">
        <v>1412</v>
      </c>
      <c r="I1904" t="s">
        <v>186</v>
      </c>
      <c r="K1904">
        <v>5.7995330000000003</v>
      </c>
      <c r="L1904">
        <v>5.0161350000000002</v>
      </c>
      <c r="M1904">
        <v>8.3542749999999995</v>
      </c>
      <c r="N1904">
        <v>9.5093929999999993</v>
      </c>
      <c r="O1904">
        <v>9.8708109999999998</v>
      </c>
      <c r="P1904">
        <v>10.289247</v>
      </c>
      <c r="Q1904">
        <v>10.922038000000001</v>
      </c>
      <c r="R1904">
        <v>11.42334</v>
      </c>
      <c r="S1904">
        <v>11.815996</v>
      </c>
      <c r="T1904">
        <v>12.270925999999999</v>
      </c>
      <c r="U1904">
        <v>12.781775</v>
      </c>
      <c r="V1904">
        <v>13.238839</v>
      </c>
      <c r="W1904">
        <v>13.684817000000001</v>
      </c>
      <c r="X1904">
        <v>14.007453</v>
      </c>
      <c r="Y1904">
        <v>14.344462999999999</v>
      </c>
      <c r="Z1904">
        <v>14.602835000000001</v>
      </c>
      <c r="AA1904">
        <v>14.910758</v>
      </c>
      <c r="AB1904">
        <v>15.511536</v>
      </c>
      <c r="AC1904">
        <v>15.606296</v>
      </c>
      <c r="AD1904">
        <v>16.706306000000001</v>
      </c>
      <c r="AE1904">
        <v>17.333262999999999</v>
      </c>
      <c r="AF1904">
        <v>17.934163999999999</v>
      </c>
      <c r="AG1904">
        <v>18.903542999999999</v>
      </c>
      <c r="AH1904">
        <v>19.760522999999999</v>
      </c>
      <c r="AI1904">
        <v>20.359669</v>
      </c>
      <c r="AJ1904">
        <v>21.050991</v>
      </c>
      <c r="AK1904">
        <v>21.737894000000001</v>
      </c>
      <c r="AL1904">
        <v>22.057310000000001</v>
      </c>
      <c r="AM1904">
        <v>22.676012</v>
      </c>
      <c r="AN1904">
        <v>23.029385000000001</v>
      </c>
      <c r="AO1904" s="1">
        <v>4.9000000000000002E-2</v>
      </c>
    </row>
    <row r="1905" spans="1:41" hidden="1" x14ac:dyDescent="0.2">
      <c r="A1905" t="s">
        <v>1490</v>
      </c>
      <c r="B1905" t="s">
        <v>13</v>
      </c>
      <c r="C1905" t="s">
        <v>2648</v>
      </c>
      <c r="D1905" t="s">
        <v>2680</v>
      </c>
      <c r="E1905" t="s">
        <v>2664</v>
      </c>
      <c r="F1905" t="s">
        <v>2660</v>
      </c>
      <c r="G1905" t="s">
        <v>2652</v>
      </c>
      <c r="H1905" t="s">
        <v>1413</v>
      </c>
      <c r="I1905" t="s">
        <v>186</v>
      </c>
      <c r="K1905">
        <v>5.7996169999999996</v>
      </c>
      <c r="L1905">
        <v>5.0138559999999996</v>
      </c>
      <c r="M1905">
        <v>8.0240089999999995</v>
      </c>
      <c r="N1905">
        <v>8.7380779999999998</v>
      </c>
      <c r="O1905">
        <v>9.0568089999999994</v>
      </c>
      <c r="P1905">
        <v>9.4935749999999999</v>
      </c>
      <c r="Q1905">
        <v>10.104303</v>
      </c>
      <c r="R1905">
        <v>10.567385</v>
      </c>
      <c r="S1905">
        <v>10.987468</v>
      </c>
      <c r="T1905">
        <v>11.351635999999999</v>
      </c>
      <c r="U1905">
        <v>11.752717000000001</v>
      </c>
      <c r="V1905">
        <v>12.21494</v>
      </c>
      <c r="W1905">
        <v>12.594469999999999</v>
      </c>
      <c r="X1905">
        <v>12.846975</v>
      </c>
      <c r="Y1905">
        <v>13.211637</v>
      </c>
      <c r="Z1905">
        <v>13.562587000000001</v>
      </c>
      <c r="AA1905">
        <v>13.96983</v>
      </c>
      <c r="AB1905">
        <v>14.486731000000001</v>
      </c>
      <c r="AC1905">
        <v>14.804985</v>
      </c>
      <c r="AD1905">
        <v>15.631114999999999</v>
      </c>
      <c r="AE1905">
        <v>16.179397999999999</v>
      </c>
      <c r="AF1905">
        <v>16.550556</v>
      </c>
      <c r="AG1905">
        <v>17.253826</v>
      </c>
      <c r="AH1905">
        <v>17.787506</v>
      </c>
      <c r="AI1905">
        <v>18.355153999999999</v>
      </c>
      <c r="AJ1905">
        <v>18.950199000000001</v>
      </c>
      <c r="AK1905">
        <v>19.229893000000001</v>
      </c>
      <c r="AL1905">
        <v>19.744316000000001</v>
      </c>
      <c r="AM1905">
        <v>20.327196000000001</v>
      </c>
      <c r="AN1905">
        <v>20.857941</v>
      </c>
      <c r="AO1905" s="1">
        <v>4.4999999999999998E-2</v>
      </c>
    </row>
    <row r="1906" spans="1:41" hidden="1" x14ac:dyDescent="0.2">
      <c r="A1906" t="s">
        <v>1490</v>
      </c>
      <c r="B1906" t="s">
        <v>15</v>
      </c>
      <c r="C1906" t="s">
        <v>2648</v>
      </c>
      <c r="D1906" t="s">
        <v>2680</v>
      </c>
      <c r="E1906" t="s">
        <v>2664</v>
      </c>
      <c r="F1906" t="s">
        <v>2660</v>
      </c>
      <c r="G1906" t="s">
        <v>2653</v>
      </c>
      <c r="H1906" t="s">
        <v>1414</v>
      </c>
      <c r="I1906" t="s">
        <v>186</v>
      </c>
      <c r="K1906">
        <v>5.7995510000000001</v>
      </c>
      <c r="L1906">
        <v>5.0239589999999996</v>
      </c>
      <c r="M1906">
        <v>8.3633980000000001</v>
      </c>
      <c r="N1906">
        <v>9.8144840000000002</v>
      </c>
      <c r="O1906">
        <v>10.493142000000001</v>
      </c>
      <c r="P1906">
        <v>11.067076</v>
      </c>
      <c r="Q1906">
        <v>11.751098000000001</v>
      </c>
      <c r="R1906">
        <v>12.40518</v>
      </c>
      <c r="S1906">
        <v>13.536692</v>
      </c>
      <c r="T1906">
        <v>13.897541</v>
      </c>
      <c r="U1906">
        <v>14.399209000000001</v>
      </c>
      <c r="V1906">
        <v>14.843843</v>
      </c>
      <c r="W1906">
        <v>15.346538000000001</v>
      </c>
      <c r="X1906">
        <v>15.795111</v>
      </c>
      <c r="Y1906">
        <v>16.046761</v>
      </c>
      <c r="Z1906">
        <v>16.382914</v>
      </c>
      <c r="AA1906">
        <v>17.120989000000002</v>
      </c>
      <c r="AB1906">
        <v>17.698483</v>
      </c>
      <c r="AC1906">
        <v>18.122212999999999</v>
      </c>
      <c r="AD1906">
        <v>18.566880999999999</v>
      </c>
      <c r="AE1906">
        <v>19.153701999999999</v>
      </c>
      <c r="AF1906">
        <v>19.729136</v>
      </c>
      <c r="AG1906">
        <v>20.563594999999999</v>
      </c>
      <c r="AH1906">
        <v>20.937134</v>
      </c>
      <c r="AI1906">
        <v>21.608996999999999</v>
      </c>
      <c r="AJ1906">
        <v>22.323384999999998</v>
      </c>
      <c r="AK1906">
        <v>22.869092999999999</v>
      </c>
      <c r="AL1906">
        <v>23.538253999999998</v>
      </c>
      <c r="AM1906">
        <v>24.240717</v>
      </c>
      <c r="AN1906">
        <v>24.782133000000002</v>
      </c>
      <c r="AO1906" s="1">
        <v>5.0999999999999997E-2</v>
      </c>
    </row>
    <row r="1907" spans="1:41" hidden="1" x14ac:dyDescent="0.2">
      <c r="A1907" t="s">
        <v>1490</v>
      </c>
      <c r="B1907" t="s">
        <v>21</v>
      </c>
      <c r="C1907" t="s">
        <v>2648</v>
      </c>
      <c r="D1907" t="s">
        <v>2680</v>
      </c>
      <c r="E1907" t="s">
        <v>2664</v>
      </c>
      <c r="F1907" t="s">
        <v>2655</v>
      </c>
      <c r="I1907" t="s">
        <v>186</v>
      </c>
    </row>
    <row r="1908" spans="1:41" hidden="1" x14ac:dyDescent="0.2">
      <c r="A1908" t="s">
        <v>1490</v>
      </c>
      <c r="B1908" t="s">
        <v>11</v>
      </c>
      <c r="C1908" t="s">
        <v>2648</v>
      </c>
      <c r="D1908" t="s">
        <v>2680</v>
      </c>
      <c r="E1908" t="s">
        <v>2664</v>
      </c>
      <c r="F1908" t="s">
        <v>2655</v>
      </c>
      <c r="G1908" t="s">
        <v>2651</v>
      </c>
      <c r="H1908" t="s">
        <v>1415</v>
      </c>
      <c r="I1908" t="s">
        <v>186</v>
      </c>
      <c r="K1908">
        <v>13.015387</v>
      </c>
      <c r="L1908">
        <v>12.947039999999999</v>
      </c>
      <c r="M1908">
        <v>12.557950999999999</v>
      </c>
      <c r="N1908">
        <v>12.347363</v>
      </c>
      <c r="O1908">
        <v>12.192798</v>
      </c>
      <c r="P1908">
        <v>12.18538</v>
      </c>
      <c r="Q1908">
        <v>12.288821</v>
      </c>
      <c r="R1908">
        <v>12.499893999999999</v>
      </c>
      <c r="S1908">
        <v>12.692819999999999</v>
      </c>
      <c r="T1908">
        <v>12.865349</v>
      </c>
      <c r="U1908">
        <v>13.023096000000001</v>
      </c>
      <c r="V1908">
        <v>13.188293</v>
      </c>
      <c r="W1908">
        <v>13.431231</v>
      </c>
      <c r="X1908">
        <v>13.610569999999999</v>
      </c>
      <c r="Y1908">
        <v>13.766164</v>
      </c>
      <c r="Z1908">
        <v>13.971392</v>
      </c>
      <c r="AA1908">
        <v>14.214744</v>
      </c>
      <c r="AB1908">
        <v>14.483518</v>
      </c>
      <c r="AC1908">
        <v>14.73373</v>
      </c>
      <c r="AD1908">
        <v>15.086009000000001</v>
      </c>
      <c r="AE1908">
        <v>15.396827</v>
      </c>
      <c r="AF1908">
        <v>15.694290000000001</v>
      </c>
      <c r="AG1908">
        <v>16.041264999999999</v>
      </c>
      <c r="AH1908">
        <v>16.308223999999999</v>
      </c>
      <c r="AI1908">
        <v>16.631177999999998</v>
      </c>
      <c r="AJ1908">
        <v>16.992743999999998</v>
      </c>
      <c r="AK1908">
        <v>17.344211999999999</v>
      </c>
      <c r="AL1908">
        <v>17.717718000000001</v>
      </c>
      <c r="AM1908">
        <v>18.137215000000001</v>
      </c>
      <c r="AN1908">
        <v>18.544578999999999</v>
      </c>
      <c r="AO1908" s="1">
        <v>1.2E-2</v>
      </c>
    </row>
    <row r="1909" spans="1:41" hidden="1" x14ac:dyDescent="0.2">
      <c r="A1909" t="s">
        <v>1490</v>
      </c>
      <c r="B1909" t="s">
        <v>13</v>
      </c>
      <c r="C1909" t="s">
        <v>2648</v>
      </c>
      <c r="D1909" t="s">
        <v>2680</v>
      </c>
      <c r="E1909" t="s">
        <v>2664</v>
      </c>
      <c r="F1909" t="s">
        <v>2655</v>
      </c>
      <c r="G1909" t="s">
        <v>2652</v>
      </c>
      <c r="H1909" t="s">
        <v>1416</v>
      </c>
      <c r="I1909" t="s">
        <v>186</v>
      </c>
      <c r="K1909">
        <v>12.982825</v>
      </c>
      <c r="L1909">
        <v>12.691001</v>
      </c>
      <c r="M1909">
        <v>12.143439000000001</v>
      </c>
      <c r="N1909">
        <v>11.839349</v>
      </c>
      <c r="O1909">
        <v>11.671312</v>
      </c>
      <c r="P1909">
        <v>11.579781000000001</v>
      </c>
      <c r="Q1909">
        <v>11.632542000000001</v>
      </c>
      <c r="R1909">
        <v>11.834300000000001</v>
      </c>
      <c r="S1909">
        <v>11.976338</v>
      </c>
      <c r="T1909">
        <v>12.145905000000001</v>
      </c>
      <c r="U1909">
        <v>12.289192999999999</v>
      </c>
      <c r="V1909">
        <v>12.451271</v>
      </c>
      <c r="W1909">
        <v>12.734040999999999</v>
      </c>
      <c r="X1909">
        <v>12.91962</v>
      </c>
      <c r="Y1909">
        <v>13.047461</v>
      </c>
      <c r="Z1909">
        <v>13.216716</v>
      </c>
      <c r="AA1909">
        <v>13.43285</v>
      </c>
      <c r="AB1909">
        <v>13.624453000000001</v>
      </c>
      <c r="AC1909">
        <v>13.859837000000001</v>
      </c>
      <c r="AD1909">
        <v>14.093977000000001</v>
      </c>
      <c r="AE1909">
        <v>14.329587</v>
      </c>
      <c r="AF1909">
        <v>14.513778</v>
      </c>
      <c r="AG1909">
        <v>14.803321</v>
      </c>
      <c r="AH1909">
        <v>15.060563</v>
      </c>
      <c r="AI1909">
        <v>15.342974999999999</v>
      </c>
      <c r="AJ1909">
        <v>15.653112</v>
      </c>
      <c r="AK1909">
        <v>15.896148</v>
      </c>
      <c r="AL1909">
        <v>16.138010000000001</v>
      </c>
      <c r="AM1909">
        <v>16.457923999999998</v>
      </c>
      <c r="AN1909">
        <v>16.749518999999999</v>
      </c>
      <c r="AO1909" s="1">
        <v>8.9999999999999993E-3</v>
      </c>
    </row>
    <row r="1910" spans="1:41" hidden="1" x14ac:dyDescent="0.2">
      <c r="A1910" t="s">
        <v>1490</v>
      </c>
      <c r="B1910" t="s">
        <v>15</v>
      </c>
      <c r="C1910" t="s">
        <v>2648</v>
      </c>
      <c r="D1910" t="s">
        <v>2680</v>
      </c>
      <c r="E1910" t="s">
        <v>2664</v>
      </c>
      <c r="F1910" t="s">
        <v>2655</v>
      </c>
      <c r="G1910" t="s">
        <v>2653</v>
      </c>
      <c r="H1910" t="s">
        <v>1417</v>
      </c>
      <c r="I1910" t="s">
        <v>186</v>
      </c>
      <c r="K1910">
        <v>13.006562000000001</v>
      </c>
      <c r="L1910">
        <v>13.763938</v>
      </c>
      <c r="M1910">
        <v>13.449698</v>
      </c>
      <c r="N1910">
        <v>13.502705000000001</v>
      </c>
      <c r="O1910">
        <v>13.502662000000001</v>
      </c>
      <c r="P1910">
        <v>13.663064</v>
      </c>
      <c r="Q1910">
        <v>13.817796</v>
      </c>
      <c r="R1910">
        <v>14.17144</v>
      </c>
      <c r="S1910">
        <v>14.562979</v>
      </c>
      <c r="T1910">
        <v>14.798370999999999</v>
      </c>
      <c r="U1910">
        <v>15.107231000000001</v>
      </c>
      <c r="V1910">
        <v>15.398738</v>
      </c>
      <c r="W1910">
        <v>15.665525000000001</v>
      </c>
      <c r="X1910">
        <v>15.949669</v>
      </c>
      <c r="Y1910">
        <v>16.176587999999999</v>
      </c>
      <c r="Z1910">
        <v>16.553948999999999</v>
      </c>
      <c r="AA1910">
        <v>16.873360000000002</v>
      </c>
      <c r="AB1910">
        <v>17.217773000000001</v>
      </c>
      <c r="AC1910">
        <v>17.630642000000002</v>
      </c>
      <c r="AD1910">
        <v>18.088570000000001</v>
      </c>
      <c r="AE1910">
        <v>18.425611</v>
      </c>
      <c r="AF1910">
        <v>18.708794000000001</v>
      </c>
      <c r="AG1910">
        <v>19.028637</v>
      </c>
      <c r="AH1910">
        <v>19.592753999999999</v>
      </c>
      <c r="AI1910">
        <v>20.108276</v>
      </c>
      <c r="AJ1910">
        <v>20.643371999999999</v>
      </c>
      <c r="AK1910">
        <v>21.172777</v>
      </c>
      <c r="AL1910">
        <v>21.725763000000001</v>
      </c>
      <c r="AM1910">
        <v>22.370224</v>
      </c>
      <c r="AN1910">
        <v>23.048521000000001</v>
      </c>
      <c r="AO1910" s="1">
        <v>0.02</v>
      </c>
    </row>
    <row r="1911" spans="1:41" hidden="1" x14ac:dyDescent="0.2">
      <c r="A1911" t="s">
        <v>1490</v>
      </c>
      <c r="B1911" t="s">
        <v>25</v>
      </c>
      <c r="C1911" t="s">
        <v>2648</v>
      </c>
      <c r="D1911" t="s">
        <v>2680</v>
      </c>
      <c r="E1911" t="s">
        <v>2664</v>
      </c>
      <c r="F1911" t="s">
        <v>2656</v>
      </c>
      <c r="I1911" t="s">
        <v>186</v>
      </c>
    </row>
    <row r="1912" spans="1:41" hidden="1" x14ac:dyDescent="0.2">
      <c r="A1912" t="s">
        <v>1490</v>
      </c>
      <c r="B1912" t="s">
        <v>11</v>
      </c>
      <c r="C1912" t="s">
        <v>2648</v>
      </c>
      <c r="D1912" t="s">
        <v>2680</v>
      </c>
      <c r="E1912" t="s">
        <v>2664</v>
      </c>
      <c r="F1912" t="s">
        <v>2656</v>
      </c>
      <c r="G1912" t="s">
        <v>2651</v>
      </c>
      <c r="H1912" t="s">
        <v>1418</v>
      </c>
      <c r="I1912" t="s">
        <v>186</v>
      </c>
      <c r="K1912">
        <v>32.203631999999999</v>
      </c>
      <c r="L1912">
        <v>34.973694000000002</v>
      </c>
      <c r="M1912">
        <v>35.783630000000002</v>
      </c>
      <c r="N1912">
        <v>36.853332999999999</v>
      </c>
      <c r="O1912">
        <v>37.835621000000003</v>
      </c>
      <c r="P1912">
        <v>38.853389999999997</v>
      </c>
      <c r="Q1912">
        <v>39.936248999999997</v>
      </c>
      <c r="R1912">
        <v>41.05294</v>
      </c>
      <c r="S1912">
        <v>42.297142000000001</v>
      </c>
      <c r="T1912">
        <v>43.244503000000002</v>
      </c>
      <c r="U1912">
        <v>44.165672000000001</v>
      </c>
      <c r="V1912">
        <v>45.147548999999998</v>
      </c>
      <c r="W1912">
        <v>46.260483000000001</v>
      </c>
      <c r="X1912">
        <v>47.356833999999999</v>
      </c>
      <c r="Y1912">
        <v>48.042243999999997</v>
      </c>
      <c r="Z1912">
        <v>48.695988</v>
      </c>
      <c r="AA1912">
        <v>49.293078999999999</v>
      </c>
      <c r="AB1912">
        <v>49.956104000000003</v>
      </c>
      <c r="AC1912">
        <v>50.728825000000001</v>
      </c>
      <c r="AD1912">
        <v>51.540191999999998</v>
      </c>
      <c r="AE1912">
        <v>52.129325999999999</v>
      </c>
      <c r="AF1912">
        <v>52.688521999999999</v>
      </c>
      <c r="AG1912">
        <v>53.363627999999999</v>
      </c>
      <c r="AH1912">
        <v>54.045878999999999</v>
      </c>
      <c r="AI1912">
        <v>54.901339999999998</v>
      </c>
      <c r="AJ1912">
        <v>55.745097999999999</v>
      </c>
      <c r="AK1912">
        <v>56.554577000000002</v>
      </c>
      <c r="AL1912">
        <v>57.427979000000001</v>
      </c>
      <c r="AM1912">
        <v>58.369754999999998</v>
      </c>
      <c r="AN1912">
        <v>59.109428000000001</v>
      </c>
      <c r="AO1912" s="1">
        <v>2.1000000000000001E-2</v>
      </c>
    </row>
    <row r="1913" spans="1:41" hidden="1" x14ac:dyDescent="0.2">
      <c r="A1913" t="s">
        <v>1490</v>
      </c>
      <c r="B1913" t="s">
        <v>13</v>
      </c>
      <c r="C1913" t="s">
        <v>2648</v>
      </c>
      <c r="D1913" t="s">
        <v>2680</v>
      </c>
      <c r="E1913" t="s">
        <v>2664</v>
      </c>
      <c r="F1913" t="s">
        <v>2656</v>
      </c>
      <c r="G1913" t="s">
        <v>2652</v>
      </c>
      <c r="H1913" t="s">
        <v>1419</v>
      </c>
      <c r="I1913" t="s">
        <v>186</v>
      </c>
      <c r="K1913">
        <v>32.392558999999999</v>
      </c>
      <c r="L1913">
        <v>34.880477999999997</v>
      </c>
      <c r="M1913">
        <v>35.153976</v>
      </c>
      <c r="N1913">
        <v>36.087615999999997</v>
      </c>
      <c r="O1913">
        <v>36.964275000000001</v>
      </c>
      <c r="P1913">
        <v>37.949534999999997</v>
      </c>
      <c r="Q1913">
        <v>38.960735</v>
      </c>
      <c r="R1913">
        <v>39.746136</v>
      </c>
      <c r="S1913">
        <v>40.948115999999999</v>
      </c>
      <c r="T1913">
        <v>41.838112000000002</v>
      </c>
      <c r="U1913">
        <v>42.820698</v>
      </c>
      <c r="V1913">
        <v>43.751877</v>
      </c>
      <c r="W1913">
        <v>44.760711999999998</v>
      </c>
      <c r="X1913">
        <v>45.910957000000003</v>
      </c>
      <c r="Y1913">
        <v>46.667019000000003</v>
      </c>
      <c r="Z1913">
        <v>47.531238999999999</v>
      </c>
      <c r="AA1913">
        <v>48.288643</v>
      </c>
      <c r="AB1913">
        <v>48.937195000000003</v>
      </c>
      <c r="AC1913">
        <v>49.659294000000003</v>
      </c>
      <c r="AD1913">
        <v>50.535693999999999</v>
      </c>
      <c r="AE1913">
        <v>51.089962</v>
      </c>
      <c r="AF1913">
        <v>51.611134</v>
      </c>
      <c r="AG1913">
        <v>52.371105</v>
      </c>
      <c r="AH1913">
        <v>53.278458000000001</v>
      </c>
      <c r="AI1913">
        <v>54.153168000000001</v>
      </c>
      <c r="AJ1913">
        <v>55.094852000000003</v>
      </c>
      <c r="AK1913">
        <v>55.734966</v>
      </c>
      <c r="AL1913">
        <v>56.37764</v>
      </c>
      <c r="AM1913">
        <v>57.018771999999998</v>
      </c>
      <c r="AN1913">
        <v>57.596328999999997</v>
      </c>
      <c r="AO1913" s="1">
        <v>0.02</v>
      </c>
    </row>
    <row r="1914" spans="1:41" hidden="1" x14ac:dyDescent="0.2">
      <c r="A1914" t="s">
        <v>1490</v>
      </c>
      <c r="B1914" t="s">
        <v>15</v>
      </c>
      <c r="C1914" t="s">
        <v>2648</v>
      </c>
      <c r="D1914" t="s">
        <v>2680</v>
      </c>
      <c r="E1914" t="s">
        <v>2664</v>
      </c>
      <c r="F1914" t="s">
        <v>2656</v>
      </c>
      <c r="G1914" t="s">
        <v>2653</v>
      </c>
      <c r="H1914" t="s">
        <v>1420</v>
      </c>
      <c r="I1914" t="s">
        <v>186</v>
      </c>
      <c r="K1914">
        <v>32.287033000000001</v>
      </c>
      <c r="L1914">
        <v>34.965977000000002</v>
      </c>
      <c r="M1914">
        <v>36.691310999999999</v>
      </c>
      <c r="N1914">
        <v>38.272350000000003</v>
      </c>
      <c r="O1914">
        <v>39.656726999999997</v>
      </c>
      <c r="P1914">
        <v>41.289695999999999</v>
      </c>
      <c r="Q1914">
        <v>42.586620000000003</v>
      </c>
      <c r="R1914">
        <v>43.756832000000003</v>
      </c>
      <c r="S1914">
        <v>44.896324</v>
      </c>
      <c r="T1914">
        <v>45.903736000000002</v>
      </c>
      <c r="U1914">
        <v>46.891444999999997</v>
      </c>
      <c r="V1914">
        <v>47.788696000000002</v>
      </c>
      <c r="W1914">
        <v>48.698264999999999</v>
      </c>
      <c r="X1914">
        <v>49.553547000000002</v>
      </c>
      <c r="Y1914">
        <v>50.019547000000003</v>
      </c>
      <c r="Z1914">
        <v>50.612338999999999</v>
      </c>
      <c r="AA1914">
        <v>51.455570000000002</v>
      </c>
      <c r="AB1914">
        <v>52.394573000000001</v>
      </c>
      <c r="AC1914">
        <v>53.164070000000002</v>
      </c>
      <c r="AD1914">
        <v>54.140224000000003</v>
      </c>
      <c r="AE1914">
        <v>54.765179000000003</v>
      </c>
      <c r="AF1914">
        <v>55.326763</v>
      </c>
      <c r="AG1914">
        <v>56.059685000000002</v>
      </c>
      <c r="AH1914">
        <v>56.985081000000001</v>
      </c>
      <c r="AI1914">
        <v>58.055294000000004</v>
      </c>
      <c r="AJ1914">
        <v>59.046379000000002</v>
      </c>
      <c r="AK1914">
        <v>60.200989</v>
      </c>
      <c r="AL1914">
        <v>61.271622000000001</v>
      </c>
      <c r="AM1914">
        <v>62.198371999999999</v>
      </c>
      <c r="AN1914">
        <v>63.111953999999997</v>
      </c>
      <c r="AO1914" s="1">
        <v>2.3E-2</v>
      </c>
    </row>
    <row r="1915" spans="1:41" hidden="1" x14ac:dyDescent="0.2">
      <c r="A1915" t="s">
        <v>1490</v>
      </c>
      <c r="B1915" t="s">
        <v>104</v>
      </c>
    </row>
    <row r="1916" spans="1:41" hidden="1" x14ac:dyDescent="0.2">
      <c r="A1916" t="s">
        <v>1490</v>
      </c>
      <c r="B1916" t="s">
        <v>17</v>
      </c>
      <c r="C1916" t="s">
        <v>2648</v>
      </c>
      <c r="D1916" t="s">
        <v>2680</v>
      </c>
      <c r="E1916" t="s">
        <v>2669</v>
      </c>
      <c r="F1916" t="s">
        <v>2654</v>
      </c>
      <c r="I1916" t="s">
        <v>186</v>
      </c>
    </row>
    <row r="1917" spans="1:41" hidden="1" x14ac:dyDescent="0.2">
      <c r="A1917" t="s">
        <v>1490</v>
      </c>
      <c r="B1917" t="s">
        <v>11</v>
      </c>
      <c r="C1917" t="s">
        <v>2648</v>
      </c>
      <c r="D1917" t="s">
        <v>2680</v>
      </c>
      <c r="E1917" t="s">
        <v>2669</v>
      </c>
      <c r="F1917" t="s">
        <v>2654</v>
      </c>
      <c r="G1917" t="s">
        <v>2651</v>
      </c>
      <c r="H1917" t="s">
        <v>1421</v>
      </c>
      <c r="I1917" t="s">
        <v>186</v>
      </c>
      <c r="K1917">
        <v>22.166609000000001</v>
      </c>
      <c r="L1917">
        <v>23.210467999999999</v>
      </c>
      <c r="M1917">
        <v>21.966702000000002</v>
      </c>
      <c r="N1917">
        <v>23.055731000000002</v>
      </c>
      <c r="O1917">
        <v>23.026797999999999</v>
      </c>
      <c r="P1917">
        <v>23.115704000000001</v>
      </c>
      <c r="Q1917">
        <v>23.331202999999999</v>
      </c>
      <c r="R1917">
        <v>24.187850999999998</v>
      </c>
      <c r="S1917">
        <v>24.933890999999999</v>
      </c>
      <c r="T1917">
        <v>25.508538999999999</v>
      </c>
      <c r="U1917">
        <v>26.429452999999999</v>
      </c>
      <c r="V1917">
        <v>27.263224000000001</v>
      </c>
      <c r="W1917">
        <v>27.95833</v>
      </c>
      <c r="X1917">
        <v>28.725607</v>
      </c>
      <c r="Y1917">
        <v>29.521629000000001</v>
      </c>
      <c r="Z1917">
        <v>30.411885999999999</v>
      </c>
      <c r="AA1917">
        <v>31.405944999999999</v>
      </c>
      <c r="AB1917">
        <v>32.305157000000001</v>
      </c>
      <c r="AC1917">
        <v>33.122653999999997</v>
      </c>
      <c r="AD1917">
        <v>34.239528999999997</v>
      </c>
      <c r="AE1917">
        <v>35.179080999999996</v>
      </c>
      <c r="AF1917">
        <v>36.007244</v>
      </c>
      <c r="AG1917">
        <v>37.213757000000001</v>
      </c>
      <c r="AH1917">
        <v>38.513500000000001</v>
      </c>
      <c r="AI1917">
        <v>39.558819</v>
      </c>
      <c r="AJ1917">
        <v>40.855559999999997</v>
      </c>
      <c r="AK1917">
        <v>41.822102000000001</v>
      </c>
      <c r="AL1917">
        <v>42.633277999999997</v>
      </c>
      <c r="AM1917">
        <v>43.602406000000002</v>
      </c>
      <c r="AN1917">
        <v>44.467948999999997</v>
      </c>
      <c r="AO1917" s="1">
        <v>2.4E-2</v>
      </c>
    </row>
    <row r="1918" spans="1:41" hidden="1" x14ac:dyDescent="0.2">
      <c r="A1918" t="s">
        <v>1490</v>
      </c>
      <c r="B1918" t="s">
        <v>13</v>
      </c>
      <c r="C1918" t="s">
        <v>2648</v>
      </c>
      <c r="D1918" t="s">
        <v>2680</v>
      </c>
      <c r="E1918" t="s">
        <v>2669</v>
      </c>
      <c r="F1918" t="s">
        <v>2654</v>
      </c>
      <c r="G1918" t="s">
        <v>2652</v>
      </c>
      <c r="H1918" t="s">
        <v>1422</v>
      </c>
      <c r="I1918" t="s">
        <v>186</v>
      </c>
      <c r="K1918">
        <v>22.166609000000001</v>
      </c>
      <c r="L1918">
        <v>23.204167999999999</v>
      </c>
      <c r="M1918">
        <v>21.546688</v>
      </c>
      <c r="N1918">
        <v>22.026634000000001</v>
      </c>
      <c r="O1918">
        <v>21.946249000000002</v>
      </c>
      <c r="P1918">
        <v>22.021374000000002</v>
      </c>
      <c r="Q1918">
        <v>22.267731000000001</v>
      </c>
      <c r="R1918">
        <v>23.109041000000001</v>
      </c>
      <c r="S1918">
        <v>23.852730000000001</v>
      </c>
      <c r="T1918">
        <v>24.469995000000001</v>
      </c>
      <c r="U1918">
        <v>25.220020000000002</v>
      </c>
      <c r="V1918">
        <v>26.016884000000001</v>
      </c>
      <c r="W1918">
        <v>26.69792</v>
      </c>
      <c r="X1918">
        <v>27.210540999999999</v>
      </c>
      <c r="Y1918">
        <v>27.890422999999998</v>
      </c>
      <c r="Z1918">
        <v>28.533481999999999</v>
      </c>
      <c r="AA1918">
        <v>29.247969000000001</v>
      </c>
      <c r="AB1918">
        <v>30.132574000000002</v>
      </c>
      <c r="AC1918">
        <v>30.809479</v>
      </c>
      <c r="AD1918">
        <v>32.067965999999998</v>
      </c>
      <c r="AE1918">
        <v>33.02787</v>
      </c>
      <c r="AF1918">
        <v>33.732342000000003</v>
      </c>
      <c r="AG1918">
        <v>34.952525999999999</v>
      </c>
      <c r="AH1918">
        <v>35.921478</v>
      </c>
      <c r="AI1918">
        <v>36.742840000000001</v>
      </c>
      <c r="AJ1918">
        <v>37.925369000000003</v>
      </c>
      <c r="AK1918">
        <v>38.425010999999998</v>
      </c>
      <c r="AL1918">
        <v>39.278148999999999</v>
      </c>
      <c r="AM1918">
        <v>40.438637</v>
      </c>
      <c r="AN1918">
        <v>41.394913000000003</v>
      </c>
      <c r="AO1918" s="1">
        <v>2.1999999999999999E-2</v>
      </c>
    </row>
    <row r="1919" spans="1:41" hidden="1" x14ac:dyDescent="0.2">
      <c r="A1919" t="s">
        <v>1490</v>
      </c>
      <c r="B1919" t="s">
        <v>15</v>
      </c>
      <c r="C1919" t="s">
        <v>2648</v>
      </c>
      <c r="D1919" t="s">
        <v>2680</v>
      </c>
      <c r="E1919" t="s">
        <v>2669</v>
      </c>
      <c r="F1919" t="s">
        <v>2654</v>
      </c>
      <c r="G1919" t="s">
        <v>2653</v>
      </c>
      <c r="H1919" t="s">
        <v>1423</v>
      </c>
      <c r="I1919" t="s">
        <v>186</v>
      </c>
      <c r="K1919">
        <v>22.166609000000001</v>
      </c>
      <c r="L1919">
        <v>23.223023999999999</v>
      </c>
      <c r="M1919">
        <v>21.869505</v>
      </c>
      <c r="N1919">
        <v>23.272103999999999</v>
      </c>
      <c r="O1919">
        <v>23.674987999999999</v>
      </c>
      <c r="P1919">
        <v>23.966640000000002</v>
      </c>
      <c r="Q1919">
        <v>24.289793</v>
      </c>
      <c r="R1919">
        <v>25.398147999999999</v>
      </c>
      <c r="S1919">
        <v>27.048027000000001</v>
      </c>
      <c r="T1919">
        <v>27.871009999999998</v>
      </c>
      <c r="U1919">
        <v>28.863613000000001</v>
      </c>
      <c r="V1919">
        <v>29.767845000000001</v>
      </c>
      <c r="W1919">
        <v>30.560312</v>
      </c>
      <c r="X1919">
        <v>31.363849999999999</v>
      </c>
      <c r="Y1919">
        <v>31.997021</v>
      </c>
      <c r="Z1919">
        <v>32.788662000000002</v>
      </c>
      <c r="AA1919">
        <v>33.737231999999999</v>
      </c>
      <c r="AB1919">
        <v>34.489882999999999</v>
      </c>
      <c r="AC1919">
        <v>35.320155999999997</v>
      </c>
      <c r="AD1919">
        <v>35.586750000000002</v>
      </c>
      <c r="AE1919">
        <v>36.199806000000002</v>
      </c>
      <c r="AF1919">
        <v>37.076332000000001</v>
      </c>
      <c r="AG1919">
        <v>38.330128000000002</v>
      </c>
      <c r="AH1919">
        <v>39.560425000000002</v>
      </c>
      <c r="AI1919">
        <v>41.072730999999997</v>
      </c>
      <c r="AJ1919">
        <v>42.190952000000003</v>
      </c>
      <c r="AK1919">
        <v>43.245766000000003</v>
      </c>
      <c r="AL1919">
        <v>43.930717000000001</v>
      </c>
      <c r="AM1919">
        <v>45.04401</v>
      </c>
      <c r="AN1919">
        <v>46.342216000000001</v>
      </c>
      <c r="AO1919" s="1">
        <v>2.5999999999999999E-2</v>
      </c>
    </row>
    <row r="1920" spans="1:41" hidden="1" x14ac:dyDescent="0.2">
      <c r="A1920" t="s">
        <v>1490</v>
      </c>
      <c r="B1920" t="s">
        <v>36</v>
      </c>
      <c r="C1920" t="s">
        <v>2648</v>
      </c>
      <c r="D1920" t="s">
        <v>2680</v>
      </c>
      <c r="E1920" t="s">
        <v>2669</v>
      </c>
      <c r="F1920" t="s">
        <v>2660</v>
      </c>
      <c r="I1920" t="s">
        <v>186</v>
      </c>
    </row>
    <row r="1921" spans="1:41" hidden="1" x14ac:dyDescent="0.2">
      <c r="A1921" t="s">
        <v>1490</v>
      </c>
      <c r="B1921" t="s">
        <v>11</v>
      </c>
      <c r="C1921" t="s">
        <v>2648</v>
      </c>
      <c r="D1921" t="s">
        <v>2680</v>
      </c>
      <c r="E1921" t="s">
        <v>2669</v>
      </c>
      <c r="F1921" t="s">
        <v>2660</v>
      </c>
      <c r="G1921" t="s">
        <v>2651</v>
      </c>
      <c r="H1921" t="s">
        <v>1424</v>
      </c>
      <c r="I1921" t="s">
        <v>186</v>
      </c>
      <c r="K1921">
        <v>11.238533</v>
      </c>
      <c r="L1921">
        <v>11.806604</v>
      </c>
      <c r="M1921">
        <v>11.412792</v>
      </c>
      <c r="N1921">
        <v>12.362517</v>
      </c>
      <c r="O1921">
        <v>12.487485</v>
      </c>
      <c r="P1921">
        <v>12.668806999999999</v>
      </c>
      <c r="Q1921">
        <v>13.065137999999999</v>
      </c>
      <c r="R1921">
        <v>13.634772</v>
      </c>
      <c r="S1921">
        <v>14.084721999999999</v>
      </c>
      <c r="T1921">
        <v>14.603783999999999</v>
      </c>
      <c r="U1921">
        <v>15.168293</v>
      </c>
      <c r="V1921">
        <v>15.686847999999999</v>
      </c>
      <c r="W1921">
        <v>16.192748999999999</v>
      </c>
      <c r="X1921">
        <v>16.570364000000001</v>
      </c>
      <c r="Y1921">
        <v>16.964039</v>
      </c>
      <c r="Z1921">
        <v>17.274225000000001</v>
      </c>
      <c r="AA1921">
        <v>17.637262</v>
      </c>
      <c r="AB1921">
        <v>18.314513999999999</v>
      </c>
      <c r="AC1921">
        <v>18.455480999999999</v>
      </c>
      <c r="AD1921">
        <v>19.677795</v>
      </c>
      <c r="AE1921">
        <v>20.394165000000001</v>
      </c>
      <c r="AF1921">
        <v>21.085314</v>
      </c>
      <c r="AG1921">
        <v>22.178429000000001</v>
      </c>
      <c r="AH1921">
        <v>23.152037</v>
      </c>
      <c r="AI1921">
        <v>23.841284000000002</v>
      </c>
      <c r="AJ1921">
        <v>24.636458999999999</v>
      </c>
      <c r="AK1921">
        <v>25.422170999999999</v>
      </c>
      <c r="AL1921">
        <v>25.812967</v>
      </c>
      <c r="AM1921">
        <v>26.524811</v>
      </c>
      <c r="AN1921">
        <v>26.953741000000001</v>
      </c>
      <c r="AO1921" s="1">
        <v>3.1E-2</v>
      </c>
    </row>
    <row r="1922" spans="1:41" hidden="1" x14ac:dyDescent="0.2">
      <c r="A1922" t="s">
        <v>1490</v>
      </c>
      <c r="B1922" t="s">
        <v>13</v>
      </c>
      <c r="C1922" t="s">
        <v>2648</v>
      </c>
      <c r="D1922" t="s">
        <v>2680</v>
      </c>
      <c r="E1922" t="s">
        <v>2669</v>
      </c>
      <c r="F1922" t="s">
        <v>2660</v>
      </c>
      <c r="G1922" t="s">
        <v>2652</v>
      </c>
      <c r="H1922" t="s">
        <v>1425</v>
      </c>
      <c r="I1922" t="s">
        <v>186</v>
      </c>
      <c r="K1922">
        <v>11.238533</v>
      </c>
      <c r="L1922">
        <v>11.8034</v>
      </c>
      <c r="M1922">
        <v>11.093602000000001</v>
      </c>
      <c r="N1922">
        <v>11.580691</v>
      </c>
      <c r="O1922">
        <v>11.636955</v>
      </c>
      <c r="P1922">
        <v>11.83619</v>
      </c>
      <c r="Q1922">
        <v>12.20566</v>
      </c>
      <c r="R1922">
        <v>12.738296</v>
      </c>
      <c r="S1922">
        <v>13.22195</v>
      </c>
      <c r="T1922">
        <v>13.647759000000001</v>
      </c>
      <c r="U1922">
        <v>14.104861</v>
      </c>
      <c r="V1922">
        <v>14.636977999999999</v>
      </c>
      <c r="W1922">
        <v>15.081530000000001</v>
      </c>
      <c r="X1922">
        <v>15.393621</v>
      </c>
      <c r="Y1922">
        <v>15.824446999999999</v>
      </c>
      <c r="Z1922">
        <v>16.241854</v>
      </c>
      <c r="AA1922">
        <v>16.719694</v>
      </c>
      <c r="AB1922">
        <v>17.316669000000001</v>
      </c>
      <c r="AC1922">
        <v>17.69529</v>
      </c>
      <c r="AD1922">
        <v>18.629937999999999</v>
      </c>
      <c r="AE1922">
        <v>19.261267</v>
      </c>
      <c r="AF1922">
        <v>19.699959</v>
      </c>
      <c r="AG1922">
        <v>20.512674000000001</v>
      </c>
      <c r="AH1922">
        <v>21.133883999999998</v>
      </c>
      <c r="AI1922">
        <v>21.780965999999999</v>
      </c>
      <c r="AJ1922">
        <v>22.480173000000001</v>
      </c>
      <c r="AK1922">
        <v>22.812961999999999</v>
      </c>
      <c r="AL1922">
        <v>23.405546000000001</v>
      </c>
      <c r="AM1922">
        <v>24.08437</v>
      </c>
      <c r="AN1922">
        <v>24.694510999999999</v>
      </c>
      <c r="AO1922" s="1">
        <v>2.8000000000000001E-2</v>
      </c>
    </row>
    <row r="1923" spans="1:41" hidden="1" x14ac:dyDescent="0.2">
      <c r="A1923" t="s">
        <v>1490</v>
      </c>
      <c r="B1923" t="s">
        <v>15</v>
      </c>
      <c r="C1923" t="s">
        <v>2648</v>
      </c>
      <c r="D1923" t="s">
        <v>2680</v>
      </c>
      <c r="E1923" t="s">
        <v>2669</v>
      </c>
      <c r="F1923" t="s">
        <v>2660</v>
      </c>
      <c r="G1923" t="s">
        <v>2653</v>
      </c>
      <c r="H1923" t="s">
        <v>1426</v>
      </c>
      <c r="I1923" t="s">
        <v>186</v>
      </c>
      <c r="K1923">
        <v>11.238533</v>
      </c>
      <c r="L1923">
        <v>11.812989999999999</v>
      </c>
      <c r="M1923">
        <v>11.25624</v>
      </c>
      <c r="N1923">
        <v>12.55749</v>
      </c>
      <c r="O1923">
        <v>13.060349</v>
      </c>
      <c r="P1923">
        <v>13.448423</v>
      </c>
      <c r="Q1923">
        <v>13.940289</v>
      </c>
      <c r="R1923">
        <v>14.662736000000001</v>
      </c>
      <c r="S1923">
        <v>15.881847</v>
      </c>
      <c r="T1923">
        <v>16.289026</v>
      </c>
      <c r="U1923">
        <v>16.840344999999999</v>
      </c>
      <c r="V1923">
        <v>17.329000000000001</v>
      </c>
      <c r="W1923">
        <v>17.870211000000001</v>
      </c>
      <c r="X1923">
        <v>18.366230000000002</v>
      </c>
      <c r="Y1923">
        <v>18.653977999999999</v>
      </c>
      <c r="Z1923">
        <v>19.037801999999999</v>
      </c>
      <c r="AA1923">
        <v>19.846117</v>
      </c>
      <c r="AB1923">
        <v>20.489552</v>
      </c>
      <c r="AC1923">
        <v>20.970127000000002</v>
      </c>
      <c r="AD1923">
        <v>21.474091000000001</v>
      </c>
      <c r="AE1923">
        <v>22.133745000000001</v>
      </c>
      <c r="AF1923">
        <v>22.783919999999998</v>
      </c>
      <c r="AG1923">
        <v>23.712530000000001</v>
      </c>
      <c r="AH1923">
        <v>24.146162</v>
      </c>
      <c r="AI1923">
        <v>24.898731000000002</v>
      </c>
      <c r="AJ1923">
        <v>25.700659000000002</v>
      </c>
      <c r="AK1923">
        <v>26.323371999999999</v>
      </c>
      <c r="AL1923">
        <v>27.082761999999999</v>
      </c>
      <c r="AM1923">
        <v>27.877569000000001</v>
      </c>
      <c r="AN1923">
        <v>28.501200000000001</v>
      </c>
      <c r="AO1923" s="1">
        <v>3.3000000000000002E-2</v>
      </c>
    </row>
    <row r="1924" spans="1:41" hidden="1" x14ac:dyDescent="0.2">
      <c r="A1924" t="s">
        <v>1490</v>
      </c>
      <c r="B1924" t="s">
        <v>21</v>
      </c>
      <c r="C1924" t="s">
        <v>2648</v>
      </c>
      <c r="D1924" t="s">
        <v>2680</v>
      </c>
      <c r="E1924" t="s">
        <v>2669</v>
      </c>
      <c r="F1924" t="s">
        <v>2655</v>
      </c>
      <c r="I1924" t="s">
        <v>186</v>
      </c>
    </row>
    <row r="1925" spans="1:41" hidden="1" x14ac:dyDescent="0.2">
      <c r="A1925" t="s">
        <v>1490</v>
      </c>
      <c r="B1925" t="s">
        <v>11</v>
      </c>
      <c r="C1925" t="s">
        <v>2648</v>
      </c>
      <c r="D1925" t="s">
        <v>2680</v>
      </c>
      <c r="E1925" t="s">
        <v>2669</v>
      </c>
      <c r="F1925" t="s">
        <v>2655</v>
      </c>
      <c r="G1925" t="s">
        <v>2651</v>
      </c>
      <c r="H1925" t="s">
        <v>1427</v>
      </c>
      <c r="I1925" t="s">
        <v>186</v>
      </c>
      <c r="K1925">
        <v>5.772297</v>
      </c>
      <c r="L1925">
        <v>4.6391280000000004</v>
      </c>
      <c r="M1925">
        <v>4.4366690000000002</v>
      </c>
      <c r="N1925">
        <v>4.2213510000000003</v>
      </c>
      <c r="O1925">
        <v>4.1186569999999998</v>
      </c>
      <c r="P1925">
        <v>4.1994350000000003</v>
      </c>
      <c r="Q1925">
        <v>4.4092880000000001</v>
      </c>
      <c r="R1925">
        <v>4.6828820000000002</v>
      </c>
      <c r="S1925">
        <v>4.8382170000000002</v>
      </c>
      <c r="T1925">
        <v>5.0420299999999996</v>
      </c>
      <c r="U1925">
        <v>5.2356259999999999</v>
      </c>
      <c r="V1925">
        <v>5.3835600000000001</v>
      </c>
      <c r="W1925">
        <v>5.568562</v>
      </c>
      <c r="X1925">
        <v>5.6183170000000002</v>
      </c>
      <c r="Y1925">
        <v>5.7251539999999999</v>
      </c>
      <c r="Z1925">
        <v>5.819483</v>
      </c>
      <c r="AA1925">
        <v>5.9762950000000004</v>
      </c>
      <c r="AB1925">
        <v>6.148898</v>
      </c>
      <c r="AC1925">
        <v>6.2952339999999998</v>
      </c>
      <c r="AD1925">
        <v>6.5076099999999997</v>
      </c>
      <c r="AE1925">
        <v>6.7031349999999996</v>
      </c>
      <c r="AF1925">
        <v>6.8231099999999998</v>
      </c>
      <c r="AG1925">
        <v>6.9671890000000003</v>
      </c>
      <c r="AH1925">
        <v>7.0298480000000003</v>
      </c>
      <c r="AI1925">
        <v>7.1638380000000002</v>
      </c>
      <c r="AJ1925">
        <v>7.3405769999999997</v>
      </c>
      <c r="AK1925">
        <v>7.4924980000000003</v>
      </c>
      <c r="AL1925">
        <v>7.6739300000000004</v>
      </c>
      <c r="AM1925">
        <v>7.8458870000000003</v>
      </c>
      <c r="AN1925">
        <v>8.0307879999999994</v>
      </c>
      <c r="AO1925" s="1">
        <v>1.0999999999999999E-2</v>
      </c>
    </row>
    <row r="1926" spans="1:41" hidden="1" x14ac:dyDescent="0.2">
      <c r="A1926" t="s">
        <v>1490</v>
      </c>
      <c r="B1926" t="s">
        <v>13</v>
      </c>
      <c r="C1926" t="s">
        <v>2648</v>
      </c>
      <c r="D1926" t="s">
        <v>2680</v>
      </c>
      <c r="E1926" t="s">
        <v>2669</v>
      </c>
      <c r="F1926" t="s">
        <v>2655</v>
      </c>
      <c r="G1926" t="s">
        <v>2652</v>
      </c>
      <c r="H1926" t="s">
        <v>1428</v>
      </c>
      <c r="I1926" t="s">
        <v>186</v>
      </c>
      <c r="K1926">
        <v>5.7333449999999999</v>
      </c>
      <c r="L1926">
        <v>4.3654640000000002</v>
      </c>
      <c r="M1926">
        <v>4.0234680000000003</v>
      </c>
      <c r="N1926">
        <v>3.758699</v>
      </c>
      <c r="O1926">
        <v>3.6485560000000001</v>
      </c>
      <c r="P1926">
        <v>3.6488239999999998</v>
      </c>
      <c r="Q1926">
        <v>3.7929490000000001</v>
      </c>
      <c r="R1926">
        <v>4.0586200000000003</v>
      </c>
      <c r="S1926">
        <v>4.1607599999999998</v>
      </c>
      <c r="T1926">
        <v>4.3376130000000002</v>
      </c>
      <c r="U1926">
        <v>4.5154529999999999</v>
      </c>
      <c r="V1926">
        <v>4.6505700000000001</v>
      </c>
      <c r="W1926">
        <v>4.87392</v>
      </c>
      <c r="X1926">
        <v>5.0080179999999999</v>
      </c>
      <c r="Y1926">
        <v>5.0768459999999997</v>
      </c>
      <c r="Z1926">
        <v>5.1913629999999999</v>
      </c>
      <c r="AA1926">
        <v>5.3035940000000004</v>
      </c>
      <c r="AB1926">
        <v>5.3991689999999997</v>
      </c>
      <c r="AC1926">
        <v>5.543971</v>
      </c>
      <c r="AD1926">
        <v>5.6497440000000001</v>
      </c>
      <c r="AE1926">
        <v>5.7333809999999996</v>
      </c>
      <c r="AF1926">
        <v>5.762505</v>
      </c>
      <c r="AG1926">
        <v>5.8845330000000002</v>
      </c>
      <c r="AH1926">
        <v>5.9607590000000004</v>
      </c>
      <c r="AI1926">
        <v>6.0738120000000002</v>
      </c>
      <c r="AJ1926">
        <v>6.2535160000000003</v>
      </c>
      <c r="AK1926">
        <v>6.5576100000000004</v>
      </c>
      <c r="AL1926">
        <v>6.3936409999999997</v>
      </c>
      <c r="AM1926">
        <v>6.5231440000000003</v>
      </c>
      <c r="AN1926">
        <v>6.662318</v>
      </c>
      <c r="AO1926" s="1">
        <v>5.0000000000000001E-3</v>
      </c>
    </row>
    <row r="1927" spans="1:41" hidden="1" x14ac:dyDescent="0.2">
      <c r="A1927" t="s">
        <v>1490</v>
      </c>
      <c r="B1927" t="s">
        <v>15</v>
      </c>
      <c r="C1927" t="s">
        <v>2648</v>
      </c>
      <c r="D1927" t="s">
        <v>2680</v>
      </c>
      <c r="E1927" t="s">
        <v>2669</v>
      </c>
      <c r="F1927" t="s">
        <v>2655</v>
      </c>
      <c r="G1927" t="s">
        <v>2653</v>
      </c>
      <c r="H1927" t="s">
        <v>1429</v>
      </c>
      <c r="I1927" t="s">
        <v>186</v>
      </c>
      <c r="K1927">
        <v>5.7735269999999996</v>
      </c>
      <c r="L1927">
        <v>5.3433469999999996</v>
      </c>
      <c r="M1927">
        <v>5.3170799999999998</v>
      </c>
      <c r="N1927">
        <v>5.2934770000000002</v>
      </c>
      <c r="O1927">
        <v>5.3621160000000003</v>
      </c>
      <c r="P1927">
        <v>5.5378990000000003</v>
      </c>
      <c r="Q1927">
        <v>5.752389</v>
      </c>
      <c r="R1927">
        <v>6.144406</v>
      </c>
      <c r="S1927">
        <v>6.5903460000000003</v>
      </c>
      <c r="T1927">
        <v>6.8614870000000003</v>
      </c>
      <c r="U1927">
        <v>7.1105130000000001</v>
      </c>
      <c r="V1927">
        <v>7.4206440000000002</v>
      </c>
      <c r="W1927">
        <v>7.6756820000000001</v>
      </c>
      <c r="X1927">
        <v>7.9561210000000004</v>
      </c>
      <c r="Y1927">
        <v>8.1617560000000005</v>
      </c>
      <c r="Z1927">
        <v>8.5630679999999995</v>
      </c>
      <c r="AA1927">
        <v>8.7295130000000007</v>
      </c>
      <c r="AB1927">
        <v>8.9879739999999995</v>
      </c>
      <c r="AC1927">
        <v>9.3245229999999992</v>
      </c>
      <c r="AD1927">
        <v>9.7212209999999999</v>
      </c>
      <c r="AE1927">
        <v>9.9001760000000001</v>
      </c>
      <c r="AF1927">
        <v>10.072635999999999</v>
      </c>
      <c r="AG1927">
        <v>10.235695</v>
      </c>
      <c r="AH1927">
        <v>10.668614</v>
      </c>
      <c r="AI1927">
        <v>10.945205</v>
      </c>
      <c r="AJ1927">
        <v>11.224607000000001</v>
      </c>
      <c r="AK1927">
        <v>11.554193</v>
      </c>
      <c r="AL1927">
        <v>11.958643</v>
      </c>
      <c r="AM1927">
        <v>12.417024</v>
      </c>
      <c r="AN1927">
        <v>12.959844</v>
      </c>
      <c r="AO1927" s="1">
        <v>2.8000000000000001E-2</v>
      </c>
    </row>
    <row r="1928" spans="1:41" hidden="1" x14ac:dyDescent="0.2">
      <c r="A1928" t="s">
        <v>1490</v>
      </c>
      <c r="B1928" t="s">
        <v>114</v>
      </c>
      <c r="C1928" t="s">
        <v>2648</v>
      </c>
      <c r="D1928" t="s">
        <v>2680</v>
      </c>
      <c r="E1928" t="s">
        <v>2669</v>
      </c>
      <c r="F1928" t="s">
        <v>2670</v>
      </c>
      <c r="I1928" t="s">
        <v>186</v>
      </c>
    </row>
    <row r="1929" spans="1:41" hidden="1" x14ac:dyDescent="0.2">
      <c r="A1929" t="s">
        <v>1490</v>
      </c>
      <c r="B1929" t="s">
        <v>11</v>
      </c>
      <c r="C1929" t="s">
        <v>2648</v>
      </c>
      <c r="D1929" t="s">
        <v>2680</v>
      </c>
      <c r="E1929" t="s">
        <v>2669</v>
      </c>
      <c r="F1929" t="s">
        <v>2670</v>
      </c>
      <c r="G1929" t="s">
        <v>2651</v>
      </c>
      <c r="H1929" t="s">
        <v>1430</v>
      </c>
      <c r="I1929" t="s">
        <v>186</v>
      </c>
      <c r="K1929">
        <v>2.655567</v>
      </c>
      <c r="L1929">
        <v>2.663859</v>
      </c>
      <c r="M1929">
        <v>2.6254300000000002</v>
      </c>
      <c r="N1929">
        <v>2.5900029999999998</v>
      </c>
      <c r="O1929">
        <v>2.6351629999999999</v>
      </c>
      <c r="P1929">
        <v>2.6200169999999998</v>
      </c>
      <c r="Q1929">
        <v>2.6479089999999998</v>
      </c>
      <c r="R1929">
        <v>2.711865</v>
      </c>
      <c r="S1929">
        <v>2.8006899999999999</v>
      </c>
      <c r="T1929">
        <v>2.8700480000000002</v>
      </c>
      <c r="U1929">
        <v>2.9426109999999999</v>
      </c>
      <c r="V1929">
        <v>3.014761</v>
      </c>
      <c r="W1929">
        <v>3.0881319999999999</v>
      </c>
      <c r="X1929">
        <v>3.17333</v>
      </c>
      <c r="Y1929">
        <v>3.231897</v>
      </c>
      <c r="Z1929">
        <v>3.2857319999999999</v>
      </c>
      <c r="AA1929">
        <v>3.3514539999999999</v>
      </c>
      <c r="AB1929">
        <v>3.420887</v>
      </c>
      <c r="AC1929">
        <v>3.4986959999999998</v>
      </c>
      <c r="AD1929">
        <v>3.5904539999999998</v>
      </c>
      <c r="AE1929">
        <v>3.674423</v>
      </c>
      <c r="AF1929">
        <v>3.7445689999999998</v>
      </c>
      <c r="AG1929">
        <v>3.8212950000000001</v>
      </c>
      <c r="AH1929">
        <v>3.9091800000000001</v>
      </c>
      <c r="AI1929">
        <v>4.003641</v>
      </c>
      <c r="AJ1929">
        <v>4.095675</v>
      </c>
      <c r="AK1929">
        <v>4.1791340000000003</v>
      </c>
      <c r="AL1929">
        <v>4.2650009999999998</v>
      </c>
      <c r="AM1929">
        <v>4.3718380000000003</v>
      </c>
      <c r="AN1929">
        <v>4.4674310000000004</v>
      </c>
      <c r="AO1929" s="1">
        <v>1.7999999999999999E-2</v>
      </c>
    </row>
    <row r="1930" spans="1:41" hidden="1" x14ac:dyDescent="0.2">
      <c r="A1930" t="s">
        <v>1490</v>
      </c>
      <c r="B1930" t="s">
        <v>13</v>
      </c>
      <c r="C1930" t="s">
        <v>2648</v>
      </c>
      <c r="D1930" t="s">
        <v>2680</v>
      </c>
      <c r="E1930" t="s">
        <v>2669</v>
      </c>
      <c r="F1930" t="s">
        <v>2670</v>
      </c>
      <c r="G1930" t="s">
        <v>2652</v>
      </c>
      <c r="H1930" t="s">
        <v>1431</v>
      </c>
      <c r="I1930" t="s">
        <v>186</v>
      </c>
      <c r="K1930">
        <v>2.82653</v>
      </c>
      <c r="L1930">
        <v>2.4761190000000002</v>
      </c>
      <c r="M1930">
        <v>2.5398450000000001</v>
      </c>
      <c r="N1930">
        <v>2.542767</v>
      </c>
      <c r="O1930">
        <v>2.5560260000000001</v>
      </c>
      <c r="P1930">
        <v>2.5221019999999998</v>
      </c>
      <c r="Q1930">
        <v>2.5936340000000002</v>
      </c>
      <c r="R1930">
        <v>2.7014339999999999</v>
      </c>
      <c r="S1930">
        <v>2.7819919999999998</v>
      </c>
      <c r="T1930">
        <v>2.869399</v>
      </c>
      <c r="U1930">
        <v>2.9565410000000001</v>
      </c>
      <c r="V1930">
        <v>3.070694</v>
      </c>
      <c r="W1930">
        <v>3.1579090000000001</v>
      </c>
      <c r="X1930">
        <v>3.260615</v>
      </c>
      <c r="Y1930">
        <v>3.3554140000000001</v>
      </c>
      <c r="Z1930">
        <v>3.4722420000000001</v>
      </c>
      <c r="AA1930">
        <v>3.548041</v>
      </c>
      <c r="AB1930">
        <v>3.6749429999999998</v>
      </c>
      <c r="AC1930">
        <v>3.7640760000000002</v>
      </c>
      <c r="AD1930">
        <v>3.882978</v>
      </c>
      <c r="AE1930">
        <v>3.9985409999999999</v>
      </c>
      <c r="AF1930">
        <v>4.1070929999999999</v>
      </c>
      <c r="AG1930">
        <v>4.1890179999999999</v>
      </c>
      <c r="AH1930">
        <v>4.282146</v>
      </c>
      <c r="AI1930">
        <v>4.3679969999999999</v>
      </c>
      <c r="AJ1930">
        <v>4.4119279999999996</v>
      </c>
      <c r="AK1930">
        <v>4.4743339999999998</v>
      </c>
      <c r="AL1930">
        <v>4.5340049999999996</v>
      </c>
      <c r="AM1930">
        <v>4.6068809999999996</v>
      </c>
      <c r="AN1930">
        <v>4.6740279999999998</v>
      </c>
      <c r="AO1930" s="1">
        <v>1.7000000000000001E-2</v>
      </c>
    </row>
    <row r="1931" spans="1:41" hidden="1" x14ac:dyDescent="0.2">
      <c r="A1931" t="s">
        <v>1490</v>
      </c>
      <c r="B1931" t="s">
        <v>15</v>
      </c>
      <c r="C1931" t="s">
        <v>2648</v>
      </c>
      <c r="D1931" t="s">
        <v>2680</v>
      </c>
      <c r="E1931" t="s">
        <v>2669</v>
      </c>
      <c r="F1931" t="s">
        <v>2670</v>
      </c>
      <c r="G1931" t="s">
        <v>2653</v>
      </c>
      <c r="H1931" t="s">
        <v>1432</v>
      </c>
      <c r="I1931" t="s">
        <v>186</v>
      </c>
      <c r="K1931">
        <v>2.8262290000000001</v>
      </c>
      <c r="L1931">
        <v>2.5712820000000001</v>
      </c>
      <c r="M1931">
        <v>2.7201209999999998</v>
      </c>
      <c r="N1931">
        <v>2.850768</v>
      </c>
      <c r="O1931">
        <v>2.7846340000000001</v>
      </c>
      <c r="P1931">
        <v>2.8564750000000001</v>
      </c>
      <c r="Q1931">
        <v>2.9272529999999999</v>
      </c>
      <c r="R1931">
        <v>2.9971770000000002</v>
      </c>
      <c r="S1931">
        <v>2.9804949999999999</v>
      </c>
      <c r="T1931">
        <v>3.031898</v>
      </c>
      <c r="U1931">
        <v>2.9949599999999998</v>
      </c>
      <c r="V1931">
        <v>3.0586479999999998</v>
      </c>
      <c r="W1931">
        <v>3.125381</v>
      </c>
      <c r="X1931">
        <v>3.1911659999999999</v>
      </c>
      <c r="Y1931">
        <v>3.249209</v>
      </c>
      <c r="Z1931">
        <v>3.3159640000000001</v>
      </c>
      <c r="AA1931">
        <v>3.3841459999999999</v>
      </c>
      <c r="AB1931">
        <v>3.457335</v>
      </c>
      <c r="AC1931">
        <v>3.533061</v>
      </c>
      <c r="AD1931">
        <v>3.6044139999999998</v>
      </c>
      <c r="AE1931">
        <v>3.6821220000000001</v>
      </c>
      <c r="AF1931">
        <v>3.759881</v>
      </c>
      <c r="AG1931">
        <v>3.858444</v>
      </c>
      <c r="AH1931">
        <v>3.9410259999999999</v>
      </c>
      <c r="AI1931">
        <v>4.042205</v>
      </c>
      <c r="AJ1931">
        <v>4.1307669999999996</v>
      </c>
      <c r="AK1931">
        <v>4.2412749999999999</v>
      </c>
      <c r="AL1931">
        <v>4.3376840000000003</v>
      </c>
      <c r="AM1931">
        <v>4.4629139999999996</v>
      </c>
      <c r="AN1931">
        <v>4.5892080000000002</v>
      </c>
      <c r="AO1931" s="1">
        <v>1.7000000000000001E-2</v>
      </c>
    </row>
    <row r="1932" spans="1:41" hidden="1" x14ac:dyDescent="0.2">
      <c r="A1932" t="s">
        <v>1490</v>
      </c>
      <c r="B1932" t="s">
        <v>118</v>
      </c>
      <c r="C1932" t="s">
        <v>2648</v>
      </c>
      <c r="D1932" t="s">
        <v>2680</v>
      </c>
      <c r="E1932" t="s">
        <v>2669</v>
      </c>
      <c r="F1932" t="s">
        <v>2671</v>
      </c>
      <c r="I1932" t="s">
        <v>186</v>
      </c>
    </row>
    <row r="1933" spans="1:41" hidden="1" x14ac:dyDescent="0.2">
      <c r="A1933" t="s">
        <v>1490</v>
      </c>
      <c r="B1933" t="s">
        <v>11</v>
      </c>
      <c r="C1933" t="s">
        <v>2648</v>
      </c>
      <c r="D1933" t="s">
        <v>2680</v>
      </c>
      <c r="E1933" t="s">
        <v>2669</v>
      </c>
      <c r="F1933" t="s">
        <v>2671</v>
      </c>
      <c r="G1933" t="s">
        <v>2651</v>
      </c>
      <c r="H1933" t="s">
        <v>1433</v>
      </c>
      <c r="I1933" t="s">
        <v>186</v>
      </c>
      <c r="K1933">
        <v>0.71666399999999997</v>
      </c>
      <c r="L1933">
        <v>0.73504000000000003</v>
      </c>
      <c r="M1933">
        <v>0.75029400000000002</v>
      </c>
      <c r="N1933">
        <v>0.76839900000000005</v>
      </c>
      <c r="O1933">
        <v>0.788937</v>
      </c>
      <c r="P1933">
        <v>0.80945999999999996</v>
      </c>
      <c r="Q1933">
        <v>0.83239399999999997</v>
      </c>
      <c r="R1933">
        <v>0.85455099999999995</v>
      </c>
      <c r="S1933">
        <v>0.87787400000000004</v>
      </c>
      <c r="T1933">
        <v>0.90090700000000001</v>
      </c>
      <c r="U1933">
        <v>0.92300800000000005</v>
      </c>
      <c r="V1933">
        <v>0.946218</v>
      </c>
      <c r="W1933">
        <v>0.96992599999999995</v>
      </c>
      <c r="X1933">
        <v>0.99299499999999996</v>
      </c>
      <c r="Y1933">
        <v>1.0178720000000001</v>
      </c>
      <c r="Z1933">
        <v>1.043312</v>
      </c>
      <c r="AA1933">
        <v>1.06792</v>
      </c>
      <c r="AB1933">
        <v>1.094794</v>
      </c>
      <c r="AC1933">
        <v>1.1221639999999999</v>
      </c>
      <c r="AD1933">
        <v>1.150844</v>
      </c>
      <c r="AE1933">
        <v>1.1802429999999999</v>
      </c>
      <c r="AF1933">
        <v>1.2105250000000001</v>
      </c>
      <c r="AG1933">
        <v>1.2417180000000001</v>
      </c>
      <c r="AH1933">
        <v>1.273598</v>
      </c>
      <c r="AI1933">
        <v>1.306138</v>
      </c>
      <c r="AJ1933">
        <v>1.3396779999999999</v>
      </c>
      <c r="AK1933">
        <v>1.373974</v>
      </c>
      <c r="AL1933">
        <v>1.4092260000000001</v>
      </c>
      <c r="AM1933">
        <v>1.4454959999999999</v>
      </c>
      <c r="AN1933">
        <v>1.482631</v>
      </c>
      <c r="AO1933" s="1">
        <v>2.5000000000000001E-2</v>
      </c>
    </row>
    <row r="1934" spans="1:41" hidden="1" x14ac:dyDescent="0.2">
      <c r="A1934" t="s">
        <v>1490</v>
      </c>
      <c r="B1934" t="s">
        <v>13</v>
      </c>
      <c r="C1934" t="s">
        <v>2648</v>
      </c>
      <c r="D1934" t="s">
        <v>2680</v>
      </c>
      <c r="E1934" t="s">
        <v>2669</v>
      </c>
      <c r="F1934" t="s">
        <v>2671</v>
      </c>
      <c r="G1934" t="s">
        <v>2652</v>
      </c>
      <c r="H1934" t="s">
        <v>1434</v>
      </c>
      <c r="I1934" t="s">
        <v>186</v>
      </c>
      <c r="K1934">
        <v>0.71666399999999997</v>
      </c>
      <c r="L1934">
        <v>0.73484000000000005</v>
      </c>
      <c r="M1934">
        <v>0.74964900000000001</v>
      </c>
      <c r="N1934">
        <v>0.76737900000000003</v>
      </c>
      <c r="O1934">
        <v>0.78814099999999998</v>
      </c>
      <c r="P1934">
        <v>0.80953200000000003</v>
      </c>
      <c r="Q1934">
        <v>0.83399000000000001</v>
      </c>
      <c r="R1934">
        <v>0.85847700000000005</v>
      </c>
      <c r="S1934">
        <v>0.88492099999999996</v>
      </c>
      <c r="T1934">
        <v>0.91161899999999996</v>
      </c>
      <c r="U1934">
        <v>0.93797600000000003</v>
      </c>
      <c r="V1934">
        <v>0.96588700000000005</v>
      </c>
      <c r="W1934">
        <v>0.99419800000000003</v>
      </c>
      <c r="X1934">
        <v>1.0216259999999999</v>
      </c>
      <c r="Y1934">
        <v>1.050554</v>
      </c>
      <c r="Z1934">
        <v>1.079626</v>
      </c>
      <c r="AA1934">
        <v>1.107971</v>
      </c>
      <c r="AB1934">
        <v>1.137537</v>
      </c>
      <c r="AC1934">
        <v>1.167205</v>
      </c>
      <c r="AD1934">
        <v>1.198455</v>
      </c>
      <c r="AE1934">
        <v>1.229571</v>
      </c>
      <c r="AF1934">
        <v>1.261082</v>
      </c>
      <c r="AG1934">
        <v>1.292565</v>
      </c>
      <c r="AH1934">
        <v>1.324219</v>
      </c>
      <c r="AI1934">
        <v>1.3556999999999999</v>
      </c>
      <c r="AJ1934">
        <v>1.38798</v>
      </c>
      <c r="AK1934">
        <v>1.41927</v>
      </c>
      <c r="AL1934">
        <v>1.450377</v>
      </c>
      <c r="AM1934">
        <v>1.4812000000000001</v>
      </c>
      <c r="AN1934">
        <v>1.511145</v>
      </c>
      <c r="AO1934" s="1">
        <v>2.5999999999999999E-2</v>
      </c>
    </row>
    <row r="1935" spans="1:41" hidden="1" x14ac:dyDescent="0.2">
      <c r="A1935" t="s">
        <v>1490</v>
      </c>
      <c r="B1935" t="s">
        <v>15</v>
      </c>
      <c r="C1935" t="s">
        <v>2648</v>
      </c>
      <c r="D1935" t="s">
        <v>2680</v>
      </c>
      <c r="E1935" t="s">
        <v>2669</v>
      </c>
      <c r="F1935" t="s">
        <v>2671</v>
      </c>
      <c r="G1935" t="s">
        <v>2653</v>
      </c>
      <c r="H1935" t="s">
        <v>1435</v>
      </c>
      <c r="I1935" t="s">
        <v>186</v>
      </c>
      <c r="K1935">
        <v>0.71666399999999997</v>
      </c>
      <c r="L1935">
        <v>0.73543700000000001</v>
      </c>
      <c r="M1935">
        <v>0.750969</v>
      </c>
      <c r="N1935">
        <v>0.76923799999999998</v>
      </c>
      <c r="O1935">
        <v>0.79012199999999999</v>
      </c>
      <c r="P1935">
        <v>0.80982799999999999</v>
      </c>
      <c r="Q1935">
        <v>0.83080900000000002</v>
      </c>
      <c r="R1935">
        <v>0.849993</v>
      </c>
      <c r="S1935">
        <v>0.86969099999999999</v>
      </c>
      <c r="T1935">
        <v>0.88810100000000003</v>
      </c>
      <c r="U1935">
        <v>0.90458700000000003</v>
      </c>
      <c r="V1935">
        <v>0.92150100000000001</v>
      </c>
      <c r="W1935">
        <v>0.93859999999999999</v>
      </c>
      <c r="X1935">
        <v>0.95498099999999997</v>
      </c>
      <c r="Y1935">
        <v>0.973383</v>
      </c>
      <c r="Z1935">
        <v>0.99298500000000001</v>
      </c>
      <c r="AA1935">
        <v>1.0124759999999999</v>
      </c>
      <c r="AB1935">
        <v>1.034653</v>
      </c>
      <c r="AC1935">
        <v>1.057984</v>
      </c>
      <c r="AD1935">
        <v>1.0826420000000001</v>
      </c>
      <c r="AE1935">
        <v>1.1084750000000001</v>
      </c>
      <c r="AF1935">
        <v>1.135473</v>
      </c>
      <c r="AG1935">
        <v>1.163672</v>
      </c>
      <c r="AH1935">
        <v>1.1932210000000001</v>
      </c>
      <c r="AI1935">
        <v>1.2238979999999999</v>
      </c>
      <c r="AJ1935">
        <v>1.2559340000000001</v>
      </c>
      <c r="AK1935">
        <v>1.2892440000000001</v>
      </c>
      <c r="AL1935">
        <v>1.3238799999999999</v>
      </c>
      <c r="AM1935">
        <v>1.3598269999999999</v>
      </c>
      <c r="AN1935">
        <v>1.397079</v>
      </c>
      <c r="AO1935" s="1">
        <v>2.3E-2</v>
      </c>
    </row>
    <row r="1936" spans="1:41" hidden="1" x14ac:dyDescent="0.2">
      <c r="A1936" t="s">
        <v>1490</v>
      </c>
      <c r="B1936" t="s">
        <v>122</v>
      </c>
    </row>
    <row r="1937" spans="1:41" hidden="1" x14ac:dyDescent="0.2">
      <c r="A1937" t="s">
        <v>1490</v>
      </c>
      <c r="B1937" t="s">
        <v>9</v>
      </c>
      <c r="C1937" t="s">
        <v>2648</v>
      </c>
      <c r="D1937" t="s">
        <v>2680</v>
      </c>
      <c r="E1937" t="s">
        <v>2672</v>
      </c>
      <c r="F1937" t="s">
        <v>2650</v>
      </c>
      <c r="I1937" t="s">
        <v>186</v>
      </c>
    </row>
    <row r="1938" spans="1:41" hidden="1" x14ac:dyDescent="0.2">
      <c r="A1938" t="s">
        <v>1490</v>
      </c>
      <c r="B1938" t="s">
        <v>11</v>
      </c>
      <c r="C1938" t="s">
        <v>2648</v>
      </c>
      <c r="D1938" t="s">
        <v>2680</v>
      </c>
      <c r="E1938" t="s">
        <v>2672</v>
      </c>
      <c r="F1938" t="s">
        <v>2650</v>
      </c>
      <c r="G1938" t="s">
        <v>2651</v>
      </c>
      <c r="H1938" t="s">
        <v>1436</v>
      </c>
      <c r="I1938" t="s">
        <v>186</v>
      </c>
      <c r="K1938">
        <v>20.452269000000001</v>
      </c>
      <c r="L1938">
        <v>22.623062000000001</v>
      </c>
      <c r="M1938">
        <v>21.465506000000001</v>
      </c>
      <c r="N1938">
        <v>24.152287999999999</v>
      </c>
      <c r="O1938">
        <v>24.567430000000002</v>
      </c>
      <c r="P1938">
        <v>25.233720999999999</v>
      </c>
      <c r="Q1938">
        <v>26.249289999999998</v>
      </c>
      <c r="R1938">
        <v>27.532574</v>
      </c>
      <c r="S1938">
        <v>28.723006999999999</v>
      </c>
      <c r="T1938">
        <v>29.942188000000002</v>
      </c>
      <c r="U1938">
        <v>31.156003999999999</v>
      </c>
      <c r="V1938">
        <v>32.304749000000001</v>
      </c>
      <c r="W1938">
        <v>33.453560000000003</v>
      </c>
      <c r="X1938">
        <v>34.507286000000001</v>
      </c>
      <c r="Y1938">
        <v>35.487777999999999</v>
      </c>
      <c r="Z1938">
        <v>36.511299000000001</v>
      </c>
      <c r="AA1938">
        <v>37.609653000000002</v>
      </c>
      <c r="AB1938">
        <v>38.731636000000002</v>
      </c>
      <c r="AC1938">
        <v>39.76099</v>
      </c>
      <c r="AD1938">
        <v>41.080807</v>
      </c>
      <c r="AE1938">
        <v>42.324607999999998</v>
      </c>
      <c r="AF1938">
        <v>43.383175000000001</v>
      </c>
      <c r="AG1938">
        <v>44.654259000000003</v>
      </c>
      <c r="AH1938">
        <v>46.033656999999998</v>
      </c>
      <c r="AI1938">
        <v>47.195908000000003</v>
      </c>
      <c r="AJ1938">
        <v>48.460419000000002</v>
      </c>
      <c r="AK1938">
        <v>49.702133000000003</v>
      </c>
      <c r="AL1938">
        <v>50.911526000000002</v>
      </c>
      <c r="AM1938">
        <v>52.041080000000001</v>
      </c>
      <c r="AN1938">
        <v>53.160998999999997</v>
      </c>
      <c r="AO1938" s="1">
        <v>3.3000000000000002E-2</v>
      </c>
    </row>
    <row r="1939" spans="1:41" hidden="1" x14ac:dyDescent="0.2">
      <c r="A1939" t="s">
        <v>1490</v>
      </c>
      <c r="B1939" t="s">
        <v>13</v>
      </c>
      <c r="C1939" t="s">
        <v>2648</v>
      </c>
      <c r="D1939" t="s">
        <v>2680</v>
      </c>
      <c r="E1939" t="s">
        <v>2672</v>
      </c>
      <c r="F1939" t="s">
        <v>2650</v>
      </c>
      <c r="G1939" t="s">
        <v>2652</v>
      </c>
      <c r="H1939" t="s">
        <v>1437</v>
      </c>
      <c r="I1939" t="s">
        <v>186</v>
      </c>
      <c r="K1939">
        <v>20.452444</v>
      </c>
      <c r="L1939">
        <v>21.40279</v>
      </c>
      <c r="M1939">
        <v>20.527367000000002</v>
      </c>
      <c r="N1939">
        <v>22.463493</v>
      </c>
      <c r="O1939">
        <v>22.403669000000001</v>
      </c>
      <c r="P1939">
        <v>22.649989999999999</v>
      </c>
      <c r="Q1939">
        <v>23.169301999999998</v>
      </c>
      <c r="R1939">
        <v>23.977906999999998</v>
      </c>
      <c r="S1939">
        <v>24.947942999999999</v>
      </c>
      <c r="T1939">
        <v>25.887378999999999</v>
      </c>
      <c r="U1939">
        <v>26.811115000000001</v>
      </c>
      <c r="V1939">
        <v>27.962378999999999</v>
      </c>
      <c r="W1939">
        <v>29.172091999999999</v>
      </c>
      <c r="X1939">
        <v>30.14245</v>
      </c>
      <c r="Y1939">
        <v>30.963588999999999</v>
      </c>
      <c r="Z1939">
        <v>31.816931</v>
      </c>
      <c r="AA1939">
        <v>32.806010999999998</v>
      </c>
      <c r="AB1939">
        <v>33.901043000000001</v>
      </c>
      <c r="AC1939">
        <v>34.827221000000002</v>
      </c>
      <c r="AD1939">
        <v>36.053424999999997</v>
      </c>
      <c r="AE1939">
        <v>37.070464999999999</v>
      </c>
      <c r="AF1939">
        <v>38.011561999999998</v>
      </c>
      <c r="AG1939">
        <v>38.942763999999997</v>
      </c>
      <c r="AH1939">
        <v>39.827511000000001</v>
      </c>
      <c r="AI1939">
        <v>40.690235000000001</v>
      </c>
      <c r="AJ1939">
        <v>41.502128999999996</v>
      </c>
      <c r="AK1939">
        <v>42.167805000000001</v>
      </c>
      <c r="AL1939">
        <v>42.805205999999998</v>
      </c>
      <c r="AM1939">
        <v>43.678775999999999</v>
      </c>
      <c r="AN1939">
        <v>44.455002</v>
      </c>
      <c r="AO1939" s="1">
        <v>2.7E-2</v>
      </c>
    </row>
    <row r="1940" spans="1:41" hidden="1" x14ac:dyDescent="0.2">
      <c r="A1940" t="s">
        <v>1490</v>
      </c>
      <c r="B1940" t="s">
        <v>15</v>
      </c>
      <c r="C1940" t="s">
        <v>2648</v>
      </c>
      <c r="D1940" t="s">
        <v>2680</v>
      </c>
      <c r="E1940" t="s">
        <v>2672</v>
      </c>
      <c r="F1940" t="s">
        <v>2650</v>
      </c>
      <c r="G1940" t="s">
        <v>2653</v>
      </c>
      <c r="H1940" t="s">
        <v>1438</v>
      </c>
      <c r="I1940" t="s">
        <v>186</v>
      </c>
      <c r="K1940">
        <v>20.452155999999999</v>
      </c>
      <c r="L1940">
        <v>22.49231</v>
      </c>
      <c r="M1940">
        <v>22.76923</v>
      </c>
      <c r="N1940">
        <v>26.491883999999999</v>
      </c>
      <c r="O1940">
        <v>27.941599</v>
      </c>
      <c r="P1940">
        <v>29.396115999999999</v>
      </c>
      <c r="Q1940">
        <v>30.896526000000001</v>
      </c>
      <c r="R1940">
        <v>32.525185</v>
      </c>
      <c r="S1940">
        <v>34.735573000000002</v>
      </c>
      <c r="T1940">
        <v>36.587029000000001</v>
      </c>
      <c r="U1940">
        <v>38.34198</v>
      </c>
      <c r="V1940">
        <v>40.003917999999999</v>
      </c>
      <c r="W1940">
        <v>41.540188000000001</v>
      </c>
      <c r="X1940">
        <v>42.967041000000002</v>
      </c>
      <c r="Y1940">
        <v>44.130603999999998</v>
      </c>
      <c r="Z1940">
        <v>45.566822000000002</v>
      </c>
      <c r="AA1940">
        <v>46.844051</v>
      </c>
      <c r="AB1940">
        <v>48.234482</v>
      </c>
      <c r="AC1940">
        <v>49.675857999999998</v>
      </c>
      <c r="AD1940">
        <v>50.867027</v>
      </c>
      <c r="AE1940">
        <v>51.982430000000001</v>
      </c>
      <c r="AF1940">
        <v>53.081470000000003</v>
      </c>
      <c r="AG1940">
        <v>54.459994999999999</v>
      </c>
      <c r="AH1940">
        <v>56.167636999999999</v>
      </c>
      <c r="AI1940">
        <v>58.016601999999999</v>
      </c>
      <c r="AJ1940">
        <v>59.744511000000003</v>
      </c>
      <c r="AK1940">
        <v>61.435870999999999</v>
      </c>
      <c r="AL1940">
        <v>63.040492999999998</v>
      </c>
      <c r="AM1940">
        <v>64.840118000000004</v>
      </c>
      <c r="AN1940">
        <v>66.509270000000001</v>
      </c>
      <c r="AO1940" s="1">
        <v>4.2000000000000003E-2</v>
      </c>
    </row>
    <row r="1941" spans="1:41" hidden="1" x14ac:dyDescent="0.2">
      <c r="A1941" t="s">
        <v>1490</v>
      </c>
      <c r="B1941" t="s">
        <v>79</v>
      </c>
      <c r="C1941" t="s">
        <v>2648</v>
      </c>
      <c r="D1941" t="s">
        <v>2680</v>
      </c>
      <c r="E1941" t="s">
        <v>2672</v>
      </c>
      <c r="F1941" t="s">
        <v>2665</v>
      </c>
      <c r="I1941" t="s">
        <v>186</v>
      </c>
    </row>
    <row r="1942" spans="1:41" hidden="1" x14ac:dyDescent="0.2">
      <c r="A1942" t="s">
        <v>1490</v>
      </c>
      <c r="B1942" t="s">
        <v>11</v>
      </c>
      <c r="C1942" t="s">
        <v>2648</v>
      </c>
      <c r="D1942" t="s">
        <v>2680</v>
      </c>
      <c r="E1942" t="s">
        <v>2672</v>
      </c>
      <c r="F1942" t="s">
        <v>2665</v>
      </c>
      <c r="G1942" t="s">
        <v>2651</v>
      </c>
      <c r="H1942" t="s">
        <v>1439</v>
      </c>
      <c r="I1942" t="s">
        <v>186</v>
      </c>
      <c r="K1942">
        <v>26.513003999999999</v>
      </c>
      <c r="L1942">
        <v>27.15307</v>
      </c>
      <c r="M1942">
        <v>27.175740999999999</v>
      </c>
      <c r="N1942">
        <v>27.617042999999999</v>
      </c>
      <c r="O1942">
        <v>27.945029999999999</v>
      </c>
      <c r="P1942">
        <v>28.954836</v>
      </c>
      <c r="Q1942">
        <v>30.052489999999999</v>
      </c>
      <c r="R1942">
        <v>31.171700999999999</v>
      </c>
      <c r="S1942">
        <v>32.194355000000002</v>
      </c>
      <c r="T1942">
        <v>33.778122000000003</v>
      </c>
      <c r="U1942">
        <v>35.153731999999998</v>
      </c>
      <c r="V1942">
        <v>36.333683000000001</v>
      </c>
      <c r="W1942">
        <v>37.262844000000001</v>
      </c>
      <c r="X1942">
        <v>38.846684000000003</v>
      </c>
      <c r="Y1942">
        <v>39.868808999999999</v>
      </c>
      <c r="Z1942">
        <v>40.718184999999998</v>
      </c>
      <c r="AA1942">
        <v>41.799304999999997</v>
      </c>
      <c r="AB1942">
        <v>43.319481000000003</v>
      </c>
      <c r="AC1942">
        <v>44.173405000000002</v>
      </c>
      <c r="AD1942">
        <v>45.568900999999997</v>
      </c>
      <c r="AE1942">
        <v>46.896312999999999</v>
      </c>
      <c r="AF1942">
        <v>47.971263999999998</v>
      </c>
      <c r="AG1942">
        <v>49.477736999999998</v>
      </c>
      <c r="AH1942">
        <v>51.111671000000001</v>
      </c>
      <c r="AI1942">
        <v>52.427368000000001</v>
      </c>
      <c r="AJ1942">
        <v>54.083922999999999</v>
      </c>
      <c r="AK1942">
        <v>55.499935000000001</v>
      </c>
      <c r="AL1942">
        <v>56.620471999999999</v>
      </c>
      <c r="AM1942">
        <v>57.962547000000001</v>
      </c>
      <c r="AN1942">
        <v>59.250171999999999</v>
      </c>
      <c r="AO1942" s="1">
        <v>2.8000000000000001E-2</v>
      </c>
    </row>
    <row r="1943" spans="1:41" hidden="1" x14ac:dyDescent="0.2">
      <c r="A1943" t="s">
        <v>1490</v>
      </c>
      <c r="B1943" t="s">
        <v>13</v>
      </c>
      <c r="C1943" t="s">
        <v>2648</v>
      </c>
      <c r="D1943" t="s">
        <v>2680</v>
      </c>
      <c r="E1943" t="s">
        <v>2672</v>
      </c>
      <c r="F1943" t="s">
        <v>2665</v>
      </c>
      <c r="G1943" t="s">
        <v>2652</v>
      </c>
      <c r="H1943" t="s">
        <v>1440</v>
      </c>
      <c r="I1943" t="s">
        <v>186</v>
      </c>
      <c r="K1943">
        <v>26.513003999999999</v>
      </c>
      <c r="L1943">
        <v>27.145700000000001</v>
      </c>
      <c r="M1943">
        <v>26.637314</v>
      </c>
      <c r="N1943">
        <v>26.431612000000001</v>
      </c>
      <c r="O1943">
        <v>26.731672</v>
      </c>
      <c r="P1943">
        <v>27.690722000000001</v>
      </c>
      <c r="Q1943">
        <v>28.871811000000001</v>
      </c>
      <c r="R1943">
        <v>29.650019</v>
      </c>
      <c r="S1943">
        <v>30.686140000000002</v>
      </c>
      <c r="T1943">
        <v>32.154612999999998</v>
      </c>
      <c r="U1943">
        <v>33.242694999999998</v>
      </c>
      <c r="V1943">
        <v>34.421177</v>
      </c>
      <c r="W1943">
        <v>35.339072999999999</v>
      </c>
      <c r="X1943">
        <v>36.266151000000001</v>
      </c>
      <c r="Y1943">
        <v>37.197978999999997</v>
      </c>
      <c r="Z1943">
        <v>38.113007000000003</v>
      </c>
      <c r="AA1943">
        <v>38.640639999999998</v>
      </c>
      <c r="AB1943">
        <v>40.167873</v>
      </c>
      <c r="AC1943">
        <v>41.243060999999997</v>
      </c>
      <c r="AD1943">
        <v>43.044018000000001</v>
      </c>
      <c r="AE1943">
        <v>44.281044000000001</v>
      </c>
      <c r="AF1943">
        <v>45.372363999999997</v>
      </c>
      <c r="AG1943">
        <v>46.735484999999997</v>
      </c>
      <c r="AH1943">
        <v>47.987929999999999</v>
      </c>
      <c r="AI1943">
        <v>48.926929000000001</v>
      </c>
      <c r="AJ1943">
        <v>49.995677999999998</v>
      </c>
      <c r="AK1943">
        <v>50.649971000000001</v>
      </c>
      <c r="AL1943">
        <v>51.896408000000001</v>
      </c>
      <c r="AM1943">
        <v>53.413367999999998</v>
      </c>
      <c r="AN1943">
        <v>54.864265000000003</v>
      </c>
      <c r="AO1943" s="1">
        <v>2.5000000000000001E-2</v>
      </c>
    </row>
    <row r="1944" spans="1:41" hidden="1" x14ac:dyDescent="0.2">
      <c r="A1944" t="s">
        <v>1490</v>
      </c>
      <c r="B1944" t="s">
        <v>15</v>
      </c>
      <c r="C1944" t="s">
        <v>2648</v>
      </c>
      <c r="D1944" t="s">
        <v>2680</v>
      </c>
      <c r="E1944" t="s">
        <v>2672</v>
      </c>
      <c r="F1944" t="s">
        <v>2665</v>
      </c>
      <c r="G1944" t="s">
        <v>2653</v>
      </c>
      <c r="H1944" t="s">
        <v>1441</v>
      </c>
      <c r="I1944" t="s">
        <v>186</v>
      </c>
      <c r="K1944">
        <v>26.513003999999999</v>
      </c>
      <c r="L1944">
        <v>27.167757000000002</v>
      </c>
      <c r="M1944">
        <v>26.927547000000001</v>
      </c>
      <c r="N1944">
        <v>28.498234</v>
      </c>
      <c r="O1944">
        <v>29.566887000000001</v>
      </c>
      <c r="P1944">
        <v>30.688158000000001</v>
      </c>
      <c r="Q1944">
        <v>31.948581999999998</v>
      </c>
      <c r="R1944">
        <v>33.291302000000002</v>
      </c>
      <c r="S1944">
        <v>35.254452000000001</v>
      </c>
      <c r="T1944">
        <v>36.648978999999997</v>
      </c>
      <c r="U1944">
        <v>37.866672999999999</v>
      </c>
      <c r="V1944">
        <v>39.193069000000001</v>
      </c>
      <c r="W1944">
        <v>40.35519</v>
      </c>
      <c r="X1944">
        <v>41.482162000000002</v>
      </c>
      <c r="Y1944">
        <v>42.390262999999997</v>
      </c>
      <c r="Z1944">
        <v>43.458407999999999</v>
      </c>
      <c r="AA1944">
        <v>44.589976999999998</v>
      </c>
      <c r="AB1944">
        <v>45.577976</v>
      </c>
      <c r="AC1944">
        <v>46.800755000000002</v>
      </c>
      <c r="AD1944">
        <v>47.217936999999999</v>
      </c>
      <c r="AE1944">
        <v>48.004874999999998</v>
      </c>
      <c r="AF1944">
        <v>49.715072999999997</v>
      </c>
      <c r="AG1944">
        <v>51.281829999999999</v>
      </c>
      <c r="AH1944">
        <v>52.632430999999997</v>
      </c>
      <c r="AI1944">
        <v>54.596848000000001</v>
      </c>
      <c r="AJ1944">
        <v>55.660732000000003</v>
      </c>
      <c r="AK1944">
        <v>56.928668999999999</v>
      </c>
      <c r="AL1944">
        <v>57.871284000000003</v>
      </c>
      <c r="AM1944">
        <v>59.707771000000001</v>
      </c>
      <c r="AN1944">
        <v>61.482059</v>
      </c>
      <c r="AO1944" s="1">
        <v>2.9000000000000001E-2</v>
      </c>
    </row>
    <row r="1945" spans="1:41" hidden="1" x14ac:dyDescent="0.2">
      <c r="A1945" t="s">
        <v>1490</v>
      </c>
      <c r="B1945" t="s">
        <v>83</v>
      </c>
      <c r="C1945" t="s">
        <v>2648</v>
      </c>
      <c r="D1945" t="s">
        <v>2680</v>
      </c>
      <c r="E1945" t="s">
        <v>2672</v>
      </c>
      <c r="F1945" t="s">
        <v>2666</v>
      </c>
      <c r="I1945" t="s">
        <v>186</v>
      </c>
    </row>
    <row r="1946" spans="1:41" hidden="1" x14ac:dyDescent="0.2">
      <c r="A1946" t="s">
        <v>1490</v>
      </c>
      <c r="B1946" t="s">
        <v>11</v>
      </c>
      <c r="C1946" t="s">
        <v>2648</v>
      </c>
      <c r="D1946" t="s">
        <v>2680</v>
      </c>
      <c r="E1946" t="s">
        <v>2672</v>
      </c>
      <c r="F1946" t="s">
        <v>2666</v>
      </c>
      <c r="G1946" t="s">
        <v>2651</v>
      </c>
      <c r="H1946" t="s">
        <v>1442</v>
      </c>
      <c r="I1946" t="s">
        <v>186</v>
      </c>
      <c r="K1946">
        <v>25.336328999999999</v>
      </c>
      <c r="L1946">
        <v>24.90699</v>
      </c>
      <c r="M1946">
        <v>22.670601000000001</v>
      </c>
      <c r="N1946">
        <v>23.005651</v>
      </c>
      <c r="O1946">
        <v>23.316068999999999</v>
      </c>
      <c r="P1946">
        <v>24.143515000000001</v>
      </c>
      <c r="Q1946">
        <v>25.038444999999999</v>
      </c>
      <c r="R1946">
        <v>25.947367</v>
      </c>
      <c r="S1946">
        <v>26.782423000000001</v>
      </c>
      <c r="T1946">
        <v>28.129702000000002</v>
      </c>
      <c r="U1946">
        <v>29.147235999999999</v>
      </c>
      <c r="V1946">
        <v>30.125578000000001</v>
      </c>
      <c r="W1946">
        <v>30.970708999999999</v>
      </c>
      <c r="X1946">
        <v>31.939464999999998</v>
      </c>
      <c r="Y1946">
        <v>32.779850000000003</v>
      </c>
      <c r="Z1946">
        <v>33.760928999999997</v>
      </c>
      <c r="AA1946">
        <v>34.741154000000002</v>
      </c>
      <c r="AB1946">
        <v>35.917755</v>
      </c>
      <c r="AC1946">
        <v>36.714367000000003</v>
      </c>
      <c r="AD1946">
        <v>37.874217999999999</v>
      </c>
      <c r="AE1946">
        <v>38.977485999999999</v>
      </c>
      <c r="AF1946">
        <v>39.919201000000001</v>
      </c>
      <c r="AG1946">
        <v>41.222724999999997</v>
      </c>
      <c r="AH1946">
        <v>42.584052999999997</v>
      </c>
      <c r="AI1946">
        <v>43.680228999999997</v>
      </c>
      <c r="AJ1946">
        <v>45.060397999999999</v>
      </c>
      <c r="AK1946">
        <v>46.240161999999998</v>
      </c>
      <c r="AL1946">
        <v>47.173743999999999</v>
      </c>
      <c r="AM1946">
        <v>48.291904000000002</v>
      </c>
      <c r="AN1946">
        <v>49.364697</v>
      </c>
      <c r="AO1946" s="1">
        <v>2.3E-2</v>
      </c>
    </row>
    <row r="1947" spans="1:41" hidden="1" x14ac:dyDescent="0.2">
      <c r="A1947" t="s">
        <v>1490</v>
      </c>
      <c r="B1947" t="s">
        <v>13</v>
      </c>
      <c r="C1947" t="s">
        <v>2648</v>
      </c>
      <c r="D1947" t="s">
        <v>2680</v>
      </c>
      <c r="E1947" t="s">
        <v>2672</v>
      </c>
      <c r="F1947" t="s">
        <v>2666</v>
      </c>
      <c r="G1947" t="s">
        <v>2652</v>
      </c>
      <c r="H1947" t="s">
        <v>1443</v>
      </c>
      <c r="I1947" t="s">
        <v>186</v>
      </c>
      <c r="K1947">
        <v>25.336328999999999</v>
      </c>
      <c r="L1947">
        <v>24.900223</v>
      </c>
      <c r="M1947">
        <v>22.275274</v>
      </c>
      <c r="N1947">
        <v>22.120552</v>
      </c>
      <c r="O1947">
        <v>22.312280999999999</v>
      </c>
      <c r="P1947">
        <v>22.980727999999999</v>
      </c>
      <c r="Q1947">
        <v>23.867397</v>
      </c>
      <c r="R1947">
        <v>24.615295</v>
      </c>
      <c r="S1947">
        <v>25.435438000000001</v>
      </c>
      <c r="T1947">
        <v>26.465681</v>
      </c>
      <c r="U1947">
        <v>27.376047</v>
      </c>
      <c r="V1947">
        <v>28.346668000000001</v>
      </c>
      <c r="W1947">
        <v>29.117947000000001</v>
      </c>
      <c r="X1947">
        <v>29.870274999999999</v>
      </c>
      <c r="Y1947">
        <v>30.637878000000001</v>
      </c>
      <c r="Z1947">
        <v>31.407948000000001</v>
      </c>
      <c r="AA1947">
        <v>32.094971000000001</v>
      </c>
      <c r="AB1947">
        <v>33.083668000000003</v>
      </c>
      <c r="AC1947">
        <v>33.920901999999998</v>
      </c>
      <c r="AD1947">
        <v>35.356186000000001</v>
      </c>
      <c r="AE1947">
        <v>36.378036000000002</v>
      </c>
      <c r="AF1947">
        <v>37.266953000000001</v>
      </c>
      <c r="AG1947">
        <v>38.396926999999998</v>
      </c>
      <c r="AH1947">
        <v>39.447456000000003</v>
      </c>
      <c r="AI1947">
        <v>40.344169999999998</v>
      </c>
      <c r="AJ1947">
        <v>41.471969999999999</v>
      </c>
      <c r="AK1947">
        <v>42.017817999999998</v>
      </c>
      <c r="AL1947">
        <v>43.006267999999999</v>
      </c>
      <c r="AM1947">
        <v>44.310371000000004</v>
      </c>
      <c r="AN1947">
        <v>45.517662000000001</v>
      </c>
      <c r="AO1947" s="1">
        <v>0.02</v>
      </c>
    </row>
    <row r="1948" spans="1:41" hidden="1" x14ac:dyDescent="0.2">
      <c r="A1948" t="s">
        <v>1490</v>
      </c>
      <c r="B1948" t="s">
        <v>15</v>
      </c>
      <c r="C1948" t="s">
        <v>2648</v>
      </c>
      <c r="D1948" t="s">
        <v>2680</v>
      </c>
      <c r="E1948" t="s">
        <v>2672</v>
      </c>
      <c r="F1948" t="s">
        <v>2666</v>
      </c>
      <c r="G1948" t="s">
        <v>2653</v>
      </c>
      <c r="H1948" t="s">
        <v>1444</v>
      </c>
      <c r="I1948" t="s">
        <v>186</v>
      </c>
      <c r="K1948">
        <v>25.33633</v>
      </c>
      <c r="L1948">
        <v>24.920459999999999</v>
      </c>
      <c r="M1948">
        <v>22.480153999999999</v>
      </c>
      <c r="N1948">
        <v>23.796455000000002</v>
      </c>
      <c r="O1948">
        <v>24.714762</v>
      </c>
      <c r="P1948">
        <v>25.641459000000001</v>
      </c>
      <c r="Q1948">
        <v>26.663778000000001</v>
      </c>
      <c r="R1948">
        <v>27.745864999999998</v>
      </c>
      <c r="S1948">
        <v>29.404347999999999</v>
      </c>
      <c r="T1948">
        <v>30.590799000000001</v>
      </c>
      <c r="U1948">
        <v>31.587948000000001</v>
      </c>
      <c r="V1948">
        <v>32.699688000000002</v>
      </c>
      <c r="W1948">
        <v>33.643825999999997</v>
      </c>
      <c r="X1948">
        <v>34.599212999999999</v>
      </c>
      <c r="Y1948">
        <v>35.341030000000003</v>
      </c>
      <c r="Z1948">
        <v>36.230758999999999</v>
      </c>
      <c r="AA1948">
        <v>37.176890999999998</v>
      </c>
      <c r="AB1948">
        <v>38.00338</v>
      </c>
      <c r="AC1948">
        <v>39.019832999999998</v>
      </c>
      <c r="AD1948">
        <v>39.358856000000003</v>
      </c>
      <c r="AE1948">
        <v>40.021416000000002</v>
      </c>
      <c r="AF1948">
        <v>41.362129000000003</v>
      </c>
      <c r="AG1948">
        <v>42.682163000000003</v>
      </c>
      <c r="AH1948">
        <v>43.896155999999998</v>
      </c>
      <c r="AI1948">
        <v>45.519272000000001</v>
      </c>
      <c r="AJ1948">
        <v>46.406692999999997</v>
      </c>
      <c r="AK1948">
        <v>47.463760000000001</v>
      </c>
      <c r="AL1948">
        <v>48.257365999999998</v>
      </c>
      <c r="AM1948">
        <v>49.800609999999999</v>
      </c>
      <c r="AN1948">
        <v>51.284058000000002</v>
      </c>
      <c r="AO1948" s="1">
        <v>2.5000000000000001E-2</v>
      </c>
    </row>
    <row r="1949" spans="1:41" hidden="1" x14ac:dyDescent="0.2">
      <c r="A1949" t="s">
        <v>1490</v>
      </c>
      <c r="B1949" t="s">
        <v>87</v>
      </c>
      <c r="C1949" t="s">
        <v>2648</v>
      </c>
      <c r="D1949" t="s">
        <v>2680</v>
      </c>
      <c r="E1949" t="s">
        <v>2672</v>
      </c>
      <c r="F1949" t="s">
        <v>2667</v>
      </c>
      <c r="I1949" t="s">
        <v>186</v>
      </c>
    </row>
    <row r="1950" spans="1:41" hidden="1" x14ac:dyDescent="0.2">
      <c r="A1950" t="s">
        <v>1490</v>
      </c>
      <c r="B1950" t="s">
        <v>11</v>
      </c>
      <c r="C1950" t="s">
        <v>2648</v>
      </c>
      <c r="D1950" t="s">
        <v>2680</v>
      </c>
      <c r="E1950" t="s">
        <v>2672</v>
      </c>
      <c r="F1950" t="s">
        <v>2667</v>
      </c>
      <c r="G1950" t="s">
        <v>2651</v>
      </c>
      <c r="H1950" t="s">
        <v>1445</v>
      </c>
      <c r="I1950" t="s">
        <v>186</v>
      </c>
      <c r="K1950">
        <v>14.757042999999999</v>
      </c>
      <c r="L1950">
        <v>15.791596999999999</v>
      </c>
      <c r="M1950">
        <v>14.968545000000001</v>
      </c>
      <c r="N1950">
        <v>16.609316</v>
      </c>
      <c r="O1950">
        <v>17.078720000000001</v>
      </c>
      <c r="P1950">
        <v>17.70533</v>
      </c>
      <c r="Q1950">
        <v>18.465734000000001</v>
      </c>
      <c r="R1950">
        <v>19.272568</v>
      </c>
      <c r="S1950">
        <v>19.934401999999999</v>
      </c>
      <c r="T1950">
        <v>20.320160000000001</v>
      </c>
      <c r="U1950">
        <v>21.331747</v>
      </c>
      <c r="V1950">
        <v>22.043026000000001</v>
      </c>
      <c r="W1950">
        <v>22.663157999999999</v>
      </c>
      <c r="X1950">
        <v>23.405622000000001</v>
      </c>
      <c r="Y1950">
        <v>24.076937000000001</v>
      </c>
      <c r="Z1950">
        <v>24.881983000000002</v>
      </c>
      <c r="AA1950">
        <v>25.794772999999999</v>
      </c>
      <c r="AB1950">
        <v>26.630751</v>
      </c>
      <c r="AC1950">
        <v>27.358212000000002</v>
      </c>
      <c r="AD1950">
        <v>28.298629999999999</v>
      </c>
      <c r="AE1950">
        <v>29.148817000000001</v>
      </c>
      <c r="AF1950">
        <v>29.862970000000001</v>
      </c>
      <c r="AG1950">
        <v>31.002936999999999</v>
      </c>
      <c r="AH1950">
        <v>32.229819999999997</v>
      </c>
      <c r="AI1950">
        <v>33.144356000000002</v>
      </c>
      <c r="AJ1950">
        <v>34.255737000000003</v>
      </c>
      <c r="AK1950">
        <v>35.179386000000001</v>
      </c>
      <c r="AL1950">
        <v>35.935558</v>
      </c>
      <c r="AM1950">
        <v>36.851891000000002</v>
      </c>
      <c r="AN1950">
        <v>37.548724999999997</v>
      </c>
      <c r="AO1950" s="1">
        <v>3.3000000000000002E-2</v>
      </c>
    </row>
    <row r="1951" spans="1:41" hidden="1" x14ac:dyDescent="0.2">
      <c r="A1951" t="s">
        <v>1490</v>
      </c>
      <c r="B1951" t="s">
        <v>13</v>
      </c>
      <c r="C1951" t="s">
        <v>2648</v>
      </c>
      <c r="D1951" t="s">
        <v>2680</v>
      </c>
      <c r="E1951" t="s">
        <v>2672</v>
      </c>
      <c r="F1951" t="s">
        <v>2667</v>
      </c>
      <c r="G1951" t="s">
        <v>2652</v>
      </c>
      <c r="H1951" t="s">
        <v>1446</v>
      </c>
      <c r="I1951" t="s">
        <v>186</v>
      </c>
      <c r="K1951">
        <v>14.757042999999999</v>
      </c>
      <c r="L1951">
        <v>15.787312</v>
      </c>
      <c r="M1951">
        <v>14.490731</v>
      </c>
      <c r="N1951">
        <v>15.532228</v>
      </c>
      <c r="O1951">
        <v>15.92238</v>
      </c>
      <c r="P1951">
        <v>16.574862</v>
      </c>
      <c r="Q1951">
        <v>17.394583000000001</v>
      </c>
      <c r="R1951">
        <v>18.159213999999999</v>
      </c>
      <c r="S1951">
        <v>18.837183</v>
      </c>
      <c r="T1951">
        <v>19.294882000000001</v>
      </c>
      <c r="U1951">
        <v>19.982434999999999</v>
      </c>
      <c r="V1951">
        <v>20.697365000000001</v>
      </c>
      <c r="W1951">
        <v>21.223355999999999</v>
      </c>
      <c r="X1951">
        <v>21.580015</v>
      </c>
      <c r="Y1951">
        <v>22.168385000000001</v>
      </c>
      <c r="Z1951">
        <v>22.686160999999998</v>
      </c>
      <c r="AA1951">
        <v>23.304642000000001</v>
      </c>
      <c r="AB1951">
        <v>24.116963999999999</v>
      </c>
      <c r="AC1951">
        <v>24.682739000000002</v>
      </c>
      <c r="AD1951">
        <v>25.821767999999999</v>
      </c>
      <c r="AE1951">
        <v>26.658327</v>
      </c>
      <c r="AF1951">
        <v>27.254422999999999</v>
      </c>
      <c r="AG1951">
        <v>28.413225000000001</v>
      </c>
      <c r="AH1951">
        <v>29.275542999999999</v>
      </c>
      <c r="AI1951">
        <v>30.020153000000001</v>
      </c>
      <c r="AJ1951">
        <v>31.057053</v>
      </c>
      <c r="AK1951">
        <v>31.483550999999999</v>
      </c>
      <c r="AL1951">
        <v>32.235228999999997</v>
      </c>
      <c r="AM1951">
        <v>33.330593</v>
      </c>
      <c r="AN1951">
        <v>34.206135000000003</v>
      </c>
      <c r="AO1951" s="1">
        <v>2.9000000000000001E-2</v>
      </c>
    </row>
    <row r="1952" spans="1:41" hidden="1" x14ac:dyDescent="0.2">
      <c r="A1952" t="s">
        <v>1490</v>
      </c>
      <c r="B1952" t="s">
        <v>15</v>
      </c>
      <c r="C1952" t="s">
        <v>2648</v>
      </c>
      <c r="D1952" t="s">
        <v>2680</v>
      </c>
      <c r="E1952" t="s">
        <v>2672</v>
      </c>
      <c r="F1952" t="s">
        <v>2667</v>
      </c>
      <c r="G1952" t="s">
        <v>2653</v>
      </c>
      <c r="H1952" t="s">
        <v>1447</v>
      </c>
      <c r="I1952" t="s">
        <v>186</v>
      </c>
      <c r="K1952">
        <v>14.757042999999999</v>
      </c>
      <c r="L1952">
        <v>15.800139</v>
      </c>
      <c r="M1952">
        <v>14.831488</v>
      </c>
      <c r="N1952">
        <v>16.718457999999998</v>
      </c>
      <c r="O1952">
        <v>17.649139000000002</v>
      </c>
      <c r="P1952">
        <v>18.455385</v>
      </c>
      <c r="Q1952">
        <v>19.339715999999999</v>
      </c>
      <c r="R1952">
        <v>20.439679999999999</v>
      </c>
      <c r="S1952">
        <v>22.064083</v>
      </c>
      <c r="T1952">
        <v>22.816338999999999</v>
      </c>
      <c r="U1952">
        <v>23.799271000000001</v>
      </c>
      <c r="V1952">
        <v>24.652861000000001</v>
      </c>
      <c r="W1952">
        <v>25.442178999999999</v>
      </c>
      <c r="X1952">
        <v>26.212382999999999</v>
      </c>
      <c r="Y1952">
        <v>26.806270999999999</v>
      </c>
      <c r="Z1952">
        <v>27.571909000000002</v>
      </c>
      <c r="AA1952">
        <v>28.428404</v>
      </c>
      <c r="AB1952">
        <v>29.065987</v>
      </c>
      <c r="AC1952">
        <v>29.901094000000001</v>
      </c>
      <c r="AD1952">
        <v>30.117356999999998</v>
      </c>
      <c r="AE1952">
        <v>30.659098</v>
      </c>
      <c r="AF1952">
        <v>31.479828000000001</v>
      </c>
      <c r="AG1952">
        <v>32.649692999999999</v>
      </c>
      <c r="AH1952">
        <v>33.723835000000001</v>
      </c>
      <c r="AI1952">
        <v>35.111431000000003</v>
      </c>
      <c r="AJ1952">
        <v>36.047393999999997</v>
      </c>
      <c r="AK1952">
        <v>37.071930000000002</v>
      </c>
      <c r="AL1952">
        <v>37.726002000000001</v>
      </c>
      <c r="AM1952">
        <v>38.653351000000001</v>
      </c>
      <c r="AN1952">
        <v>39.873455</v>
      </c>
      <c r="AO1952" s="1">
        <v>3.5000000000000003E-2</v>
      </c>
    </row>
    <row r="1953" spans="1:41" hidden="1" x14ac:dyDescent="0.2">
      <c r="A1953" t="s">
        <v>1490</v>
      </c>
      <c r="B1953" t="s">
        <v>17</v>
      </c>
      <c r="C1953" t="s">
        <v>2648</v>
      </c>
      <c r="D1953" t="s">
        <v>2680</v>
      </c>
      <c r="E1953" t="s">
        <v>2672</v>
      </c>
      <c r="F1953" t="s">
        <v>2654</v>
      </c>
      <c r="I1953" t="s">
        <v>186</v>
      </c>
    </row>
    <row r="1954" spans="1:41" x14ac:dyDescent="0.2">
      <c r="A1954" t="s">
        <v>1490</v>
      </c>
      <c r="B1954" t="s">
        <v>11</v>
      </c>
      <c r="C1954" t="s">
        <v>2648</v>
      </c>
      <c r="D1954" t="s">
        <v>2680</v>
      </c>
      <c r="E1954" t="s">
        <v>2672</v>
      </c>
      <c r="F1954" t="s">
        <v>2654</v>
      </c>
      <c r="G1954" t="s">
        <v>2651</v>
      </c>
      <c r="H1954" t="s">
        <v>1448</v>
      </c>
      <c r="I1954" t="s">
        <v>186</v>
      </c>
      <c r="K1954" s="4">
        <v>23.147701000000001</v>
      </c>
      <c r="L1954" s="4">
        <v>23.062929</v>
      </c>
      <c r="M1954" s="4">
        <v>22.503235</v>
      </c>
      <c r="N1954" s="4">
        <v>23.818567000000002</v>
      </c>
      <c r="O1954">
        <v>24.280954000000001</v>
      </c>
      <c r="P1954">
        <v>24.795781999999999</v>
      </c>
      <c r="Q1954">
        <v>25.438092999999999</v>
      </c>
      <c r="R1954">
        <v>26.294283</v>
      </c>
      <c r="S1954">
        <v>27.081123000000002</v>
      </c>
      <c r="T1954">
        <v>27.667400000000001</v>
      </c>
      <c r="U1954">
        <v>28.638795999999999</v>
      </c>
      <c r="V1954">
        <v>29.405183999999998</v>
      </c>
      <c r="W1954">
        <v>30.137647999999999</v>
      </c>
      <c r="X1954">
        <v>30.874649000000002</v>
      </c>
      <c r="Y1954">
        <v>31.66732</v>
      </c>
      <c r="Z1954">
        <v>32.608767999999998</v>
      </c>
      <c r="AA1954">
        <v>33.646453999999999</v>
      </c>
      <c r="AB1954">
        <v>34.584308999999998</v>
      </c>
      <c r="AC1954">
        <v>35.456921000000001</v>
      </c>
      <c r="AD1954">
        <v>36.612788999999999</v>
      </c>
      <c r="AE1954">
        <v>37.598739999999999</v>
      </c>
      <c r="AF1954">
        <v>38.476730000000003</v>
      </c>
      <c r="AG1954">
        <v>39.734923999999999</v>
      </c>
      <c r="AH1954">
        <v>41.082329000000001</v>
      </c>
      <c r="AI1954">
        <v>42.189689999999999</v>
      </c>
      <c r="AJ1954">
        <v>43.518650000000001</v>
      </c>
      <c r="AK1954">
        <v>44.564919000000003</v>
      </c>
      <c r="AL1954">
        <v>45.443770999999998</v>
      </c>
      <c r="AM1954">
        <v>46.462254000000001</v>
      </c>
      <c r="AN1954">
        <v>47.435237999999998</v>
      </c>
      <c r="AO1954" s="1">
        <v>2.5000000000000001E-2</v>
      </c>
    </row>
    <row r="1955" spans="1:41" x14ac:dyDescent="0.2">
      <c r="A1955" t="s">
        <v>1490</v>
      </c>
      <c r="B1955" t="s">
        <v>13</v>
      </c>
      <c r="C1955" t="s">
        <v>2648</v>
      </c>
      <c r="D1955" t="s">
        <v>2680</v>
      </c>
      <c r="E1955" t="s">
        <v>2672</v>
      </c>
      <c r="F1955" t="s">
        <v>2654</v>
      </c>
      <c r="G1955" t="s">
        <v>2652</v>
      </c>
      <c r="H1955" t="s">
        <v>1449</v>
      </c>
      <c r="I1955" t="s">
        <v>186</v>
      </c>
      <c r="K1955" s="4">
        <v>23.147704999999998</v>
      </c>
      <c r="L1955" s="4">
        <v>23.055088000000001</v>
      </c>
      <c r="M1955" s="4">
        <v>22.027097999999999</v>
      </c>
      <c r="N1955" s="4">
        <v>22.808154999999999</v>
      </c>
      <c r="O1955">
        <v>23.172508000000001</v>
      </c>
      <c r="P1955">
        <v>23.693812999999999</v>
      </c>
      <c r="Q1955">
        <v>24.408743000000001</v>
      </c>
      <c r="R1955">
        <v>25.251723999999999</v>
      </c>
      <c r="S1955">
        <v>26.035731999999999</v>
      </c>
      <c r="T1955">
        <v>26.652189</v>
      </c>
      <c r="U1955">
        <v>27.400120000000001</v>
      </c>
      <c r="V1955">
        <v>28.201366</v>
      </c>
      <c r="W1955">
        <v>28.968312999999998</v>
      </c>
      <c r="X1955">
        <v>29.483575999999999</v>
      </c>
      <c r="Y1955">
        <v>30.192471000000001</v>
      </c>
      <c r="Z1955">
        <v>30.912330999999998</v>
      </c>
      <c r="AA1955">
        <v>31.693836000000001</v>
      </c>
      <c r="AB1955">
        <v>32.540675999999998</v>
      </c>
      <c r="AC1955">
        <v>33.308117000000003</v>
      </c>
      <c r="AD1955">
        <v>34.543025999999998</v>
      </c>
      <c r="AE1955">
        <v>35.549526</v>
      </c>
      <c r="AF1955">
        <v>36.311138</v>
      </c>
      <c r="AG1955">
        <v>37.585976000000002</v>
      </c>
      <c r="AH1955">
        <v>38.580230999999998</v>
      </c>
      <c r="AI1955">
        <v>39.456352000000003</v>
      </c>
      <c r="AJ1955">
        <v>40.687508000000001</v>
      </c>
      <c r="AK1955">
        <v>41.246693</v>
      </c>
      <c r="AL1955">
        <v>42.128307</v>
      </c>
      <c r="AM1955">
        <v>43.309863999999997</v>
      </c>
      <c r="AN1955">
        <v>44.303387000000001</v>
      </c>
      <c r="AO1955" s="1">
        <v>2.3E-2</v>
      </c>
    </row>
    <row r="1956" spans="1:41" x14ac:dyDescent="0.2">
      <c r="A1956" t="s">
        <v>1490</v>
      </c>
      <c r="B1956" t="s">
        <v>15</v>
      </c>
      <c r="C1956" t="s">
        <v>2648</v>
      </c>
      <c r="D1956" t="s">
        <v>2680</v>
      </c>
      <c r="E1956" t="s">
        <v>2672</v>
      </c>
      <c r="F1956" t="s">
        <v>2654</v>
      </c>
      <c r="G1956" t="s">
        <v>2653</v>
      </c>
      <c r="H1956" t="s">
        <v>1450</v>
      </c>
      <c r="I1956" t="s">
        <v>186</v>
      </c>
      <c r="K1956" s="4">
        <v>23.147701000000001</v>
      </c>
      <c r="L1956" s="4">
        <v>23.073799000000001</v>
      </c>
      <c r="M1956" s="4">
        <v>22.380935999999998</v>
      </c>
      <c r="N1956" s="4">
        <v>24.038506999999999</v>
      </c>
      <c r="O1956">
        <v>24.914110000000001</v>
      </c>
      <c r="P1956">
        <v>25.649569</v>
      </c>
      <c r="Q1956">
        <v>26.419249000000001</v>
      </c>
      <c r="R1956">
        <v>27.497630999999998</v>
      </c>
      <c r="S1956">
        <v>29.139327999999999</v>
      </c>
      <c r="T1956">
        <v>29.978570999999999</v>
      </c>
      <c r="U1956">
        <v>30.922440000000002</v>
      </c>
      <c r="V1956">
        <v>31.811731000000002</v>
      </c>
      <c r="W1956">
        <v>32.646355</v>
      </c>
      <c r="X1956">
        <v>33.454738999999996</v>
      </c>
      <c r="Y1956">
        <v>34.126094999999999</v>
      </c>
      <c r="Z1956">
        <v>34.953716</v>
      </c>
      <c r="AA1956">
        <v>35.933551999999999</v>
      </c>
      <c r="AB1956">
        <v>36.713295000000002</v>
      </c>
      <c r="AC1956">
        <v>37.602950999999997</v>
      </c>
      <c r="AD1956">
        <v>37.903861999999997</v>
      </c>
      <c r="AE1956">
        <v>38.557133</v>
      </c>
      <c r="AF1956">
        <v>39.505046999999998</v>
      </c>
      <c r="AG1956">
        <v>40.818871000000001</v>
      </c>
      <c r="AH1956">
        <v>42.070435000000003</v>
      </c>
      <c r="AI1956">
        <v>43.605713000000002</v>
      </c>
      <c r="AJ1956">
        <v>44.769756000000001</v>
      </c>
      <c r="AK1956">
        <v>45.913741999999999</v>
      </c>
      <c r="AL1956">
        <v>46.702618000000001</v>
      </c>
      <c r="AM1956">
        <v>47.839919999999999</v>
      </c>
      <c r="AN1956">
        <v>49.228003999999999</v>
      </c>
      <c r="AO1956" s="1">
        <v>2.5999999999999999E-2</v>
      </c>
    </row>
    <row r="1957" spans="1:41" hidden="1" x14ac:dyDescent="0.2">
      <c r="A1957" t="s">
        <v>1490</v>
      </c>
      <c r="B1957" t="s">
        <v>36</v>
      </c>
      <c r="C1957" t="s">
        <v>2648</v>
      </c>
      <c r="D1957" t="s">
        <v>2680</v>
      </c>
      <c r="E1957" t="s">
        <v>2672</v>
      </c>
      <c r="F1957" t="s">
        <v>2660</v>
      </c>
      <c r="I1957" t="s">
        <v>186</v>
      </c>
    </row>
    <row r="1958" spans="1:41" hidden="1" x14ac:dyDescent="0.2">
      <c r="A1958" t="s">
        <v>1490</v>
      </c>
      <c r="B1958" t="s">
        <v>11</v>
      </c>
      <c r="C1958" t="s">
        <v>2648</v>
      </c>
      <c r="D1958" t="s">
        <v>2680</v>
      </c>
      <c r="E1958" t="s">
        <v>2672</v>
      </c>
      <c r="F1958" t="s">
        <v>2660</v>
      </c>
      <c r="G1958" t="s">
        <v>2651</v>
      </c>
      <c r="H1958" t="s">
        <v>1451</v>
      </c>
      <c r="I1958" t="s">
        <v>186</v>
      </c>
      <c r="K1958">
        <v>5.9045459999999999</v>
      </c>
      <c r="L1958">
        <v>5.2062179999999998</v>
      </c>
      <c r="M1958">
        <v>8.3967709999999993</v>
      </c>
      <c r="N1958">
        <v>9.5982350000000007</v>
      </c>
      <c r="O1958">
        <v>10.003270000000001</v>
      </c>
      <c r="P1958">
        <v>10.478168</v>
      </c>
      <c r="Q1958">
        <v>11.177568000000001</v>
      </c>
      <c r="R1958">
        <v>11.703388</v>
      </c>
      <c r="S1958">
        <v>12.119871</v>
      </c>
      <c r="T1958">
        <v>12.600210000000001</v>
      </c>
      <c r="U1958">
        <v>13.127392</v>
      </c>
      <c r="V1958">
        <v>13.607471</v>
      </c>
      <c r="W1958">
        <v>14.07856</v>
      </c>
      <c r="X1958">
        <v>14.421529</v>
      </c>
      <c r="Y1958">
        <v>14.775969</v>
      </c>
      <c r="Z1958">
        <v>15.054646</v>
      </c>
      <c r="AA1958">
        <v>15.385297</v>
      </c>
      <c r="AB1958">
        <v>16.007971000000001</v>
      </c>
      <c r="AC1958">
        <v>16.127435999999999</v>
      </c>
      <c r="AD1958">
        <v>17.256053999999999</v>
      </c>
      <c r="AE1958">
        <v>17.911356000000001</v>
      </c>
      <c r="AF1958">
        <v>18.538495999999999</v>
      </c>
      <c r="AG1958">
        <v>19.537827</v>
      </c>
      <c r="AH1958">
        <v>20.415409</v>
      </c>
      <c r="AI1958">
        <v>21.037116999999999</v>
      </c>
      <c r="AJ1958">
        <v>21.755189999999999</v>
      </c>
      <c r="AK1958">
        <v>22.468895</v>
      </c>
      <c r="AL1958">
        <v>22.812719000000001</v>
      </c>
      <c r="AM1958">
        <v>23.457445</v>
      </c>
      <c r="AN1958">
        <v>23.839130000000001</v>
      </c>
      <c r="AO1958" s="1">
        <v>4.9000000000000002E-2</v>
      </c>
    </row>
    <row r="1959" spans="1:41" hidden="1" x14ac:dyDescent="0.2">
      <c r="A1959" t="s">
        <v>1490</v>
      </c>
      <c r="B1959" t="s">
        <v>13</v>
      </c>
      <c r="C1959" t="s">
        <v>2648</v>
      </c>
      <c r="D1959" t="s">
        <v>2680</v>
      </c>
      <c r="E1959" t="s">
        <v>2672</v>
      </c>
      <c r="F1959" t="s">
        <v>2660</v>
      </c>
      <c r="G1959" t="s">
        <v>2652</v>
      </c>
      <c r="H1959" t="s">
        <v>1452</v>
      </c>
      <c r="I1959" t="s">
        <v>186</v>
      </c>
      <c r="K1959">
        <v>5.9046130000000003</v>
      </c>
      <c r="L1959">
        <v>5.2129070000000004</v>
      </c>
      <c r="M1959">
        <v>8.0712589999999995</v>
      </c>
      <c r="N1959">
        <v>8.8332289999999993</v>
      </c>
      <c r="O1959">
        <v>9.1937060000000006</v>
      </c>
      <c r="P1959">
        <v>9.6861010000000007</v>
      </c>
      <c r="Q1959">
        <v>10.361056</v>
      </c>
      <c r="R1959">
        <v>10.845596</v>
      </c>
      <c r="S1959">
        <v>11.285647000000001</v>
      </c>
      <c r="T1959">
        <v>11.670147999999999</v>
      </c>
      <c r="U1959">
        <v>12.084032000000001</v>
      </c>
      <c r="V1959">
        <v>12.565632000000001</v>
      </c>
      <c r="W1959">
        <v>12.969981000000001</v>
      </c>
      <c r="X1959">
        <v>13.244033999999999</v>
      </c>
      <c r="Y1959">
        <v>13.627889</v>
      </c>
      <c r="Z1959">
        <v>14.000749000000001</v>
      </c>
      <c r="AA1959">
        <v>14.432130000000001</v>
      </c>
      <c r="AB1959">
        <v>14.971351</v>
      </c>
      <c r="AC1959">
        <v>15.311976</v>
      </c>
      <c r="AD1959">
        <v>16.160564000000001</v>
      </c>
      <c r="AE1959">
        <v>16.732741999999998</v>
      </c>
      <c r="AF1959">
        <v>17.124421999999999</v>
      </c>
      <c r="AG1959">
        <v>17.857175999999999</v>
      </c>
      <c r="AH1959">
        <v>18.416070999999999</v>
      </c>
      <c r="AI1959">
        <v>19.009053999999999</v>
      </c>
      <c r="AJ1959">
        <v>19.632912000000001</v>
      </c>
      <c r="AK1959">
        <v>19.937515000000001</v>
      </c>
      <c r="AL1959">
        <v>20.478452999999998</v>
      </c>
      <c r="AM1959">
        <v>21.088612000000001</v>
      </c>
      <c r="AN1959">
        <v>21.649677000000001</v>
      </c>
      <c r="AO1959" s="1">
        <v>4.5999999999999999E-2</v>
      </c>
    </row>
    <row r="1960" spans="1:41" hidden="1" x14ac:dyDescent="0.2">
      <c r="A1960" t="s">
        <v>1490</v>
      </c>
      <c r="B1960" t="s">
        <v>15</v>
      </c>
      <c r="C1960" t="s">
        <v>2648</v>
      </c>
      <c r="D1960" t="s">
        <v>2680</v>
      </c>
      <c r="E1960" t="s">
        <v>2672</v>
      </c>
      <c r="F1960" t="s">
        <v>2660</v>
      </c>
      <c r="G1960" t="s">
        <v>2653</v>
      </c>
      <c r="H1960" t="s">
        <v>1453</v>
      </c>
      <c r="I1960" t="s">
        <v>186</v>
      </c>
      <c r="K1960">
        <v>5.9045459999999999</v>
      </c>
      <c r="L1960">
        <v>5.2526830000000002</v>
      </c>
      <c r="M1960">
        <v>8.4006000000000007</v>
      </c>
      <c r="N1960">
        <v>9.9074050000000007</v>
      </c>
      <c r="O1960">
        <v>10.638517999999999</v>
      </c>
      <c r="P1960">
        <v>11.280334999999999</v>
      </c>
      <c r="Q1960">
        <v>12.0397</v>
      </c>
      <c r="R1960">
        <v>12.726125</v>
      </c>
      <c r="S1960">
        <v>13.894461</v>
      </c>
      <c r="T1960">
        <v>14.29172</v>
      </c>
      <c r="U1960">
        <v>14.834612</v>
      </c>
      <c r="V1960">
        <v>15.316525</v>
      </c>
      <c r="W1960">
        <v>15.847185</v>
      </c>
      <c r="X1960">
        <v>16.32723</v>
      </c>
      <c r="Y1960">
        <v>16.606390000000001</v>
      </c>
      <c r="Z1960">
        <v>16.982825999999999</v>
      </c>
      <c r="AA1960">
        <v>17.751802000000001</v>
      </c>
      <c r="AB1960">
        <v>18.360510000000001</v>
      </c>
      <c r="AC1960">
        <v>18.819658</v>
      </c>
      <c r="AD1960">
        <v>19.30434</v>
      </c>
      <c r="AE1960">
        <v>19.918457</v>
      </c>
      <c r="AF1960">
        <v>20.51782</v>
      </c>
      <c r="AG1960">
        <v>21.371019</v>
      </c>
      <c r="AH1960">
        <v>21.781258000000001</v>
      </c>
      <c r="AI1960">
        <v>22.474615</v>
      </c>
      <c r="AJ1960">
        <v>23.223047000000001</v>
      </c>
      <c r="AK1960">
        <v>23.799433000000001</v>
      </c>
      <c r="AL1960">
        <v>24.501476</v>
      </c>
      <c r="AM1960">
        <v>25.240313</v>
      </c>
      <c r="AN1960">
        <v>25.824047</v>
      </c>
      <c r="AO1960" s="1">
        <v>5.1999999999999998E-2</v>
      </c>
    </row>
    <row r="1961" spans="1:41" hidden="1" x14ac:dyDescent="0.2">
      <c r="A1961" t="s">
        <v>1490</v>
      </c>
      <c r="B1961" t="s">
        <v>21</v>
      </c>
      <c r="C1961" t="s">
        <v>2648</v>
      </c>
      <c r="D1961" t="s">
        <v>2680</v>
      </c>
      <c r="E1961" t="s">
        <v>2672</v>
      </c>
      <c r="F1961" t="s">
        <v>2655</v>
      </c>
      <c r="I1961" t="s">
        <v>186</v>
      </c>
    </row>
    <row r="1962" spans="1:41" hidden="1" x14ac:dyDescent="0.2">
      <c r="A1962" t="s">
        <v>1490</v>
      </c>
      <c r="B1962" t="s">
        <v>11</v>
      </c>
      <c r="C1962" t="s">
        <v>2648</v>
      </c>
      <c r="D1962" t="s">
        <v>2680</v>
      </c>
      <c r="E1962" t="s">
        <v>2672</v>
      </c>
      <c r="F1962" t="s">
        <v>2655</v>
      </c>
      <c r="G1962" t="s">
        <v>2651</v>
      </c>
      <c r="H1962" t="s">
        <v>1454</v>
      </c>
      <c r="I1962" t="s">
        <v>186</v>
      </c>
      <c r="K1962">
        <v>7.177454</v>
      </c>
      <c r="L1962">
        <v>6.569979</v>
      </c>
      <c r="M1962">
        <v>6.36836</v>
      </c>
      <c r="N1962">
        <v>6.2310699999999999</v>
      </c>
      <c r="O1962">
        <v>6.2411940000000001</v>
      </c>
      <c r="P1962">
        <v>6.4309510000000003</v>
      </c>
      <c r="Q1962">
        <v>6.8127139999999997</v>
      </c>
      <c r="R1962">
        <v>7.1614319999999996</v>
      </c>
      <c r="S1962">
        <v>7.508864</v>
      </c>
      <c r="T1962">
        <v>7.8394380000000004</v>
      </c>
      <c r="U1962">
        <v>8.1226210000000005</v>
      </c>
      <c r="V1962">
        <v>8.3907369999999997</v>
      </c>
      <c r="W1962">
        <v>8.7535270000000001</v>
      </c>
      <c r="X1962">
        <v>8.9341830000000009</v>
      </c>
      <c r="Y1962">
        <v>9.1367919999999998</v>
      </c>
      <c r="Z1962">
        <v>9.3095459999999992</v>
      </c>
      <c r="AA1962">
        <v>9.5136959999999995</v>
      </c>
      <c r="AB1962">
        <v>9.7320820000000001</v>
      </c>
      <c r="AC1962">
        <v>9.9620990000000003</v>
      </c>
      <c r="AD1962">
        <v>10.202017</v>
      </c>
      <c r="AE1962">
        <v>10.465239</v>
      </c>
      <c r="AF1962">
        <v>10.655066</v>
      </c>
      <c r="AG1962">
        <v>10.861694999999999</v>
      </c>
      <c r="AH1962">
        <v>10.985955000000001</v>
      </c>
      <c r="AI1962">
        <v>11.227995999999999</v>
      </c>
      <c r="AJ1962">
        <v>11.473478</v>
      </c>
      <c r="AK1962">
        <v>11.721603</v>
      </c>
      <c r="AL1962">
        <v>11.980365000000001</v>
      </c>
      <c r="AM1962">
        <v>12.216364</v>
      </c>
      <c r="AN1962">
        <v>12.471825000000001</v>
      </c>
      <c r="AO1962" s="1">
        <v>1.9E-2</v>
      </c>
    </row>
    <row r="1963" spans="1:41" hidden="1" x14ac:dyDescent="0.2">
      <c r="A1963" t="s">
        <v>1490</v>
      </c>
      <c r="B1963" t="s">
        <v>13</v>
      </c>
      <c r="C1963" t="s">
        <v>2648</v>
      </c>
      <c r="D1963" t="s">
        <v>2680</v>
      </c>
      <c r="E1963" t="s">
        <v>2672</v>
      </c>
      <c r="F1963" t="s">
        <v>2655</v>
      </c>
      <c r="G1963" t="s">
        <v>2652</v>
      </c>
      <c r="H1963" t="s">
        <v>1455</v>
      </c>
      <c r="I1963" t="s">
        <v>186</v>
      </c>
      <c r="K1963">
        <v>7.1465459999999998</v>
      </c>
      <c r="L1963">
        <v>6.3063399999999996</v>
      </c>
      <c r="M1963">
        <v>5.927187</v>
      </c>
      <c r="N1963">
        <v>5.6644480000000001</v>
      </c>
      <c r="O1963">
        <v>5.6183909999999999</v>
      </c>
      <c r="P1963">
        <v>5.7201420000000001</v>
      </c>
      <c r="Q1963">
        <v>5.9525889999999997</v>
      </c>
      <c r="R1963">
        <v>6.1967359999999996</v>
      </c>
      <c r="S1963">
        <v>6.4793440000000002</v>
      </c>
      <c r="T1963">
        <v>6.7816270000000003</v>
      </c>
      <c r="U1963">
        <v>7.0341909999999999</v>
      </c>
      <c r="V1963">
        <v>7.2769820000000003</v>
      </c>
      <c r="W1963">
        <v>7.532432</v>
      </c>
      <c r="X1963">
        <v>7.7696069999999997</v>
      </c>
      <c r="Y1963">
        <v>7.953856</v>
      </c>
      <c r="Z1963">
        <v>8.1766539999999992</v>
      </c>
      <c r="AA1963">
        <v>8.3688780000000005</v>
      </c>
      <c r="AB1963">
        <v>8.5075909999999997</v>
      </c>
      <c r="AC1963">
        <v>8.6854270000000007</v>
      </c>
      <c r="AD1963">
        <v>8.8567699999999991</v>
      </c>
      <c r="AE1963">
        <v>9.0006360000000001</v>
      </c>
      <c r="AF1963">
        <v>9.1115539999999999</v>
      </c>
      <c r="AG1963">
        <v>9.2589760000000005</v>
      </c>
      <c r="AH1963">
        <v>9.4597619999999996</v>
      </c>
      <c r="AI1963">
        <v>9.6789129999999997</v>
      </c>
      <c r="AJ1963">
        <v>9.9251339999999999</v>
      </c>
      <c r="AK1963">
        <v>10.210544000000001</v>
      </c>
      <c r="AL1963">
        <v>10.16442</v>
      </c>
      <c r="AM1963">
        <v>10.362064</v>
      </c>
      <c r="AN1963">
        <v>10.571569</v>
      </c>
      <c r="AO1963" s="1">
        <v>1.4E-2</v>
      </c>
    </row>
    <row r="1964" spans="1:41" hidden="1" x14ac:dyDescent="0.2">
      <c r="A1964" t="s">
        <v>1490</v>
      </c>
      <c r="B1964" t="s">
        <v>15</v>
      </c>
      <c r="C1964" t="s">
        <v>2648</v>
      </c>
      <c r="D1964" t="s">
        <v>2680</v>
      </c>
      <c r="E1964" t="s">
        <v>2672</v>
      </c>
      <c r="F1964" t="s">
        <v>2655</v>
      </c>
      <c r="G1964" t="s">
        <v>2653</v>
      </c>
      <c r="H1964" t="s">
        <v>1456</v>
      </c>
      <c r="I1964" t="s">
        <v>186</v>
      </c>
      <c r="K1964">
        <v>7.1788299999999996</v>
      </c>
      <c r="L1964">
        <v>7.2959240000000003</v>
      </c>
      <c r="M1964">
        <v>7.305866</v>
      </c>
      <c r="N1964">
        <v>7.4893669999999997</v>
      </c>
      <c r="O1964">
        <v>7.7735539999999999</v>
      </c>
      <c r="P1964">
        <v>8.3334930000000007</v>
      </c>
      <c r="Q1964">
        <v>8.7911199999999994</v>
      </c>
      <c r="R1964">
        <v>9.3945310000000006</v>
      </c>
      <c r="S1964">
        <v>9.9684690000000007</v>
      </c>
      <c r="T1964">
        <v>10.507225999999999</v>
      </c>
      <c r="U1964">
        <v>10.959355</v>
      </c>
      <c r="V1964">
        <v>11.342181999999999</v>
      </c>
      <c r="W1964">
        <v>11.712584</v>
      </c>
      <c r="X1964">
        <v>12.121358000000001</v>
      </c>
      <c r="Y1964">
        <v>12.458702000000001</v>
      </c>
      <c r="Z1964">
        <v>12.855026000000001</v>
      </c>
      <c r="AA1964">
        <v>13.194141</v>
      </c>
      <c r="AB1964">
        <v>13.535672</v>
      </c>
      <c r="AC1964">
        <v>13.944229999999999</v>
      </c>
      <c r="AD1964">
        <v>14.344018</v>
      </c>
      <c r="AE1964">
        <v>14.693626</v>
      </c>
      <c r="AF1964">
        <v>14.911018</v>
      </c>
      <c r="AG1964">
        <v>15.139611</v>
      </c>
      <c r="AH1964">
        <v>15.679789</v>
      </c>
      <c r="AI1964">
        <v>16.081440000000001</v>
      </c>
      <c r="AJ1964">
        <v>16.634792000000001</v>
      </c>
      <c r="AK1964">
        <v>17.104534000000001</v>
      </c>
      <c r="AL1964">
        <v>17.592503000000001</v>
      </c>
      <c r="AM1964">
        <v>18.187708000000001</v>
      </c>
      <c r="AN1964">
        <v>18.715729</v>
      </c>
      <c r="AO1964" s="1">
        <v>3.4000000000000002E-2</v>
      </c>
    </row>
    <row r="1965" spans="1:41" hidden="1" x14ac:dyDescent="0.2">
      <c r="A1965" t="s">
        <v>1490</v>
      </c>
      <c r="B1965" t="s">
        <v>59</v>
      </c>
      <c r="C1965" t="s">
        <v>2648</v>
      </c>
      <c r="D1965" t="s">
        <v>2680</v>
      </c>
      <c r="E1965" t="s">
        <v>2672</v>
      </c>
      <c r="F1965" t="s">
        <v>2661</v>
      </c>
      <c r="I1965" t="s">
        <v>186</v>
      </c>
    </row>
    <row r="1966" spans="1:41" hidden="1" x14ac:dyDescent="0.2">
      <c r="A1966" t="s">
        <v>1490</v>
      </c>
      <c r="B1966" t="s">
        <v>11</v>
      </c>
      <c r="C1966" t="s">
        <v>2648</v>
      </c>
      <c r="D1966" t="s">
        <v>2680</v>
      </c>
      <c r="E1966" t="s">
        <v>2672</v>
      </c>
      <c r="F1966" t="s">
        <v>2661</v>
      </c>
      <c r="G1966" t="s">
        <v>2651</v>
      </c>
      <c r="H1966" t="s">
        <v>1457</v>
      </c>
      <c r="I1966" t="s">
        <v>186</v>
      </c>
      <c r="K1966">
        <v>3.2599900000000002</v>
      </c>
      <c r="L1966">
        <v>2.9529570000000001</v>
      </c>
      <c r="M1966">
        <v>2.8657050000000002</v>
      </c>
      <c r="N1966">
        <v>2.7348880000000002</v>
      </c>
      <c r="O1966">
        <v>2.6897440000000001</v>
      </c>
      <c r="P1966">
        <v>2.690766</v>
      </c>
      <c r="Q1966">
        <v>2.732882</v>
      </c>
      <c r="R1966">
        <v>2.8076490000000001</v>
      </c>
      <c r="S1966">
        <v>2.889141</v>
      </c>
      <c r="T1966">
        <v>3.0012029999999998</v>
      </c>
      <c r="U1966">
        <v>3.0968059999999999</v>
      </c>
      <c r="V1966">
        <v>3.2209310000000002</v>
      </c>
      <c r="W1966">
        <v>3.3316059999999998</v>
      </c>
      <c r="X1966">
        <v>3.4465970000000001</v>
      </c>
      <c r="Y1966">
        <v>3.57077</v>
      </c>
      <c r="Z1966">
        <v>3.6996479999999998</v>
      </c>
      <c r="AA1966">
        <v>3.8414470000000001</v>
      </c>
      <c r="AB1966">
        <v>3.9721579999999999</v>
      </c>
      <c r="AC1966">
        <v>4.1060420000000004</v>
      </c>
      <c r="AD1966">
        <v>4.2526549999999999</v>
      </c>
      <c r="AE1966">
        <v>4.3937439999999999</v>
      </c>
      <c r="AF1966">
        <v>4.5415029999999996</v>
      </c>
      <c r="AG1966">
        <v>4.6928700000000001</v>
      </c>
      <c r="AH1966">
        <v>4.8518059999999998</v>
      </c>
      <c r="AI1966">
        <v>5.0201989999999999</v>
      </c>
      <c r="AJ1966">
        <v>5.1945899999999998</v>
      </c>
      <c r="AK1966">
        <v>5.3643159999999996</v>
      </c>
      <c r="AL1966">
        <v>5.5342630000000002</v>
      </c>
      <c r="AM1966">
        <v>5.709581</v>
      </c>
      <c r="AN1966">
        <v>5.9016279999999997</v>
      </c>
      <c r="AO1966" s="1">
        <v>2.1000000000000001E-2</v>
      </c>
    </row>
    <row r="1967" spans="1:41" hidden="1" x14ac:dyDescent="0.2">
      <c r="A1967" t="s">
        <v>1490</v>
      </c>
      <c r="B1967" t="s">
        <v>13</v>
      </c>
      <c r="C1967" t="s">
        <v>2648</v>
      </c>
      <c r="D1967" t="s">
        <v>2680</v>
      </c>
      <c r="E1967" t="s">
        <v>2672</v>
      </c>
      <c r="F1967" t="s">
        <v>2661</v>
      </c>
      <c r="G1967" t="s">
        <v>2652</v>
      </c>
      <c r="H1967" t="s">
        <v>1458</v>
      </c>
      <c r="I1967" t="s">
        <v>186</v>
      </c>
      <c r="K1967">
        <v>3.260157</v>
      </c>
      <c r="L1967">
        <v>2.9411900000000002</v>
      </c>
      <c r="M1967">
        <v>2.8573339999999998</v>
      </c>
      <c r="N1967">
        <v>2.7260529999999998</v>
      </c>
      <c r="O1967">
        <v>2.6816680000000002</v>
      </c>
      <c r="P1967">
        <v>2.6828259999999999</v>
      </c>
      <c r="Q1967">
        <v>2.7282649999999999</v>
      </c>
      <c r="R1967">
        <v>2.8094190000000001</v>
      </c>
      <c r="S1967">
        <v>2.8990089999999999</v>
      </c>
      <c r="T1967">
        <v>3.02162</v>
      </c>
      <c r="U1967">
        <v>3.1293510000000002</v>
      </c>
      <c r="V1967">
        <v>3.26803</v>
      </c>
      <c r="W1967">
        <v>3.3914949999999999</v>
      </c>
      <c r="X1967">
        <v>3.519164</v>
      </c>
      <c r="Y1967">
        <v>3.6567120000000002</v>
      </c>
      <c r="Z1967">
        <v>3.795801</v>
      </c>
      <c r="AA1967">
        <v>3.949481</v>
      </c>
      <c r="AB1967">
        <v>4.0886050000000003</v>
      </c>
      <c r="AC1967">
        <v>4.2282099999999998</v>
      </c>
      <c r="AD1967">
        <v>4.383375</v>
      </c>
      <c r="AE1967">
        <v>4.5289159999999997</v>
      </c>
      <c r="AF1967">
        <v>4.6793620000000002</v>
      </c>
      <c r="AG1967">
        <v>4.8314240000000002</v>
      </c>
      <c r="AH1967">
        <v>4.9904789999999997</v>
      </c>
      <c r="AI1967">
        <v>5.152399</v>
      </c>
      <c r="AJ1967">
        <v>5.3269590000000004</v>
      </c>
      <c r="AK1967">
        <v>5.4902860000000002</v>
      </c>
      <c r="AL1967">
        <v>5.6571759999999998</v>
      </c>
      <c r="AM1967">
        <v>5.8159140000000003</v>
      </c>
      <c r="AN1967">
        <v>5.9730629999999998</v>
      </c>
      <c r="AO1967" s="1">
        <v>2.1000000000000001E-2</v>
      </c>
    </row>
    <row r="1968" spans="1:41" hidden="1" x14ac:dyDescent="0.2">
      <c r="A1968" t="s">
        <v>1490</v>
      </c>
      <c r="B1968" t="s">
        <v>15</v>
      </c>
      <c r="C1968" t="s">
        <v>2648</v>
      </c>
      <c r="D1968" t="s">
        <v>2680</v>
      </c>
      <c r="E1968" t="s">
        <v>2672</v>
      </c>
      <c r="F1968" t="s">
        <v>2661</v>
      </c>
      <c r="G1968" t="s">
        <v>2653</v>
      </c>
      <c r="H1968" t="s">
        <v>1459</v>
      </c>
      <c r="I1968" t="s">
        <v>186</v>
      </c>
      <c r="K1968">
        <v>3.2602280000000001</v>
      </c>
      <c r="L1968">
        <v>2.9403130000000002</v>
      </c>
      <c r="M1968">
        <v>2.8350110000000002</v>
      </c>
      <c r="N1968">
        <v>2.7128009999999998</v>
      </c>
      <c r="O1968">
        <v>2.690042</v>
      </c>
      <c r="P1968">
        <v>2.6925659999999998</v>
      </c>
      <c r="Q1968">
        <v>2.7293720000000001</v>
      </c>
      <c r="R1968">
        <v>2.7954439999999998</v>
      </c>
      <c r="S1968">
        <v>2.8703479999999999</v>
      </c>
      <c r="T1968">
        <v>2.9699179999999998</v>
      </c>
      <c r="U1968">
        <v>3.0500820000000002</v>
      </c>
      <c r="V1968">
        <v>3.1560820000000001</v>
      </c>
      <c r="W1968">
        <v>3.2464170000000001</v>
      </c>
      <c r="X1968">
        <v>3.3397399999999999</v>
      </c>
      <c r="Y1968">
        <v>3.442771</v>
      </c>
      <c r="Z1968">
        <v>3.551542</v>
      </c>
      <c r="AA1968">
        <v>3.6765629999999998</v>
      </c>
      <c r="AB1968">
        <v>3.7915169999999998</v>
      </c>
      <c r="AC1968">
        <v>3.9111479999999998</v>
      </c>
      <c r="AD1968">
        <v>4.0437120000000002</v>
      </c>
      <c r="AE1968">
        <v>4.17225</v>
      </c>
      <c r="AF1968">
        <v>4.3088579999999999</v>
      </c>
      <c r="AG1968">
        <v>4.4498129999999998</v>
      </c>
      <c r="AH1968">
        <v>4.6033200000000001</v>
      </c>
      <c r="AI1968">
        <v>4.7659789999999997</v>
      </c>
      <c r="AJ1968">
        <v>4.9366500000000002</v>
      </c>
      <c r="AK1968">
        <v>5.1180110000000001</v>
      </c>
      <c r="AL1968">
        <v>5.2943579999999999</v>
      </c>
      <c r="AM1968">
        <v>5.4765930000000003</v>
      </c>
      <c r="AN1968">
        <v>5.6720660000000001</v>
      </c>
      <c r="AO1968" s="1">
        <v>1.9E-2</v>
      </c>
    </row>
    <row r="1969" spans="1:41" hidden="1" x14ac:dyDescent="0.2">
      <c r="A1969" t="s">
        <v>1490</v>
      </c>
      <c r="B1969" t="s">
        <v>147</v>
      </c>
      <c r="C1969" t="s">
        <v>2648</v>
      </c>
      <c r="D1969" t="s">
        <v>2680</v>
      </c>
      <c r="E1969" t="s">
        <v>2672</v>
      </c>
      <c r="F1969" t="s">
        <v>2673</v>
      </c>
      <c r="I1969" t="s">
        <v>186</v>
      </c>
    </row>
    <row r="1970" spans="1:41" hidden="1" x14ac:dyDescent="0.2">
      <c r="A1970" t="s">
        <v>1490</v>
      </c>
      <c r="B1970" t="s">
        <v>11</v>
      </c>
      <c r="C1970" t="s">
        <v>2648</v>
      </c>
      <c r="D1970" t="s">
        <v>2680</v>
      </c>
      <c r="E1970" t="s">
        <v>2672</v>
      </c>
      <c r="F1970" t="s">
        <v>2673</v>
      </c>
      <c r="G1970" t="s">
        <v>2651</v>
      </c>
      <c r="H1970" t="s">
        <v>1460</v>
      </c>
      <c r="I1970" t="s">
        <v>186</v>
      </c>
      <c r="K1970">
        <v>2.6727880000000002</v>
      </c>
      <c r="L1970">
        <v>2.6851219999999998</v>
      </c>
      <c r="M1970">
        <v>2.6494949999999999</v>
      </c>
      <c r="N1970">
        <v>2.6297480000000002</v>
      </c>
      <c r="O1970">
        <v>2.677943</v>
      </c>
      <c r="P1970">
        <v>2.6677719999999998</v>
      </c>
      <c r="Q1970">
        <v>2.6938460000000002</v>
      </c>
      <c r="R1970">
        <v>2.759166</v>
      </c>
      <c r="S1970">
        <v>2.847413</v>
      </c>
      <c r="T1970">
        <v>2.917942</v>
      </c>
      <c r="U1970">
        <v>2.9923479999999998</v>
      </c>
      <c r="V1970">
        <v>3.06663</v>
      </c>
      <c r="W1970">
        <v>3.1412740000000001</v>
      </c>
      <c r="X1970">
        <v>3.2308309999999998</v>
      </c>
      <c r="Y1970">
        <v>3.2945060000000002</v>
      </c>
      <c r="Z1970">
        <v>3.3569789999999999</v>
      </c>
      <c r="AA1970">
        <v>3.4262090000000001</v>
      </c>
      <c r="AB1970">
        <v>3.4967899999999998</v>
      </c>
      <c r="AC1970">
        <v>3.5785300000000002</v>
      </c>
      <c r="AD1970">
        <v>3.6733920000000002</v>
      </c>
      <c r="AE1970">
        <v>3.7626140000000001</v>
      </c>
      <c r="AF1970">
        <v>3.8349929999999999</v>
      </c>
      <c r="AG1970">
        <v>3.9171670000000001</v>
      </c>
      <c r="AH1970">
        <v>4.0104629999999997</v>
      </c>
      <c r="AI1970">
        <v>4.1092459999999997</v>
      </c>
      <c r="AJ1970">
        <v>4.2051429999999996</v>
      </c>
      <c r="AK1970">
        <v>4.2941669999999998</v>
      </c>
      <c r="AL1970">
        <v>4.3868720000000003</v>
      </c>
      <c r="AM1970">
        <v>4.4971160000000001</v>
      </c>
      <c r="AN1970">
        <v>4.5979159999999997</v>
      </c>
      <c r="AO1970" s="1">
        <v>1.9E-2</v>
      </c>
    </row>
    <row r="1971" spans="1:41" hidden="1" x14ac:dyDescent="0.2">
      <c r="A1971" t="s">
        <v>1490</v>
      </c>
      <c r="B1971" t="s">
        <v>13</v>
      </c>
      <c r="C1971" t="s">
        <v>2648</v>
      </c>
      <c r="D1971" t="s">
        <v>2680</v>
      </c>
      <c r="E1971" t="s">
        <v>2672</v>
      </c>
      <c r="F1971" t="s">
        <v>2673</v>
      </c>
      <c r="G1971" t="s">
        <v>2652</v>
      </c>
      <c r="H1971" t="s">
        <v>1461</v>
      </c>
      <c r="I1971" t="s">
        <v>186</v>
      </c>
      <c r="K1971">
        <v>2.8428049999999998</v>
      </c>
      <c r="L1971">
        <v>2.5050810000000001</v>
      </c>
      <c r="M1971">
        <v>2.5705049999999998</v>
      </c>
      <c r="N1971">
        <v>2.590354</v>
      </c>
      <c r="O1971">
        <v>2.6127500000000001</v>
      </c>
      <c r="P1971">
        <v>2.582678</v>
      </c>
      <c r="Q1971">
        <v>2.6599469999999998</v>
      </c>
      <c r="R1971">
        <v>2.7664300000000002</v>
      </c>
      <c r="S1971">
        <v>2.8555830000000002</v>
      </c>
      <c r="T1971">
        <v>2.9451999999999998</v>
      </c>
      <c r="U1971">
        <v>3.034729</v>
      </c>
      <c r="V1971">
        <v>3.154849</v>
      </c>
      <c r="W1971">
        <v>3.246572</v>
      </c>
      <c r="X1971">
        <v>3.3583560000000001</v>
      </c>
      <c r="Y1971">
        <v>3.4721609999999998</v>
      </c>
      <c r="Z1971">
        <v>3.6063019999999999</v>
      </c>
      <c r="AA1971">
        <v>3.6892719999999999</v>
      </c>
      <c r="AB1971">
        <v>3.8268209999999998</v>
      </c>
      <c r="AC1971">
        <v>3.925281</v>
      </c>
      <c r="AD1971">
        <v>4.0782959999999999</v>
      </c>
      <c r="AE1971">
        <v>4.2084219999999997</v>
      </c>
      <c r="AF1971">
        <v>4.3268899999999997</v>
      </c>
      <c r="AG1971">
        <v>4.4422030000000001</v>
      </c>
      <c r="AH1971">
        <v>4.5482399999999998</v>
      </c>
      <c r="AI1971">
        <v>4.6429010000000002</v>
      </c>
      <c r="AJ1971">
        <v>4.7583460000000004</v>
      </c>
      <c r="AK1971">
        <v>4.8344490000000002</v>
      </c>
      <c r="AL1971">
        <v>4.924061</v>
      </c>
      <c r="AM1971">
        <v>5.0021449999999996</v>
      </c>
      <c r="AN1971">
        <v>5.0761050000000001</v>
      </c>
      <c r="AO1971" s="1">
        <v>0.02</v>
      </c>
    </row>
    <row r="1972" spans="1:41" hidden="1" x14ac:dyDescent="0.2">
      <c r="A1972" t="s">
        <v>1490</v>
      </c>
      <c r="B1972" t="s">
        <v>15</v>
      </c>
      <c r="C1972" t="s">
        <v>2648</v>
      </c>
      <c r="D1972" t="s">
        <v>2680</v>
      </c>
      <c r="E1972" t="s">
        <v>2672</v>
      </c>
      <c r="F1972" t="s">
        <v>2673</v>
      </c>
      <c r="G1972" t="s">
        <v>2653</v>
      </c>
      <c r="H1972" t="s">
        <v>1462</v>
      </c>
      <c r="I1972" t="s">
        <v>186</v>
      </c>
      <c r="K1972">
        <v>2.8425090000000002</v>
      </c>
      <c r="L1972">
        <v>2.5963259999999999</v>
      </c>
      <c r="M1972">
        <v>2.738321</v>
      </c>
      <c r="N1972">
        <v>2.8703599999999998</v>
      </c>
      <c r="O1972">
        <v>2.8096899999999998</v>
      </c>
      <c r="P1972">
        <v>2.8824730000000001</v>
      </c>
      <c r="Q1972">
        <v>2.9544280000000001</v>
      </c>
      <c r="R1972">
        <v>3.0253290000000002</v>
      </c>
      <c r="S1972">
        <v>3.0132159999999999</v>
      </c>
      <c r="T1972">
        <v>3.0659049999999999</v>
      </c>
      <c r="U1972">
        <v>3.0331959999999998</v>
      </c>
      <c r="V1972">
        <v>3.098204</v>
      </c>
      <c r="W1972">
        <v>3.165985</v>
      </c>
      <c r="X1972">
        <v>3.2326380000000001</v>
      </c>
      <c r="Y1972">
        <v>3.2928540000000002</v>
      </c>
      <c r="Z1972">
        <v>3.3608660000000001</v>
      </c>
      <c r="AA1972">
        <v>3.4306049999999999</v>
      </c>
      <c r="AB1972">
        <v>3.5051389999999998</v>
      </c>
      <c r="AC1972">
        <v>3.5794060000000001</v>
      </c>
      <c r="AD1972">
        <v>3.6524749999999999</v>
      </c>
      <c r="AE1972">
        <v>3.7316539999999998</v>
      </c>
      <c r="AF1972">
        <v>3.8115260000000002</v>
      </c>
      <c r="AG1972">
        <v>3.9109159999999998</v>
      </c>
      <c r="AH1972">
        <v>3.9966010000000001</v>
      </c>
      <c r="AI1972">
        <v>4.0997149999999998</v>
      </c>
      <c r="AJ1972">
        <v>4.1917030000000004</v>
      </c>
      <c r="AK1972">
        <v>4.3034270000000001</v>
      </c>
      <c r="AL1972">
        <v>4.4030550000000002</v>
      </c>
      <c r="AM1972">
        <v>4.5289999999999999</v>
      </c>
      <c r="AN1972">
        <v>4.657489</v>
      </c>
      <c r="AO1972" s="1">
        <v>1.7000000000000001E-2</v>
      </c>
    </row>
    <row r="1973" spans="1:41" hidden="1" x14ac:dyDescent="0.2">
      <c r="A1973" t="s">
        <v>1490</v>
      </c>
      <c r="B1973" t="s">
        <v>67</v>
      </c>
      <c r="C1973" t="s">
        <v>2648</v>
      </c>
      <c r="D1973" t="s">
        <v>2680</v>
      </c>
      <c r="E1973" t="s">
        <v>2672</v>
      </c>
      <c r="F1973" t="s">
        <v>2663</v>
      </c>
      <c r="I1973" t="s">
        <v>186</v>
      </c>
    </row>
    <row r="1974" spans="1:41" hidden="1" x14ac:dyDescent="0.2">
      <c r="A1974" t="s">
        <v>1490</v>
      </c>
      <c r="B1974" t="s">
        <v>11</v>
      </c>
      <c r="C1974" t="s">
        <v>2648</v>
      </c>
      <c r="D1974" t="s">
        <v>2680</v>
      </c>
      <c r="E1974" t="s">
        <v>2672</v>
      </c>
      <c r="F1974" t="s">
        <v>2663</v>
      </c>
      <c r="G1974" t="s">
        <v>2651</v>
      </c>
      <c r="H1974" t="s">
        <v>1463</v>
      </c>
      <c r="I1974" t="s">
        <v>186</v>
      </c>
      <c r="K1974">
        <v>0</v>
      </c>
      <c r="L1974">
        <v>0</v>
      </c>
      <c r="M1974">
        <v>0</v>
      </c>
      <c r="N1974">
        <v>0</v>
      </c>
      <c r="O1974">
        <v>0</v>
      </c>
      <c r="P1974">
        <v>0</v>
      </c>
      <c r="Q1974">
        <v>0</v>
      </c>
      <c r="R1974">
        <v>0</v>
      </c>
      <c r="S1974">
        <v>0</v>
      </c>
      <c r="T1974">
        <v>0</v>
      </c>
      <c r="U1974">
        <v>0</v>
      </c>
      <c r="V1974">
        <v>0</v>
      </c>
      <c r="W1974">
        <v>0</v>
      </c>
      <c r="X1974">
        <v>0</v>
      </c>
      <c r="Y1974">
        <v>0</v>
      </c>
      <c r="Z1974">
        <v>0</v>
      </c>
      <c r="AA1974">
        <v>0</v>
      </c>
      <c r="AB1974">
        <v>0</v>
      </c>
      <c r="AC1974">
        <v>0</v>
      </c>
      <c r="AD1974">
        <v>0</v>
      </c>
      <c r="AE1974">
        <v>0</v>
      </c>
      <c r="AF1974">
        <v>0</v>
      </c>
      <c r="AG1974">
        <v>0</v>
      </c>
      <c r="AH1974">
        <v>0</v>
      </c>
      <c r="AI1974">
        <v>0</v>
      </c>
      <c r="AJ1974">
        <v>0</v>
      </c>
      <c r="AK1974">
        <v>0</v>
      </c>
      <c r="AL1974">
        <v>0</v>
      </c>
      <c r="AM1974">
        <v>0</v>
      </c>
      <c r="AN1974">
        <v>0</v>
      </c>
      <c r="AO1974" t="s">
        <v>69</v>
      </c>
    </row>
    <row r="1975" spans="1:41" hidden="1" x14ac:dyDescent="0.2">
      <c r="A1975" t="s">
        <v>1490</v>
      </c>
      <c r="B1975" t="s">
        <v>13</v>
      </c>
      <c r="C1975" t="s">
        <v>2648</v>
      </c>
      <c r="D1975" t="s">
        <v>2680</v>
      </c>
      <c r="E1975" t="s">
        <v>2672</v>
      </c>
      <c r="F1975" t="s">
        <v>2663</v>
      </c>
      <c r="G1975" t="s">
        <v>2652</v>
      </c>
      <c r="H1975" t="s">
        <v>1464</v>
      </c>
      <c r="I1975" t="s">
        <v>186</v>
      </c>
      <c r="K1975">
        <v>0</v>
      </c>
      <c r="L1975">
        <v>0</v>
      </c>
      <c r="M1975">
        <v>0</v>
      </c>
      <c r="N1975">
        <v>0</v>
      </c>
      <c r="O1975">
        <v>0</v>
      </c>
      <c r="P1975">
        <v>0</v>
      </c>
      <c r="Q1975">
        <v>0</v>
      </c>
      <c r="R1975">
        <v>0</v>
      </c>
      <c r="S1975">
        <v>0</v>
      </c>
      <c r="T1975">
        <v>0</v>
      </c>
      <c r="U1975">
        <v>0</v>
      </c>
      <c r="V1975">
        <v>0</v>
      </c>
      <c r="W1975">
        <v>0</v>
      </c>
      <c r="X1975">
        <v>0</v>
      </c>
      <c r="Y1975">
        <v>0</v>
      </c>
      <c r="Z1975">
        <v>0</v>
      </c>
      <c r="AA1975">
        <v>0</v>
      </c>
      <c r="AB1975">
        <v>0</v>
      </c>
      <c r="AC1975">
        <v>0</v>
      </c>
      <c r="AD1975">
        <v>0</v>
      </c>
      <c r="AE1975">
        <v>0</v>
      </c>
      <c r="AF1975">
        <v>0</v>
      </c>
      <c r="AG1975">
        <v>0</v>
      </c>
      <c r="AH1975">
        <v>0</v>
      </c>
      <c r="AI1975">
        <v>0</v>
      </c>
      <c r="AJ1975">
        <v>0</v>
      </c>
      <c r="AK1975">
        <v>0</v>
      </c>
      <c r="AL1975">
        <v>0</v>
      </c>
      <c r="AM1975">
        <v>0</v>
      </c>
      <c r="AN1975">
        <v>0</v>
      </c>
      <c r="AO1975" t="s">
        <v>69</v>
      </c>
    </row>
    <row r="1976" spans="1:41" hidden="1" x14ac:dyDescent="0.2">
      <c r="A1976" t="s">
        <v>1490</v>
      </c>
      <c r="B1976" t="s">
        <v>15</v>
      </c>
      <c r="C1976" t="s">
        <v>2648</v>
      </c>
      <c r="D1976" t="s">
        <v>2680</v>
      </c>
      <c r="E1976" t="s">
        <v>2672</v>
      </c>
      <c r="F1976" t="s">
        <v>2663</v>
      </c>
      <c r="G1976" t="s">
        <v>2653</v>
      </c>
      <c r="H1976" t="s">
        <v>1465</v>
      </c>
      <c r="I1976" t="s">
        <v>186</v>
      </c>
      <c r="K1976">
        <v>0</v>
      </c>
      <c r="L1976">
        <v>0</v>
      </c>
      <c r="M1976">
        <v>0</v>
      </c>
      <c r="N1976">
        <v>0</v>
      </c>
      <c r="O1976">
        <v>0</v>
      </c>
      <c r="P1976">
        <v>0</v>
      </c>
      <c r="Q1976">
        <v>0</v>
      </c>
      <c r="R1976">
        <v>0</v>
      </c>
      <c r="S1976">
        <v>0</v>
      </c>
      <c r="T1976">
        <v>0</v>
      </c>
      <c r="U1976">
        <v>0</v>
      </c>
      <c r="V1976">
        <v>0</v>
      </c>
      <c r="W1976">
        <v>0</v>
      </c>
      <c r="X1976">
        <v>0</v>
      </c>
      <c r="Y1976">
        <v>0</v>
      </c>
      <c r="Z1976">
        <v>0</v>
      </c>
      <c r="AA1976">
        <v>0</v>
      </c>
      <c r="AB1976">
        <v>0</v>
      </c>
      <c r="AC1976">
        <v>0</v>
      </c>
      <c r="AD1976">
        <v>0</v>
      </c>
      <c r="AE1976">
        <v>0</v>
      </c>
      <c r="AF1976">
        <v>0</v>
      </c>
      <c r="AG1976">
        <v>0</v>
      </c>
      <c r="AH1976">
        <v>0</v>
      </c>
      <c r="AI1976">
        <v>0</v>
      </c>
      <c r="AJ1976">
        <v>0</v>
      </c>
      <c r="AK1976">
        <v>0</v>
      </c>
      <c r="AL1976">
        <v>0</v>
      </c>
      <c r="AM1976">
        <v>0</v>
      </c>
      <c r="AN1976">
        <v>0</v>
      </c>
      <c r="AO1976" t="s">
        <v>69</v>
      </c>
    </row>
    <row r="1977" spans="1:41" hidden="1" x14ac:dyDescent="0.2">
      <c r="A1977" t="s">
        <v>1490</v>
      </c>
      <c r="B1977" t="s">
        <v>25</v>
      </c>
      <c r="C1977" t="s">
        <v>2648</v>
      </c>
      <c r="D1977" t="s">
        <v>2680</v>
      </c>
      <c r="E1977" t="s">
        <v>2672</v>
      </c>
      <c r="F1977" t="s">
        <v>2656</v>
      </c>
      <c r="I1977" t="s">
        <v>186</v>
      </c>
    </row>
    <row r="1978" spans="1:41" hidden="1" x14ac:dyDescent="0.2">
      <c r="A1978" t="s">
        <v>1490</v>
      </c>
      <c r="B1978" t="s">
        <v>11</v>
      </c>
      <c r="C1978" t="s">
        <v>2648</v>
      </c>
      <c r="D1978" t="s">
        <v>2680</v>
      </c>
      <c r="E1978" t="s">
        <v>2672</v>
      </c>
      <c r="F1978" t="s">
        <v>2656</v>
      </c>
      <c r="G1978" t="s">
        <v>2651</v>
      </c>
      <c r="H1978" t="s">
        <v>1466</v>
      </c>
      <c r="I1978" t="s">
        <v>186</v>
      </c>
      <c r="K1978">
        <v>30.162970000000001</v>
      </c>
      <c r="L1978">
        <v>31.279530999999999</v>
      </c>
      <c r="M1978">
        <v>31.66404</v>
      </c>
      <c r="N1978">
        <v>31.900822000000002</v>
      </c>
      <c r="O1978">
        <v>32.233364000000002</v>
      </c>
      <c r="P1978">
        <v>32.782204</v>
      </c>
      <c r="Q1978">
        <v>33.558750000000003</v>
      </c>
      <c r="R1978">
        <v>34.481720000000003</v>
      </c>
      <c r="S1978">
        <v>35.460552</v>
      </c>
      <c r="T1978">
        <v>36.275478</v>
      </c>
      <c r="U1978">
        <v>37.107470999999997</v>
      </c>
      <c r="V1978">
        <v>38.032195999999999</v>
      </c>
      <c r="W1978">
        <v>39.111758999999999</v>
      </c>
      <c r="X1978">
        <v>40.241397999999997</v>
      </c>
      <c r="Y1978">
        <v>40.835422999999999</v>
      </c>
      <c r="Z1978">
        <v>41.640250999999999</v>
      </c>
      <c r="AA1978">
        <v>42.300068000000003</v>
      </c>
      <c r="AB1978">
        <v>42.866348000000002</v>
      </c>
      <c r="AC1978">
        <v>43.851661999999997</v>
      </c>
      <c r="AD1978">
        <v>44.738669999999999</v>
      </c>
      <c r="AE1978">
        <v>45.297398000000001</v>
      </c>
      <c r="AF1978">
        <v>46.200935000000001</v>
      </c>
      <c r="AG1978">
        <v>47.012039000000001</v>
      </c>
      <c r="AH1978">
        <v>47.578063999999998</v>
      </c>
      <c r="AI1978">
        <v>48.697226999999998</v>
      </c>
      <c r="AJ1978">
        <v>49.623173000000001</v>
      </c>
      <c r="AK1978">
        <v>50.322547999999998</v>
      </c>
      <c r="AL1978">
        <v>51.496262000000002</v>
      </c>
      <c r="AM1978">
        <v>52.546219000000001</v>
      </c>
      <c r="AN1978">
        <v>53.131531000000003</v>
      </c>
      <c r="AO1978" s="1">
        <v>0.02</v>
      </c>
    </row>
    <row r="1979" spans="1:41" hidden="1" x14ac:dyDescent="0.2">
      <c r="A1979" t="s">
        <v>1490</v>
      </c>
      <c r="B1979" t="s">
        <v>13</v>
      </c>
      <c r="C1979" t="s">
        <v>2648</v>
      </c>
      <c r="D1979" t="s">
        <v>2680</v>
      </c>
      <c r="E1979" t="s">
        <v>2672</v>
      </c>
      <c r="F1979" t="s">
        <v>2656</v>
      </c>
      <c r="G1979" t="s">
        <v>2652</v>
      </c>
      <c r="H1979" t="s">
        <v>1467</v>
      </c>
      <c r="I1979" t="s">
        <v>186</v>
      </c>
      <c r="K1979">
        <v>30.176749999999998</v>
      </c>
      <c r="L1979">
        <v>31.19875</v>
      </c>
      <c r="M1979">
        <v>31.133488</v>
      </c>
      <c r="N1979">
        <v>31.247686000000002</v>
      </c>
      <c r="O1979">
        <v>31.442646</v>
      </c>
      <c r="P1979">
        <v>32.038409999999999</v>
      </c>
      <c r="Q1979">
        <v>32.755755999999998</v>
      </c>
      <c r="R1979">
        <v>33.531902000000002</v>
      </c>
      <c r="S1979">
        <v>34.552120000000002</v>
      </c>
      <c r="T1979">
        <v>35.193019999999997</v>
      </c>
      <c r="U1979">
        <v>36.220993</v>
      </c>
      <c r="V1979">
        <v>37.002429999999997</v>
      </c>
      <c r="W1979">
        <v>37.977783000000002</v>
      </c>
      <c r="X1979">
        <v>39.163277000000001</v>
      </c>
      <c r="Y1979">
        <v>39.797592000000002</v>
      </c>
      <c r="Z1979">
        <v>40.833976999999997</v>
      </c>
      <c r="AA1979">
        <v>41.619526</v>
      </c>
      <c r="AB1979">
        <v>42.151394000000003</v>
      </c>
      <c r="AC1979">
        <v>42.931938000000002</v>
      </c>
      <c r="AD1979">
        <v>44.036532999999999</v>
      </c>
      <c r="AE1979">
        <v>44.549332</v>
      </c>
      <c r="AF1979">
        <v>45.436385999999999</v>
      </c>
      <c r="AG1979">
        <v>46.327945999999997</v>
      </c>
      <c r="AH1979">
        <v>47.104446000000003</v>
      </c>
      <c r="AI1979">
        <v>48.033237</v>
      </c>
      <c r="AJ1979">
        <v>49.228439000000002</v>
      </c>
      <c r="AK1979">
        <v>49.725445000000001</v>
      </c>
      <c r="AL1979">
        <v>50.67662</v>
      </c>
      <c r="AM1979">
        <v>51.409419999999997</v>
      </c>
      <c r="AN1979">
        <v>51.895434999999999</v>
      </c>
      <c r="AO1979" s="1">
        <v>1.9E-2</v>
      </c>
    </row>
    <row r="1980" spans="1:41" hidden="1" x14ac:dyDescent="0.2">
      <c r="A1980" t="s">
        <v>1490</v>
      </c>
      <c r="B1980" t="s">
        <v>15</v>
      </c>
      <c r="C1980" t="s">
        <v>2648</v>
      </c>
      <c r="D1980" t="s">
        <v>2680</v>
      </c>
      <c r="E1980" t="s">
        <v>2672</v>
      </c>
      <c r="F1980" t="s">
        <v>2656</v>
      </c>
      <c r="G1980" t="s">
        <v>2653</v>
      </c>
      <c r="H1980" t="s">
        <v>1468</v>
      </c>
      <c r="I1980" t="s">
        <v>186</v>
      </c>
      <c r="K1980">
        <v>30.190415999999999</v>
      </c>
      <c r="L1980">
        <v>31.146025000000002</v>
      </c>
      <c r="M1980">
        <v>32.536822999999998</v>
      </c>
      <c r="N1980">
        <v>33.304192</v>
      </c>
      <c r="O1980">
        <v>34.055129999999998</v>
      </c>
      <c r="P1980">
        <v>35.289653999999999</v>
      </c>
      <c r="Q1980">
        <v>36.116165000000002</v>
      </c>
      <c r="R1980">
        <v>37.116840000000003</v>
      </c>
      <c r="S1980">
        <v>37.981696999999997</v>
      </c>
      <c r="T1980">
        <v>38.959431000000002</v>
      </c>
      <c r="U1980">
        <v>39.766865000000003</v>
      </c>
      <c r="V1980">
        <v>40.616652999999999</v>
      </c>
      <c r="W1980">
        <v>41.527453999999999</v>
      </c>
      <c r="X1980">
        <v>42.257488000000002</v>
      </c>
      <c r="Y1980">
        <v>42.69746</v>
      </c>
      <c r="Z1980">
        <v>43.353789999999996</v>
      </c>
      <c r="AA1980">
        <v>44.189914999999999</v>
      </c>
      <c r="AB1980">
        <v>45.080745999999998</v>
      </c>
      <c r="AC1980">
        <v>45.860073</v>
      </c>
      <c r="AD1980">
        <v>46.895119000000001</v>
      </c>
      <c r="AE1980">
        <v>47.619349999999997</v>
      </c>
      <c r="AF1980">
        <v>48.309517</v>
      </c>
      <c r="AG1980">
        <v>49.156849000000001</v>
      </c>
      <c r="AH1980">
        <v>50.146552999999997</v>
      </c>
      <c r="AI1980">
        <v>51.283862999999997</v>
      </c>
      <c r="AJ1980">
        <v>52.387112000000002</v>
      </c>
      <c r="AK1980">
        <v>53.673149000000002</v>
      </c>
      <c r="AL1980">
        <v>54.800083000000001</v>
      </c>
      <c r="AM1980">
        <v>55.863525000000003</v>
      </c>
      <c r="AN1980">
        <v>56.830840999999999</v>
      </c>
      <c r="AO1980" s="1">
        <v>2.1999999999999999E-2</v>
      </c>
    </row>
    <row r="1981" spans="1:41" hidden="1" x14ac:dyDescent="0.2">
      <c r="A1981" t="s">
        <v>1490</v>
      </c>
      <c r="B1981" t="s">
        <v>157</v>
      </c>
    </row>
    <row r="1982" spans="1:41" hidden="1" x14ac:dyDescent="0.2">
      <c r="A1982" t="s">
        <v>1490</v>
      </c>
      <c r="B1982" t="s">
        <v>310</v>
      </c>
    </row>
    <row r="1983" spans="1:41" hidden="1" x14ac:dyDescent="0.2">
      <c r="A1983" t="s">
        <v>1490</v>
      </c>
      <c r="B1983" t="s">
        <v>8</v>
      </c>
      <c r="C1983" t="s">
        <v>181</v>
      </c>
      <c r="D1983" t="s">
        <v>2680</v>
      </c>
      <c r="E1983" t="s">
        <v>2674</v>
      </c>
      <c r="I1983" t="s">
        <v>311</v>
      </c>
    </row>
    <row r="1984" spans="1:41" hidden="1" x14ac:dyDescent="0.2">
      <c r="A1984" t="s">
        <v>1490</v>
      </c>
      <c r="B1984" t="s">
        <v>11</v>
      </c>
      <c r="C1984" t="s">
        <v>181</v>
      </c>
      <c r="D1984" t="s">
        <v>2680</v>
      </c>
      <c r="E1984" t="s">
        <v>2674</v>
      </c>
      <c r="F1984" t="s">
        <v>2651</v>
      </c>
      <c r="H1984" t="s">
        <v>1469</v>
      </c>
      <c r="I1984" t="s">
        <v>311</v>
      </c>
      <c r="K1984">
        <v>55.053665000000002</v>
      </c>
      <c r="L1984">
        <v>56.784545999999999</v>
      </c>
      <c r="M1984">
        <v>58.865414000000001</v>
      </c>
      <c r="N1984">
        <v>59.949486</v>
      </c>
      <c r="O1984">
        <v>61.236289999999997</v>
      </c>
      <c r="P1984">
        <v>62.921314000000002</v>
      </c>
      <c r="Q1984">
        <v>64.908714000000003</v>
      </c>
      <c r="R1984">
        <v>67.112967999999995</v>
      </c>
      <c r="S1984">
        <v>69.475989999999996</v>
      </c>
      <c r="T1984">
        <v>71.551811000000001</v>
      </c>
      <c r="U1984">
        <v>73.719086000000004</v>
      </c>
      <c r="V1984">
        <v>76.054451</v>
      </c>
      <c r="W1984">
        <v>78.647766000000004</v>
      </c>
      <c r="X1984">
        <v>81.279578999999998</v>
      </c>
      <c r="Y1984">
        <v>83.261177000000004</v>
      </c>
      <c r="Z1984">
        <v>85.600730999999996</v>
      </c>
      <c r="AA1984">
        <v>87.889244000000005</v>
      </c>
      <c r="AB1984">
        <v>90.147942</v>
      </c>
      <c r="AC1984">
        <v>92.966339000000005</v>
      </c>
      <c r="AD1984">
        <v>95.719994</v>
      </c>
      <c r="AE1984">
        <v>98.088454999999996</v>
      </c>
      <c r="AF1984">
        <v>100.98065200000001</v>
      </c>
      <c r="AG1984">
        <v>103.830658</v>
      </c>
      <c r="AH1984">
        <v>106.437004</v>
      </c>
      <c r="AI1984">
        <v>109.910698</v>
      </c>
      <c r="AJ1984">
        <v>113.150642</v>
      </c>
      <c r="AK1984">
        <v>116.154175</v>
      </c>
      <c r="AL1984">
        <v>119.87584699999999</v>
      </c>
      <c r="AM1984">
        <v>123.51844</v>
      </c>
      <c r="AN1984">
        <v>126.568909</v>
      </c>
      <c r="AO1984" s="1">
        <v>2.9000000000000001E-2</v>
      </c>
    </row>
    <row r="1985" spans="1:41" hidden="1" x14ac:dyDescent="0.2">
      <c r="A1985" t="s">
        <v>1490</v>
      </c>
      <c r="B1985" t="s">
        <v>13</v>
      </c>
      <c r="C1985" t="s">
        <v>181</v>
      </c>
      <c r="D1985" t="s">
        <v>2680</v>
      </c>
      <c r="E1985" t="s">
        <v>2674</v>
      </c>
      <c r="F1985" t="s">
        <v>2652</v>
      </c>
      <c r="H1985" t="s">
        <v>1470</v>
      </c>
      <c r="I1985" t="s">
        <v>311</v>
      </c>
      <c r="K1985">
        <v>55.070618000000003</v>
      </c>
      <c r="L1985">
        <v>56.533771999999999</v>
      </c>
      <c r="M1985">
        <v>58.054141999999999</v>
      </c>
      <c r="N1985">
        <v>59.007938000000003</v>
      </c>
      <c r="O1985">
        <v>60.235267999999998</v>
      </c>
      <c r="P1985">
        <v>61.995747000000001</v>
      </c>
      <c r="Q1985">
        <v>63.956435999999997</v>
      </c>
      <c r="R1985">
        <v>66.031609000000003</v>
      </c>
      <c r="S1985">
        <v>68.513740999999996</v>
      </c>
      <c r="T1985">
        <v>70.484343999999993</v>
      </c>
      <c r="U1985">
        <v>72.970200000000006</v>
      </c>
      <c r="V1985">
        <v>75.224991000000003</v>
      </c>
      <c r="W1985">
        <v>77.783585000000002</v>
      </c>
      <c r="X1985">
        <v>80.612258999999995</v>
      </c>
      <c r="Y1985">
        <v>82.746421999999995</v>
      </c>
      <c r="Z1985">
        <v>85.487930000000006</v>
      </c>
      <c r="AA1985">
        <v>88.013549999999995</v>
      </c>
      <c r="AB1985">
        <v>90.259483000000003</v>
      </c>
      <c r="AC1985">
        <v>92.882300999999998</v>
      </c>
      <c r="AD1985">
        <v>95.974784999999997</v>
      </c>
      <c r="AE1985">
        <v>98.305588</v>
      </c>
      <c r="AF1985">
        <v>101.178757</v>
      </c>
      <c r="AG1985">
        <v>104.22022200000001</v>
      </c>
      <c r="AH1985">
        <v>107.18601200000001</v>
      </c>
      <c r="AI1985">
        <v>110.403229</v>
      </c>
      <c r="AJ1985">
        <v>114.00814800000001</v>
      </c>
      <c r="AK1985">
        <v>116.669685</v>
      </c>
      <c r="AL1985">
        <v>119.988426</v>
      </c>
      <c r="AM1985">
        <v>123.000328</v>
      </c>
      <c r="AN1985">
        <v>125.72989699999999</v>
      </c>
      <c r="AO1985" s="1">
        <v>2.9000000000000001E-2</v>
      </c>
    </row>
    <row r="1986" spans="1:41" hidden="1" x14ac:dyDescent="0.2">
      <c r="A1986" t="s">
        <v>1490</v>
      </c>
      <c r="B1986" t="s">
        <v>15</v>
      </c>
      <c r="C1986" t="s">
        <v>181</v>
      </c>
      <c r="D1986" t="s">
        <v>2680</v>
      </c>
      <c r="E1986" t="s">
        <v>2674</v>
      </c>
      <c r="F1986" t="s">
        <v>2653</v>
      </c>
      <c r="H1986" t="s">
        <v>1471</v>
      </c>
      <c r="I1986" t="s">
        <v>311</v>
      </c>
      <c r="K1986">
        <v>55.086849000000001</v>
      </c>
      <c r="L1986">
        <v>57.009563</v>
      </c>
      <c r="M1986">
        <v>60.096119000000002</v>
      </c>
      <c r="N1986">
        <v>61.915432000000003</v>
      </c>
      <c r="O1986">
        <v>63.632542000000001</v>
      </c>
      <c r="P1986">
        <v>66.105545000000006</v>
      </c>
      <c r="Q1986">
        <v>68.066604999999996</v>
      </c>
      <c r="R1986">
        <v>70.245728</v>
      </c>
      <c r="S1986">
        <v>72.397102000000004</v>
      </c>
      <c r="T1986">
        <v>74.546515999999997</v>
      </c>
      <c r="U1986">
        <v>76.635634999999994</v>
      </c>
      <c r="V1986">
        <v>78.791290000000004</v>
      </c>
      <c r="W1986">
        <v>81.040474000000003</v>
      </c>
      <c r="X1986">
        <v>83.123412999999999</v>
      </c>
      <c r="Y1986">
        <v>84.859558000000007</v>
      </c>
      <c r="Z1986">
        <v>87.054687999999999</v>
      </c>
      <c r="AA1986">
        <v>89.556999000000005</v>
      </c>
      <c r="AB1986">
        <v>92.188744</v>
      </c>
      <c r="AC1986">
        <v>94.669944999999998</v>
      </c>
      <c r="AD1986">
        <v>97.548209999999997</v>
      </c>
      <c r="AE1986">
        <v>99.994202000000001</v>
      </c>
      <c r="AF1986">
        <v>102.564713</v>
      </c>
      <c r="AG1986">
        <v>105.388077</v>
      </c>
      <c r="AH1986">
        <v>108.57781199999999</v>
      </c>
      <c r="AI1986">
        <v>112.127075</v>
      </c>
      <c r="AJ1986">
        <v>115.55809000000001</v>
      </c>
      <c r="AK1986">
        <v>119.43001599999999</v>
      </c>
      <c r="AL1986">
        <v>123.06059999999999</v>
      </c>
      <c r="AM1986">
        <v>126.62151299999999</v>
      </c>
      <c r="AN1986">
        <v>130.322968</v>
      </c>
      <c r="AO1986" s="1">
        <v>0.03</v>
      </c>
    </row>
    <row r="1987" spans="1:41" hidden="1" x14ac:dyDescent="0.2">
      <c r="A1987" t="s">
        <v>1490</v>
      </c>
      <c r="B1987" t="s">
        <v>29</v>
      </c>
      <c r="C1987" t="s">
        <v>181</v>
      </c>
      <c r="D1987" t="s">
        <v>2680</v>
      </c>
      <c r="E1987" t="s">
        <v>2675</v>
      </c>
      <c r="I1987" t="s">
        <v>311</v>
      </c>
    </row>
    <row r="1988" spans="1:41" hidden="1" x14ac:dyDescent="0.2">
      <c r="A1988" t="s">
        <v>1490</v>
      </c>
      <c r="B1988" t="s">
        <v>11</v>
      </c>
      <c r="C1988" t="s">
        <v>181</v>
      </c>
      <c r="D1988" t="s">
        <v>2680</v>
      </c>
      <c r="E1988" t="s">
        <v>2675</v>
      </c>
      <c r="F1988" t="s">
        <v>2651</v>
      </c>
      <c r="H1988" t="s">
        <v>1472</v>
      </c>
      <c r="I1988" t="s">
        <v>311</v>
      </c>
      <c r="K1988">
        <v>37.538756999999997</v>
      </c>
      <c r="L1988">
        <v>39.327091000000003</v>
      </c>
      <c r="M1988">
        <v>39.715648999999999</v>
      </c>
      <c r="N1988">
        <v>39.983383000000003</v>
      </c>
      <c r="O1988">
        <v>40.438892000000003</v>
      </c>
      <c r="P1988">
        <v>41.184139000000002</v>
      </c>
      <c r="Q1988">
        <v>42.437057000000003</v>
      </c>
      <c r="R1988">
        <v>43.854289999999999</v>
      </c>
      <c r="S1988">
        <v>45.339764000000002</v>
      </c>
      <c r="T1988">
        <v>46.598156000000003</v>
      </c>
      <c r="U1988">
        <v>47.963444000000003</v>
      </c>
      <c r="V1988">
        <v>49.441550999999997</v>
      </c>
      <c r="W1988">
        <v>51.140037999999997</v>
      </c>
      <c r="X1988">
        <v>52.989868000000001</v>
      </c>
      <c r="Y1988">
        <v>54.093409999999999</v>
      </c>
      <c r="Z1988">
        <v>55.666919999999998</v>
      </c>
      <c r="AA1988">
        <v>57.064926</v>
      </c>
      <c r="AB1988">
        <v>58.327824</v>
      </c>
      <c r="AC1988">
        <v>60.248280000000001</v>
      </c>
      <c r="AD1988">
        <v>61.991656999999996</v>
      </c>
      <c r="AE1988">
        <v>63.296726</v>
      </c>
      <c r="AF1988">
        <v>65.218238999999997</v>
      </c>
      <c r="AG1988">
        <v>67.029822999999993</v>
      </c>
      <c r="AH1988">
        <v>68.451285999999996</v>
      </c>
      <c r="AI1988">
        <v>70.752823000000006</v>
      </c>
      <c r="AJ1988">
        <v>72.812813000000006</v>
      </c>
      <c r="AK1988">
        <v>74.480086999999997</v>
      </c>
      <c r="AL1988">
        <v>77.030501999999998</v>
      </c>
      <c r="AM1988">
        <v>79.362373000000005</v>
      </c>
      <c r="AN1988">
        <v>80.996314999999996</v>
      </c>
      <c r="AO1988" s="1">
        <v>2.7E-2</v>
      </c>
    </row>
    <row r="1989" spans="1:41" hidden="1" x14ac:dyDescent="0.2">
      <c r="A1989" t="s">
        <v>1490</v>
      </c>
      <c r="B1989" t="s">
        <v>13</v>
      </c>
      <c r="C1989" t="s">
        <v>181</v>
      </c>
      <c r="D1989" t="s">
        <v>2680</v>
      </c>
      <c r="E1989" t="s">
        <v>2675</v>
      </c>
      <c r="F1989" t="s">
        <v>2652</v>
      </c>
      <c r="H1989" t="s">
        <v>1473</v>
      </c>
      <c r="I1989" t="s">
        <v>311</v>
      </c>
      <c r="K1989">
        <v>37.552360999999998</v>
      </c>
      <c r="L1989">
        <v>39.136147000000001</v>
      </c>
      <c r="M1989">
        <v>38.984805999999999</v>
      </c>
      <c r="N1989">
        <v>39.127147999999998</v>
      </c>
      <c r="O1989">
        <v>39.437446999999999</v>
      </c>
      <c r="P1989">
        <v>40.307620999999997</v>
      </c>
      <c r="Q1989">
        <v>41.514881000000003</v>
      </c>
      <c r="R1989">
        <v>42.816333999999998</v>
      </c>
      <c r="S1989">
        <v>44.383327000000001</v>
      </c>
      <c r="T1989">
        <v>45.443600000000004</v>
      </c>
      <c r="U1989">
        <v>47.133564</v>
      </c>
      <c r="V1989">
        <v>48.449814000000003</v>
      </c>
      <c r="W1989">
        <v>50.152653000000001</v>
      </c>
      <c r="X1989">
        <v>52.109703000000003</v>
      </c>
      <c r="Y1989">
        <v>53.256996000000001</v>
      </c>
      <c r="Z1989">
        <v>55.105583000000003</v>
      </c>
      <c r="AA1989">
        <v>56.645060999999998</v>
      </c>
      <c r="AB1989">
        <v>57.869880999999999</v>
      </c>
      <c r="AC1989">
        <v>59.507401000000002</v>
      </c>
      <c r="AD1989">
        <v>61.673896999999997</v>
      </c>
      <c r="AE1989">
        <v>62.945065</v>
      </c>
      <c r="AF1989">
        <v>64.889167999999998</v>
      </c>
      <c r="AG1989">
        <v>66.778060999999994</v>
      </c>
      <c r="AH1989">
        <v>68.417739999999995</v>
      </c>
      <c r="AI1989">
        <v>70.413475000000005</v>
      </c>
      <c r="AJ1989">
        <v>72.914496999999997</v>
      </c>
      <c r="AK1989">
        <v>74.260947999999999</v>
      </c>
      <c r="AL1989">
        <v>76.578811999999999</v>
      </c>
      <c r="AM1989">
        <v>78.601341000000005</v>
      </c>
      <c r="AN1989">
        <v>80.164383000000001</v>
      </c>
      <c r="AO1989" s="1">
        <v>2.5999999999999999E-2</v>
      </c>
    </row>
    <row r="1990" spans="1:41" hidden="1" x14ac:dyDescent="0.2">
      <c r="A1990" t="s">
        <v>1490</v>
      </c>
      <c r="B1990" t="s">
        <v>15</v>
      </c>
      <c r="C1990" t="s">
        <v>181</v>
      </c>
      <c r="D1990" t="s">
        <v>2680</v>
      </c>
      <c r="E1990" t="s">
        <v>2675</v>
      </c>
      <c r="F1990" t="s">
        <v>2653</v>
      </c>
      <c r="H1990" t="s">
        <v>1474</v>
      </c>
      <c r="I1990" t="s">
        <v>311</v>
      </c>
      <c r="K1990">
        <v>37.56617</v>
      </c>
      <c r="L1990">
        <v>39.560077999999997</v>
      </c>
      <c r="M1990">
        <v>40.836295999999997</v>
      </c>
      <c r="N1990">
        <v>41.717598000000002</v>
      </c>
      <c r="O1990">
        <v>42.613109999999999</v>
      </c>
      <c r="P1990">
        <v>44.061301999999998</v>
      </c>
      <c r="Q1990">
        <v>45.216983999999997</v>
      </c>
      <c r="R1990">
        <v>46.753264999999999</v>
      </c>
      <c r="S1990">
        <v>48.228752</v>
      </c>
      <c r="T1990">
        <v>49.682022000000003</v>
      </c>
      <c r="U1990">
        <v>50.999844000000003</v>
      </c>
      <c r="V1990">
        <v>52.402348000000003</v>
      </c>
      <c r="W1990">
        <v>53.873947000000001</v>
      </c>
      <c r="X1990">
        <v>55.199257000000003</v>
      </c>
      <c r="Y1990">
        <v>56.219650000000001</v>
      </c>
      <c r="Z1990">
        <v>57.576053999999999</v>
      </c>
      <c r="AA1990">
        <v>59.105091000000002</v>
      </c>
      <c r="AB1990">
        <v>60.720798000000002</v>
      </c>
      <c r="AC1990">
        <v>62.302784000000003</v>
      </c>
      <c r="AD1990">
        <v>64.033150000000006</v>
      </c>
      <c r="AE1990">
        <v>65.532905999999997</v>
      </c>
      <c r="AF1990">
        <v>67.050346000000005</v>
      </c>
      <c r="AG1990">
        <v>68.841728000000003</v>
      </c>
      <c r="AH1990">
        <v>70.855507000000003</v>
      </c>
      <c r="AI1990">
        <v>73.116248999999996</v>
      </c>
      <c r="AJ1990">
        <v>75.297729000000004</v>
      </c>
      <c r="AK1990">
        <v>77.725739000000004</v>
      </c>
      <c r="AL1990">
        <v>79.952834999999993</v>
      </c>
      <c r="AM1990">
        <v>82.327629000000002</v>
      </c>
      <c r="AN1990">
        <v>84.582909000000001</v>
      </c>
      <c r="AO1990" s="1">
        <v>2.8000000000000001E-2</v>
      </c>
    </row>
    <row r="1991" spans="1:41" hidden="1" x14ac:dyDescent="0.2">
      <c r="A1991" t="s">
        <v>1490</v>
      </c>
      <c r="B1991" t="s">
        <v>46</v>
      </c>
      <c r="C1991" t="s">
        <v>181</v>
      </c>
      <c r="D1991" t="s">
        <v>2680</v>
      </c>
      <c r="E1991" t="s">
        <v>2676</v>
      </c>
      <c r="I1991" t="s">
        <v>311</v>
      </c>
    </row>
    <row r="1992" spans="1:41" hidden="1" x14ac:dyDescent="0.2">
      <c r="A1992" t="s">
        <v>1490</v>
      </c>
      <c r="B1992" t="s">
        <v>11</v>
      </c>
      <c r="C1992" t="s">
        <v>181</v>
      </c>
      <c r="D1992" t="s">
        <v>2680</v>
      </c>
      <c r="E1992" t="s">
        <v>2676</v>
      </c>
      <c r="F1992" t="s">
        <v>2651</v>
      </c>
      <c r="H1992" t="s">
        <v>1475</v>
      </c>
      <c r="I1992" t="s">
        <v>311</v>
      </c>
      <c r="K1992">
        <v>18.332992999999998</v>
      </c>
      <c r="L1992">
        <v>19.566133000000001</v>
      </c>
      <c r="M1992">
        <v>19.382974999999998</v>
      </c>
      <c r="N1992">
        <v>19.886603999999998</v>
      </c>
      <c r="O1992">
        <v>20.198446000000001</v>
      </c>
      <c r="P1992">
        <v>20.724754000000001</v>
      </c>
      <c r="Q1992">
        <v>21.348784999999999</v>
      </c>
      <c r="R1992">
        <v>22.275639000000002</v>
      </c>
      <c r="S1992">
        <v>23.135611000000001</v>
      </c>
      <c r="T1992">
        <v>23.967093999999999</v>
      </c>
      <c r="U1992">
        <v>24.847977</v>
      </c>
      <c r="V1992">
        <v>25.747257000000001</v>
      </c>
      <c r="W1992">
        <v>26.724018000000001</v>
      </c>
      <c r="X1992">
        <v>27.533259999999999</v>
      </c>
      <c r="Y1992">
        <v>28.297228</v>
      </c>
      <c r="Z1992">
        <v>29.123187999999999</v>
      </c>
      <c r="AA1992">
        <v>30.076193</v>
      </c>
      <c r="AB1992">
        <v>31.053097000000001</v>
      </c>
      <c r="AC1992">
        <v>31.901838000000001</v>
      </c>
      <c r="AD1992">
        <v>33.024445</v>
      </c>
      <c r="AE1992">
        <v>34.126842000000003</v>
      </c>
      <c r="AF1992">
        <v>35.202789000000003</v>
      </c>
      <c r="AG1992">
        <v>36.282600000000002</v>
      </c>
      <c r="AH1992">
        <v>37.322746000000002</v>
      </c>
      <c r="AI1992">
        <v>38.432301000000002</v>
      </c>
      <c r="AJ1992">
        <v>39.672649</v>
      </c>
      <c r="AK1992">
        <v>40.718421999999997</v>
      </c>
      <c r="AL1992">
        <v>41.713200000000001</v>
      </c>
      <c r="AM1992">
        <v>42.904400000000003</v>
      </c>
      <c r="AN1992">
        <v>44.241512</v>
      </c>
      <c r="AO1992" s="1">
        <v>3.1E-2</v>
      </c>
    </row>
    <row r="1993" spans="1:41" hidden="1" x14ac:dyDescent="0.2">
      <c r="A1993" t="s">
        <v>1490</v>
      </c>
      <c r="B1993" t="s">
        <v>13</v>
      </c>
      <c r="C1993" t="s">
        <v>181</v>
      </c>
      <c r="D1993" t="s">
        <v>2680</v>
      </c>
      <c r="E1993" t="s">
        <v>2676</v>
      </c>
      <c r="F1993" t="s">
        <v>2652</v>
      </c>
      <c r="H1993" t="s">
        <v>1476</v>
      </c>
      <c r="I1993" t="s">
        <v>311</v>
      </c>
      <c r="K1993">
        <v>18.326436999999999</v>
      </c>
      <c r="L1993">
        <v>19.292128000000002</v>
      </c>
      <c r="M1993">
        <v>18.668766000000002</v>
      </c>
      <c r="N1993">
        <v>19.150283999999999</v>
      </c>
      <c r="O1993">
        <v>19.587934000000001</v>
      </c>
      <c r="P1993">
        <v>20.122837000000001</v>
      </c>
      <c r="Q1993">
        <v>20.746658</v>
      </c>
      <c r="R1993">
        <v>21.715001999999998</v>
      </c>
      <c r="S1993">
        <v>22.643902000000001</v>
      </c>
      <c r="T1993">
        <v>23.486239999999999</v>
      </c>
      <c r="U1993">
        <v>24.400648</v>
      </c>
      <c r="V1993">
        <v>25.294836</v>
      </c>
      <c r="W1993">
        <v>26.345200999999999</v>
      </c>
      <c r="X1993">
        <v>27.174143000000001</v>
      </c>
      <c r="Y1993">
        <v>28.039470999999999</v>
      </c>
      <c r="Z1993">
        <v>28.971325</v>
      </c>
      <c r="AA1993">
        <v>29.882902000000001</v>
      </c>
      <c r="AB1993">
        <v>30.818317</v>
      </c>
      <c r="AC1993">
        <v>31.754100999999999</v>
      </c>
      <c r="AD1993">
        <v>32.882728999999998</v>
      </c>
      <c r="AE1993">
        <v>34.009543999999998</v>
      </c>
      <c r="AF1993">
        <v>35.085194000000001</v>
      </c>
      <c r="AG1993">
        <v>36.394832999999998</v>
      </c>
      <c r="AH1993">
        <v>37.612456999999999</v>
      </c>
      <c r="AI1993">
        <v>38.786757999999999</v>
      </c>
      <c r="AJ1993">
        <v>40.102238</v>
      </c>
      <c r="AK1993">
        <v>41.321914999999997</v>
      </c>
      <c r="AL1993">
        <v>42.428111999999999</v>
      </c>
      <c r="AM1993">
        <v>43.554217999999999</v>
      </c>
      <c r="AN1993">
        <v>44.939529</v>
      </c>
      <c r="AO1993" s="1">
        <v>3.1E-2</v>
      </c>
    </row>
    <row r="1994" spans="1:41" hidden="1" x14ac:dyDescent="0.2">
      <c r="A1994" t="s">
        <v>1490</v>
      </c>
      <c r="B1994" t="s">
        <v>15</v>
      </c>
      <c r="C1994" t="s">
        <v>181</v>
      </c>
      <c r="D1994" t="s">
        <v>2680</v>
      </c>
      <c r="E1994" t="s">
        <v>2676</v>
      </c>
      <c r="F1994" t="s">
        <v>2653</v>
      </c>
      <c r="H1994" t="s">
        <v>1477</v>
      </c>
      <c r="I1994" t="s">
        <v>311</v>
      </c>
      <c r="K1994">
        <v>18.450682</v>
      </c>
      <c r="L1994">
        <v>19.899384000000001</v>
      </c>
      <c r="M1994">
        <v>19.420189000000001</v>
      </c>
      <c r="N1994">
        <v>20.239826000000001</v>
      </c>
      <c r="O1994">
        <v>20.733018999999999</v>
      </c>
      <c r="P1994">
        <v>21.505329</v>
      </c>
      <c r="Q1994">
        <v>22.276226000000001</v>
      </c>
      <c r="R1994">
        <v>23.262298999999999</v>
      </c>
      <c r="S1994">
        <v>24.545538000000001</v>
      </c>
      <c r="T1994">
        <v>25.480346999999998</v>
      </c>
      <c r="U1994">
        <v>26.506436999999998</v>
      </c>
      <c r="V1994">
        <v>27.581751000000001</v>
      </c>
      <c r="W1994">
        <v>28.642472999999999</v>
      </c>
      <c r="X1994">
        <v>29.487396</v>
      </c>
      <c r="Y1994">
        <v>30.226012999999998</v>
      </c>
      <c r="Z1994">
        <v>31.210906999999999</v>
      </c>
      <c r="AA1994">
        <v>32.207371000000002</v>
      </c>
      <c r="AB1994">
        <v>33.148899</v>
      </c>
      <c r="AC1994">
        <v>34.102009000000002</v>
      </c>
      <c r="AD1994">
        <v>35.018664999999999</v>
      </c>
      <c r="AE1994">
        <v>35.982509999999998</v>
      </c>
      <c r="AF1994">
        <v>36.919468000000002</v>
      </c>
      <c r="AG1994">
        <v>38.048557000000002</v>
      </c>
      <c r="AH1994">
        <v>39.362957000000002</v>
      </c>
      <c r="AI1994">
        <v>40.594130999999997</v>
      </c>
      <c r="AJ1994">
        <v>41.836875999999997</v>
      </c>
      <c r="AK1994">
        <v>43.022179000000001</v>
      </c>
      <c r="AL1994">
        <v>44.043331000000002</v>
      </c>
      <c r="AM1994">
        <v>45.374569000000001</v>
      </c>
      <c r="AN1994">
        <v>46.954014000000001</v>
      </c>
      <c r="AO1994" s="1">
        <v>3.3000000000000002E-2</v>
      </c>
    </row>
    <row r="1995" spans="1:41" hidden="1" x14ac:dyDescent="0.2">
      <c r="A1995" t="s">
        <v>1490</v>
      </c>
      <c r="B1995" t="s">
        <v>75</v>
      </c>
      <c r="C1995" t="s">
        <v>181</v>
      </c>
      <c r="D1995" t="s">
        <v>2680</v>
      </c>
      <c r="E1995" t="s">
        <v>2677</v>
      </c>
      <c r="I1995" t="s">
        <v>311</v>
      </c>
    </row>
    <row r="1996" spans="1:41" hidden="1" x14ac:dyDescent="0.2">
      <c r="A1996" t="s">
        <v>1490</v>
      </c>
      <c r="B1996" t="s">
        <v>11</v>
      </c>
      <c r="C1996" t="s">
        <v>181</v>
      </c>
      <c r="D1996" t="s">
        <v>2680</v>
      </c>
      <c r="E1996" t="s">
        <v>2677</v>
      </c>
      <c r="F1996" t="s">
        <v>2651</v>
      </c>
      <c r="H1996" t="s">
        <v>1478</v>
      </c>
      <c r="I1996" t="s">
        <v>311</v>
      </c>
      <c r="K1996">
        <v>117.70446800000001</v>
      </c>
      <c r="L1996">
        <v>119.541809</v>
      </c>
      <c r="M1996">
        <v>113.246239</v>
      </c>
      <c r="N1996">
        <v>117.370384</v>
      </c>
      <c r="O1996">
        <v>119.708084</v>
      </c>
      <c r="P1996">
        <v>123.782211</v>
      </c>
      <c r="Q1996">
        <v>128.00981100000001</v>
      </c>
      <c r="R1996">
        <v>132.32060200000001</v>
      </c>
      <c r="S1996">
        <v>136.292236</v>
      </c>
      <c r="T1996">
        <v>141.710114</v>
      </c>
      <c r="U1996">
        <v>146.97427400000001</v>
      </c>
      <c r="V1996">
        <v>151.49908400000001</v>
      </c>
      <c r="W1996">
        <v>155.81222500000001</v>
      </c>
      <c r="X1996">
        <v>160.605209</v>
      </c>
      <c r="Y1996">
        <v>165.00474500000001</v>
      </c>
      <c r="Z1996">
        <v>170.17491100000001</v>
      </c>
      <c r="AA1996">
        <v>175.79245</v>
      </c>
      <c r="AB1996">
        <v>182.02441400000001</v>
      </c>
      <c r="AC1996">
        <v>186.99031099999999</v>
      </c>
      <c r="AD1996">
        <v>193.898438</v>
      </c>
      <c r="AE1996">
        <v>200.38145399999999</v>
      </c>
      <c r="AF1996">
        <v>206.242142</v>
      </c>
      <c r="AG1996">
        <v>214.27252200000001</v>
      </c>
      <c r="AH1996">
        <v>222.808029</v>
      </c>
      <c r="AI1996">
        <v>230.17067</v>
      </c>
      <c r="AJ1996">
        <v>239.17617799999999</v>
      </c>
      <c r="AK1996">
        <v>246.96897899999999</v>
      </c>
      <c r="AL1996">
        <v>253.559967</v>
      </c>
      <c r="AM1996">
        <v>261.46191399999998</v>
      </c>
      <c r="AN1996">
        <v>269.33462500000002</v>
      </c>
      <c r="AO1996" s="1">
        <v>2.9000000000000001E-2</v>
      </c>
    </row>
    <row r="1997" spans="1:41" hidden="1" x14ac:dyDescent="0.2">
      <c r="A1997" t="s">
        <v>1490</v>
      </c>
      <c r="B1997" t="s">
        <v>13</v>
      </c>
      <c r="C1997" t="s">
        <v>181</v>
      </c>
      <c r="D1997" t="s">
        <v>2680</v>
      </c>
      <c r="E1997" t="s">
        <v>2677</v>
      </c>
      <c r="F1997" t="s">
        <v>2652</v>
      </c>
      <c r="H1997" t="s">
        <v>1479</v>
      </c>
      <c r="I1997" t="s">
        <v>311</v>
      </c>
      <c r="K1997">
        <v>117.70508599999999</v>
      </c>
      <c r="L1997">
        <v>119.550484</v>
      </c>
      <c r="M1997">
        <v>111.203041</v>
      </c>
      <c r="N1997">
        <v>113.234245</v>
      </c>
      <c r="O1997">
        <v>115.58978999999999</v>
      </c>
      <c r="P1997">
        <v>119.51136</v>
      </c>
      <c r="Q1997">
        <v>124.073036</v>
      </c>
      <c r="R1997">
        <v>128.01121499999999</v>
      </c>
      <c r="S1997">
        <v>132.09854100000001</v>
      </c>
      <c r="T1997">
        <v>136.72163399999999</v>
      </c>
      <c r="U1997">
        <v>141.23495500000001</v>
      </c>
      <c r="V1997">
        <v>145.84925799999999</v>
      </c>
      <c r="W1997">
        <v>149.90089399999999</v>
      </c>
      <c r="X1997">
        <v>153.52029400000001</v>
      </c>
      <c r="Y1997">
        <v>157.73181199999999</v>
      </c>
      <c r="Z1997">
        <v>162.01713599999999</v>
      </c>
      <c r="AA1997">
        <v>166.41635099999999</v>
      </c>
      <c r="AB1997">
        <v>172.243683</v>
      </c>
      <c r="AC1997">
        <v>177.436859</v>
      </c>
      <c r="AD1997">
        <v>185.896545</v>
      </c>
      <c r="AE1997">
        <v>192.59471099999999</v>
      </c>
      <c r="AF1997">
        <v>198.52525299999999</v>
      </c>
      <c r="AG1997">
        <v>206.59324599999999</v>
      </c>
      <c r="AH1997">
        <v>214.008972</v>
      </c>
      <c r="AI1997">
        <v>220.83389299999999</v>
      </c>
      <c r="AJ1997">
        <v>229.43035900000001</v>
      </c>
      <c r="AK1997">
        <v>234.86940000000001</v>
      </c>
      <c r="AL1997">
        <v>242.61364699999999</v>
      </c>
      <c r="AM1997">
        <v>252.20680200000001</v>
      </c>
      <c r="AN1997">
        <v>261.52301</v>
      </c>
      <c r="AO1997" s="1">
        <v>2.8000000000000001E-2</v>
      </c>
    </row>
    <row r="1998" spans="1:41" hidden="1" x14ac:dyDescent="0.2">
      <c r="A1998" t="s">
        <v>1490</v>
      </c>
      <c r="B1998" t="s">
        <v>15</v>
      </c>
      <c r="C1998" t="s">
        <v>181</v>
      </c>
      <c r="D1998" t="s">
        <v>2680</v>
      </c>
      <c r="E1998" t="s">
        <v>2677</v>
      </c>
      <c r="F1998" t="s">
        <v>2653</v>
      </c>
      <c r="H1998" t="s">
        <v>1480</v>
      </c>
      <c r="I1998" t="s">
        <v>311</v>
      </c>
      <c r="K1998">
        <v>118.039421</v>
      </c>
      <c r="L1998">
        <v>119.66864</v>
      </c>
      <c r="M1998">
        <v>111.70515399999999</v>
      </c>
      <c r="N1998">
        <v>119.100494</v>
      </c>
      <c r="O1998">
        <v>123.592468</v>
      </c>
      <c r="P1998">
        <v>127.788124</v>
      </c>
      <c r="Q1998">
        <v>132.353058</v>
      </c>
      <c r="R1998">
        <v>137.32105999999999</v>
      </c>
      <c r="S1998">
        <v>145.1884</v>
      </c>
      <c r="T1998">
        <v>150.282501</v>
      </c>
      <c r="U1998">
        <v>155.372086</v>
      </c>
      <c r="V1998">
        <v>160.75387599999999</v>
      </c>
      <c r="W1998">
        <v>165.543869</v>
      </c>
      <c r="X1998">
        <v>170.50138899999999</v>
      </c>
      <c r="Y1998">
        <v>174.60256999999999</v>
      </c>
      <c r="Z1998">
        <v>179.547134</v>
      </c>
      <c r="AA1998">
        <v>184.95675700000001</v>
      </c>
      <c r="AB1998">
        <v>189.54487599999999</v>
      </c>
      <c r="AC1998">
        <v>195.07252500000001</v>
      </c>
      <c r="AD1998">
        <v>197.427536</v>
      </c>
      <c r="AE1998">
        <v>201.56239299999999</v>
      </c>
      <c r="AF1998">
        <v>208.53009</v>
      </c>
      <c r="AG1998">
        <v>216.21174600000001</v>
      </c>
      <c r="AH1998">
        <v>223.440033</v>
      </c>
      <c r="AI1998">
        <v>232.629898</v>
      </c>
      <c r="AJ1998">
        <v>238.776794</v>
      </c>
      <c r="AK1998">
        <v>245.64103700000001</v>
      </c>
      <c r="AL1998">
        <v>251.00993299999999</v>
      </c>
      <c r="AM1998">
        <v>259.68075599999997</v>
      </c>
      <c r="AN1998">
        <v>269.10501099999999</v>
      </c>
      <c r="AO1998" s="1">
        <v>2.9000000000000001E-2</v>
      </c>
    </row>
    <row r="1999" spans="1:41" hidden="1" x14ac:dyDescent="0.2">
      <c r="A1999" t="s">
        <v>1490</v>
      </c>
      <c r="B1999" t="s">
        <v>172</v>
      </c>
      <c r="C1999" t="s">
        <v>181</v>
      </c>
      <c r="D1999" t="s">
        <v>2680</v>
      </c>
      <c r="E1999" t="s">
        <v>2678</v>
      </c>
      <c r="I1999" t="s">
        <v>311</v>
      </c>
    </row>
    <row r="2000" spans="1:41" hidden="1" x14ac:dyDescent="0.2">
      <c r="A2000" t="s">
        <v>1490</v>
      </c>
      <c r="B2000" t="s">
        <v>11</v>
      </c>
      <c r="C2000" t="s">
        <v>181</v>
      </c>
      <c r="D2000" t="s">
        <v>2680</v>
      </c>
      <c r="E2000" t="s">
        <v>2678</v>
      </c>
      <c r="F2000" t="s">
        <v>2651</v>
      </c>
      <c r="H2000" t="s">
        <v>1481</v>
      </c>
      <c r="I2000" t="s">
        <v>311</v>
      </c>
      <c r="K2000">
        <v>228.62988300000001</v>
      </c>
      <c r="L2000">
        <v>235.21958900000001</v>
      </c>
      <c r="M2000">
        <v>231.21026599999999</v>
      </c>
      <c r="N2000">
        <v>237.189865</v>
      </c>
      <c r="O2000">
        <v>241.58171100000001</v>
      </c>
      <c r="P2000">
        <v>248.612427</v>
      </c>
      <c r="Q2000">
        <v>256.70437600000002</v>
      </c>
      <c r="R2000">
        <v>265.56350700000002</v>
      </c>
      <c r="S2000">
        <v>274.24359099999998</v>
      </c>
      <c r="T2000">
        <v>283.827179</v>
      </c>
      <c r="U2000">
        <v>293.50479100000001</v>
      </c>
      <c r="V2000">
        <v>302.74234000000001</v>
      </c>
      <c r="W2000">
        <v>312.32403599999998</v>
      </c>
      <c r="X2000">
        <v>322.40792800000003</v>
      </c>
      <c r="Y2000">
        <v>330.65655500000003</v>
      </c>
      <c r="Z2000">
        <v>340.565765</v>
      </c>
      <c r="AA2000">
        <v>350.82284499999997</v>
      </c>
      <c r="AB2000">
        <v>361.55328400000002</v>
      </c>
      <c r="AC2000">
        <v>372.10678100000001</v>
      </c>
      <c r="AD2000">
        <v>384.63455199999999</v>
      </c>
      <c r="AE2000">
        <v>395.89349399999998</v>
      </c>
      <c r="AF2000">
        <v>407.64382899999998</v>
      </c>
      <c r="AG2000">
        <v>421.41558800000001</v>
      </c>
      <c r="AH2000">
        <v>435.01904300000001</v>
      </c>
      <c r="AI2000">
        <v>449.26654100000002</v>
      </c>
      <c r="AJ2000">
        <v>464.81231700000001</v>
      </c>
      <c r="AK2000">
        <v>478.321686</v>
      </c>
      <c r="AL2000">
        <v>492.17950400000001</v>
      </c>
      <c r="AM2000">
        <v>507.24713100000002</v>
      </c>
      <c r="AN2000">
        <v>521.14135699999997</v>
      </c>
      <c r="AO2000" s="1">
        <v>2.9000000000000001E-2</v>
      </c>
    </row>
    <row r="2001" spans="1:41" hidden="1" x14ac:dyDescent="0.2">
      <c r="A2001" t="s">
        <v>1490</v>
      </c>
      <c r="B2001" t="s">
        <v>13</v>
      </c>
      <c r="C2001" t="s">
        <v>181</v>
      </c>
      <c r="D2001" t="s">
        <v>2680</v>
      </c>
      <c r="E2001" t="s">
        <v>2678</v>
      </c>
      <c r="F2001" t="s">
        <v>2652</v>
      </c>
      <c r="H2001" t="s">
        <v>1482</v>
      </c>
      <c r="I2001" t="s">
        <v>311</v>
      </c>
      <c r="K2001">
        <v>228.65450999999999</v>
      </c>
      <c r="L2001">
        <v>234.51252700000001</v>
      </c>
      <c r="M2001">
        <v>226.910751</v>
      </c>
      <c r="N2001">
        <v>230.51960800000001</v>
      </c>
      <c r="O2001">
        <v>234.85043300000001</v>
      </c>
      <c r="P2001">
        <v>241.93757600000001</v>
      </c>
      <c r="Q2001">
        <v>250.29101600000001</v>
      </c>
      <c r="R2001">
        <v>258.57415800000001</v>
      </c>
      <c r="S2001">
        <v>267.63952599999999</v>
      </c>
      <c r="T2001">
        <v>276.13583399999999</v>
      </c>
      <c r="U2001">
        <v>285.739349</v>
      </c>
      <c r="V2001">
        <v>294.81890900000002</v>
      </c>
      <c r="W2001">
        <v>304.18231200000002</v>
      </c>
      <c r="X2001">
        <v>313.41641199999998</v>
      </c>
      <c r="Y2001">
        <v>321.774719</v>
      </c>
      <c r="Z2001">
        <v>331.58193999999997</v>
      </c>
      <c r="AA2001">
        <v>340.95788599999997</v>
      </c>
      <c r="AB2001">
        <v>351.19134500000001</v>
      </c>
      <c r="AC2001">
        <v>361.58065800000003</v>
      </c>
      <c r="AD2001">
        <v>376.42794800000001</v>
      </c>
      <c r="AE2001">
        <v>387.854919</v>
      </c>
      <c r="AF2001">
        <v>399.67834499999998</v>
      </c>
      <c r="AG2001">
        <v>413.98638899999997</v>
      </c>
      <c r="AH2001">
        <v>427.22515900000002</v>
      </c>
      <c r="AI2001">
        <v>440.43734699999999</v>
      </c>
      <c r="AJ2001">
        <v>456.45526100000001</v>
      </c>
      <c r="AK2001">
        <v>467.12194799999997</v>
      </c>
      <c r="AL2001">
        <v>481.60900900000001</v>
      </c>
      <c r="AM2001">
        <v>497.36273199999999</v>
      </c>
      <c r="AN2001">
        <v>512.35687299999995</v>
      </c>
      <c r="AO2001" s="1">
        <v>2.8000000000000001E-2</v>
      </c>
    </row>
    <row r="2002" spans="1:41" hidden="1" x14ac:dyDescent="0.2">
      <c r="A2002" t="s">
        <v>1490</v>
      </c>
      <c r="B2002" t="s">
        <v>15</v>
      </c>
      <c r="C2002" t="s">
        <v>181</v>
      </c>
      <c r="D2002" t="s">
        <v>2680</v>
      </c>
      <c r="E2002" t="s">
        <v>2678</v>
      </c>
      <c r="F2002" t="s">
        <v>2653</v>
      </c>
      <c r="H2002" t="s">
        <v>1483</v>
      </c>
      <c r="I2002" t="s">
        <v>311</v>
      </c>
      <c r="K2002">
        <v>229.14312699999999</v>
      </c>
      <c r="L2002">
        <v>236.137665</v>
      </c>
      <c r="M2002">
        <v>232.057739</v>
      </c>
      <c r="N2002">
        <v>242.973343</v>
      </c>
      <c r="O2002">
        <v>250.571136</v>
      </c>
      <c r="P2002">
        <v>259.46029700000003</v>
      </c>
      <c r="Q2002">
        <v>267.91287199999999</v>
      </c>
      <c r="R2002">
        <v>277.58236699999998</v>
      </c>
      <c r="S2002">
        <v>290.359802</v>
      </c>
      <c r="T2002">
        <v>299.99139400000001</v>
      </c>
      <c r="U2002">
        <v>309.51400799999999</v>
      </c>
      <c r="V2002">
        <v>319.52926600000001</v>
      </c>
      <c r="W2002">
        <v>329.10079999999999</v>
      </c>
      <c r="X2002">
        <v>338.31146200000001</v>
      </c>
      <c r="Y2002">
        <v>345.90780599999999</v>
      </c>
      <c r="Z2002">
        <v>355.38876299999998</v>
      </c>
      <c r="AA2002">
        <v>365.82620200000002</v>
      </c>
      <c r="AB2002">
        <v>375.60333300000002</v>
      </c>
      <c r="AC2002">
        <v>386.14727800000003</v>
      </c>
      <c r="AD2002">
        <v>394.02758799999998</v>
      </c>
      <c r="AE2002">
        <v>403.07199100000003</v>
      </c>
      <c r="AF2002">
        <v>415.06463600000001</v>
      </c>
      <c r="AG2002">
        <v>428.49011200000001</v>
      </c>
      <c r="AH2002">
        <v>442.23629799999998</v>
      </c>
      <c r="AI2002">
        <v>458.46740699999998</v>
      </c>
      <c r="AJ2002">
        <v>471.46948200000003</v>
      </c>
      <c r="AK2002">
        <v>485.81900000000002</v>
      </c>
      <c r="AL2002">
        <v>498.066711</v>
      </c>
      <c r="AM2002">
        <v>514.00451699999996</v>
      </c>
      <c r="AN2002">
        <v>530.96484399999997</v>
      </c>
      <c r="AO2002" s="1">
        <v>2.9000000000000001E-2</v>
      </c>
    </row>
    <row r="2003" spans="1:41" hidden="1" x14ac:dyDescent="0.2">
      <c r="A2003" t="s">
        <v>1490</v>
      </c>
      <c r="B2003" t="s">
        <v>176</v>
      </c>
      <c r="C2003" t="s">
        <v>181</v>
      </c>
      <c r="D2003" t="s">
        <v>2680</v>
      </c>
      <c r="E2003" t="s">
        <v>2679</v>
      </c>
      <c r="I2003" t="s">
        <v>311</v>
      </c>
    </row>
    <row r="2004" spans="1:41" hidden="1" x14ac:dyDescent="0.2">
      <c r="A2004" t="s">
        <v>1490</v>
      </c>
      <c r="B2004" t="s">
        <v>11</v>
      </c>
      <c r="C2004" t="s">
        <v>181</v>
      </c>
      <c r="D2004" t="s">
        <v>2680</v>
      </c>
      <c r="E2004" t="s">
        <v>2679</v>
      </c>
      <c r="F2004" t="s">
        <v>2651</v>
      </c>
      <c r="H2004" t="s">
        <v>1484</v>
      </c>
      <c r="I2004" t="s">
        <v>311</v>
      </c>
      <c r="K2004">
        <v>0.15388199999999999</v>
      </c>
      <c r="L2004">
        <v>0.16473599999999999</v>
      </c>
      <c r="M2004">
        <v>0.15784100000000001</v>
      </c>
      <c r="N2004">
        <v>0.157914</v>
      </c>
      <c r="O2004">
        <v>0.15817800000000001</v>
      </c>
      <c r="P2004">
        <v>0.15970200000000001</v>
      </c>
      <c r="Q2004">
        <v>0.16083500000000001</v>
      </c>
      <c r="R2004">
        <v>0.16067000000000001</v>
      </c>
      <c r="S2004">
        <v>0.16158</v>
      </c>
      <c r="T2004">
        <v>0.163742</v>
      </c>
      <c r="U2004">
        <v>0.162852</v>
      </c>
      <c r="V2004">
        <v>0.163519</v>
      </c>
      <c r="W2004">
        <v>0.16525899999999999</v>
      </c>
      <c r="X2004">
        <v>0.161745</v>
      </c>
      <c r="Y2004">
        <v>0.162998</v>
      </c>
      <c r="Z2004">
        <v>0.16936000000000001</v>
      </c>
      <c r="AA2004">
        <v>0.173766</v>
      </c>
      <c r="AB2004">
        <v>0.177375</v>
      </c>
      <c r="AC2004">
        <v>0.18337999999999999</v>
      </c>
      <c r="AD2004">
        <v>0.19026000000000001</v>
      </c>
      <c r="AE2004">
        <v>0.19744200000000001</v>
      </c>
      <c r="AF2004">
        <v>0.20544399999999999</v>
      </c>
      <c r="AG2004">
        <v>0.21548200000000001</v>
      </c>
      <c r="AH2004">
        <v>0.225324</v>
      </c>
      <c r="AI2004">
        <v>0.23479</v>
      </c>
      <c r="AJ2004">
        <v>0.24593699999999999</v>
      </c>
      <c r="AK2004">
        <v>0.25692999999999999</v>
      </c>
      <c r="AL2004">
        <v>0.26728400000000002</v>
      </c>
      <c r="AM2004">
        <v>0.27919899999999997</v>
      </c>
      <c r="AN2004">
        <v>0.29161500000000001</v>
      </c>
      <c r="AO2004" s="1">
        <v>2.1999999999999999E-2</v>
      </c>
    </row>
    <row r="2005" spans="1:41" hidden="1" x14ac:dyDescent="0.2">
      <c r="A2005" t="s">
        <v>1490</v>
      </c>
      <c r="B2005" t="s">
        <v>13</v>
      </c>
      <c r="C2005" t="s">
        <v>181</v>
      </c>
      <c r="D2005" t="s">
        <v>2680</v>
      </c>
      <c r="E2005" t="s">
        <v>2679</v>
      </c>
      <c r="F2005" t="s">
        <v>2652</v>
      </c>
      <c r="H2005" t="s">
        <v>1485</v>
      </c>
      <c r="I2005" t="s">
        <v>311</v>
      </c>
      <c r="K2005">
        <v>0.136992</v>
      </c>
      <c r="L2005">
        <v>0.15549299999999999</v>
      </c>
      <c r="M2005">
        <v>0.15751499999999999</v>
      </c>
      <c r="N2005">
        <v>0.15614500000000001</v>
      </c>
      <c r="O2005">
        <v>0.15398300000000001</v>
      </c>
      <c r="P2005">
        <v>0.15337999999999999</v>
      </c>
      <c r="Q2005">
        <v>0.153692</v>
      </c>
      <c r="R2005">
        <v>0.15792200000000001</v>
      </c>
      <c r="S2005">
        <v>0.15728</v>
      </c>
      <c r="T2005">
        <v>0.15776999999999999</v>
      </c>
      <c r="U2005">
        <v>0.15817899999999999</v>
      </c>
      <c r="V2005">
        <v>0.15955800000000001</v>
      </c>
      <c r="W2005">
        <v>0.16093299999999999</v>
      </c>
      <c r="X2005">
        <v>0.16184899999999999</v>
      </c>
      <c r="Y2005">
        <v>0.16361100000000001</v>
      </c>
      <c r="Z2005">
        <v>0.166764</v>
      </c>
      <c r="AA2005">
        <v>0.17263800000000001</v>
      </c>
      <c r="AB2005">
        <v>0.174264</v>
      </c>
      <c r="AC2005">
        <v>0.17836199999999999</v>
      </c>
      <c r="AD2005">
        <v>0.18551899999999999</v>
      </c>
      <c r="AE2005">
        <v>0.193213</v>
      </c>
      <c r="AF2005">
        <v>0.20079</v>
      </c>
      <c r="AG2005">
        <v>0.210314</v>
      </c>
      <c r="AH2005">
        <v>0.221166</v>
      </c>
      <c r="AI2005">
        <v>0.228134</v>
      </c>
      <c r="AJ2005">
        <v>0.24707299999999999</v>
      </c>
      <c r="AK2005">
        <v>0.256577</v>
      </c>
      <c r="AL2005">
        <v>0.26652999999999999</v>
      </c>
      <c r="AM2005">
        <v>0.28189900000000001</v>
      </c>
      <c r="AN2005">
        <v>0.29596800000000001</v>
      </c>
      <c r="AO2005" s="1">
        <v>2.7E-2</v>
      </c>
    </row>
    <row r="2006" spans="1:41" hidden="1" x14ac:dyDescent="0.2">
      <c r="A2006" t="s">
        <v>1490</v>
      </c>
      <c r="B2006" t="s">
        <v>15</v>
      </c>
      <c r="C2006" t="s">
        <v>181</v>
      </c>
      <c r="D2006" t="s">
        <v>2680</v>
      </c>
      <c r="E2006" t="s">
        <v>2679</v>
      </c>
      <c r="F2006" t="s">
        <v>2653</v>
      </c>
      <c r="H2006" t="s">
        <v>1486</v>
      </c>
      <c r="I2006" t="s">
        <v>311</v>
      </c>
      <c r="K2006">
        <v>0.14142099999999999</v>
      </c>
      <c r="L2006">
        <v>0.15107599999999999</v>
      </c>
      <c r="M2006">
        <v>0.157911</v>
      </c>
      <c r="N2006">
        <v>0.16272800000000001</v>
      </c>
      <c r="O2006">
        <v>0.16470399999999999</v>
      </c>
      <c r="P2006">
        <v>0.16589100000000001</v>
      </c>
      <c r="Q2006">
        <v>0.16696800000000001</v>
      </c>
      <c r="R2006">
        <v>0.166662</v>
      </c>
      <c r="S2006">
        <v>0.17033599999999999</v>
      </c>
      <c r="T2006">
        <v>0.17117399999999999</v>
      </c>
      <c r="U2006">
        <v>0.171097</v>
      </c>
      <c r="V2006">
        <v>0.17096</v>
      </c>
      <c r="W2006">
        <v>0.17097100000000001</v>
      </c>
      <c r="X2006">
        <v>0.172072</v>
      </c>
      <c r="Y2006">
        <v>0.17163900000000001</v>
      </c>
      <c r="Z2006">
        <v>0.173239</v>
      </c>
      <c r="AA2006">
        <v>0.17557300000000001</v>
      </c>
      <c r="AB2006">
        <v>0.17847399999999999</v>
      </c>
      <c r="AC2006">
        <v>0.18310399999999999</v>
      </c>
      <c r="AD2006">
        <v>0.18634200000000001</v>
      </c>
      <c r="AE2006">
        <v>0.191467</v>
      </c>
      <c r="AF2006">
        <v>0.19717000000000001</v>
      </c>
      <c r="AG2006">
        <v>0.20591999999999999</v>
      </c>
      <c r="AH2006">
        <v>0.21637100000000001</v>
      </c>
      <c r="AI2006">
        <v>0.225745</v>
      </c>
      <c r="AJ2006">
        <v>0.23372100000000001</v>
      </c>
      <c r="AK2006">
        <v>0.24301600000000001</v>
      </c>
      <c r="AL2006">
        <v>0.25274200000000002</v>
      </c>
      <c r="AM2006">
        <v>0.26545099999999999</v>
      </c>
      <c r="AN2006">
        <v>0.27848600000000001</v>
      </c>
      <c r="AO2006" s="1">
        <v>2.4E-2</v>
      </c>
    </row>
    <row r="2007" spans="1:41" hidden="1" x14ac:dyDescent="0.2">
      <c r="A2007" t="s">
        <v>1490</v>
      </c>
      <c r="B2007" t="s">
        <v>180</v>
      </c>
      <c r="C2007" t="s">
        <v>181</v>
      </c>
      <c r="D2007" t="s">
        <v>2680</v>
      </c>
      <c r="I2007" t="s">
        <v>311</v>
      </c>
    </row>
    <row r="2008" spans="1:41" hidden="1" x14ac:dyDescent="0.2">
      <c r="A2008" t="s">
        <v>1490</v>
      </c>
      <c r="B2008" t="s">
        <v>11</v>
      </c>
      <c r="C2008" t="s">
        <v>181</v>
      </c>
      <c r="D2008" t="s">
        <v>2680</v>
      </c>
      <c r="E2008" t="s">
        <v>2651</v>
      </c>
      <c r="H2008" t="s">
        <v>1487</v>
      </c>
      <c r="I2008" t="s">
        <v>311</v>
      </c>
      <c r="K2008">
        <v>228.78376800000001</v>
      </c>
      <c r="L2008">
        <v>235.38432299999999</v>
      </c>
      <c r="M2008">
        <v>231.36810299999999</v>
      </c>
      <c r="N2008">
        <v>237.34777800000001</v>
      </c>
      <c r="O2008">
        <v>241.73989900000001</v>
      </c>
      <c r="P2008">
        <v>248.77212499999999</v>
      </c>
      <c r="Q2008">
        <v>256.86520400000001</v>
      </c>
      <c r="R2008">
        <v>265.72418199999998</v>
      </c>
      <c r="S2008">
        <v>274.40518200000002</v>
      </c>
      <c r="T2008">
        <v>283.990906</v>
      </c>
      <c r="U2008">
        <v>293.66763300000002</v>
      </c>
      <c r="V2008">
        <v>302.90585299999998</v>
      </c>
      <c r="W2008">
        <v>312.48931900000002</v>
      </c>
      <c r="X2008">
        <v>322.56967200000003</v>
      </c>
      <c r="Y2008">
        <v>330.81951900000001</v>
      </c>
      <c r="Z2008">
        <v>340.73510700000003</v>
      </c>
      <c r="AA2008">
        <v>350.99658199999999</v>
      </c>
      <c r="AB2008">
        <v>361.73065200000002</v>
      </c>
      <c r="AC2008">
        <v>372.29016100000001</v>
      </c>
      <c r="AD2008">
        <v>384.82479899999998</v>
      </c>
      <c r="AE2008">
        <v>396.09094199999998</v>
      </c>
      <c r="AF2008">
        <v>407.84930400000002</v>
      </c>
      <c r="AG2008">
        <v>421.63107300000001</v>
      </c>
      <c r="AH2008">
        <v>435.24435399999999</v>
      </c>
      <c r="AI2008">
        <v>449.50134300000002</v>
      </c>
      <c r="AJ2008">
        <v>465.058289</v>
      </c>
      <c r="AK2008">
        <v>478.57867399999998</v>
      </c>
      <c r="AL2008">
        <v>492.44683800000001</v>
      </c>
      <c r="AM2008">
        <v>507.52633700000001</v>
      </c>
      <c r="AN2008">
        <v>521.43298300000004</v>
      </c>
      <c r="AO2008" s="1">
        <v>2.9000000000000001E-2</v>
      </c>
    </row>
    <row r="2009" spans="1:41" hidden="1" x14ac:dyDescent="0.2">
      <c r="A2009" t="s">
        <v>1490</v>
      </c>
      <c r="B2009" t="s">
        <v>13</v>
      </c>
      <c r="C2009" t="s">
        <v>181</v>
      </c>
      <c r="D2009" t="s">
        <v>2680</v>
      </c>
      <c r="E2009" t="s">
        <v>2652</v>
      </c>
      <c r="H2009" t="s">
        <v>1488</v>
      </c>
      <c r="I2009" t="s">
        <v>311</v>
      </c>
      <c r="K2009">
        <v>228.791504</v>
      </c>
      <c r="L2009">
        <v>234.668015</v>
      </c>
      <c r="M2009">
        <v>227.06826799999999</v>
      </c>
      <c r="N2009">
        <v>230.67575099999999</v>
      </c>
      <c r="O2009">
        <v>235.00443999999999</v>
      </c>
      <c r="P2009">
        <v>242.090958</v>
      </c>
      <c r="Q2009">
        <v>250.44470200000001</v>
      </c>
      <c r="R2009">
        <v>258.73208599999998</v>
      </c>
      <c r="S2009">
        <v>267.796783</v>
      </c>
      <c r="T2009">
        <v>276.29357900000002</v>
      </c>
      <c r="U2009">
        <v>285.89752199999998</v>
      </c>
      <c r="V2009">
        <v>294.97848499999998</v>
      </c>
      <c r="W2009">
        <v>304.34326199999998</v>
      </c>
      <c r="X2009">
        <v>313.57824699999998</v>
      </c>
      <c r="Y2009">
        <v>321.938354</v>
      </c>
      <c r="Z2009">
        <v>331.748718</v>
      </c>
      <c r="AA2009">
        <v>341.13052399999998</v>
      </c>
      <c r="AB2009">
        <v>351.36563100000001</v>
      </c>
      <c r="AC2009">
        <v>361.75900300000001</v>
      </c>
      <c r="AD2009">
        <v>376.61346400000002</v>
      </c>
      <c r="AE2009">
        <v>388.04812600000002</v>
      </c>
      <c r="AF2009">
        <v>399.87914999999998</v>
      </c>
      <c r="AG2009">
        <v>414.196686</v>
      </c>
      <c r="AH2009">
        <v>427.44632000000001</v>
      </c>
      <c r="AI2009">
        <v>440.66546599999998</v>
      </c>
      <c r="AJ2009">
        <v>456.70230099999998</v>
      </c>
      <c r="AK2009">
        <v>467.37851000000001</v>
      </c>
      <c r="AL2009">
        <v>481.875519</v>
      </c>
      <c r="AM2009">
        <v>497.64462300000002</v>
      </c>
      <c r="AN2009">
        <v>512.65283199999999</v>
      </c>
      <c r="AO2009" s="1">
        <v>2.8000000000000001E-2</v>
      </c>
    </row>
    <row r="2010" spans="1:41" hidden="1" x14ac:dyDescent="0.2">
      <c r="A2010" t="s">
        <v>1490</v>
      </c>
      <c r="B2010" t="s">
        <v>15</v>
      </c>
      <c r="C2010" t="s">
        <v>181</v>
      </c>
      <c r="D2010" t="s">
        <v>2680</v>
      </c>
      <c r="E2010" t="s">
        <v>2653</v>
      </c>
      <c r="H2010" t="s">
        <v>1489</v>
      </c>
      <c r="I2010" t="s">
        <v>311</v>
      </c>
      <c r="K2010">
        <v>229.28454600000001</v>
      </c>
      <c r="L2010">
        <v>236.28874200000001</v>
      </c>
      <c r="M2010">
        <v>232.21565200000001</v>
      </c>
      <c r="N2010">
        <v>243.13606300000001</v>
      </c>
      <c r="O2010">
        <v>250.73585499999999</v>
      </c>
      <c r="P2010">
        <v>259.62619000000001</v>
      </c>
      <c r="Q2010">
        <v>268.07983400000001</v>
      </c>
      <c r="R2010">
        <v>277.74902300000002</v>
      </c>
      <c r="S2010">
        <v>290.53012100000001</v>
      </c>
      <c r="T2010">
        <v>300.16256700000002</v>
      </c>
      <c r="U2010">
        <v>309.68511999999998</v>
      </c>
      <c r="V2010">
        <v>319.70019500000001</v>
      </c>
      <c r="W2010">
        <v>329.27175899999997</v>
      </c>
      <c r="X2010">
        <v>338.483521</v>
      </c>
      <c r="Y2010">
        <v>346.079407</v>
      </c>
      <c r="Z2010">
        <v>355.56201199999998</v>
      </c>
      <c r="AA2010">
        <v>366.00177000000002</v>
      </c>
      <c r="AB2010">
        <v>375.78179899999998</v>
      </c>
      <c r="AC2010">
        <v>386.33038299999998</v>
      </c>
      <c r="AD2010">
        <v>394.21386699999999</v>
      </c>
      <c r="AE2010">
        <v>403.26345800000001</v>
      </c>
      <c r="AF2010">
        <v>415.261841</v>
      </c>
      <c r="AG2010">
        <v>428.69607500000001</v>
      </c>
      <c r="AH2010">
        <v>442.45266700000002</v>
      </c>
      <c r="AI2010">
        <v>458.69314600000001</v>
      </c>
      <c r="AJ2010">
        <v>471.70315599999998</v>
      </c>
      <c r="AK2010">
        <v>486.06201199999998</v>
      </c>
      <c r="AL2010">
        <v>498.31948899999998</v>
      </c>
      <c r="AM2010">
        <v>514.26995799999997</v>
      </c>
      <c r="AN2010">
        <v>531.24334699999997</v>
      </c>
      <c r="AO2010" s="1">
        <v>2.9000000000000001E-2</v>
      </c>
    </row>
    <row r="2011" spans="1:41" hidden="1" x14ac:dyDescent="0.2">
      <c r="A2011" t="s">
        <v>1779</v>
      </c>
      <c r="B2011" t="s">
        <v>8</v>
      </c>
    </row>
    <row r="2012" spans="1:41" hidden="1" x14ac:dyDescent="0.2">
      <c r="A2012" t="s">
        <v>1779</v>
      </c>
      <c r="B2012" t="s">
        <v>9</v>
      </c>
      <c r="C2012" t="s">
        <v>2648</v>
      </c>
      <c r="D2012" t="s">
        <v>2649</v>
      </c>
      <c r="E2012" t="s">
        <v>2650</v>
      </c>
      <c r="I2012" t="s">
        <v>10</v>
      </c>
    </row>
    <row r="2013" spans="1:41" hidden="1" x14ac:dyDescent="0.2">
      <c r="A2013" t="s">
        <v>1779</v>
      </c>
      <c r="B2013" t="s">
        <v>11</v>
      </c>
      <c r="C2013" t="s">
        <v>2648</v>
      </c>
      <c r="D2013" t="s">
        <v>2649</v>
      </c>
      <c r="E2013" t="s">
        <v>2650</v>
      </c>
      <c r="F2013" t="s">
        <v>2651</v>
      </c>
      <c r="H2013" t="s">
        <v>1491</v>
      </c>
      <c r="I2013" t="s">
        <v>10</v>
      </c>
      <c r="K2013">
        <v>22.604247999999998</v>
      </c>
      <c r="L2013">
        <v>24.441230999999998</v>
      </c>
      <c r="M2013">
        <v>24.228552000000001</v>
      </c>
      <c r="N2013">
        <v>24.276271999999999</v>
      </c>
      <c r="O2013">
        <v>24.216266999999998</v>
      </c>
      <c r="P2013">
        <v>24.305914000000001</v>
      </c>
      <c r="Q2013">
        <v>24.637664999999998</v>
      </c>
      <c r="R2013">
        <v>25.188611999999999</v>
      </c>
      <c r="S2013">
        <v>25.709499000000001</v>
      </c>
      <c r="T2013">
        <v>26.248218999999999</v>
      </c>
      <c r="U2013">
        <v>26.766393999999998</v>
      </c>
      <c r="V2013">
        <v>27.231186000000001</v>
      </c>
      <c r="W2013">
        <v>27.664052999999999</v>
      </c>
      <c r="X2013">
        <v>28.000643</v>
      </c>
      <c r="Y2013">
        <v>28.255367</v>
      </c>
      <c r="Z2013">
        <v>28.498760000000001</v>
      </c>
      <c r="AA2013">
        <v>28.762754000000001</v>
      </c>
      <c r="AB2013">
        <v>29.021553000000001</v>
      </c>
      <c r="AC2013">
        <v>29.213332999999999</v>
      </c>
      <c r="AD2013">
        <v>29.523636</v>
      </c>
      <c r="AE2013">
        <v>29.793488</v>
      </c>
      <c r="AF2013">
        <v>29.938839000000002</v>
      </c>
      <c r="AG2013">
        <v>30.151091000000001</v>
      </c>
      <c r="AH2013">
        <v>30.409327000000001</v>
      </c>
      <c r="AI2013">
        <v>30.554307999999999</v>
      </c>
      <c r="AJ2013">
        <v>30.710144</v>
      </c>
      <c r="AK2013">
        <v>30.837387</v>
      </c>
      <c r="AL2013">
        <v>30.926404999999999</v>
      </c>
      <c r="AM2013">
        <v>30.954616999999999</v>
      </c>
      <c r="AN2013">
        <v>30.95241</v>
      </c>
      <c r="AO2013" s="1">
        <v>1.0999999999999999E-2</v>
      </c>
    </row>
    <row r="2014" spans="1:41" hidden="1" x14ac:dyDescent="0.2">
      <c r="A2014" t="s">
        <v>1779</v>
      </c>
      <c r="B2014" t="s">
        <v>13</v>
      </c>
      <c r="C2014" t="s">
        <v>2648</v>
      </c>
      <c r="D2014" t="s">
        <v>2649</v>
      </c>
      <c r="E2014" t="s">
        <v>2650</v>
      </c>
      <c r="F2014" t="s">
        <v>2652</v>
      </c>
      <c r="H2014" t="s">
        <v>1492</v>
      </c>
      <c r="I2014" t="s">
        <v>10</v>
      </c>
      <c r="K2014">
        <v>22.604247999999998</v>
      </c>
      <c r="L2014">
        <v>24.126228000000001</v>
      </c>
      <c r="M2014">
        <v>23.412110999999999</v>
      </c>
      <c r="N2014">
        <v>22.767213999999999</v>
      </c>
      <c r="O2014">
        <v>22.210691000000001</v>
      </c>
      <c r="P2014">
        <v>21.876656000000001</v>
      </c>
      <c r="Q2014">
        <v>21.748781000000001</v>
      </c>
      <c r="R2014">
        <v>21.852518</v>
      </c>
      <c r="S2014">
        <v>22.103214000000001</v>
      </c>
      <c r="T2014">
        <v>22.356911</v>
      </c>
      <c r="U2014">
        <v>22.583490000000001</v>
      </c>
      <c r="V2014">
        <v>22.945326000000001</v>
      </c>
      <c r="W2014">
        <v>23.35078</v>
      </c>
      <c r="X2014">
        <v>23.600322999999999</v>
      </c>
      <c r="Y2014">
        <v>23.726946000000002</v>
      </c>
      <c r="Z2014">
        <v>23.838982000000001</v>
      </c>
      <c r="AA2014">
        <v>24.005510000000001</v>
      </c>
      <c r="AB2014">
        <v>24.241488</v>
      </c>
      <c r="AC2014">
        <v>24.395115000000001</v>
      </c>
      <c r="AD2014">
        <v>24.667114000000002</v>
      </c>
      <c r="AE2014">
        <v>24.847853000000001</v>
      </c>
      <c r="AF2014">
        <v>24.966932</v>
      </c>
      <c r="AG2014">
        <v>25.066217000000002</v>
      </c>
      <c r="AH2014">
        <v>25.132553000000001</v>
      </c>
      <c r="AI2014">
        <v>25.183367000000001</v>
      </c>
      <c r="AJ2014">
        <v>25.196341</v>
      </c>
      <c r="AK2014">
        <v>25.149018999999999</v>
      </c>
      <c r="AL2014">
        <v>25.081344999999999</v>
      </c>
      <c r="AM2014">
        <v>25.118390999999999</v>
      </c>
      <c r="AN2014">
        <v>25.145948000000001</v>
      </c>
      <c r="AO2014" s="1">
        <v>4.0000000000000001E-3</v>
      </c>
    </row>
    <row r="2015" spans="1:41" hidden="1" x14ac:dyDescent="0.2">
      <c r="A2015" t="s">
        <v>1779</v>
      </c>
      <c r="B2015" t="s">
        <v>15</v>
      </c>
      <c r="C2015" t="s">
        <v>2648</v>
      </c>
      <c r="D2015" t="s">
        <v>2649</v>
      </c>
      <c r="E2015" t="s">
        <v>2650</v>
      </c>
      <c r="F2015" t="s">
        <v>2653</v>
      </c>
      <c r="H2015" t="s">
        <v>1493</v>
      </c>
      <c r="I2015" t="s">
        <v>10</v>
      </c>
      <c r="K2015">
        <v>22.604247999999998</v>
      </c>
      <c r="L2015">
        <v>24.941364</v>
      </c>
      <c r="M2015">
        <v>25.369347000000001</v>
      </c>
      <c r="N2015">
        <v>26.367704</v>
      </c>
      <c r="O2015">
        <v>27.278347</v>
      </c>
      <c r="P2015">
        <v>28.163640999999998</v>
      </c>
      <c r="Q2015">
        <v>29.038993999999999</v>
      </c>
      <c r="R2015">
        <v>29.995317</v>
      </c>
      <c r="S2015">
        <v>31.380120999999999</v>
      </c>
      <c r="T2015">
        <v>32.604407999999999</v>
      </c>
      <c r="U2015">
        <v>33.744822999999997</v>
      </c>
      <c r="V2015">
        <v>34.809283999999998</v>
      </c>
      <c r="W2015">
        <v>35.748528</v>
      </c>
      <c r="X2015">
        <v>36.550567999999998</v>
      </c>
      <c r="Y2015">
        <v>37.113540999999998</v>
      </c>
      <c r="Z2015">
        <v>37.750579999999999</v>
      </c>
      <c r="AA2015">
        <v>38.241680000000002</v>
      </c>
      <c r="AB2015">
        <v>38.727547000000001</v>
      </c>
      <c r="AC2015">
        <v>39.196663000000001</v>
      </c>
      <c r="AD2015">
        <v>39.464058000000001</v>
      </c>
      <c r="AE2015">
        <v>39.608898000000003</v>
      </c>
      <c r="AF2015">
        <v>39.678257000000002</v>
      </c>
      <c r="AG2015">
        <v>39.852733999999998</v>
      </c>
      <c r="AH2015">
        <v>40.186656999999997</v>
      </c>
      <c r="AI2015">
        <v>40.596882000000001</v>
      </c>
      <c r="AJ2015">
        <v>40.925624999999997</v>
      </c>
      <c r="AK2015">
        <v>41.185017000000002</v>
      </c>
      <c r="AL2015">
        <v>41.347900000000003</v>
      </c>
      <c r="AM2015">
        <v>41.551315000000002</v>
      </c>
      <c r="AN2015">
        <v>41.664337000000003</v>
      </c>
      <c r="AO2015" s="1">
        <v>2.1000000000000001E-2</v>
      </c>
    </row>
    <row r="2016" spans="1:41" hidden="1" x14ac:dyDescent="0.2">
      <c r="A2016" t="s">
        <v>1779</v>
      </c>
      <c r="B2016" t="s">
        <v>17</v>
      </c>
      <c r="C2016" t="s">
        <v>2648</v>
      </c>
      <c r="D2016" t="s">
        <v>2649</v>
      </c>
      <c r="E2016" t="s">
        <v>2654</v>
      </c>
      <c r="I2016" t="s">
        <v>10</v>
      </c>
    </row>
    <row r="2017" spans="1:41" hidden="1" x14ac:dyDescent="0.2">
      <c r="A2017" t="s">
        <v>1779</v>
      </c>
      <c r="B2017" t="s">
        <v>11</v>
      </c>
      <c r="C2017" t="s">
        <v>2648</v>
      </c>
      <c r="D2017" t="s">
        <v>2649</v>
      </c>
      <c r="E2017" t="s">
        <v>2654</v>
      </c>
      <c r="F2017" t="s">
        <v>2651</v>
      </c>
      <c r="H2017" t="s">
        <v>1494</v>
      </c>
      <c r="I2017" t="s">
        <v>10</v>
      </c>
      <c r="K2017">
        <v>20.862691999999999</v>
      </c>
      <c r="L2017">
        <v>21.338726000000001</v>
      </c>
      <c r="M2017">
        <v>20.980286</v>
      </c>
      <c r="N2017">
        <v>22.507776</v>
      </c>
      <c r="O2017">
        <v>22.961836000000002</v>
      </c>
      <c r="P2017">
        <v>23.509768000000001</v>
      </c>
      <c r="Q2017">
        <v>24.188400000000001</v>
      </c>
      <c r="R2017">
        <v>24.420573999999998</v>
      </c>
      <c r="S2017">
        <v>24.541418</v>
      </c>
      <c r="T2017">
        <v>24.535162</v>
      </c>
      <c r="U2017">
        <v>24.853634</v>
      </c>
      <c r="V2017">
        <v>24.999887000000001</v>
      </c>
      <c r="W2017">
        <v>25.091908</v>
      </c>
      <c r="X2017">
        <v>25.210011000000002</v>
      </c>
      <c r="Y2017">
        <v>25.310040000000001</v>
      </c>
      <c r="Z2017">
        <v>25.481665</v>
      </c>
      <c r="AA2017">
        <v>25.693843999999999</v>
      </c>
      <c r="AB2017">
        <v>25.838142000000001</v>
      </c>
      <c r="AC2017">
        <v>25.906462000000001</v>
      </c>
      <c r="AD2017">
        <v>26.115887000000001</v>
      </c>
      <c r="AE2017">
        <v>26.230160000000001</v>
      </c>
      <c r="AF2017">
        <v>26.242920000000002</v>
      </c>
      <c r="AG2017">
        <v>26.500793000000002</v>
      </c>
      <c r="AH2017">
        <v>26.783930000000002</v>
      </c>
      <c r="AI2017">
        <v>26.874853000000002</v>
      </c>
      <c r="AJ2017">
        <v>27.051003000000001</v>
      </c>
      <c r="AK2017">
        <v>27.108463</v>
      </c>
      <c r="AL2017">
        <v>27.064947</v>
      </c>
      <c r="AM2017">
        <v>27.029426999999998</v>
      </c>
      <c r="AN2017">
        <v>26.943187999999999</v>
      </c>
      <c r="AO2017" s="1">
        <v>8.9999999999999993E-3</v>
      </c>
    </row>
    <row r="2018" spans="1:41" hidden="1" x14ac:dyDescent="0.2">
      <c r="A2018" t="s">
        <v>1779</v>
      </c>
      <c r="B2018" t="s">
        <v>13</v>
      </c>
      <c r="C2018" t="s">
        <v>2648</v>
      </c>
      <c r="D2018" t="s">
        <v>2649</v>
      </c>
      <c r="E2018" t="s">
        <v>2654</v>
      </c>
      <c r="F2018" t="s">
        <v>2652</v>
      </c>
      <c r="H2018" t="s">
        <v>1495</v>
      </c>
      <c r="I2018" t="s">
        <v>10</v>
      </c>
      <c r="K2018">
        <v>20.862691999999999</v>
      </c>
      <c r="L2018">
        <v>21.338726000000001</v>
      </c>
      <c r="M2018">
        <v>20.557123000000001</v>
      </c>
      <c r="N2018">
        <v>21.570640999999998</v>
      </c>
      <c r="O2018">
        <v>21.990159999999999</v>
      </c>
      <c r="P2018">
        <v>22.54907</v>
      </c>
      <c r="Q2018">
        <v>23.237086999999999</v>
      </c>
      <c r="R2018">
        <v>23.418098000000001</v>
      </c>
      <c r="S2018">
        <v>23.507774000000001</v>
      </c>
      <c r="T2018">
        <v>23.464238999999999</v>
      </c>
      <c r="U2018">
        <v>23.523865000000001</v>
      </c>
      <c r="V2018">
        <v>23.618476999999999</v>
      </c>
      <c r="W2018">
        <v>23.606672</v>
      </c>
      <c r="X2018">
        <v>23.465323999999999</v>
      </c>
      <c r="Y2018">
        <v>23.458088</v>
      </c>
      <c r="Z2018">
        <v>23.420688999999999</v>
      </c>
      <c r="AA2018">
        <v>23.425256999999998</v>
      </c>
      <c r="AB2018">
        <v>23.560369000000001</v>
      </c>
      <c r="AC2018">
        <v>23.544692999999999</v>
      </c>
      <c r="AD2018">
        <v>23.881765000000001</v>
      </c>
      <c r="AE2018">
        <v>24.014643</v>
      </c>
      <c r="AF2018">
        <v>24.012937999999998</v>
      </c>
      <c r="AG2018">
        <v>24.271018999999999</v>
      </c>
      <c r="AH2018">
        <v>24.369247000000001</v>
      </c>
      <c r="AI2018">
        <v>24.412040999999999</v>
      </c>
      <c r="AJ2018">
        <v>24.628941999999999</v>
      </c>
      <c r="AK2018">
        <v>24.504116</v>
      </c>
      <c r="AL2018">
        <v>24.556349000000001</v>
      </c>
      <c r="AM2018">
        <v>24.773098000000001</v>
      </c>
      <c r="AN2018">
        <v>24.896153999999999</v>
      </c>
      <c r="AO2018" s="1">
        <v>6.0000000000000001E-3</v>
      </c>
    </row>
    <row r="2019" spans="1:41" hidden="1" x14ac:dyDescent="0.2">
      <c r="A2019" t="s">
        <v>1779</v>
      </c>
      <c r="B2019" t="s">
        <v>15</v>
      </c>
      <c r="C2019" t="s">
        <v>2648</v>
      </c>
      <c r="D2019" t="s">
        <v>2649</v>
      </c>
      <c r="E2019" t="s">
        <v>2654</v>
      </c>
      <c r="F2019" t="s">
        <v>2653</v>
      </c>
      <c r="H2019" t="s">
        <v>1496</v>
      </c>
      <c r="I2019" t="s">
        <v>10</v>
      </c>
      <c r="K2019">
        <v>20.862691999999999</v>
      </c>
      <c r="L2019">
        <v>21.338726000000001</v>
      </c>
      <c r="M2019">
        <v>20.841764000000001</v>
      </c>
      <c r="N2019">
        <v>22.682175000000001</v>
      </c>
      <c r="O2019">
        <v>23.511966999999999</v>
      </c>
      <c r="P2019">
        <v>24.260603</v>
      </c>
      <c r="Q2019">
        <v>25.065397000000001</v>
      </c>
      <c r="R2019">
        <v>25.556332000000001</v>
      </c>
      <c r="S2019">
        <v>26.520723</v>
      </c>
      <c r="T2019">
        <v>26.803104000000001</v>
      </c>
      <c r="U2019">
        <v>27.232420000000001</v>
      </c>
      <c r="V2019">
        <v>27.581446</v>
      </c>
      <c r="W2019">
        <v>27.861118000000001</v>
      </c>
      <c r="X2019">
        <v>28.110769000000001</v>
      </c>
      <c r="Y2019">
        <v>28.200375000000001</v>
      </c>
      <c r="Z2019">
        <v>28.374148999999999</v>
      </c>
      <c r="AA2019">
        <v>28.616278000000001</v>
      </c>
      <c r="AB2019">
        <v>28.701435</v>
      </c>
      <c r="AC2019">
        <v>28.841078</v>
      </c>
      <c r="AD2019">
        <v>28.483346999999998</v>
      </c>
      <c r="AE2019">
        <v>28.444652999999999</v>
      </c>
      <c r="AF2019">
        <v>28.514856000000002</v>
      </c>
      <c r="AG2019">
        <v>28.786906999999999</v>
      </c>
      <c r="AH2019">
        <v>28.989298000000002</v>
      </c>
      <c r="AI2019">
        <v>29.363987000000002</v>
      </c>
      <c r="AJ2019">
        <v>29.433337999999999</v>
      </c>
      <c r="AK2019">
        <v>29.485855000000001</v>
      </c>
      <c r="AL2019">
        <v>29.322447</v>
      </c>
      <c r="AM2019">
        <v>29.310476000000001</v>
      </c>
      <c r="AN2019">
        <v>29.408218000000002</v>
      </c>
      <c r="AO2019" s="1">
        <v>1.2E-2</v>
      </c>
    </row>
    <row r="2020" spans="1:41" hidden="1" x14ac:dyDescent="0.2">
      <c r="A2020" t="s">
        <v>1779</v>
      </c>
      <c r="B2020" t="s">
        <v>21</v>
      </c>
      <c r="C2020" t="s">
        <v>2648</v>
      </c>
      <c r="D2020" t="s">
        <v>2649</v>
      </c>
      <c r="E2020" t="s">
        <v>2655</v>
      </c>
      <c r="I2020" t="s">
        <v>10</v>
      </c>
    </row>
    <row r="2021" spans="1:41" hidden="1" x14ac:dyDescent="0.2">
      <c r="A2021" t="s">
        <v>1779</v>
      </c>
      <c r="B2021" t="s">
        <v>11</v>
      </c>
      <c r="C2021" t="s">
        <v>2648</v>
      </c>
      <c r="D2021" t="s">
        <v>2649</v>
      </c>
      <c r="E2021" t="s">
        <v>2655</v>
      </c>
      <c r="F2021" t="s">
        <v>2651</v>
      </c>
      <c r="H2021" t="s">
        <v>1497</v>
      </c>
      <c r="I2021" t="s">
        <v>10</v>
      </c>
      <c r="K2021">
        <v>11.473850000000001</v>
      </c>
      <c r="L2021">
        <v>13.768355</v>
      </c>
      <c r="M2021">
        <v>11.168307</v>
      </c>
      <c r="N2021">
        <v>11.160631</v>
      </c>
      <c r="O2021">
        <v>11.29851</v>
      </c>
      <c r="P2021">
        <v>11.589615999999999</v>
      </c>
      <c r="Q2021">
        <v>11.964914</v>
      </c>
      <c r="R2021">
        <v>12.153067</v>
      </c>
      <c r="S2021">
        <v>12.379527</v>
      </c>
      <c r="T2021">
        <v>12.472137</v>
      </c>
      <c r="U2021">
        <v>12.594118</v>
      </c>
      <c r="V2021">
        <v>12.674534</v>
      </c>
      <c r="W2021">
        <v>12.808686</v>
      </c>
      <c r="X2021">
        <v>12.887060999999999</v>
      </c>
      <c r="Y2021">
        <v>12.903741999999999</v>
      </c>
      <c r="Z2021">
        <v>12.963839</v>
      </c>
      <c r="AA2021">
        <v>13.047749</v>
      </c>
      <c r="AB2021">
        <v>13.108631000000001</v>
      </c>
      <c r="AC2021">
        <v>13.171657</v>
      </c>
      <c r="AD2021">
        <v>13.228669999999999</v>
      </c>
      <c r="AE2021">
        <v>13.294757000000001</v>
      </c>
      <c r="AF2021">
        <v>13.322695</v>
      </c>
      <c r="AG2021">
        <v>13.369861</v>
      </c>
      <c r="AH2021">
        <v>13.359657</v>
      </c>
      <c r="AI2021">
        <v>13.377684</v>
      </c>
      <c r="AJ2021">
        <v>13.406950999999999</v>
      </c>
      <c r="AK2021">
        <v>13.440429</v>
      </c>
      <c r="AL2021">
        <v>13.474614000000001</v>
      </c>
      <c r="AM2021">
        <v>13.509864</v>
      </c>
      <c r="AN2021">
        <v>13.544634</v>
      </c>
      <c r="AO2021" s="1">
        <v>6.0000000000000001E-3</v>
      </c>
    </row>
    <row r="2022" spans="1:41" hidden="1" x14ac:dyDescent="0.2">
      <c r="A2022" t="s">
        <v>1779</v>
      </c>
      <c r="B2022" t="s">
        <v>13</v>
      </c>
      <c r="C2022" t="s">
        <v>2648</v>
      </c>
      <c r="D2022" t="s">
        <v>2649</v>
      </c>
      <c r="E2022" t="s">
        <v>2655</v>
      </c>
      <c r="F2022" t="s">
        <v>2652</v>
      </c>
      <c r="H2022" t="s">
        <v>1498</v>
      </c>
      <c r="I2022" t="s">
        <v>10</v>
      </c>
      <c r="K2022">
        <v>11.473850000000001</v>
      </c>
      <c r="L2022">
        <v>13.56607</v>
      </c>
      <c r="M2022">
        <v>10.824185</v>
      </c>
      <c r="N2022">
        <v>10.731386000000001</v>
      </c>
      <c r="O2022">
        <v>10.818669999999999</v>
      </c>
      <c r="P2022">
        <v>11.063167</v>
      </c>
      <c r="Q2022">
        <v>11.386257000000001</v>
      </c>
      <c r="R2022">
        <v>11.558736</v>
      </c>
      <c r="S2022">
        <v>11.700728</v>
      </c>
      <c r="T2022">
        <v>11.816004</v>
      </c>
      <c r="U2022">
        <v>11.896269</v>
      </c>
      <c r="V2022">
        <v>11.962054999999999</v>
      </c>
      <c r="W2022">
        <v>12.083208000000001</v>
      </c>
      <c r="X2022">
        <v>12.149081000000001</v>
      </c>
      <c r="Y2022">
        <v>12.182774999999999</v>
      </c>
      <c r="Z2022">
        <v>12.217466999999999</v>
      </c>
      <c r="AA2022">
        <v>12.281015</v>
      </c>
      <c r="AB2022">
        <v>12.312214000000001</v>
      </c>
      <c r="AC2022">
        <v>12.362876</v>
      </c>
      <c r="AD2022">
        <v>12.38167</v>
      </c>
      <c r="AE2022">
        <v>12.408239</v>
      </c>
      <c r="AF2022">
        <v>12.407783999999999</v>
      </c>
      <c r="AG2022">
        <v>12.434699</v>
      </c>
      <c r="AH2022">
        <v>12.453241999999999</v>
      </c>
      <c r="AI2022">
        <v>12.491933</v>
      </c>
      <c r="AJ2022">
        <v>12.527281</v>
      </c>
      <c r="AK2022">
        <v>12.540518</v>
      </c>
      <c r="AL2022">
        <v>12.572127</v>
      </c>
      <c r="AM2022">
        <v>12.62372</v>
      </c>
      <c r="AN2022">
        <v>12.673450000000001</v>
      </c>
      <c r="AO2022" s="1">
        <v>3.0000000000000001E-3</v>
      </c>
    </row>
    <row r="2023" spans="1:41" hidden="1" x14ac:dyDescent="0.2">
      <c r="A2023" t="s">
        <v>1779</v>
      </c>
      <c r="B2023" t="s">
        <v>15</v>
      </c>
      <c r="C2023" t="s">
        <v>2648</v>
      </c>
      <c r="D2023" t="s">
        <v>2649</v>
      </c>
      <c r="E2023" t="s">
        <v>2655</v>
      </c>
      <c r="F2023" t="s">
        <v>2653</v>
      </c>
      <c r="H2023" t="s">
        <v>1499</v>
      </c>
      <c r="I2023" t="s">
        <v>10</v>
      </c>
      <c r="K2023">
        <v>11.473850000000001</v>
      </c>
      <c r="L2023">
        <v>14.414777000000001</v>
      </c>
      <c r="M2023">
        <v>11.852404999999999</v>
      </c>
      <c r="N2023">
        <v>12.140336</v>
      </c>
      <c r="O2023">
        <v>12.322214000000001</v>
      </c>
      <c r="P2023">
        <v>12.738415</v>
      </c>
      <c r="Q2023">
        <v>13.155856999999999</v>
      </c>
      <c r="R2023">
        <v>13.450645</v>
      </c>
      <c r="S2023">
        <v>13.834618000000001</v>
      </c>
      <c r="T2023">
        <v>14.002174999999999</v>
      </c>
      <c r="U2023">
        <v>14.260102</v>
      </c>
      <c r="V2023">
        <v>14.485777000000001</v>
      </c>
      <c r="W2023">
        <v>14.709986000000001</v>
      </c>
      <c r="X2023">
        <v>14.876352000000001</v>
      </c>
      <c r="Y2023">
        <v>14.98259</v>
      </c>
      <c r="Z2023">
        <v>15.167738</v>
      </c>
      <c r="AA2023">
        <v>15.297426</v>
      </c>
      <c r="AB2023">
        <v>15.408511000000001</v>
      </c>
      <c r="AC2023">
        <v>15.553233000000001</v>
      </c>
      <c r="AD2023">
        <v>15.696475</v>
      </c>
      <c r="AE2023">
        <v>15.742336999999999</v>
      </c>
      <c r="AF2023">
        <v>15.739229999999999</v>
      </c>
      <c r="AG2023">
        <v>15.745839999999999</v>
      </c>
      <c r="AH2023">
        <v>15.88261</v>
      </c>
      <c r="AI2023">
        <v>15.978114</v>
      </c>
      <c r="AJ2023">
        <v>16.076639</v>
      </c>
      <c r="AK2023">
        <v>16.151323000000001</v>
      </c>
      <c r="AL2023">
        <v>16.212933</v>
      </c>
      <c r="AM2023">
        <v>16.318956</v>
      </c>
      <c r="AN2023">
        <v>16.411982999999999</v>
      </c>
      <c r="AO2023" s="1">
        <v>1.2E-2</v>
      </c>
    </row>
    <row r="2024" spans="1:41" hidden="1" x14ac:dyDescent="0.2">
      <c r="A2024" t="s">
        <v>1779</v>
      </c>
      <c r="B2024" t="s">
        <v>25</v>
      </c>
      <c r="C2024" t="s">
        <v>2648</v>
      </c>
      <c r="D2024" t="s">
        <v>2649</v>
      </c>
      <c r="E2024" t="s">
        <v>2656</v>
      </c>
      <c r="I2024" t="s">
        <v>10</v>
      </c>
    </row>
    <row r="2025" spans="1:41" hidden="1" x14ac:dyDescent="0.2">
      <c r="A2025" t="s">
        <v>1779</v>
      </c>
      <c r="B2025" t="s">
        <v>11</v>
      </c>
      <c r="C2025" t="s">
        <v>2648</v>
      </c>
      <c r="D2025" t="s">
        <v>2649</v>
      </c>
      <c r="E2025" t="s">
        <v>2656</v>
      </c>
      <c r="F2025" t="s">
        <v>2651</v>
      </c>
      <c r="H2025" t="s">
        <v>1500</v>
      </c>
      <c r="I2025" t="s">
        <v>10</v>
      </c>
      <c r="K2025">
        <v>32.139392999999998</v>
      </c>
      <c r="L2025">
        <v>32.564822999999997</v>
      </c>
      <c r="M2025">
        <v>30.721139999999998</v>
      </c>
      <c r="N2025">
        <v>30.007607</v>
      </c>
      <c r="O2025">
        <v>29.764059</v>
      </c>
      <c r="P2025">
        <v>29.509941000000001</v>
      </c>
      <c r="Q2025">
        <v>29.641603</v>
      </c>
      <c r="R2025">
        <v>29.909749999999999</v>
      </c>
      <c r="S2025">
        <v>30.351559000000002</v>
      </c>
      <c r="T2025">
        <v>30.280087000000002</v>
      </c>
      <c r="U2025">
        <v>30.167807</v>
      </c>
      <c r="V2025">
        <v>30.132151</v>
      </c>
      <c r="W2025">
        <v>30.299398</v>
      </c>
      <c r="X2025">
        <v>30.290490999999999</v>
      </c>
      <c r="Y2025">
        <v>30.291882999999999</v>
      </c>
      <c r="Z2025">
        <v>30.006132000000001</v>
      </c>
      <c r="AA2025">
        <v>29.833991999999999</v>
      </c>
      <c r="AB2025">
        <v>29.717891999999999</v>
      </c>
      <c r="AC2025">
        <v>29.60615</v>
      </c>
      <c r="AD2025">
        <v>29.604799</v>
      </c>
      <c r="AE2025">
        <v>29.607634000000001</v>
      </c>
      <c r="AF2025">
        <v>29.435015</v>
      </c>
      <c r="AG2025">
        <v>29.377936999999999</v>
      </c>
      <c r="AH2025">
        <v>29.232396999999999</v>
      </c>
      <c r="AI2025">
        <v>29.134239000000001</v>
      </c>
      <c r="AJ2025">
        <v>29.092348000000001</v>
      </c>
      <c r="AK2025">
        <v>29.048366999999999</v>
      </c>
      <c r="AL2025">
        <v>29.103546000000001</v>
      </c>
      <c r="AM2025">
        <v>28.956012999999999</v>
      </c>
      <c r="AN2025">
        <v>28.834258999999999</v>
      </c>
      <c r="AO2025" s="1">
        <v>-4.0000000000000001E-3</v>
      </c>
    </row>
    <row r="2026" spans="1:41" hidden="1" x14ac:dyDescent="0.2">
      <c r="A2026" t="s">
        <v>1779</v>
      </c>
      <c r="B2026" t="s">
        <v>13</v>
      </c>
      <c r="C2026" t="s">
        <v>2648</v>
      </c>
      <c r="D2026" t="s">
        <v>2649</v>
      </c>
      <c r="E2026" t="s">
        <v>2656</v>
      </c>
      <c r="F2026" t="s">
        <v>2652</v>
      </c>
      <c r="H2026" t="s">
        <v>1501</v>
      </c>
      <c r="I2026" t="s">
        <v>10</v>
      </c>
      <c r="K2026">
        <v>32.121208000000003</v>
      </c>
      <c r="L2026">
        <v>32.619160000000001</v>
      </c>
      <c r="M2026">
        <v>30.438782</v>
      </c>
      <c r="N2026">
        <v>29.453983000000001</v>
      </c>
      <c r="O2026">
        <v>29.076270999999998</v>
      </c>
      <c r="P2026">
        <v>28.808499999999999</v>
      </c>
      <c r="Q2026">
        <v>28.921173</v>
      </c>
      <c r="R2026">
        <v>28.938870999999999</v>
      </c>
      <c r="S2026">
        <v>29.099430000000002</v>
      </c>
      <c r="T2026">
        <v>28.971691</v>
      </c>
      <c r="U2026">
        <v>28.873234</v>
      </c>
      <c r="V2026">
        <v>28.884454999999999</v>
      </c>
      <c r="W2026">
        <v>28.90531</v>
      </c>
      <c r="X2026">
        <v>28.775380999999999</v>
      </c>
      <c r="Y2026">
        <v>28.637084999999999</v>
      </c>
      <c r="Z2026">
        <v>28.337624000000002</v>
      </c>
      <c r="AA2026">
        <v>28.204215999999999</v>
      </c>
      <c r="AB2026">
        <v>28.118016999999998</v>
      </c>
      <c r="AC2026">
        <v>28.043144000000002</v>
      </c>
      <c r="AD2026">
        <v>28.066229</v>
      </c>
      <c r="AE2026">
        <v>28.007152999999999</v>
      </c>
      <c r="AF2026">
        <v>27.806971000000001</v>
      </c>
      <c r="AG2026">
        <v>27.653020999999999</v>
      </c>
      <c r="AH2026">
        <v>27.631550000000001</v>
      </c>
      <c r="AI2026">
        <v>27.684725</v>
      </c>
      <c r="AJ2026">
        <v>27.638577999999999</v>
      </c>
      <c r="AK2026">
        <v>27.615718999999999</v>
      </c>
      <c r="AL2026">
        <v>27.601303000000001</v>
      </c>
      <c r="AM2026">
        <v>27.505210999999999</v>
      </c>
      <c r="AN2026">
        <v>27.455528000000001</v>
      </c>
      <c r="AO2026" s="1">
        <v>-5.0000000000000001E-3</v>
      </c>
    </row>
    <row r="2027" spans="1:41" hidden="1" x14ac:dyDescent="0.2">
      <c r="A2027" t="s">
        <v>1779</v>
      </c>
      <c r="B2027" t="s">
        <v>15</v>
      </c>
      <c r="C2027" t="s">
        <v>2648</v>
      </c>
      <c r="D2027" t="s">
        <v>2649</v>
      </c>
      <c r="E2027" t="s">
        <v>2656</v>
      </c>
      <c r="F2027" t="s">
        <v>2653</v>
      </c>
      <c r="H2027" t="s">
        <v>1502</v>
      </c>
      <c r="I2027" t="s">
        <v>10</v>
      </c>
      <c r="K2027">
        <v>32.132072000000001</v>
      </c>
      <c r="L2027">
        <v>32.381774999999998</v>
      </c>
      <c r="M2027">
        <v>31.210037</v>
      </c>
      <c r="N2027">
        <v>30.980919</v>
      </c>
      <c r="O2027">
        <v>30.935445999999999</v>
      </c>
      <c r="P2027">
        <v>30.967827</v>
      </c>
      <c r="Q2027">
        <v>31.419841999999999</v>
      </c>
      <c r="R2027">
        <v>31.609209</v>
      </c>
      <c r="S2027">
        <v>31.832117</v>
      </c>
      <c r="T2027">
        <v>32.042568000000003</v>
      </c>
      <c r="U2027">
        <v>32.422173000000001</v>
      </c>
      <c r="V2027">
        <v>32.451507999999997</v>
      </c>
      <c r="W2027">
        <v>32.622943999999997</v>
      </c>
      <c r="X2027">
        <v>32.671509</v>
      </c>
      <c r="Y2027">
        <v>32.644202999999997</v>
      </c>
      <c r="Z2027">
        <v>32.573109000000002</v>
      </c>
      <c r="AA2027">
        <v>32.607750000000003</v>
      </c>
      <c r="AB2027">
        <v>32.596393999999997</v>
      </c>
      <c r="AC2027">
        <v>32.564155999999997</v>
      </c>
      <c r="AD2027">
        <v>32.820362000000003</v>
      </c>
      <c r="AE2027">
        <v>32.904708999999997</v>
      </c>
      <c r="AF2027">
        <v>32.663662000000002</v>
      </c>
      <c r="AG2027">
        <v>32.425018000000001</v>
      </c>
      <c r="AH2027">
        <v>32.45496</v>
      </c>
      <c r="AI2027">
        <v>32.287219999999998</v>
      </c>
      <c r="AJ2027">
        <v>32.259388000000001</v>
      </c>
      <c r="AK2027">
        <v>32.155360999999999</v>
      </c>
      <c r="AL2027">
        <v>32.097343000000002</v>
      </c>
      <c r="AM2027">
        <v>32.041156999999998</v>
      </c>
      <c r="AN2027">
        <v>31.995296</v>
      </c>
      <c r="AO2027" s="1">
        <v>0</v>
      </c>
    </row>
    <row r="2028" spans="1:41" hidden="1" x14ac:dyDescent="0.2">
      <c r="A2028" t="s">
        <v>1779</v>
      </c>
      <c r="B2028" t="s">
        <v>29</v>
      </c>
    </row>
    <row r="2029" spans="1:41" hidden="1" x14ac:dyDescent="0.2">
      <c r="A2029" t="s">
        <v>1779</v>
      </c>
      <c r="B2029" t="s">
        <v>9</v>
      </c>
      <c r="C2029" t="s">
        <v>2648</v>
      </c>
      <c r="D2029" t="s">
        <v>2657</v>
      </c>
      <c r="E2029" t="s">
        <v>2650</v>
      </c>
      <c r="I2029" t="s">
        <v>10</v>
      </c>
    </row>
    <row r="2030" spans="1:41" hidden="1" x14ac:dyDescent="0.2">
      <c r="A2030" t="s">
        <v>1779</v>
      </c>
      <c r="B2030" t="s">
        <v>11</v>
      </c>
      <c r="C2030" t="s">
        <v>2648</v>
      </c>
      <c r="D2030" t="s">
        <v>2657</v>
      </c>
      <c r="E2030" t="s">
        <v>2650</v>
      </c>
      <c r="F2030" t="s">
        <v>2651</v>
      </c>
      <c r="H2030" t="s">
        <v>1503</v>
      </c>
      <c r="I2030" t="s">
        <v>10</v>
      </c>
      <c r="K2030">
        <v>18.459831000000001</v>
      </c>
      <c r="L2030">
        <v>19.463170999999999</v>
      </c>
      <c r="M2030">
        <v>17.926254</v>
      </c>
      <c r="N2030">
        <v>17.843733</v>
      </c>
      <c r="O2030">
        <v>17.710861000000001</v>
      </c>
      <c r="P2030">
        <v>17.831135</v>
      </c>
      <c r="Q2030">
        <v>18.210775000000002</v>
      </c>
      <c r="R2030">
        <v>18.744689999999999</v>
      </c>
      <c r="S2030">
        <v>19.110479000000002</v>
      </c>
      <c r="T2030">
        <v>19.486021000000001</v>
      </c>
      <c r="U2030">
        <v>19.822123999999999</v>
      </c>
      <c r="V2030">
        <v>20.098063</v>
      </c>
      <c r="W2030">
        <v>20.361052000000001</v>
      </c>
      <c r="X2030">
        <v>20.524208000000002</v>
      </c>
      <c r="Y2030">
        <v>20.634176</v>
      </c>
      <c r="Z2030">
        <v>20.778687000000001</v>
      </c>
      <c r="AA2030">
        <v>20.963778999999999</v>
      </c>
      <c r="AB2030">
        <v>21.135904</v>
      </c>
      <c r="AC2030">
        <v>21.22513</v>
      </c>
      <c r="AD2030">
        <v>21.493770999999999</v>
      </c>
      <c r="AE2030">
        <v>21.663392999999999</v>
      </c>
      <c r="AF2030">
        <v>21.687393</v>
      </c>
      <c r="AG2030">
        <v>21.853463999999999</v>
      </c>
      <c r="AH2030">
        <v>22.058615</v>
      </c>
      <c r="AI2030">
        <v>22.098572000000001</v>
      </c>
      <c r="AJ2030">
        <v>22.198789999999999</v>
      </c>
      <c r="AK2030">
        <v>22.268663</v>
      </c>
      <c r="AL2030">
        <v>22.305364999999998</v>
      </c>
      <c r="AM2030">
        <v>22.287495</v>
      </c>
      <c r="AN2030">
        <v>22.263968999999999</v>
      </c>
      <c r="AO2030" s="1">
        <v>6.0000000000000001E-3</v>
      </c>
    </row>
    <row r="2031" spans="1:41" hidden="1" x14ac:dyDescent="0.2">
      <c r="A2031" t="s">
        <v>1779</v>
      </c>
      <c r="B2031" t="s">
        <v>13</v>
      </c>
      <c r="C2031" t="s">
        <v>2648</v>
      </c>
      <c r="D2031" t="s">
        <v>2657</v>
      </c>
      <c r="E2031" t="s">
        <v>2650</v>
      </c>
      <c r="F2031" t="s">
        <v>2652</v>
      </c>
      <c r="H2031" t="s">
        <v>1504</v>
      </c>
      <c r="I2031" t="s">
        <v>10</v>
      </c>
      <c r="K2031">
        <v>18.459831000000001</v>
      </c>
      <c r="L2031">
        <v>19.034448999999999</v>
      </c>
      <c r="M2031">
        <v>17.043682</v>
      </c>
      <c r="N2031">
        <v>16.364096</v>
      </c>
      <c r="O2031">
        <v>15.981389999999999</v>
      </c>
      <c r="P2031">
        <v>15.870316000000001</v>
      </c>
      <c r="Q2031">
        <v>15.925575</v>
      </c>
      <c r="R2031">
        <v>16.159863999999999</v>
      </c>
      <c r="S2031">
        <v>16.451477000000001</v>
      </c>
      <c r="T2031">
        <v>16.651223999999999</v>
      </c>
      <c r="U2031">
        <v>16.793672999999998</v>
      </c>
      <c r="V2031">
        <v>17.11684</v>
      </c>
      <c r="W2031">
        <v>17.434090000000001</v>
      </c>
      <c r="X2031">
        <v>17.519242999999999</v>
      </c>
      <c r="Y2031">
        <v>17.515682000000002</v>
      </c>
      <c r="Z2031">
        <v>17.565794</v>
      </c>
      <c r="AA2031">
        <v>17.705870000000001</v>
      </c>
      <c r="AB2031">
        <v>17.912914000000001</v>
      </c>
      <c r="AC2031">
        <v>17.978504000000001</v>
      </c>
      <c r="AD2031">
        <v>18.225290000000001</v>
      </c>
      <c r="AE2031">
        <v>18.307334999999998</v>
      </c>
      <c r="AF2031">
        <v>18.344958999999999</v>
      </c>
      <c r="AG2031">
        <v>18.392803000000001</v>
      </c>
      <c r="AH2031">
        <v>18.415655000000001</v>
      </c>
      <c r="AI2031">
        <v>18.437832</v>
      </c>
      <c r="AJ2031">
        <v>18.423738</v>
      </c>
      <c r="AK2031">
        <v>18.354391</v>
      </c>
      <c r="AL2031">
        <v>18.290962</v>
      </c>
      <c r="AM2031">
        <v>18.374400999999999</v>
      </c>
      <c r="AN2031">
        <v>18.400959</v>
      </c>
      <c r="AO2031" s="1">
        <v>0</v>
      </c>
    </row>
    <row r="2032" spans="1:41" hidden="1" x14ac:dyDescent="0.2">
      <c r="A2032" t="s">
        <v>1779</v>
      </c>
      <c r="B2032" t="s">
        <v>15</v>
      </c>
      <c r="C2032" t="s">
        <v>2648</v>
      </c>
      <c r="D2032" t="s">
        <v>2657</v>
      </c>
      <c r="E2032" t="s">
        <v>2650</v>
      </c>
      <c r="F2032" t="s">
        <v>2653</v>
      </c>
      <c r="H2032" t="s">
        <v>1505</v>
      </c>
      <c r="I2032" t="s">
        <v>10</v>
      </c>
      <c r="K2032">
        <v>18.459831000000001</v>
      </c>
      <c r="L2032">
        <v>20.152054</v>
      </c>
      <c r="M2032">
        <v>19.148503999999999</v>
      </c>
      <c r="N2032">
        <v>19.914370999999999</v>
      </c>
      <c r="O2032">
        <v>20.478232999999999</v>
      </c>
      <c r="P2032">
        <v>21.031219</v>
      </c>
      <c r="Q2032">
        <v>21.599959999999999</v>
      </c>
      <c r="R2032">
        <v>22.279427999999999</v>
      </c>
      <c r="S2032">
        <v>23.465676999999999</v>
      </c>
      <c r="T2032">
        <v>24.227633000000001</v>
      </c>
      <c r="U2032">
        <v>24.913865999999999</v>
      </c>
      <c r="V2032">
        <v>25.549885</v>
      </c>
      <c r="W2032">
        <v>26.074081</v>
      </c>
      <c r="X2032">
        <v>26.497160000000001</v>
      </c>
      <c r="Y2032">
        <v>26.704159000000001</v>
      </c>
      <c r="Z2032">
        <v>27.130123000000001</v>
      </c>
      <c r="AA2032">
        <v>27.368597000000001</v>
      </c>
      <c r="AB2032">
        <v>27.665959999999998</v>
      </c>
      <c r="AC2032">
        <v>27.957563</v>
      </c>
      <c r="AD2032">
        <v>28.015474000000001</v>
      </c>
      <c r="AE2032">
        <v>28.018370000000001</v>
      </c>
      <c r="AF2032">
        <v>28.004705000000001</v>
      </c>
      <c r="AG2032">
        <v>28.166822</v>
      </c>
      <c r="AH2032">
        <v>28.485361000000001</v>
      </c>
      <c r="AI2032">
        <v>28.818276999999998</v>
      </c>
      <c r="AJ2032">
        <v>29.001505000000002</v>
      </c>
      <c r="AK2032">
        <v>29.127559999999999</v>
      </c>
      <c r="AL2032">
        <v>29.173732999999999</v>
      </c>
      <c r="AM2032">
        <v>29.319669999999999</v>
      </c>
      <c r="AN2032">
        <v>29.348288</v>
      </c>
      <c r="AO2032" s="1">
        <v>1.6E-2</v>
      </c>
    </row>
    <row r="2033" spans="1:41" hidden="1" x14ac:dyDescent="0.2">
      <c r="A2033" t="s">
        <v>1779</v>
      </c>
      <c r="B2033" t="s">
        <v>17</v>
      </c>
      <c r="C2033" t="s">
        <v>2648</v>
      </c>
      <c r="D2033" t="s">
        <v>2657</v>
      </c>
      <c r="E2033" t="s">
        <v>2654</v>
      </c>
      <c r="I2033" t="s">
        <v>10</v>
      </c>
    </row>
    <row r="2034" spans="1:41" hidden="1" x14ac:dyDescent="0.2">
      <c r="A2034" t="s">
        <v>1779</v>
      </c>
      <c r="B2034" t="s">
        <v>11</v>
      </c>
      <c r="C2034" t="s">
        <v>2648</v>
      </c>
      <c r="D2034" t="s">
        <v>2657</v>
      </c>
      <c r="E2034" t="s">
        <v>2654</v>
      </c>
      <c r="F2034" t="s">
        <v>2651</v>
      </c>
      <c r="H2034" t="s">
        <v>1506</v>
      </c>
      <c r="I2034" t="s">
        <v>10</v>
      </c>
      <c r="K2034">
        <v>21.359421000000001</v>
      </c>
      <c r="L2034">
        <v>21.711272999999998</v>
      </c>
      <c r="M2034">
        <v>20.383372999999999</v>
      </c>
      <c r="N2034">
        <v>20.791981</v>
      </c>
      <c r="O2034">
        <v>20.281157</v>
      </c>
      <c r="P2034">
        <v>19.811329000000001</v>
      </c>
      <c r="Q2034">
        <v>19.440747999999999</v>
      </c>
      <c r="R2034">
        <v>19.639717000000001</v>
      </c>
      <c r="S2034">
        <v>19.763079000000001</v>
      </c>
      <c r="T2034">
        <v>19.737366000000002</v>
      </c>
      <c r="U2034">
        <v>20.022141000000001</v>
      </c>
      <c r="V2034">
        <v>20.138286999999998</v>
      </c>
      <c r="W2034">
        <v>20.228954000000002</v>
      </c>
      <c r="X2034">
        <v>20.288996000000001</v>
      </c>
      <c r="Y2034">
        <v>20.387295000000002</v>
      </c>
      <c r="Z2034">
        <v>20.559463999999998</v>
      </c>
      <c r="AA2034">
        <v>20.773924000000001</v>
      </c>
      <c r="AB2034">
        <v>20.910457999999998</v>
      </c>
      <c r="AC2034">
        <v>20.982868</v>
      </c>
      <c r="AD2034">
        <v>21.189453</v>
      </c>
      <c r="AE2034">
        <v>21.302433000000001</v>
      </c>
      <c r="AF2034">
        <v>21.311920000000001</v>
      </c>
      <c r="AG2034">
        <v>21.573799000000001</v>
      </c>
      <c r="AH2034">
        <v>21.855029999999999</v>
      </c>
      <c r="AI2034">
        <v>21.948452</v>
      </c>
      <c r="AJ2034">
        <v>22.122795</v>
      </c>
      <c r="AK2034">
        <v>22.178896000000002</v>
      </c>
      <c r="AL2034">
        <v>22.136675</v>
      </c>
      <c r="AM2034">
        <v>22.100083999999999</v>
      </c>
      <c r="AN2034">
        <v>22.014402</v>
      </c>
      <c r="AO2034" s="1">
        <v>1E-3</v>
      </c>
    </row>
    <row r="2035" spans="1:41" hidden="1" x14ac:dyDescent="0.2">
      <c r="A2035" t="s">
        <v>1779</v>
      </c>
      <c r="B2035" t="s">
        <v>13</v>
      </c>
      <c r="C2035" t="s">
        <v>2648</v>
      </c>
      <c r="D2035" t="s">
        <v>2657</v>
      </c>
      <c r="E2035" t="s">
        <v>2654</v>
      </c>
      <c r="F2035" t="s">
        <v>2652</v>
      </c>
      <c r="H2035" t="s">
        <v>1507</v>
      </c>
      <c r="I2035" t="s">
        <v>10</v>
      </c>
      <c r="K2035">
        <v>21.359421000000001</v>
      </c>
      <c r="L2035">
        <v>21.711272999999998</v>
      </c>
      <c r="M2035">
        <v>19.947067000000001</v>
      </c>
      <c r="N2035">
        <v>19.867163000000001</v>
      </c>
      <c r="O2035">
        <v>19.291730999999999</v>
      </c>
      <c r="P2035">
        <v>18.831005000000001</v>
      </c>
      <c r="Q2035">
        <v>18.496991999999999</v>
      </c>
      <c r="R2035">
        <v>18.647272000000001</v>
      </c>
      <c r="S2035">
        <v>18.723092999999999</v>
      </c>
      <c r="T2035">
        <v>18.659604999999999</v>
      </c>
      <c r="U2035">
        <v>18.688714999999998</v>
      </c>
      <c r="V2035">
        <v>18.754314000000001</v>
      </c>
      <c r="W2035">
        <v>18.764821999999999</v>
      </c>
      <c r="X2035">
        <v>18.601873000000001</v>
      </c>
      <c r="Y2035">
        <v>18.581244000000002</v>
      </c>
      <c r="Z2035">
        <v>18.559052999999999</v>
      </c>
      <c r="AA2035">
        <v>18.569808999999999</v>
      </c>
      <c r="AB2035">
        <v>18.655550000000002</v>
      </c>
      <c r="AC2035">
        <v>18.658543000000002</v>
      </c>
      <c r="AD2035">
        <v>18.966329999999999</v>
      </c>
      <c r="AE2035">
        <v>19.095509</v>
      </c>
      <c r="AF2035">
        <v>19.090242</v>
      </c>
      <c r="AG2035">
        <v>19.341887</v>
      </c>
      <c r="AH2035">
        <v>19.432393999999999</v>
      </c>
      <c r="AI2035">
        <v>19.465651999999999</v>
      </c>
      <c r="AJ2035">
        <v>19.686094000000001</v>
      </c>
      <c r="AK2035">
        <v>19.558012000000002</v>
      </c>
      <c r="AL2035">
        <v>19.608630999999999</v>
      </c>
      <c r="AM2035">
        <v>19.821097999999999</v>
      </c>
      <c r="AN2035">
        <v>19.943750000000001</v>
      </c>
      <c r="AO2035" s="1">
        <v>-2E-3</v>
      </c>
    </row>
    <row r="2036" spans="1:41" hidden="1" x14ac:dyDescent="0.2">
      <c r="A2036" t="s">
        <v>1779</v>
      </c>
      <c r="B2036" t="s">
        <v>15</v>
      </c>
      <c r="C2036" t="s">
        <v>2648</v>
      </c>
      <c r="D2036" t="s">
        <v>2657</v>
      </c>
      <c r="E2036" t="s">
        <v>2654</v>
      </c>
      <c r="F2036" t="s">
        <v>2653</v>
      </c>
      <c r="H2036" t="s">
        <v>1508</v>
      </c>
      <c r="I2036" t="s">
        <v>10</v>
      </c>
      <c r="K2036">
        <v>21.359421000000001</v>
      </c>
      <c r="L2036">
        <v>21.711272999999998</v>
      </c>
      <c r="M2036">
        <v>20.238810999999998</v>
      </c>
      <c r="N2036">
        <v>20.958390999999999</v>
      </c>
      <c r="O2036">
        <v>20.826301999999998</v>
      </c>
      <c r="P2036">
        <v>20.565833999999999</v>
      </c>
      <c r="Q2036">
        <v>20.341431</v>
      </c>
      <c r="R2036">
        <v>20.78772</v>
      </c>
      <c r="S2036">
        <v>21.721513999999999</v>
      </c>
      <c r="T2036">
        <v>21.979074000000001</v>
      </c>
      <c r="U2036">
        <v>22.360434000000001</v>
      </c>
      <c r="V2036">
        <v>22.688717</v>
      </c>
      <c r="W2036">
        <v>22.984489</v>
      </c>
      <c r="X2036">
        <v>23.236986000000002</v>
      </c>
      <c r="Y2036">
        <v>23.330997</v>
      </c>
      <c r="Z2036">
        <v>23.509207</v>
      </c>
      <c r="AA2036">
        <v>23.75909</v>
      </c>
      <c r="AB2036">
        <v>23.833884999999999</v>
      </c>
      <c r="AC2036">
        <v>23.961126</v>
      </c>
      <c r="AD2036">
        <v>23.588863</v>
      </c>
      <c r="AE2036">
        <v>23.550858999999999</v>
      </c>
      <c r="AF2036">
        <v>23.628596999999999</v>
      </c>
      <c r="AG2036">
        <v>23.913482999999999</v>
      </c>
      <c r="AH2036">
        <v>24.121141000000001</v>
      </c>
      <c r="AI2036">
        <v>24.483397</v>
      </c>
      <c r="AJ2036">
        <v>24.566331999999999</v>
      </c>
      <c r="AK2036">
        <v>24.618469000000001</v>
      </c>
      <c r="AL2036">
        <v>24.444519</v>
      </c>
      <c r="AM2036">
        <v>24.441227000000001</v>
      </c>
      <c r="AN2036">
        <v>24.550833000000001</v>
      </c>
      <c r="AO2036" s="1">
        <v>5.0000000000000001E-3</v>
      </c>
    </row>
    <row r="2037" spans="1:41" hidden="1" x14ac:dyDescent="0.2">
      <c r="A2037" t="s">
        <v>1779</v>
      </c>
      <c r="B2037" t="s">
        <v>36</v>
      </c>
      <c r="C2037" t="s">
        <v>2648</v>
      </c>
      <c r="D2037" t="s">
        <v>2657</v>
      </c>
      <c r="E2037" t="s">
        <v>2658</v>
      </c>
      <c r="I2037" t="s">
        <v>10</v>
      </c>
    </row>
    <row r="2038" spans="1:41" hidden="1" x14ac:dyDescent="0.2">
      <c r="A2038" t="s">
        <v>1779</v>
      </c>
      <c r="B2038" t="s">
        <v>11</v>
      </c>
      <c r="C2038" t="s">
        <v>2648</v>
      </c>
      <c r="D2038" t="s">
        <v>2657</v>
      </c>
      <c r="E2038" t="s">
        <v>2658</v>
      </c>
      <c r="F2038" t="s">
        <v>2651</v>
      </c>
      <c r="H2038" t="s">
        <v>1509</v>
      </c>
      <c r="I2038" t="s">
        <v>10</v>
      </c>
      <c r="K2038">
        <v>6.9542299999999999</v>
      </c>
      <c r="L2038">
        <v>8.3409379999999995</v>
      </c>
      <c r="M2038">
        <v>8.8130520000000008</v>
      </c>
      <c r="N2038">
        <v>10.485249</v>
      </c>
      <c r="O2038">
        <v>11.326715</v>
      </c>
      <c r="P2038">
        <v>12.266230999999999</v>
      </c>
      <c r="Q2038">
        <v>13.342495</v>
      </c>
      <c r="R2038">
        <v>13.558217000000001</v>
      </c>
      <c r="S2038">
        <v>13.658709</v>
      </c>
      <c r="T2038">
        <v>13.813768</v>
      </c>
      <c r="U2038">
        <v>13.996071000000001</v>
      </c>
      <c r="V2038">
        <v>14.137009000000001</v>
      </c>
      <c r="W2038">
        <v>14.257517999999999</v>
      </c>
      <c r="X2038">
        <v>14.269448000000001</v>
      </c>
      <c r="Y2038">
        <v>14.288876</v>
      </c>
      <c r="Z2038">
        <v>14.222555</v>
      </c>
      <c r="AA2038">
        <v>14.145846000000001</v>
      </c>
      <c r="AB2038">
        <v>14.389291</v>
      </c>
      <c r="AC2038">
        <v>14.247040999999999</v>
      </c>
      <c r="AD2038">
        <v>14.770208999999999</v>
      </c>
      <c r="AE2038">
        <v>14.942121999999999</v>
      </c>
      <c r="AF2038">
        <v>15.08287</v>
      </c>
      <c r="AG2038">
        <v>15.453922</v>
      </c>
      <c r="AH2038">
        <v>15.700483</v>
      </c>
      <c r="AI2038">
        <v>15.776365</v>
      </c>
      <c r="AJ2038">
        <v>15.953868999999999</v>
      </c>
      <c r="AK2038">
        <v>16.010324000000001</v>
      </c>
      <c r="AL2038">
        <v>15.990651</v>
      </c>
      <c r="AM2038">
        <v>16.002065999999999</v>
      </c>
      <c r="AN2038">
        <v>15.957729</v>
      </c>
      <c r="AO2038" s="1">
        <v>2.9000000000000001E-2</v>
      </c>
    </row>
    <row r="2039" spans="1:41" hidden="1" x14ac:dyDescent="0.2">
      <c r="A2039" t="s">
        <v>1779</v>
      </c>
      <c r="B2039" t="s">
        <v>13</v>
      </c>
      <c r="C2039" t="s">
        <v>2648</v>
      </c>
      <c r="D2039" t="s">
        <v>2657</v>
      </c>
      <c r="E2039" t="s">
        <v>2658</v>
      </c>
      <c r="F2039" t="s">
        <v>2652</v>
      </c>
      <c r="H2039" t="s">
        <v>1510</v>
      </c>
      <c r="I2039" t="s">
        <v>10</v>
      </c>
      <c r="K2039">
        <v>6.9542299999999999</v>
      </c>
      <c r="L2039">
        <v>8.3409379999999995</v>
      </c>
      <c r="M2039">
        <v>8.5105140000000006</v>
      </c>
      <c r="N2039">
        <v>9.7265119999999996</v>
      </c>
      <c r="O2039">
        <v>10.528797000000001</v>
      </c>
      <c r="P2039">
        <v>11.47744</v>
      </c>
      <c r="Q2039">
        <v>12.551228999999999</v>
      </c>
      <c r="R2039">
        <v>12.699699000000001</v>
      </c>
      <c r="S2039">
        <v>12.806900000000001</v>
      </c>
      <c r="T2039">
        <v>12.871549</v>
      </c>
      <c r="U2039">
        <v>12.941869000000001</v>
      </c>
      <c r="V2039">
        <v>13.051653</v>
      </c>
      <c r="W2039">
        <v>13.109146000000001</v>
      </c>
      <c r="X2039">
        <v>13.045242999999999</v>
      </c>
      <c r="Y2039">
        <v>13.070652000000001</v>
      </c>
      <c r="Z2039">
        <v>13.063644</v>
      </c>
      <c r="AA2039">
        <v>13.08813</v>
      </c>
      <c r="AB2039">
        <v>13.211479000000001</v>
      </c>
      <c r="AC2039">
        <v>13.230715</v>
      </c>
      <c r="AD2039">
        <v>13.537962</v>
      </c>
      <c r="AE2039">
        <v>13.669536000000001</v>
      </c>
      <c r="AF2039">
        <v>13.665805000000001</v>
      </c>
      <c r="AG2039">
        <v>13.891026999999999</v>
      </c>
      <c r="AH2039">
        <v>14.00041</v>
      </c>
      <c r="AI2039">
        <v>14.034981999999999</v>
      </c>
      <c r="AJ2039">
        <v>14.230600000000001</v>
      </c>
      <c r="AK2039">
        <v>14.135198000000001</v>
      </c>
      <c r="AL2039">
        <v>14.169983999999999</v>
      </c>
      <c r="AM2039">
        <v>14.331659999999999</v>
      </c>
      <c r="AN2039">
        <v>14.476462</v>
      </c>
      <c r="AO2039" s="1">
        <v>2.5999999999999999E-2</v>
      </c>
    </row>
    <row r="2040" spans="1:41" hidden="1" x14ac:dyDescent="0.2">
      <c r="A2040" t="s">
        <v>1779</v>
      </c>
      <c r="B2040" t="s">
        <v>15</v>
      </c>
      <c r="C2040" t="s">
        <v>2648</v>
      </c>
      <c r="D2040" t="s">
        <v>2657</v>
      </c>
      <c r="E2040" t="s">
        <v>2658</v>
      </c>
      <c r="F2040" t="s">
        <v>2653</v>
      </c>
      <c r="H2040" t="s">
        <v>1511</v>
      </c>
      <c r="I2040" t="s">
        <v>10</v>
      </c>
      <c r="K2040">
        <v>6.9542299999999999</v>
      </c>
      <c r="L2040">
        <v>8.3409379999999995</v>
      </c>
      <c r="M2040">
        <v>8.6291180000000001</v>
      </c>
      <c r="N2040">
        <v>10.634657000000001</v>
      </c>
      <c r="O2040">
        <v>11.846083999999999</v>
      </c>
      <c r="P2040">
        <v>12.952251</v>
      </c>
      <c r="Q2040">
        <v>14.140209</v>
      </c>
      <c r="R2040">
        <v>14.500486</v>
      </c>
      <c r="S2040">
        <v>15.248085</v>
      </c>
      <c r="T2040">
        <v>15.344863999999999</v>
      </c>
      <c r="U2040">
        <v>15.565663000000001</v>
      </c>
      <c r="V2040">
        <v>15.743238</v>
      </c>
      <c r="W2040">
        <v>15.883175</v>
      </c>
      <c r="X2040">
        <v>15.987888</v>
      </c>
      <c r="Y2040">
        <v>16.033289</v>
      </c>
      <c r="Z2040">
        <v>16.124233</v>
      </c>
      <c r="AA2040">
        <v>16.136648000000001</v>
      </c>
      <c r="AB2040">
        <v>16.299638999999999</v>
      </c>
      <c r="AC2040">
        <v>16.354292000000001</v>
      </c>
      <c r="AD2040">
        <v>16.421586999999999</v>
      </c>
      <c r="AE2040">
        <v>16.573537999999999</v>
      </c>
      <c r="AF2040">
        <v>16.689142</v>
      </c>
      <c r="AG2040">
        <v>16.966781999999998</v>
      </c>
      <c r="AH2040">
        <v>16.901572999999999</v>
      </c>
      <c r="AI2040">
        <v>17.014851</v>
      </c>
      <c r="AJ2040">
        <v>17.160629</v>
      </c>
      <c r="AK2040">
        <v>17.169571000000001</v>
      </c>
      <c r="AL2040">
        <v>17.24342</v>
      </c>
      <c r="AM2040">
        <v>17.319925000000001</v>
      </c>
      <c r="AN2040">
        <v>17.285731999999999</v>
      </c>
      <c r="AO2040" s="1">
        <v>3.2000000000000001E-2</v>
      </c>
    </row>
    <row r="2041" spans="1:41" hidden="1" x14ac:dyDescent="0.2">
      <c r="A2041" t="s">
        <v>1779</v>
      </c>
      <c r="B2041" t="s">
        <v>21</v>
      </c>
      <c r="C2041" t="s">
        <v>2648</v>
      </c>
      <c r="D2041" t="s">
        <v>2657</v>
      </c>
      <c r="E2041" t="s">
        <v>2655</v>
      </c>
      <c r="I2041" t="s">
        <v>10</v>
      </c>
    </row>
    <row r="2042" spans="1:41" hidden="1" x14ac:dyDescent="0.2">
      <c r="A2042" t="s">
        <v>1779</v>
      </c>
      <c r="B2042" t="s">
        <v>11</v>
      </c>
      <c r="C2042" t="s">
        <v>2648</v>
      </c>
      <c r="D2042" t="s">
        <v>2657</v>
      </c>
      <c r="E2042" t="s">
        <v>2655</v>
      </c>
      <c r="F2042" t="s">
        <v>2651</v>
      </c>
      <c r="H2042" t="s">
        <v>1512</v>
      </c>
      <c r="I2042" t="s">
        <v>10</v>
      </c>
      <c r="K2042">
        <v>9.4659309999999994</v>
      </c>
      <c r="L2042">
        <v>9.6991420000000002</v>
      </c>
      <c r="M2042">
        <v>9.5513390000000005</v>
      </c>
      <c r="N2042">
        <v>9.4096609999999998</v>
      </c>
      <c r="O2042">
        <v>9.3982589999999995</v>
      </c>
      <c r="P2042">
        <v>9.5002610000000001</v>
      </c>
      <c r="Q2042">
        <v>9.6694119999999995</v>
      </c>
      <c r="R2042">
        <v>9.7989040000000003</v>
      </c>
      <c r="S2042">
        <v>9.9727940000000004</v>
      </c>
      <c r="T2042">
        <v>10.021803999999999</v>
      </c>
      <c r="U2042">
        <v>10.101440999999999</v>
      </c>
      <c r="V2042">
        <v>10.140834</v>
      </c>
      <c r="W2042">
        <v>10.233993999999999</v>
      </c>
      <c r="X2042">
        <v>10.272577999999999</v>
      </c>
      <c r="Y2042">
        <v>10.252528</v>
      </c>
      <c r="Z2042">
        <v>10.276678</v>
      </c>
      <c r="AA2042">
        <v>10.325208999999999</v>
      </c>
      <c r="AB2042">
        <v>10.351483</v>
      </c>
      <c r="AC2042">
        <v>10.381228</v>
      </c>
      <c r="AD2042">
        <v>10.406456</v>
      </c>
      <c r="AE2042">
        <v>10.441401000000001</v>
      </c>
      <c r="AF2042">
        <v>10.439565</v>
      </c>
      <c r="AG2042">
        <v>10.458017999999999</v>
      </c>
      <c r="AH2042">
        <v>10.421631</v>
      </c>
      <c r="AI2042">
        <v>10.414598</v>
      </c>
      <c r="AJ2042">
        <v>10.420139000000001</v>
      </c>
      <c r="AK2042">
        <v>10.430168999999999</v>
      </c>
      <c r="AL2042">
        <v>10.4414</v>
      </c>
      <c r="AM2042">
        <v>10.454122999999999</v>
      </c>
      <c r="AN2042">
        <v>10.466462999999999</v>
      </c>
      <c r="AO2042" s="1">
        <v>3.0000000000000001E-3</v>
      </c>
    </row>
    <row r="2043" spans="1:41" hidden="1" x14ac:dyDescent="0.2">
      <c r="A2043" t="s">
        <v>1779</v>
      </c>
      <c r="B2043" t="s">
        <v>13</v>
      </c>
      <c r="C2043" t="s">
        <v>2648</v>
      </c>
      <c r="D2043" t="s">
        <v>2657</v>
      </c>
      <c r="E2043" t="s">
        <v>2655</v>
      </c>
      <c r="F2043" t="s">
        <v>2652</v>
      </c>
      <c r="H2043" t="s">
        <v>1513</v>
      </c>
      <c r="I2043" t="s">
        <v>10</v>
      </c>
      <c r="K2043">
        <v>9.4659309999999994</v>
      </c>
      <c r="L2043">
        <v>9.4854430000000001</v>
      </c>
      <c r="M2043">
        <v>9.2103800000000007</v>
      </c>
      <c r="N2043">
        <v>8.9945609999999991</v>
      </c>
      <c r="O2043">
        <v>8.9433640000000008</v>
      </c>
      <c r="P2043">
        <v>9.0078659999999999</v>
      </c>
      <c r="Q2043">
        <v>9.1346419999999995</v>
      </c>
      <c r="R2043">
        <v>9.2511759999999992</v>
      </c>
      <c r="S2043">
        <v>9.3443670000000001</v>
      </c>
      <c r="T2043">
        <v>9.4176129999999993</v>
      </c>
      <c r="U2043">
        <v>9.4572389999999995</v>
      </c>
      <c r="V2043">
        <v>9.4830109999999994</v>
      </c>
      <c r="W2043">
        <v>9.5637240000000006</v>
      </c>
      <c r="X2043">
        <v>9.5899029999999996</v>
      </c>
      <c r="Y2043">
        <v>9.5861660000000004</v>
      </c>
      <c r="Z2043">
        <v>9.5849170000000008</v>
      </c>
      <c r="AA2043">
        <v>9.6134240000000002</v>
      </c>
      <c r="AB2043">
        <v>9.6108060000000002</v>
      </c>
      <c r="AC2043">
        <v>9.6287739999999999</v>
      </c>
      <c r="AD2043">
        <v>9.6167890000000007</v>
      </c>
      <c r="AE2043">
        <v>9.6136560000000006</v>
      </c>
      <c r="AF2043">
        <v>9.5850150000000003</v>
      </c>
      <c r="AG2043">
        <v>9.584441</v>
      </c>
      <c r="AH2043">
        <v>9.5767369999999996</v>
      </c>
      <c r="AI2043">
        <v>9.5896159999999995</v>
      </c>
      <c r="AJ2043">
        <v>9.6004830000000005</v>
      </c>
      <c r="AK2043">
        <v>9.5906070000000003</v>
      </c>
      <c r="AL2043">
        <v>9.5998809999999999</v>
      </c>
      <c r="AM2043">
        <v>9.6287590000000005</v>
      </c>
      <c r="AN2043">
        <v>9.6552620000000005</v>
      </c>
      <c r="AO2043" s="1">
        <v>1E-3</v>
      </c>
    </row>
    <row r="2044" spans="1:41" hidden="1" x14ac:dyDescent="0.2">
      <c r="A2044" t="s">
        <v>1779</v>
      </c>
      <c r="B2044" t="s">
        <v>15</v>
      </c>
      <c r="C2044" t="s">
        <v>2648</v>
      </c>
      <c r="D2044" t="s">
        <v>2657</v>
      </c>
      <c r="E2044" t="s">
        <v>2655</v>
      </c>
      <c r="F2044" t="s">
        <v>2653</v>
      </c>
      <c r="H2044" t="s">
        <v>1514</v>
      </c>
      <c r="I2044" t="s">
        <v>10</v>
      </c>
      <c r="K2044">
        <v>9.4659309999999994</v>
      </c>
      <c r="L2044">
        <v>10.382135999999999</v>
      </c>
      <c r="M2044">
        <v>10.22344</v>
      </c>
      <c r="N2044">
        <v>10.360984999999999</v>
      </c>
      <c r="O2044">
        <v>10.373851</v>
      </c>
      <c r="P2044">
        <v>10.585257</v>
      </c>
      <c r="Q2044">
        <v>10.780184</v>
      </c>
      <c r="R2044">
        <v>11.011609999999999</v>
      </c>
      <c r="S2044">
        <v>11.336195</v>
      </c>
      <c r="T2044">
        <v>11.453706</v>
      </c>
      <c r="U2044">
        <v>11.662995</v>
      </c>
      <c r="V2044">
        <v>11.841225</v>
      </c>
      <c r="W2044">
        <v>12.019365000000001</v>
      </c>
      <c r="X2044">
        <v>12.142013</v>
      </c>
      <c r="Y2044">
        <v>12.208005999999999</v>
      </c>
      <c r="Z2044">
        <v>12.353239</v>
      </c>
      <c r="AA2044">
        <v>12.444991999999999</v>
      </c>
      <c r="AB2044">
        <v>12.519576000000001</v>
      </c>
      <c r="AC2044">
        <v>12.628613</v>
      </c>
      <c r="AD2044">
        <v>12.736924999999999</v>
      </c>
      <c r="AE2044">
        <v>12.750571000000001</v>
      </c>
      <c r="AF2044">
        <v>12.718067</v>
      </c>
      <c r="AG2044">
        <v>12.697238</v>
      </c>
      <c r="AH2044">
        <v>12.805137999999999</v>
      </c>
      <c r="AI2044">
        <v>12.871295</v>
      </c>
      <c r="AJ2044">
        <v>12.941572000000001</v>
      </c>
      <c r="AK2044">
        <v>12.989399000000001</v>
      </c>
      <c r="AL2044">
        <v>13.025544</v>
      </c>
      <c r="AM2044">
        <v>13.106093</v>
      </c>
      <c r="AN2044">
        <v>13.173434</v>
      </c>
      <c r="AO2044" s="1">
        <v>1.0999999999999999E-2</v>
      </c>
    </row>
    <row r="2045" spans="1:41" hidden="1" x14ac:dyDescent="0.2">
      <c r="A2045" t="s">
        <v>1779</v>
      </c>
      <c r="B2045" t="s">
        <v>25</v>
      </c>
      <c r="C2045" t="s">
        <v>2648</v>
      </c>
      <c r="D2045" t="s">
        <v>2657</v>
      </c>
      <c r="E2045" t="s">
        <v>2656</v>
      </c>
      <c r="I2045" t="s">
        <v>10</v>
      </c>
    </row>
    <row r="2046" spans="1:41" hidden="1" x14ac:dyDescent="0.2">
      <c r="A2046" t="s">
        <v>1779</v>
      </c>
      <c r="B2046" t="s">
        <v>11</v>
      </c>
      <c r="C2046" t="s">
        <v>2648</v>
      </c>
      <c r="D2046" t="s">
        <v>2657</v>
      </c>
      <c r="E2046" t="s">
        <v>2656</v>
      </c>
      <c r="F2046" t="s">
        <v>2651</v>
      </c>
      <c r="H2046" t="s">
        <v>1515</v>
      </c>
      <c r="I2046" t="s">
        <v>10</v>
      </c>
      <c r="K2046">
        <v>29.790375000000001</v>
      </c>
      <c r="L2046">
        <v>29.918184</v>
      </c>
      <c r="M2046">
        <v>27.202559999999998</v>
      </c>
      <c r="N2046">
        <v>26.525019</v>
      </c>
      <c r="O2046">
        <v>26.241961</v>
      </c>
      <c r="P2046">
        <v>25.944056</v>
      </c>
      <c r="Q2046">
        <v>26.035498</v>
      </c>
      <c r="R2046">
        <v>26.247302999999999</v>
      </c>
      <c r="S2046">
        <v>26.724276</v>
      </c>
      <c r="T2046">
        <v>26.568736999999999</v>
      </c>
      <c r="U2046">
        <v>26.374068999999999</v>
      </c>
      <c r="V2046">
        <v>26.239585999999999</v>
      </c>
      <c r="W2046">
        <v>26.332432000000001</v>
      </c>
      <c r="X2046">
        <v>26.263487000000001</v>
      </c>
      <c r="Y2046">
        <v>26.236588000000001</v>
      </c>
      <c r="Z2046">
        <v>25.867338</v>
      </c>
      <c r="AA2046">
        <v>25.640004999999999</v>
      </c>
      <c r="AB2046">
        <v>25.481468</v>
      </c>
      <c r="AC2046">
        <v>25.323360000000001</v>
      </c>
      <c r="AD2046">
        <v>25.274139000000002</v>
      </c>
      <c r="AE2046">
        <v>25.225003999999998</v>
      </c>
      <c r="AF2046">
        <v>24.989428</v>
      </c>
      <c r="AG2046">
        <v>24.897932000000001</v>
      </c>
      <c r="AH2046">
        <v>24.708361</v>
      </c>
      <c r="AI2046">
        <v>24.563635000000001</v>
      </c>
      <c r="AJ2046">
        <v>24.482112999999998</v>
      </c>
      <c r="AK2046">
        <v>24.407919</v>
      </c>
      <c r="AL2046">
        <v>24.448536000000001</v>
      </c>
      <c r="AM2046">
        <v>24.286711</v>
      </c>
      <c r="AN2046">
        <v>24.159077</v>
      </c>
      <c r="AO2046" s="1">
        <v>-7.0000000000000001E-3</v>
      </c>
    </row>
    <row r="2047" spans="1:41" hidden="1" x14ac:dyDescent="0.2">
      <c r="A2047" t="s">
        <v>1779</v>
      </c>
      <c r="B2047" t="s">
        <v>13</v>
      </c>
      <c r="C2047" t="s">
        <v>2648</v>
      </c>
      <c r="D2047" t="s">
        <v>2657</v>
      </c>
      <c r="E2047" t="s">
        <v>2656</v>
      </c>
      <c r="F2047" t="s">
        <v>2652</v>
      </c>
      <c r="H2047" t="s">
        <v>1516</v>
      </c>
      <c r="I2047" t="s">
        <v>10</v>
      </c>
      <c r="K2047">
        <v>29.769213000000001</v>
      </c>
      <c r="L2047">
        <v>29.977094999999998</v>
      </c>
      <c r="M2047">
        <v>26.902918</v>
      </c>
      <c r="N2047">
        <v>26.020226999999998</v>
      </c>
      <c r="O2047">
        <v>25.612815999999999</v>
      </c>
      <c r="P2047">
        <v>25.304237000000001</v>
      </c>
      <c r="Q2047">
        <v>25.406624000000001</v>
      </c>
      <c r="R2047">
        <v>25.420458</v>
      </c>
      <c r="S2047">
        <v>25.552292000000001</v>
      </c>
      <c r="T2047">
        <v>25.378323000000002</v>
      </c>
      <c r="U2047">
        <v>25.210201000000001</v>
      </c>
      <c r="V2047">
        <v>25.153321999999999</v>
      </c>
      <c r="W2047">
        <v>25.142959999999999</v>
      </c>
      <c r="X2047">
        <v>24.964426</v>
      </c>
      <c r="Y2047">
        <v>24.767099000000002</v>
      </c>
      <c r="Z2047">
        <v>24.392603000000001</v>
      </c>
      <c r="AA2047">
        <v>24.216866</v>
      </c>
      <c r="AB2047">
        <v>24.087973000000002</v>
      </c>
      <c r="AC2047">
        <v>23.973036</v>
      </c>
      <c r="AD2047">
        <v>23.947641000000001</v>
      </c>
      <c r="AE2047">
        <v>23.832954000000001</v>
      </c>
      <c r="AF2047">
        <v>23.572931000000001</v>
      </c>
      <c r="AG2047">
        <v>23.347957999999998</v>
      </c>
      <c r="AH2047">
        <v>23.276619</v>
      </c>
      <c r="AI2047">
        <v>23.283117000000001</v>
      </c>
      <c r="AJ2047">
        <v>23.181775999999999</v>
      </c>
      <c r="AK2047">
        <v>23.110783000000001</v>
      </c>
      <c r="AL2047">
        <v>23.053782999999999</v>
      </c>
      <c r="AM2047">
        <v>22.935966000000001</v>
      </c>
      <c r="AN2047">
        <v>22.856071</v>
      </c>
      <c r="AO2047" s="1">
        <v>-8.9999999999999993E-3</v>
      </c>
    </row>
    <row r="2048" spans="1:41" hidden="1" x14ac:dyDescent="0.2">
      <c r="A2048" t="s">
        <v>1779</v>
      </c>
      <c r="B2048" t="s">
        <v>15</v>
      </c>
      <c r="C2048" t="s">
        <v>2648</v>
      </c>
      <c r="D2048" t="s">
        <v>2657</v>
      </c>
      <c r="E2048" t="s">
        <v>2656</v>
      </c>
      <c r="F2048" t="s">
        <v>2653</v>
      </c>
      <c r="H2048" t="s">
        <v>1517</v>
      </c>
      <c r="I2048" t="s">
        <v>10</v>
      </c>
      <c r="K2048">
        <v>29.778521000000001</v>
      </c>
      <c r="L2048">
        <v>29.753108999999998</v>
      </c>
      <c r="M2048">
        <v>27.763424000000001</v>
      </c>
      <c r="N2048">
        <v>27.442360000000001</v>
      </c>
      <c r="O2048">
        <v>27.338566</v>
      </c>
      <c r="P2048">
        <v>27.285173</v>
      </c>
      <c r="Q2048">
        <v>27.696238000000001</v>
      </c>
      <c r="R2048">
        <v>27.800439999999998</v>
      </c>
      <c r="S2048">
        <v>27.942028000000001</v>
      </c>
      <c r="T2048">
        <v>28.073063000000001</v>
      </c>
      <c r="U2048">
        <v>28.431833000000001</v>
      </c>
      <c r="V2048">
        <v>28.338757000000001</v>
      </c>
      <c r="W2048">
        <v>28.391666000000001</v>
      </c>
      <c r="X2048">
        <v>28.347947999999999</v>
      </c>
      <c r="Y2048">
        <v>28.269304000000002</v>
      </c>
      <c r="Z2048">
        <v>28.106812000000001</v>
      </c>
      <c r="AA2048">
        <v>28.057327000000001</v>
      </c>
      <c r="AB2048">
        <v>27.985234999999999</v>
      </c>
      <c r="AC2048">
        <v>27.896256999999999</v>
      </c>
      <c r="AD2048">
        <v>28.095613</v>
      </c>
      <c r="AE2048">
        <v>28.115805000000002</v>
      </c>
      <c r="AF2048">
        <v>27.820046999999999</v>
      </c>
      <c r="AG2048">
        <v>27.515642</v>
      </c>
      <c r="AH2048">
        <v>27.484064</v>
      </c>
      <c r="AI2048">
        <v>27.275675</v>
      </c>
      <c r="AJ2048">
        <v>27.203588</v>
      </c>
      <c r="AK2048">
        <v>27.076069</v>
      </c>
      <c r="AL2048">
        <v>26.985572999999999</v>
      </c>
      <c r="AM2048">
        <v>26.889053000000001</v>
      </c>
      <c r="AN2048">
        <v>26.877068000000001</v>
      </c>
      <c r="AO2048" s="1">
        <v>-4.0000000000000001E-3</v>
      </c>
    </row>
    <row r="2049" spans="1:41" hidden="1" x14ac:dyDescent="0.2">
      <c r="A2049" t="s">
        <v>1779</v>
      </c>
      <c r="B2049" t="s">
        <v>46</v>
      </c>
    </row>
    <row r="2050" spans="1:41" hidden="1" x14ac:dyDescent="0.2">
      <c r="A2050" t="s">
        <v>1779</v>
      </c>
      <c r="B2050" t="s">
        <v>9</v>
      </c>
      <c r="C2050" t="s">
        <v>2648</v>
      </c>
      <c r="D2050" t="s">
        <v>2659</v>
      </c>
      <c r="E2050" t="s">
        <v>2650</v>
      </c>
      <c r="I2050" t="s">
        <v>10</v>
      </c>
    </row>
    <row r="2051" spans="1:41" hidden="1" x14ac:dyDescent="0.2">
      <c r="A2051" t="s">
        <v>1779</v>
      </c>
      <c r="B2051" t="s">
        <v>11</v>
      </c>
      <c r="C2051" t="s">
        <v>2648</v>
      </c>
      <c r="D2051" t="s">
        <v>2659</v>
      </c>
      <c r="E2051" t="s">
        <v>2650</v>
      </c>
      <c r="F2051" t="s">
        <v>2651</v>
      </c>
      <c r="H2051" t="s">
        <v>1518</v>
      </c>
      <c r="I2051" t="s">
        <v>10</v>
      </c>
      <c r="K2051">
        <v>13.641980999999999</v>
      </c>
      <c r="L2051">
        <v>14.473857000000001</v>
      </c>
      <c r="M2051">
        <v>12.690696000000001</v>
      </c>
      <c r="N2051">
        <v>12.673786</v>
      </c>
      <c r="O2051">
        <v>12.554608</v>
      </c>
      <c r="P2051">
        <v>12.704501</v>
      </c>
      <c r="Q2051">
        <v>13.113275</v>
      </c>
      <c r="R2051">
        <v>13.681419</v>
      </c>
      <c r="S2051">
        <v>14.057202</v>
      </c>
      <c r="T2051">
        <v>14.454497</v>
      </c>
      <c r="U2051">
        <v>14.810349</v>
      </c>
      <c r="V2051">
        <v>15.102989000000001</v>
      </c>
      <c r="W2051">
        <v>15.386189</v>
      </c>
      <c r="X2051">
        <v>15.557034</v>
      </c>
      <c r="Y2051">
        <v>15.672612000000001</v>
      </c>
      <c r="Z2051">
        <v>15.832416</v>
      </c>
      <c r="AA2051">
        <v>16.038618</v>
      </c>
      <c r="AB2051">
        <v>16.228031000000001</v>
      </c>
      <c r="AC2051">
        <v>16.321311999999999</v>
      </c>
      <c r="AD2051">
        <v>16.630306000000001</v>
      </c>
      <c r="AE2051">
        <v>16.814444000000002</v>
      </c>
      <c r="AF2051">
        <v>16.831151999999999</v>
      </c>
      <c r="AG2051">
        <v>17.024878000000001</v>
      </c>
      <c r="AH2051">
        <v>17.258875</v>
      </c>
      <c r="AI2051">
        <v>17.293581</v>
      </c>
      <c r="AJ2051">
        <v>17.409199000000001</v>
      </c>
      <c r="AK2051">
        <v>17.486640999999999</v>
      </c>
      <c r="AL2051">
        <v>17.525883</v>
      </c>
      <c r="AM2051">
        <v>17.502065999999999</v>
      </c>
      <c r="AN2051">
        <v>17.474976999999999</v>
      </c>
      <c r="AO2051" s="1">
        <v>8.9999999999999993E-3</v>
      </c>
    </row>
    <row r="2052" spans="1:41" hidden="1" x14ac:dyDescent="0.2">
      <c r="A2052" t="s">
        <v>1779</v>
      </c>
      <c r="B2052" t="s">
        <v>13</v>
      </c>
      <c r="C2052" t="s">
        <v>2648</v>
      </c>
      <c r="D2052" t="s">
        <v>2659</v>
      </c>
      <c r="E2052" t="s">
        <v>2650</v>
      </c>
      <c r="F2052" t="s">
        <v>2652</v>
      </c>
      <c r="H2052" t="s">
        <v>1519</v>
      </c>
      <c r="I2052" t="s">
        <v>10</v>
      </c>
      <c r="K2052">
        <v>13.641980999999999</v>
      </c>
      <c r="L2052">
        <v>13.992361000000001</v>
      </c>
      <c r="M2052">
        <v>11.771788000000001</v>
      </c>
      <c r="N2052">
        <v>11.15362</v>
      </c>
      <c r="O2052">
        <v>10.81174</v>
      </c>
      <c r="P2052">
        <v>10.731717</v>
      </c>
      <c r="Q2052">
        <v>10.797969999999999</v>
      </c>
      <c r="R2052">
        <v>11.039766</v>
      </c>
      <c r="S2052">
        <v>11.332568999999999</v>
      </c>
      <c r="T2052">
        <v>11.526113</v>
      </c>
      <c r="U2052">
        <v>11.663326</v>
      </c>
      <c r="V2052">
        <v>11.997527</v>
      </c>
      <c r="W2052">
        <v>12.319461</v>
      </c>
      <c r="X2052">
        <v>12.392177</v>
      </c>
      <c r="Y2052">
        <v>12.381449999999999</v>
      </c>
      <c r="Z2052">
        <v>12.434854</v>
      </c>
      <c r="AA2052">
        <v>12.583729999999999</v>
      </c>
      <c r="AB2052">
        <v>12.800808999999999</v>
      </c>
      <c r="AC2052">
        <v>12.860516000000001</v>
      </c>
      <c r="AD2052">
        <v>13.125033</v>
      </c>
      <c r="AE2052">
        <v>13.201523</v>
      </c>
      <c r="AF2052">
        <v>13.236582</v>
      </c>
      <c r="AG2052">
        <v>13.286612999999999</v>
      </c>
      <c r="AH2052">
        <v>13.309353</v>
      </c>
      <c r="AI2052">
        <v>13.33262</v>
      </c>
      <c r="AJ2052">
        <v>13.316136</v>
      </c>
      <c r="AK2052">
        <v>13.240873000000001</v>
      </c>
      <c r="AL2052">
        <v>13.175625999999999</v>
      </c>
      <c r="AM2052">
        <v>13.271592</v>
      </c>
      <c r="AN2052">
        <v>13.297623</v>
      </c>
      <c r="AO2052" s="1">
        <v>-1E-3</v>
      </c>
    </row>
    <row r="2053" spans="1:41" hidden="1" x14ac:dyDescent="0.2">
      <c r="A2053" t="s">
        <v>1779</v>
      </c>
      <c r="B2053" t="s">
        <v>15</v>
      </c>
      <c r="C2053" t="s">
        <v>2648</v>
      </c>
      <c r="D2053" t="s">
        <v>2659</v>
      </c>
      <c r="E2053" t="s">
        <v>2650</v>
      </c>
      <c r="F2053" t="s">
        <v>2653</v>
      </c>
      <c r="H2053" t="s">
        <v>1520</v>
      </c>
      <c r="I2053" t="s">
        <v>10</v>
      </c>
      <c r="K2053">
        <v>13.641980999999999</v>
      </c>
      <c r="L2053">
        <v>15.259123000000001</v>
      </c>
      <c r="M2053">
        <v>13.994263</v>
      </c>
      <c r="N2053">
        <v>14.900345</v>
      </c>
      <c r="O2053">
        <v>15.521675999999999</v>
      </c>
      <c r="P2053">
        <v>16.139341000000002</v>
      </c>
      <c r="Q2053">
        <v>16.768982000000001</v>
      </c>
      <c r="R2053">
        <v>17.538236999999999</v>
      </c>
      <c r="S2053">
        <v>18.930109000000002</v>
      </c>
      <c r="T2053">
        <v>19.791079</v>
      </c>
      <c r="U2053">
        <v>20.589682</v>
      </c>
      <c r="V2053">
        <v>21.342078999999998</v>
      </c>
      <c r="W2053">
        <v>21.963158</v>
      </c>
      <c r="X2053">
        <v>22.467511999999999</v>
      </c>
      <c r="Y2053">
        <v>22.702618000000001</v>
      </c>
      <c r="Z2053">
        <v>23.238289000000002</v>
      </c>
      <c r="AA2053">
        <v>23.520513999999999</v>
      </c>
      <c r="AB2053">
        <v>23.891157</v>
      </c>
      <c r="AC2053">
        <v>24.253948000000001</v>
      </c>
      <c r="AD2053">
        <v>24.309107000000001</v>
      </c>
      <c r="AE2053">
        <v>24.306349000000001</v>
      </c>
      <c r="AF2053">
        <v>24.287579000000001</v>
      </c>
      <c r="AG2053">
        <v>24.503086</v>
      </c>
      <c r="AH2053">
        <v>24.916274999999999</v>
      </c>
      <c r="AI2053">
        <v>25.338739</v>
      </c>
      <c r="AJ2053">
        <v>25.559778000000001</v>
      </c>
      <c r="AK2053">
        <v>25.713736999999998</v>
      </c>
      <c r="AL2053">
        <v>25.765578999999999</v>
      </c>
      <c r="AM2053">
        <v>25.957733000000001</v>
      </c>
      <c r="AN2053">
        <v>25.986998</v>
      </c>
      <c r="AO2053" s="1">
        <v>2.1999999999999999E-2</v>
      </c>
    </row>
    <row r="2054" spans="1:41" hidden="1" x14ac:dyDescent="0.2">
      <c r="A2054" t="s">
        <v>1779</v>
      </c>
      <c r="B2054" t="s">
        <v>17</v>
      </c>
      <c r="C2054" t="s">
        <v>2648</v>
      </c>
      <c r="D2054" t="s">
        <v>2659</v>
      </c>
      <c r="E2054" t="s">
        <v>2654</v>
      </c>
      <c r="I2054" t="s">
        <v>10</v>
      </c>
    </row>
    <row r="2055" spans="1:41" hidden="1" x14ac:dyDescent="0.2">
      <c r="A2055" t="s">
        <v>1779</v>
      </c>
      <c r="B2055" t="s">
        <v>11</v>
      </c>
      <c r="C2055" t="s">
        <v>2648</v>
      </c>
      <c r="D2055" t="s">
        <v>2659</v>
      </c>
      <c r="E2055" t="s">
        <v>2654</v>
      </c>
      <c r="F2055" t="s">
        <v>2651</v>
      </c>
      <c r="H2055" t="s">
        <v>1521</v>
      </c>
      <c r="I2055" t="s">
        <v>10</v>
      </c>
      <c r="K2055">
        <v>22.125214</v>
      </c>
      <c r="L2055">
        <v>22.539158</v>
      </c>
      <c r="M2055">
        <v>21.243130000000001</v>
      </c>
      <c r="N2055">
        <v>21.659217999999999</v>
      </c>
      <c r="O2055">
        <v>21.181013</v>
      </c>
      <c r="P2055">
        <v>20.735167000000001</v>
      </c>
      <c r="Q2055">
        <v>20.383441999999999</v>
      </c>
      <c r="R2055">
        <v>20.576996000000001</v>
      </c>
      <c r="S2055">
        <v>20.700766000000002</v>
      </c>
      <c r="T2055">
        <v>20.671876999999999</v>
      </c>
      <c r="U2055">
        <v>20.951156999999998</v>
      </c>
      <c r="V2055">
        <v>21.062391000000002</v>
      </c>
      <c r="W2055">
        <v>21.152836000000001</v>
      </c>
      <c r="X2055">
        <v>21.203405</v>
      </c>
      <c r="Y2055">
        <v>21.301421999999999</v>
      </c>
      <c r="Z2055">
        <v>21.473679000000001</v>
      </c>
      <c r="AA2055">
        <v>21.688513</v>
      </c>
      <c r="AB2055">
        <v>21.823779999999999</v>
      </c>
      <c r="AC2055">
        <v>21.89686</v>
      </c>
      <c r="AD2055">
        <v>22.102979999999999</v>
      </c>
      <c r="AE2055">
        <v>22.215748000000001</v>
      </c>
      <c r="AF2055">
        <v>22.224703000000002</v>
      </c>
      <c r="AG2055">
        <v>22.487235999999999</v>
      </c>
      <c r="AH2055">
        <v>22.768152000000001</v>
      </c>
      <c r="AI2055">
        <v>22.861984</v>
      </c>
      <c r="AJ2055">
        <v>23.036034000000001</v>
      </c>
      <c r="AK2055">
        <v>23.091911</v>
      </c>
      <c r="AL2055">
        <v>23.049900000000001</v>
      </c>
      <c r="AM2055">
        <v>23.013135999999999</v>
      </c>
      <c r="AN2055">
        <v>22.927544000000001</v>
      </c>
      <c r="AO2055" s="1">
        <v>1E-3</v>
      </c>
    </row>
    <row r="2056" spans="1:41" hidden="1" x14ac:dyDescent="0.2">
      <c r="A2056" t="s">
        <v>1779</v>
      </c>
      <c r="B2056" t="s">
        <v>13</v>
      </c>
      <c r="C2056" t="s">
        <v>2648</v>
      </c>
      <c r="D2056" t="s">
        <v>2659</v>
      </c>
      <c r="E2056" t="s">
        <v>2654</v>
      </c>
      <c r="F2056" t="s">
        <v>2652</v>
      </c>
      <c r="H2056" t="s">
        <v>1522</v>
      </c>
      <c r="I2056" t="s">
        <v>10</v>
      </c>
      <c r="K2056">
        <v>22.125214</v>
      </c>
      <c r="L2056">
        <v>22.539158</v>
      </c>
      <c r="M2056">
        <v>20.804672</v>
      </c>
      <c r="N2056">
        <v>20.736415999999998</v>
      </c>
      <c r="O2056">
        <v>20.188686000000001</v>
      </c>
      <c r="P2056">
        <v>19.751646000000001</v>
      </c>
      <c r="Q2056">
        <v>19.440919999999998</v>
      </c>
      <c r="R2056">
        <v>19.586186999999999</v>
      </c>
      <c r="S2056">
        <v>19.659744</v>
      </c>
      <c r="T2056">
        <v>19.593</v>
      </c>
      <c r="U2056">
        <v>19.617134</v>
      </c>
      <c r="V2056">
        <v>19.678000999999998</v>
      </c>
      <c r="W2056">
        <v>19.692146000000001</v>
      </c>
      <c r="X2056">
        <v>19.525675</v>
      </c>
      <c r="Y2056">
        <v>19.502860999999999</v>
      </c>
      <c r="Z2056">
        <v>19.483153999999999</v>
      </c>
      <c r="AA2056">
        <v>19.494917000000001</v>
      </c>
      <c r="AB2056">
        <v>19.572600999999999</v>
      </c>
      <c r="AC2056">
        <v>19.578641999999999</v>
      </c>
      <c r="AD2056">
        <v>19.881654999999999</v>
      </c>
      <c r="AE2056">
        <v>20.010228999999999</v>
      </c>
      <c r="AF2056">
        <v>20.004379</v>
      </c>
      <c r="AG2056">
        <v>20.254971999999999</v>
      </c>
      <c r="AH2056">
        <v>20.344221000000001</v>
      </c>
      <c r="AI2056">
        <v>20.375927000000001</v>
      </c>
      <c r="AJ2056">
        <v>20.596943</v>
      </c>
      <c r="AK2056">
        <v>20.468332</v>
      </c>
      <c r="AL2056">
        <v>20.518688000000001</v>
      </c>
      <c r="AM2056">
        <v>20.730457000000001</v>
      </c>
      <c r="AN2056">
        <v>20.853038999999999</v>
      </c>
      <c r="AO2056" s="1">
        <v>-2E-3</v>
      </c>
    </row>
    <row r="2057" spans="1:41" hidden="1" x14ac:dyDescent="0.2">
      <c r="A2057" t="s">
        <v>1779</v>
      </c>
      <c r="B2057" t="s">
        <v>15</v>
      </c>
      <c r="C2057" t="s">
        <v>2648</v>
      </c>
      <c r="D2057" t="s">
        <v>2659</v>
      </c>
      <c r="E2057" t="s">
        <v>2654</v>
      </c>
      <c r="F2057" t="s">
        <v>2653</v>
      </c>
      <c r="H2057" t="s">
        <v>1523</v>
      </c>
      <c r="I2057" t="s">
        <v>10</v>
      </c>
      <c r="K2057">
        <v>22.125214</v>
      </c>
      <c r="L2057">
        <v>22.539158</v>
      </c>
      <c r="M2057">
        <v>21.097576</v>
      </c>
      <c r="N2057">
        <v>21.824328999999999</v>
      </c>
      <c r="O2057">
        <v>21.725342000000001</v>
      </c>
      <c r="P2057">
        <v>21.490273999999999</v>
      </c>
      <c r="Q2057">
        <v>21.287987000000001</v>
      </c>
      <c r="R2057">
        <v>21.726991999999999</v>
      </c>
      <c r="S2057">
        <v>22.655794</v>
      </c>
      <c r="T2057">
        <v>22.909306000000001</v>
      </c>
      <c r="U2057">
        <v>23.282843</v>
      </c>
      <c r="V2057">
        <v>23.607744</v>
      </c>
      <c r="W2057">
        <v>23.906141000000002</v>
      </c>
      <c r="X2057">
        <v>24.159103000000002</v>
      </c>
      <c r="Y2057">
        <v>24.253834000000001</v>
      </c>
      <c r="Z2057">
        <v>24.432763999999999</v>
      </c>
      <c r="AA2057">
        <v>24.683916</v>
      </c>
      <c r="AB2057">
        <v>24.757014999999999</v>
      </c>
      <c r="AC2057">
        <v>24.882235000000001</v>
      </c>
      <c r="AD2057">
        <v>24.507603</v>
      </c>
      <c r="AE2057">
        <v>24.469712999999999</v>
      </c>
      <c r="AF2057">
        <v>24.548677000000001</v>
      </c>
      <c r="AG2057">
        <v>24.835657000000001</v>
      </c>
      <c r="AH2057">
        <v>25.044177999999999</v>
      </c>
      <c r="AI2057">
        <v>25.404404</v>
      </c>
      <c r="AJ2057">
        <v>25.489554999999999</v>
      </c>
      <c r="AK2057">
        <v>25.541630000000001</v>
      </c>
      <c r="AL2057">
        <v>25.365959</v>
      </c>
      <c r="AM2057">
        <v>25.364082</v>
      </c>
      <c r="AN2057">
        <v>25.475625999999998</v>
      </c>
      <c r="AO2057" s="1">
        <v>5.0000000000000001E-3</v>
      </c>
    </row>
    <row r="2058" spans="1:41" hidden="1" x14ac:dyDescent="0.2">
      <c r="A2058" t="s">
        <v>1779</v>
      </c>
      <c r="B2058" t="s">
        <v>36</v>
      </c>
      <c r="C2058" t="s">
        <v>2648</v>
      </c>
      <c r="D2058" t="s">
        <v>2659</v>
      </c>
      <c r="E2058" t="s">
        <v>2660</v>
      </c>
      <c r="I2058" t="s">
        <v>10</v>
      </c>
    </row>
    <row r="2059" spans="1:41" hidden="1" x14ac:dyDescent="0.2">
      <c r="A2059" t="s">
        <v>1779</v>
      </c>
      <c r="B2059" t="s">
        <v>11</v>
      </c>
      <c r="C2059" t="s">
        <v>2648</v>
      </c>
      <c r="D2059" t="s">
        <v>2659</v>
      </c>
      <c r="E2059" t="s">
        <v>2660</v>
      </c>
      <c r="F2059" t="s">
        <v>2651</v>
      </c>
      <c r="H2059" t="s">
        <v>1524</v>
      </c>
      <c r="I2059" t="s">
        <v>10</v>
      </c>
      <c r="K2059">
        <v>7.140504</v>
      </c>
      <c r="L2059">
        <v>8.4444230000000005</v>
      </c>
      <c r="M2059">
        <v>8.8958410000000008</v>
      </c>
      <c r="N2059">
        <v>10.547338999999999</v>
      </c>
      <c r="O2059">
        <v>11.368107999999999</v>
      </c>
      <c r="P2059">
        <v>12.286927</v>
      </c>
      <c r="Q2059">
        <v>13.342495</v>
      </c>
      <c r="R2059">
        <v>13.558217000000001</v>
      </c>
      <c r="S2059">
        <v>13.658709</v>
      </c>
      <c r="T2059">
        <v>13.813768</v>
      </c>
      <c r="U2059">
        <v>13.996071000000001</v>
      </c>
      <c r="V2059">
        <v>14.137009000000001</v>
      </c>
      <c r="W2059">
        <v>14.257517999999999</v>
      </c>
      <c r="X2059">
        <v>14.269448000000001</v>
      </c>
      <c r="Y2059">
        <v>14.288876</v>
      </c>
      <c r="Z2059">
        <v>14.222555</v>
      </c>
      <c r="AA2059">
        <v>14.145846000000001</v>
      </c>
      <c r="AB2059">
        <v>14.389291</v>
      </c>
      <c r="AC2059">
        <v>14.247040999999999</v>
      </c>
      <c r="AD2059">
        <v>14.770208999999999</v>
      </c>
      <c r="AE2059">
        <v>14.942121999999999</v>
      </c>
      <c r="AF2059">
        <v>15.08287</v>
      </c>
      <c r="AG2059">
        <v>15.453922</v>
      </c>
      <c r="AH2059">
        <v>15.700483</v>
      </c>
      <c r="AI2059">
        <v>15.776365</v>
      </c>
      <c r="AJ2059">
        <v>15.953868999999999</v>
      </c>
      <c r="AK2059">
        <v>16.010324000000001</v>
      </c>
      <c r="AL2059">
        <v>15.990651</v>
      </c>
      <c r="AM2059">
        <v>16.002065999999999</v>
      </c>
      <c r="AN2059">
        <v>15.957729</v>
      </c>
      <c r="AO2059" s="1">
        <v>2.8000000000000001E-2</v>
      </c>
    </row>
    <row r="2060" spans="1:41" hidden="1" x14ac:dyDescent="0.2">
      <c r="A2060" t="s">
        <v>1779</v>
      </c>
      <c r="B2060" t="s">
        <v>13</v>
      </c>
      <c r="C2060" t="s">
        <v>2648</v>
      </c>
      <c r="D2060" t="s">
        <v>2659</v>
      </c>
      <c r="E2060" t="s">
        <v>2660</v>
      </c>
      <c r="F2060" t="s">
        <v>2652</v>
      </c>
      <c r="H2060" t="s">
        <v>1525</v>
      </c>
      <c r="I2060" t="s">
        <v>10</v>
      </c>
      <c r="K2060">
        <v>7.140504</v>
      </c>
      <c r="L2060">
        <v>8.4444230000000005</v>
      </c>
      <c r="M2060">
        <v>8.5933030000000006</v>
      </c>
      <c r="N2060">
        <v>9.7886030000000002</v>
      </c>
      <c r="O2060">
        <v>10.57019</v>
      </c>
      <c r="P2060">
        <v>11.498137</v>
      </c>
      <c r="Q2060">
        <v>12.551228999999999</v>
      </c>
      <c r="R2060">
        <v>12.699699000000001</v>
      </c>
      <c r="S2060">
        <v>12.806900000000001</v>
      </c>
      <c r="T2060">
        <v>12.871549</v>
      </c>
      <c r="U2060">
        <v>12.941869000000001</v>
      </c>
      <c r="V2060">
        <v>13.051653</v>
      </c>
      <c r="W2060">
        <v>13.109146000000001</v>
      </c>
      <c r="X2060">
        <v>13.045242999999999</v>
      </c>
      <c r="Y2060">
        <v>13.070652000000001</v>
      </c>
      <c r="Z2060">
        <v>13.063644</v>
      </c>
      <c r="AA2060">
        <v>13.08813</v>
      </c>
      <c r="AB2060">
        <v>13.211479000000001</v>
      </c>
      <c r="AC2060">
        <v>13.230715</v>
      </c>
      <c r="AD2060">
        <v>13.537962</v>
      </c>
      <c r="AE2060">
        <v>13.669536000000001</v>
      </c>
      <c r="AF2060">
        <v>13.665805000000001</v>
      </c>
      <c r="AG2060">
        <v>13.891026999999999</v>
      </c>
      <c r="AH2060">
        <v>14.00041</v>
      </c>
      <c r="AI2060">
        <v>14.034981999999999</v>
      </c>
      <c r="AJ2060">
        <v>14.230600000000001</v>
      </c>
      <c r="AK2060">
        <v>14.135198000000001</v>
      </c>
      <c r="AL2060">
        <v>14.169983999999999</v>
      </c>
      <c r="AM2060">
        <v>14.331659999999999</v>
      </c>
      <c r="AN2060">
        <v>14.476462</v>
      </c>
      <c r="AO2060" s="1">
        <v>2.5000000000000001E-2</v>
      </c>
    </row>
    <row r="2061" spans="1:41" hidden="1" x14ac:dyDescent="0.2">
      <c r="A2061" t="s">
        <v>1779</v>
      </c>
      <c r="B2061" t="s">
        <v>15</v>
      </c>
      <c r="C2061" t="s">
        <v>2648</v>
      </c>
      <c r="D2061" t="s">
        <v>2659</v>
      </c>
      <c r="E2061" t="s">
        <v>2660</v>
      </c>
      <c r="F2061" t="s">
        <v>2653</v>
      </c>
      <c r="H2061" t="s">
        <v>1526</v>
      </c>
      <c r="I2061" t="s">
        <v>10</v>
      </c>
      <c r="K2061">
        <v>7.140504</v>
      </c>
      <c r="L2061">
        <v>8.4444230000000005</v>
      </c>
      <c r="M2061">
        <v>8.7119060000000008</v>
      </c>
      <c r="N2061">
        <v>10.696747999999999</v>
      </c>
      <c r="O2061">
        <v>11.887478</v>
      </c>
      <c r="P2061">
        <v>12.972947</v>
      </c>
      <c r="Q2061">
        <v>14.140209</v>
      </c>
      <c r="R2061">
        <v>14.500486</v>
      </c>
      <c r="S2061">
        <v>15.248085</v>
      </c>
      <c r="T2061">
        <v>15.344863999999999</v>
      </c>
      <c r="U2061">
        <v>15.565663000000001</v>
      </c>
      <c r="V2061">
        <v>15.743238</v>
      </c>
      <c r="W2061">
        <v>15.883175</v>
      </c>
      <c r="X2061">
        <v>15.987888</v>
      </c>
      <c r="Y2061">
        <v>16.033289</v>
      </c>
      <c r="Z2061">
        <v>16.124233</v>
      </c>
      <c r="AA2061">
        <v>16.136648000000001</v>
      </c>
      <c r="AB2061">
        <v>16.299638999999999</v>
      </c>
      <c r="AC2061">
        <v>16.354292000000001</v>
      </c>
      <c r="AD2061">
        <v>16.421586999999999</v>
      </c>
      <c r="AE2061">
        <v>16.573537999999999</v>
      </c>
      <c r="AF2061">
        <v>16.689142</v>
      </c>
      <c r="AG2061">
        <v>16.966781999999998</v>
      </c>
      <c r="AH2061">
        <v>16.901572999999999</v>
      </c>
      <c r="AI2061">
        <v>17.014851</v>
      </c>
      <c r="AJ2061">
        <v>17.160629</v>
      </c>
      <c r="AK2061">
        <v>17.169571000000001</v>
      </c>
      <c r="AL2061">
        <v>17.24342</v>
      </c>
      <c r="AM2061">
        <v>17.319925000000001</v>
      </c>
      <c r="AN2061">
        <v>17.285731999999999</v>
      </c>
      <c r="AO2061" s="1">
        <v>3.1E-2</v>
      </c>
    </row>
    <row r="2062" spans="1:41" hidden="1" x14ac:dyDescent="0.2">
      <c r="A2062" t="s">
        <v>1779</v>
      </c>
      <c r="B2062" t="s">
        <v>21</v>
      </c>
      <c r="C2062" t="s">
        <v>2648</v>
      </c>
      <c r="D2062" t="s">
        <v>2659</v>
      </c>
      <c r="E2062" t="s">
        <v>2655</v>
      </c>
      <c r="I2062" t="s">
        <v>10</v>
      </c>
    </row>
    <row r="2063" spans="1:41" hidden="1" x14ac:dyDescent="0.2">
      <c r="A2063" t="s">
        <v>1779</v>
      </c>
      <c r="B2063" t="s">
        <v>11</v>
      </c>
      <c r="C2063" t="s">
        <v>2648</v>
      </c>
      <c r="D2063" t="s">
        <v>2659</v>
      </c>
      <c r="E2063" t="s">
        <v>2655</v>
      </c>
      <c r="F2063" t="s">
        <v>2651</v>
      </c>
      <c r="H2063" t="s">
        <v>1527</v>
      </c>
      <c r="I2063" t="s">
        <v>10</v>
      </c>
      <c r="K2063">
        <v>5.0051379999999996</v>
      </c>
      <c r="L2063">
        <v>4.7411399999999997</v>
      </c>
      <c r="M2063">
        <v>4.3941179999999997</v>
      </c>
      <c r="N2063">
        <v>4.07545</v>
      </c>
      <c r="O2063">
        <v>3.9031950000000002</v>
      </c>
      <c r="P2063">
        <v>3.8779849999999998</v>
      </c>
      <c r="Q2063">
        <v>3.9680240000000002</v>
      </c>
      <c r="R2063">
        <v>4.1285350000000003</v>
      </c>
      <c r="S2063">
        <v>4.2460750000000003</v>
      </c>
      <c r="T2063">
        <v>4.3322520000000004</v>
      </c>
      <c r="U2063">
        <v>4.411562</v>
      </c>
      <c r="V2063">
        <v>4.4392329999999998</v>
      </c>
      <c r="W2063">
        <v>4.5058360000000004</v>
      </c>
      <c r="X2063">
        <v>4.4972899999999996</v>
      </c>
      <c r="Y2063">
        <v>4.4912470000000004</v>
      </c>
      <c r="Z2063">
        <v>4.4982420000000003</v>
      </c>
      <c r="AA2063">
        <v>4.5138059999999998</v>
      </c>
      <c r="AB2063">
        <v>4.5302220000000002</v>
      </c>
      <c r="AC2063">
        <v>4.5288019999999998</v>
      </c>
      <c r="AD2063">
        <v>4.557347</v>
      </c>
      <c r="AE2063">
        <v>4.5623329999999997</v>
      </c>
      <c r="AF2063">
        <v>4.5364630000000004</v>
      </c>
      <c r="AG2063">
        <v>4.5364690000000003</v>
      </c>
      <c r="AH2063">
        <v>4.4680350000000004</v>
      </c>
      <c r="AI2063">
        <v>4.4354449999999996</v>
      </c>
      <c r="AJ2063">
        <v>4.4203830000000002</v>
      </c>
      <c r="AK2063">
        <v>4.4078970000000002</v>
      </c>
      <c r="AL2063">
        <v>4.4174699999999998</v>
      </c>
      <c r="AM2063">
        <v>4.3974650000000004</v>
      </c>
      <c r="AN2063">
        <v>4.3924430000000001</v>
      </c>
      <c r="AO2063" s="1">
        <v>-4.0000000000000001E-3</v>
      </c>
    </row>
    <row r="2064" spans="1:41" hidden="1" x14ac:dyDescent="0.2">
      <c r="A2064" t="s">
        <v>1779</v>
      </c>
      <c r="B2064" t="s">
        <v>13</v>
      </c>
      <c r="C2064" t="s">
        <v>2648</v>
      </c>
      <c r="D2064" t="s">
        <v>2659</v>
      </c>
      <c r="E2064" t="s">
        <v>2655</v>
      </c>
      <c r="F2064" t="s">
        <v>2652</v>
      </c>
      <c r="H2064" t="s">
        <v>1528</v>
      </c>
      <c r="I2064" t="s">
        <v>10</v>
      </c>
      <c r="K2064">
        <v>5.0036050000000003</v>
      </c>
      <c r="L2064">
        <v>4.4563829999999998</v>
      </c>
      <c r="M2064">
        <v>3.9660609999999998</v>
      </c>
      <c r="N2064">
        <v>3.5601349999999998</v>
      </c>
      <c r="O2064">
        <v>3.3667060000000002</v>
      </c>
      <c r="P2064">
        <v>3.3035190000000001</v>
      </c>
      <c r="Q2064">
        <v>3.337548</v>
      </c>
      <c r="R2064">
        <v>3.4696899999999999</v>
      </c>
      <c r="S2064">
        <v>3.5413839999999999</v>
      </c>
      <c r="T2064">
        <v>3.6083720000000001</v>
      </c>
      <c r="U2064">
        <v>3.634166</v>
      </c>
      <c r="V2064">
        <v>3.6416909999999998</v>
      </c>
      <c r="W2064">
        <v>3.7180749999999998</v>
      </c>
      <c r="X2064">
        <v>3.7167599999999998</v>
      </c>
      <c r="Y2064">
        <v>3.6811129999999999</v>
      </c>
      <c r="Z2064">
        <v>3.6617060000000001</v>
      </c>
      <c r="AA2064">
        <v>3.6572789999999999</v>
      </c>
      <c r="AB2064">
        <v>3.6296339999999998</v>
      </c>
      <c r="AC2064">
        <v>3.6342910000000002</v>
      </c>
      <c r="AD2064">
        <v>3.6029749999999998</v>
      </c>
      <c r="AE2064">
        <v>3.5654880000000002</v>
      </c>
      <c r="AF2064">
        <v>3.5034190000000001</v>
      </c>
      <c r="AG2064">
        <v>3.4803820000000001</v>
      </c>
      <c r="AH2064">
        <v>3.4566750000000002</v>
      </c>
      <c r="AI2064">
        <v>3.4441229999999998</v>
      </c>
      <c r="AJ2064">
        <v>3.4279500000000001</v>
      </c>
      <c r="AK2064">
        <v>3.3895770000000001</v>
      </c>
      <c r="AL2064">
        <v>3.3899879999999998</v>
      </c>
      <c r="AM2064">
        <v>3.394104</v>
      </c>
      <c r="AN2064">
        <v>3.4005879999999999</v>
      </c>
      <c r="AO2064" s="1">
        <v>-1.2999999999999999E-2</v>
      </c>
    </row>
    <row r="2065" spans="1:41" hidden="1" x14ac:dyDescent="0.2">
      <c r="A2065" t="s">
        <v>1779</v>
      </c>
      <c r="B2065" t="s">
        <v>15</v>
      </c>
      <c r="C2065" t="s">
        <v>2648</v>
      </c>
      <c r="D2065" t="s">
        <v>2659</v>
      </c>
      <c r="E2065" t="s">
        <v>2655</v>
      </c>
      <c r="F2065" t="s">
        <v>2653</v>
      </c>
      <c r="H2065" t="s">
        <v>1529</v>
      </c>
      <c r="I2065" t="s">
        <v>10</v>
      </c>
      <c r="K2065">
        <v>5.0033810000000001</v>
      </c>
      <c r="L2065">
        <v>5.379734</v>
      </c>
      <c r="M2065">
        <v>5.2540339999999999</v>
      </c>
      <c r="N2065">
        <v>5.1394859999999998</v>
      </c>
      <c r="O2065">
        <v>5.1135590000000004</v>
      </c>
      <c r="P2065">
        <v>5.2187580000000002</v>
      </c>
      <c r="Q2065">
        <v>5.3075989999999997</v>
      </c>
      <c r="R2065">
        <v>5.5794589999999999</v>
      </c>
      <c r="S2065">
        <v>5.8587109999999996</v>
      </c>
      <c r="T2065">
        <v>6.0289619999999999</v>
      </c>
      <c r="U2065">
        <v>6.2318829999999998</v>
      </c>
      <c r="V2065">
        <v>6.4128689999999997</v>
      </c>
      <c r="W2065">
        <v>6.5723830000000003</v>
      </c>
      <c r="X2065">
        <v>6.6833879999999999</v>
      </c>
      <c r="Y2065">
        <v>6.7428920000000003</v>
      </c>
      <c r="Z2065">
        <v>6.9181039999999996</v>
      </c>
      <c r="AA2065">
        <v>6.9712240000000003</v>
      </c>
      <c r="AB2065">
        <v>7.0413459999999999</v>
      </c>
      <c r="AC2065">
        <v>7.1557180000000002</v>
      </c>
      <c r="AD2065">
        <v>7.2760129999999998</v>
      </c>
      <c r="AE2065">
        <v>7.2544310000000003</v>
      </c>
      <c r="AF2065">
        <v>7.1926579999999998</v>
      </c>
      <c r="AG2065">
        <v>7.1498720000000002</v>
      </c>
      <c r="AH2065">
        <v>7.2771049999999997</v>
      </c>
      <c r="AI2065">
        <v>7.3255090000000003</v>
      </c>
      <c r="AJ2065">
        <v>7.3775320000000004</v>
      </c>
      <c r="AK2065">
        <v>7.4153700000000002</v>
      </c>
      <c r="AL2065">
        <v>7.4505090000000003</v>
      </c>
      <c r="AM2065">
        <v>7.5240210000000003</v>
      </c>
      <c r="AN2065">
        <v>7.5906950000000002</v>
      </c>
      <c r="AO2065" s="1">
        <v>1.4E-2</v>
      </c>
    </row>
    <row r="2066" spans="1:41" hidden="1" x14ac:dyDescent="0.2">
      <c r="A2066" t="s">
        <v>1779</v>
      </c>
      <c r="B2066" t="s">
        <v>59</v>
      </c>
      <c r="C2066" t="s">
        <v>2648</v>
      </c>
      <c r="D2066" t="s">
        <v>2659</v>
      </c>
      <c r="E2066" t="s">
        <v>2661</v>
      </c>
      <c r="I2066" t="s">
        <v>10</v>
      </c>
    </row>
    <row r="2067" spans="1:41" hidden="1" x14ac:dyDescent="0.2">
      <c r="A2067" t="s">
        <v>1779</v>
      </c>
      <c r="B2067" t="s">
        <v>11</v>
      </c>
      <c r="C2067" t="s">
        <v>2648</v>
      </c>
      <c r="D2067" t="s">
        <v>2659</v>
      </c>
      <c r="E2067" t="s">
        <v>2661</v>
      </c>
      <c r="F2067" t="s">
        <v>2651</v>
      </c>
      <c r="H2067" t="s">
        <v>1530</v>
      </c>
      <c r="I2067" t="s">
        <v>10</v>
      </c>
      <c r="K2067">
        <v>4.0819229999999997</v>
      </c>
      <c r="L2067">
        <v>3.669969</v>
      </c>
      <c r="M2067">
        <v>3.4803809999999999</v>
      </c>
      <c r="N2067">
        <v>3.3336619999999999</v>
      </c>
      <c r="O2067">
        <v>3.2494489999999998</v>
      </c>
      <c r="P2067">
        <v>3.2064520000000001</v>
      </c>
      <c r="Q2067">
        <v>3.1880220000000001</v>
      </c>
      <c r="R2067">
        <v>3.187732</v>
      </c>
      <c r="S2067">
        <v>3.203932</v>
      </c>
      <c r="T2067">
        <v>3.2150300000000001</v>
      </c>
      <c r="U2067">
        <v>3.2437119999999999</v>
      </c>
      <c r="V2067">
        <v>3.260437</v>
      </c>
      <c r="W2067">
        <v>3.285307</v>
      </c>
      <c r="X2067">
        <v>3.3117939999999999</v>
      </c>
      <c r="Y2067">
        <v>3.3365459999999998</v>
      </c>
      <c r="Z2067">
        <v>3.3622350000000001</v>
      </c>
      <c r="AA2067">
        <v>3.3840699999999999</v>
      </c>
      <c r="AB2067">
        <v>3.4125640000000002</v>
      </c>
      <c r="AC2067">
        <v>3.435254</v>
      </c>
      <c r="AD2067">
        <v>3.462415</v>
      </c>
      <c r="AE2067">
        <v>3.4868109999999999</v>
      </c>
      <c r="AF2067">
        <v>3.5094340000000002</v>
      </c>
      <c r="AG2067">
        <v>3.5321750000000001</v>
      </c>
      <c r="AH2067">
        <v>3.5561539999999998</v>
      </c>
      <c r="AI2067">
        <v>3.5815320000000002</v>
      </c>
      <c r="AJ2067">
        <v>3.6105309999999999</v>
      </c>
      <c r="AK2067">
        <v>3.6353710000000001</v>
      </c>
      <c r="AL2067">
        <v>3.6562399999999999</v>
      </c>
      <c r="AM2067">
        <v>3.679691</v>
      </c>
      <c r="AN2067">
        <v>3.7059120000000001</v>
      </c>
      <c r="AO2067" s="1">
        <v>-3.0000000000000001E-3</v>
      </c>
    </row>
    <row r="2068" spans="1:41" hidden="1" x14ac:dyDescent="0.2">
      <c r="A2068" t="s">
        <v>1779</v>
      </c>
      <c r="B2068" t="s">
        <v>13</v>
      </c>
      <c r="C2068" t="s">
        <v>2648</v>
      </c>
      <c r="D2068" t="s">
        <v>2659</v>
      </c>
      <c r="E2068" t="s">
        <v>2661</v>
      </c>
      <c r="F2068" t="s">
        <v>2652</v>
      </c>
      <c r="H2068" t="s">
        <v>1531</v>
      </c>
      <c r="I2068" t="s">
        <v>10</v>
      </c>
      <c r="K2068">
        <v>4.0819479999999997</v>
      </c>
      <c r="L2068">
        <v>3.663027</v>
      </c>
      <c r="M2068">
        <v>3.4737550000000001</v>
      </c>
      <c r="N2068">
        <v>3.3246980000000002</v>
      </c>
      <c r="O2068">
        <v>3.2392370000000001</v>
      </c>
      <c r="P2068">
        <v>3.1938439999999999</v>
      </c>
      <c r="Q2068">
        <v>3.1738620000000002</v>
      </c>
      <c r="R2068">
        <v>3.1700119999999998</v>
      </c>
      <c r="S2068">
        <v>3.1824029999999999</v>
      </c>
      <c r="T2068">
        <v>3.1904599999999999</v>
      </c>
      <c r="U2068">
        <v>3.2162500000000001</v>
      </c>
      <c r="V2068">
        <v>3.2311369999999999</v>
      </c>
      <c r="W2068">
        <v>3.2530779999999999</v>
      </c>
      <c r="X2068">
        <v>3.2764470000000001</v>
      </c>
      <c r="Y2068">
        <v>3.2972399999999999</v>
      </c>
      <c r="Z2068">
        <v>3.3200189999999998</v>
      </c>
      <c r="AA2068">
        <v>3.3433000000000002</v>
      </c>
      <c r="AB2068">
        <v>3.3690639999999998</v>
      </c>
      <c r="AC2068">
        <v>3.391756</v>
      </c>
      <c r="AD2068">
        <v>3.4183880000000002</v>
      </c>
      <c r="AE2068">
        <v>3.4399670000000002</v>
      </c>
      <c r="AF2068">
        <v>3.4602529999999998</v>
      </c>
      <c r="AG2068">
        <v>3.4840499999999999</v>
      </c>
      <c r="AH2068">
        <v>3.5083120000000001</v>
      </c>
      <c r="AI2068">
        <v>3.5324620000000002</v>
      </c>
      <c r="AJ2068">
        <v>3.5594039999999998</v>
      </c>
      <c r="AK2068">
        <v>3.5854300000000001</v>
      </c>
      <c r="AL2068">
        <v>3.608984</v>
      </c>
      <c r="AM2068">
        <v>3.6331310000000001</v>
      </c>
      <c r="AN2068">
        <v>3.6561689999999998</v>
      </c>
      <c r="AO2068" s="1">
        <v>-4.0000000000000001E-3</v>
      </c>
    </row>
    <row r="2069" spans="1:41" hidden="1" x14ac:dyDescent="0.2">
      <c r="A2069" t="s">
        <v>1779</v>
      </c>
      <c r="B2069" t="s">
        <v>15</v>
      </c>
      <c r="C2069" t="s">
        <v>2648</v>
      </c>
      <c r="D2069" t="s">
        <v>2659</v>
      </c>
      <c r="E2069" t="s">
        <v>2661</v>
      </c>
      <c r="F2069" t="s">
        <v>2653</v>
      </c>
      <c r="H2069" t="s">
        <v>1532</v>
      </c>
      <c r="I2069" t="s">
        <v>10</v>
      </c>
      <c r="K2069">
        <v>4.0820319999999999</v>
      </c>
      <c r="L2069">
        <v>3.6609560000000001</v>
      </c>
      <c r="M2069">
        <v>3.4627789999999998</v>
      </c>
      <c r="N2069">
        <v>3.3235869999999998</v>
      </c>
      <c r="O2069">
        <v>3.2540499999999999</v>
      </c>
      <c r="P2069">
        <v>3.21773</v>
      </c>
      <c r="Q2069">
        <v>3.2042600000000001</v>
      </c>
      <c r="R2069">
        <v>3.2088570000000001</v>
      </c>
      <c r="S2069">
        <v>3.2305619999999999</v>
      </c>
      <c r="T2069">
        <v>3.2466270000000002</v>
      </c>
      <c r="U2069">
        <v>3.278413</v>
      </c>
      <c r="V2069">
        <v>3.300249</v>
      </c>
      <c r="W2069">
        <v>3.3289650000000002</v>
      </c>
      <c r="X2069">
        <v>3.358282</v>
      </c>
      <c r="Y2069">
        <v>3.3842690000000002</v>
      </c>
      <c r="Z2069">
        <v>3.4117769999999998</v>
      </c>
      <c r="AA2069">
        <v>3.4359820000000001</v>
      </c>
      <c r="AB2069">
        <v>3.4695529999999999</v>
      </c>
      <c r="AC2069">
        <v>3.4949319999999999</v>
      </c>
      <c r="AD2069">
        <v>3.5213559999999999</v>
      </c>
      <c r="AE2069">
        <v>3.5455269999999999</v>
      </c>
      <c r="AF2069">
        <v>3.569153</v>
      </c>
      <c r="AG2069">
        <v>3.5951490000000002</v>
      </c>
      <c r="AH2069">
        <v>3.6222720000000002</v>
      </c>
      <c r="AI2069">
        <v>3.651303</v>
      </c>
      <c r="AJ2069">
        <v>3.6784189999999999</v>
      </c>
      <c r="AK2069">
        <v>3.7080880000000001</v>
      </c>
      <c r="AL2069">
        <v>3.732189</v>
      </c>
      <c r="AM2069">
        <v>3.7594439999999998</v>
      </c>
      <c r="AN2069">
        <v>3.7885080000000002</v>
      </c>
      <c r="AO2069" s="1">
        <v>-3.0000000000000001E-3</v>
      </c>
    </row>
    <row r="2070" spans="1:41" hidden="1" x14ac:dyDescent="0.2">
      <c r="A2070" t="s">
        <v>1779</v>
      </c>
      <c r="B2070" t="s">
        <v>63</v>
      </c>
      <c r="C2070" t="s">
        <v>2648</v>
      </c>
      <c r="D2070" t="s">
        <v>2659</v>
      </c>
      <c r="E2070" t="s">
        <v>2662</v>
      </c>
      <c r="I2070" t="s">
        <v>10</v>
      </c>
    </row>
    <row r="2071" spans="1:41" hidden="1" x14ac:dyDescent="0.2">
      <c r="A2071" t="s">
        <v>1779</v>
      </c>
      <c r="B2071" t="s">
        <v>11</v>
      </c>
      <c r="C2071" t="s">
        <v>2648</v>
      </c>
      <c r="D2071" t="s">
        <v>2659</v>
      </c>
      <c r="E2071" t="s">
        <v>2662</v>
      </c>
      <c r="F2071" t="s">
        <v>2651</v>
      </c>
      <c r="H2071" t="s">
        <v>1533</v>
      </c>
      <c r="I2071" t="s">
        <v>10</v>
      </c>
      <c r="K2071">
        <v>3.2270690000000002</v>
      </c>
      <c r="L2071">
        <v>3.2388659999999998</v>
      </c>
      <c r="M2071">
        <v>3.2529629999999998</v>
      </c>
      <c r="N2071">
        <v>3.2751869999999998</v>
      </c>
      <c r="O2071">
        <v>3.2898079999999998</v>
      </c>
      <c r="P2071">
        <v>3.299798</v>
      </c>
      <c r="Q2071">
        <v>3.3100139999999998</v>
      </c>
      <c r="R2071">
        <v>3.3252739999999998</v>
      </c>
      <c r="S2071">
        <v>3.3439019999999999</v>
      </c>
      <c r="T2071">
        <v>3.3626659999999999</v>
      </c>
      <c r="U2071">
        <v>3.3848419999999999</v>
      </c>
      <c r="V2071">
        <v>3.4031560000000001</v>
      </c>
      <c r="W2071">
        <v>3.4201800000000002</v>
      </c>
      <c r="X2071">
        <v>3.4361860000000002</v>
      </c>
      <c r="Y2071">
        <v>3.451419</v>
      </c>
      <c r="Z2071">
        <v>3.4669660000000002</v>
      </c>
      <c r="AA2071">
        <v>3.4836969999999998</v>
      </c>
      <c r="AB2071">
        <v>3.5011290000000002</v>
      </c>
      <c r="AC2071">
        <v>3.5196900000000002</v>
      </c>
      <c r="AD2071">
        <v>3.5426099999999998</v>
      </c>
      <c r="AE2071">
        <v>3.5652879999999998</v>
      </c>
      <c r="AF2071">
        <v>3.5875409999999999</v>
      </c>
      <c r="AG2071">
        <v>3.6120779999999999</v>
      </c>
      <c r="AH2071">
        <v>3.6380509999999999</v>
      </c>
      <c r="AI2071">
        <v>3.6616230000000001</v>
      </c>
      <c r="AJ2071">
        <v>3.685953</v>
      </c>
      <c r="AK2071">
        <v>3.707716</v>
      </c>
      <c r="AL2071">
        <v>3.7296109999999998</v>
      </c>
      <c r="AM2071">
        <v>3.7536459999999998</v>
      </c>
      <c r="AN2071">
        <v>3.7787730000000002</v>
      </c>
      <c r="AO2071" s="1">
        <v>5.0000000000000001E-3</v>
      </c>
    </row>
    <row r="2072" spans="1:41" hidden="1" x14ac:dyDescent="0.2">
      <c r="A2072" t="s">
        <v>1779</v>
      </c>
      <c r="B2072" t="s">
        <v>13</v>
      </c>
      <c r="C2072" t="s">
        <v>2648</v>
      </c>
      <c r="D2072" t="s">
        <v>2659</v>
      </c>
      <c r="E2072" t="s">
        <v>2662</v>
      </c>
      <c r="F2072" t="s">
        <v>2652</v>
      </c>
      <c r="H2072" t="s">
        <v>1534</v>
      </c>
      <c r="I2072" t="s">
        <v>10</v>
      </c>
      <c r="K2072">
        <v>3.3284449999999999</v>
      </c>
      <c r="L2072">
        <v>3.241895</v>
      </c>
      <c r="M2072">
        <v>3.250041</v>
      </c>
      <c r="N2072">
        <v>3.2744279999999999</v>
      </c>
      <c r="O2072">
        <v>3.2892939999999999</v>
      </c>
      <c r="P2072">
        <v>3.2992189999999999</v>
      </c>
      <c r="Q2072">
        <v>3.3096779999999999</v>
      </c>
      <c r="R2072">
        <v>3.3229320000000002</v>
      </c>
      <c r="S2072">
        <v>3.3394349999999999</v>
      </c>
      <c r="T2072">
        <v>3.356036</v>
      </c>
      <c r="U2072">
        <v>3.3748429999999998</v>
      </c>
      <c r="V2072">
        <v>3.390898</v>
      </c>
      <c r="W2072">
        <v>3.4050989999999999</v>
      </c>
      <c r="X2072">
        <v>3.4176419999999998</v>
      </c>
      <c r="Y2072">
        <v>3.4292899999999999</v>
      </c>
      <c r="Z2072">
        <v>3.4423339999999998</v>
      </c>
      <c r="AA2072">
        <v>3.4566249999999998</v>
      </c>
      <c r="AB2072">
        <v>3.4721359999999999</v>
      </c>
      <c r="AC2072">
        <v>3.4872350000000001</v>
      </c>
      <c r="AD2072">
        <v>3.5054340000000002</v>
      </c>
      <c r="AE2072">
        <v>3.5250849999999998</v>
      </c>
      <c r="AF2072">
        <v>3.5450219999999999</v>
      </c>
      <c r="AG2072">
        <v>3.5667599999999999</v>
      </c>
      <c r="AH2072">
        <v>3.588133</v>
      </c>
      <c r="AI2072">
        <v>3.6106250000000002</v>
      </c>
      <c r="AJ2072">
        <v>3.634944</v>
      </c>
      <c r="AK2072">
        <v>3.6562890000000001</v>
      </c>
      <c r="AL2072">
        <v>3.6789800000000001</v>
      </c>
      <c r="AM2072">
        <v>3.7021160000000002</v>
      </c>
      <c r="AN2072">
        <v>3.7259449999999998</v>
      </c>
      <c r="AO2072" s="1">
        <v>4.0000000000000001E-3</v>
      </c>
    </row>
    <row r="2073" spans="1:41" hidden="1" x14ac:dyDescent="0.2">
      <c r="A2073" t="s">
        <v>1779</v>
      </c>
      <c r="B2073" t="s">
        <v>15</v>
      </c>
      <c r="C2073" t="s">
        <v>2648</v>
      </c>
      <c r="D2073" t="s">
        <v>2659</v>
      </c>
      <c r="E2073" t="s">
        <v>2662</v>
      </c>
      <c r="F2073" t="s">
        <v>2653</v>
      </c>
      <c r="H2073" t="s">
        <v>1535</v>
      </c>
      <c r="I2073" t="s">
        <v>10</v>
      </c>
      <c r="K2073">
        <v>3.3286389999999999</v>
      </c>
      <c r="L2073">
        <v>3.241107</v>
      </c>
      <c r="M2073">
        <v>3.2564340000000001</v>
      </c>
      <c r="N2073">
        <v>3.2786499999999998</v>
      </c>
      <c r="O2073">
        <v>3.3066529999999998</v>
      </c>
      <c r="P2073">
        <v>3.3286660000000001</v>
      </c>
      <c r="Q2073">
        <v>3.3462070000000002</v>
      </c>
      <c r="R2073">
        <v>3.368649</v>
      </c>
      <c r="S2073">
        <v>3.3964289999999999</v>
      </c>
      <c r="T2073">
        <v>3.4218169999999999</v>
      </c>
      <c r="U2073">
        <v>3.4478529999999998</v>
      </c>
      <c r="V2073">
        <v>3.4709430000000001</v>
      </c>
      <c r="W2073">
        <v>3.4925660000000001</v>
      </c>
      <c r="X2073">
        <v>3.512499</v>
      </c>
      <c r="Y2073">
        <v>3.529576</v>
      </c>
      <c r="Z2073">
        <v>3.548597</v>
      </c>
      <c r="AA2073">
        <v>3.5670009999999999</v>
      </c>
      <c r="AB2073">
        <v>3.5844299999999998</v>
      </c>
      <c r="AC2073">
        <v>3.6031550000000001</v>
      </c>
      <c r="AD2073">
        <v>3.6183169999999998</v>
      </c>
      <c r="AE2073">
        <v>3.6364589999999999</v>
      </c>
      <c r="AF2073">
        <v>3.6568010000000002</v>
      </c>
      <c r="AG2073">
        <v>3.6799620000000002</v>
      </c>
      <c r="AH2073">
        <v>3.7056330000000002</v>
      </c>
      <c r="AI2073">
        <v>3.733743</v>
      </c>
      <c r="AJ2073">
        <v>3.7582179999999998</v>
      </c>
      <c r="AK2073">
        <v>3.782505</v>
      </c>
      <c r="AL2073">
        <v>3.8030819999999999</v>
      </c>
      <c r="AM2073">
        <v>3.826406</v>
      </c>
      <c r="AN2073">
        <v>3.8534220000000001</v>
      </c>
      <c r="AO2073" s="1">
        <v>5.0000000000000001E-3</v>
      </c>
    </row>
    <row r="2074" spans="1:41" hidden="1" x14ac:dyDescent="0.2">
      <c r="A2074" t="s">
        <v>1779</v>
      </c>
      <c r="B2074" t="s">
        <v>67</v>
      </c>
      <c r="C2074" t="s">
        <v>2648</v>
      </c>
      <c r="D2074" t="s">
        <v>2659</v>
      </c>
      <c r="E2074" t="s">
        <v>2663</v>
      </c>
      <c r="I2074" t="s">
        <v>10</v>
      </c>
    </row>
    <row r="2075" spans="1:41" hidden="1" x14ac:dyDescent="0.2">
      <c r="A2075" t="s">
        <v>1779</v>
      </c>
      <c r="B2075" t="s">
        <v>11</v>
      </c>
      <c r="C2075" t="s">
        <v>2648</v>
      </c>
      <c r="D2075" t="s">
        <v>2659</v>
      </c>
      <c r="E2075" t="s">
        <v>2663</v>
      </c>
      <c r="F2075" t="s">
        <v>2651</v>
      </c>
      <c r="H2075" t="s">
        <v>1536</v>
      </c>
      <c r="I2075" t="s">
        <v>10</v>
      </c>
      <c r="K2075">
        <v>0</v>
      </c>
      <c r="L2075">
        <v>0</v>
      </c>
      <c r="M2075">
        <v>0</v>
      </c>
      <c r="N2075">
        <v>0</v>
      </c>
      <c r="O2075">
        <v>0</v>
      </c>
      <c r="P2075">
        <v>0</v>
      </c>
      <c r="Q2075">
        <v>0</v>
      </c>
      <c r="R2075">
        <v>0</v>
      </c>
      <c r="S2075">
        <v>0</v>
      </c>
      <c r="T2075">
        <v>0</v>
      </c>
      <c r="U2075">
        <v>0</v>
      </c>
      <c r="V2075">
        <v>0</v>
      </c>
      <c r="W2075">
        <v>0</v>
      </c>
      <c r="X2075">
        <v>0</v>
      </c>
      <c r="Y2075">
        <v>0</v>
      </c>
      <c r="Z2075">
        <v>0</v>
      </c>
      <c r="AA2075">
        <v>0</v>
      </c>
      <c r="AB2075">
        <v>0</v>
      </c>
      <c r="AC2075">
        <v>0</v>
      </c>
      <c r="AD2075">
        <v>0</v>
      </c>
      <c r="AE2075">
        <v>0</v>
      </c>
      <c r="AF2075">
        <v>0</v>
      </c>
      <c r="AG2075">
        <v>0</v>
      </c>
      <c r="AH2075">
        <v>0</v>
      </c>
      <c r="AI2075">
        <v>0</v>
      </c>
      <c r="AJ2075">
        <v>0</v>
      </c>
      <c r="AK2075">
        <v>0</v>
      </c>
      <c r="AL2075">
        <v>0</v>
      </c>
      <c r="AM2075">
        <v>0</v>
      </c>
      <c r="AN2075">
        <v>0</v>
      </c>
      <c r="AO2075" t="s">
        <v>69</v>
      </c>
    </row>
    <row r="2076" spans="1:41" hidden="1" x14ac:dyDescent="0.2">
      <c r="A2076" t="s">
        <v>1779</v>
      </c>
      <c r="B2076" t="s">
        <v>13</v>
      </c>
      <c r="C2076" t="s">
        <v>2648</v>
      </c>
      <c r="D2076" t="s">
        <v>2659</v>
      </c>
      <c r="E2076" t="s">
        <v>2663</v>
      </c>
      <c r="F2076" t="s">
        <v>2652</v>
      </c>
      <c r="H2076" t="s">
        <v>1537</v>
      </c>
      <c r="I2076" t="s">
        <v>10</v>
      </c>
      <c r="K2076">
        <v>0</v>
      </c>
      <c r="L2076">
        <v>0</v>
      </c>
      <c r="M2076">
        <v>0</v>
      </c>
      <c r="N2076">
        <v>0</v>
      </c>
      <c r="O2076">
        <v>0</v>
      </c>
      <c r="P2076">
        <v>0</v>
      </c>
      <c r="Q2076">
        <v>0</v>
      </c>
      <c r="R2076">
        <v>0</v>
      </c>
      <c r="S2076">
        <v>0</v>
      </c>
      <c r="T2076">
        <v>0</v>
      </c>
      <c r="U2076">
        <v>0</v>
      </c>
      <c r="V2076">
        <v>0</v>
      </c>
      <c r="W2076">
        <v>0</v>
      </c>
      <c r="X2076">
        <v>0</v>
      </c>
      <c r="Y2076">
        <v>0</v>
      </c>
      <c r="Z2076">
        <v>0</v>
      </c>
      <c r="AA2076">
        <v>0</v>
      </c>
      <c r="AB2076">
        <v>0</v>
      </c>
      <c r="AC2076">
        <v>0</v>
      </c>
      <c r="AD2076">
        <v>0</v>
      </c>
      <c r="AE2076">
        <v>0</v>
      </c>
      <c r="AF2076">
        <v>0</v>
      </c>
      <c r="AG2076">
        <v>0</v>
      </c>
      <c r="AH2076">
        <v>0</v>
      </c>
      <c r="AI2076">
        <v>0</v>
      </c>
      <c r="AJ2076">
        <v>0</v>
      </c>
      <c r="AK2076">
        <v>0</v>
      </c>
      <c r="AL2076">
        <v>0</v>
      </c>
      <c r="AM2076">
        <v>0</v>
      </c>
      <c r="AN2076">
        <v>0</v>
      </c>
      <c r="AO2076" t="s">
        <v>69</v>
      </c>
    </row>
    <row r="2077" spans="1:41" hidden="1" x14ac:dyDescent="0.2">
      <c r="A2077" t="s">
        <v>1779</v>
      </c>
      <c r="B2077" t="s">
        <v>15</v>
      </c>
      <c r="C2077" t="s">
        <v>2648</v>
      </c>
      <c r="D2077" t="s">
        <v>2659</v>
      </c>
      <c r="E2077" t="s">
        <v>2663</v>
      </c>
      <c r="F2077" t="s">
        <v>2653</v>
      </c>
      <c r="H2077" t="s">
        <v>1538</v>
      </c>
      <c r="I2077" t="s">
        <v>10</v>
      </c>
      <c r="K2077">
        <v>0</v>
      </c>
      <c r="L2077">
        <v>0</v>
      </c>
      <c r="M2077">
        <v>0</v>
      </c>
      <c r="N2077">
        <v>0</v>
      </c>
      <c r="O2077">
        <v>0</v>
      </c>
      <c r="P2077">
        <v>0</v>
      </c>
      <c r="Q2077">
        <v>0</v>
      </c>
      <c r="R2077">
        <v>0</v>
      </c>
      <c r="S2077">
        <v>0</v>
      </c>
      <c r="T2077">
        <v>0</v>
      </c>
      <c r="U2077">
        <v>0</v>
      </c>
      <c r="V2077">
        <v>0</v>
      </c>
      <c r="W2077">
        <v>0</v>
      </c>
      <c r="X2077">
        <v>0</v>
      </c>
      <c r="Y2077">
        <v>0</v>
      </c>
      <c r="Z2077">
        <v>0</v>
      </c>
      <c r="AA2077">
        <v>0</v>
      </c>
      <c r="AB2077">
        <v>0</v>
      </c>
      <c r="AC2077">
        <v>0</v>
      </c>
      <c r="AD2077">
        <v>0</v>
      </c>
      <c r="AE2077">
        <v>0</v>
      </c>
      <c r="AF2077">
        <v>0</v>
      </c>
      <c r="AG2077">
        <v>0</v>
      </c>
      <c r="AH2077">
        <v>0</v>
      </c>
      <c r="AI2077">
        <v>0</v>
      </c>
      <c r="AJ2077">
        <v>0</v>
      </c>
      <c r="AK2077">
        <v>0</v>
      </c>
      <c r="AL2077">
        <v>0</v>
      </c>
      <c r="AM2077">
        <v>0</v>
      </c>
      <c r="AN2077">
        <v>0</v>
      </c>
      <c r="AO2077" t="s">
        <v>69</v>
      </c>
    </row>
    <row r="2078" spans="1:41" hidden="1" x14ac:dyDescent="0.2">
      <c r="A2078" t="s">
        <v>1779</v>
      </c>
      <c r="B2078" t="s">
        <v>25</v>
      </c>
      <c r="C2078" t="s">
        <v>2648</v>
      </c>
      <c r="D2078" t="s">
        <v>2659</v>
      </c>
      <c r="E2078" t="s">
        <v>2656</v>
      </c>
      <c r="I2078" t="s">
        <v>10</v>
      </c>
    </row>
    <row r="2079" spans="1:41" hidden="1" x14ac:dyDescent="0.2">
      <c r="A2079" t="s">
        <v>1779</v>
      </c>
      <c r="B2079" t="s">
        <v>11</v>
      </c>
      <c r="C2079" t="s">
        <v>2648</v>
      </c>
      <c r="D2079" t="s">
        <v>2659</v>
      </c>
      <c r="E2079" t="s">
        <v>2656</v>
      </c>
      <c r="F2079" t="s">
        <v>2651</v>
      </c>
      <c r="H2079" t="s">
        <v>1539</v>
      </c>
      <c r="I2079" t="s">
        <v>10</v>
      </c>
      <c r="K2079">
        <v>17.104771</v>
      </c>
      <c r="L2079">
        <v>17.245773</v>
      </c>
      <c r="M2079">
        <v>15.311159999999999</v>
      </c>
      <c r="N2079">
        <v>14.963623</v>
      </c>
      <c r="O2079">
        <v>14.688917</v>
      </c>
      <c r="P2079">
        <v>14.457907000000001</v>
      </c>
      <c r="Q2079">
        <v>14.501968</v>
      </c>
      <c r="R2079">
        <v>14.677077000000001</v>
      </c>
      <c r="S2079">
        <v>14.921272</v>
      </c>
      <c r="T2079">
        <v>14.811965000000001</v>
      </c>
      <c r="U2079">
        <v>14.727411</v>
      </c>
      <c r="V2079">
        <v>14.697374</v>
      </c>
      <c r="W2079">
        <v>14.761046</v>
      </c>
      <c r="X2079">
        <v>14.74765</v>
      </c>
      <c r="Y2079">
        <v>14.717635</v>
      </c>
      <c r="Z2079">
        <v>14.518271</v>
      </c>
      <c r="AA2079">
        <v>14.380623999999999</v>
      </c>
      <c r="AB2079">
        <v>14.275088</v>
      </c>
      <c r="AC2079">
        <v>14.174287</v>
      </c>
      <c r="AD2079">
        <v>14.135375</v>
      </c>
      <c r="AE2079">
        <v>14.100981000000001</v>
      </c>
      <c r="AF2079">
        <v>13.965296</v>
      </c>
      <c r="AG2079">
        <v>13.92488</v>
      </c>
      <c r="AH2079">
        <v>13.777281</v>
      </c>
      <c r="AI2079">
        <v>13.682967</v>
      </c>
      <c r="AJ2079">
        <v>13.622719999999999</v>
      </c>
      <c r="AK2079">
        <v>13.559675</v>
      </c>
      <c r="AL2079">
        <v>13.573869999999999</v>
      </c>
      <c r="AM2079">
        <v>13.453139</v>
      </c>
      <c r="AN2079">
        <v>13.389775</v>
      </c>
      <c r="AO2079" s="1">
        <v>-8.0000000000000002E-3</v>
      </c>
    </row>
    <row r="2080" spans="1:41" hidden="1" x14ac:dyDescent="0.2">
      <c r="A2080" t="s">
        <v>1779</v>
      </c>
      <c r="B2080" t="s">
        <v>13</v>
      </c>
      <c r="C2080" t="s">
        <v>2648</v>
      </c>
      <c r="D2080" t="s">
        <v>2659</v>
      </c>
      <c r="E2080" t="s">
        <v>2656</v>
      </c>
      <c r="F2080" t="s">
        <v>2652</v>
      </c>
      <c r="H2080" t="s">
        <v>1540</v>
      </c>
      <c r="I2080" t="s">
        <v>10</v>
      </c>
      <c r="K2080">
        <v>17.087088000000001</v>
      </c>
      <c r="L2080">
        <v>17.258379000000001</v>
      </c>
      <c r="M2080">
        <v>15.021127999999999</v>
      </c>
      <c r="N2080">
        <v>14.560377000000001</v>
      </c>
      <c r="O2080">
        <v>14.209495</v>
      </c>
      <c r="P2080">
        <v>13.999269999999999</v>
      </c>
      <c r="Q2080">
        <v>14.036816999999999</v>
      </c>
      <c r="R2080">
        <v>14.147145</v>
      </c>
      <c r="S2080">
        <v>14.234019</v>
      </c>
      <c r="T2080">
        <v>14.145533</v>
      </c>
      <c r="U2080">
        <v>14.103825000000001</v>
      </c>
      <c r="V2080">
        <v>14.164752999999999</v>
      </c>
      <c r="W2080">
        <v>14.105335</v>
      </c>
      <c r="X2080">
        <v>14.015048</v>
      </c>
      <c r="Y2080">
        <v>13.934340000000001</v>
      </c>
      <c r="Z2080">
        <v>13.729179999999999</v>
      </c>
      <c r="AA2080">
        <v>13.614079</v>
      </c>
      <c r="AB2080">
        <v>13.515993999999999</v>
      </c>
      <c r="AC2080">
        <v>13.430882</v>
      </c>
      <c r="AD2080">
        <v>13.408559</v>
      </c>
      <c r="AE2080">
        <v>13.30608</v>
      </c>
      <c r="AF2080">
        <v>13.156230000000001</v>
      </c>
      <c r="AG2080">
        <v>13.042370999999999</v>
      </c>
      <c r="AH2080">
        <v>12.984057999999999</v>
      </c>
      <c r="AI2080">
        <v>12.973454</v>
      </c>
      <c r="AJ2080">
        <v>12.945893</v>
      </c>
      <c r="AK2080">
        <v>12.875935</v>
      </c>
      <c r="AL2080">
        <v>12.816768</v>
      </c>
      <c r="AM2080">
        <v>12.729917</v>
      </c>
      <c r="AN2080">
        <v>12.67817</v>
      </c>
      <c r="AO2080" s="1">
        <v>-0.01</v>
      </c>
    </row>
    <row r="2081" spans="1:41" hidden="1" x14ac:dyDescent="0.2">
      <c r="A2081" t="s">
        <v>1779</v>
      </c>
      <c r="B2081" t="s">
        <v>15</v>
      </c>
      <c r="C2081" t="s">
        <v>2648</v>
      </c>
      <c r="D2081" t="s">
        <v>2659</v>
      </c>
      <c r="E2081" t="s">
        <v>2656</v>
      </c>
      <c r="F2081" t="s">
        <v>2653</v>
      </c>
      <c r="H2081" t="s">
        <v>1541</v>
      </c>
      <c r="I2081" t="s">
        <v>10</v>
      </c>
      <c r="K2081">
        <v>17.096855000000001</v>
      </c>
      <c r="L2081">
        <v>17.131039000000001</v>
      </c>
      <c r="M2081">
        <v>15.823095</v>
      </c>
      <c r="N2081">
        <v>15.699229000000001</v>
      </c>
      <c r="O2081">
        <v>15.523955000000001</v>
      </c>
      <c r="P2081">
        <v>15.486601</v>
      </c>
      <c r="Q2081">
        <v>15.697697</v>
      </c>
      <c r="R2081">
        <v>15.716586</v>
      </c>
      <c r="S2081">
        <v>15.778228</v>
      </c>
      <c r="T2081">
        <v>15.848560000000001</v>
      </c>
      <c r="U2081">
        <v>16.047146000000001</v>
      </c>
      <c r="V2081">
        <v>15.977584999999999</v>
      </c>
      <c r="W2081">
        <v>16.008879</v>
      </c>
      <c r="X2081">
        <v>15.974919</v>
      </c>
      <c r="Y2081">
        <v>15.924738</v>
      </c>
      <c r="Z2081">
        <v>15.859923</v>
      </c>
      <c r="AA2081">
        <v>15.877522000000001</v>
      </c>
      <c r="AB2081">
        <v>15.816255999999999</v>
      </c>
      <c r="AC2081">
        <v>15.765361</v>
      </c>
      <c r="AD2081">
        <v>15.939562</v>
      </c>
      <c r="AE2081">
        <v>15.958748999999999</v>
      </c>
      <c r="AF2081">
        <v>15.748586</v>
      </c>
      <c r="AG2081">
        <v>15.625501</v>
      </c>
      <c r="AH2081">
        <v>15.657501999999999</v>
      </c>
      <c r="AI2081">
        <v>15.475794</v>
      </c>
      <c r="AJ2081">
        <v>15.450945000000001</v>
      </c>
      <c r="AK2081">
        <v>15.314126999999999</v>
      </c>
      <c r="AL2081">
        <v>15.273899</v>
      </c>
      <c r="AM2081">
        <v>15.279615</v>
      </c>
      <c r="AN2081">
        <v>15.220229</v>
      </c>
      <c r="AO2081" s="1">
        <v>-4.0000000000000001E-3</v>
      </c>
    </row>
    <row r="2082" spans="1:41" hidden="1" x14ac:dyDescent="0.2">
      <c r="A2082" t="s">
        <v>1779</v>
      </c>
      <c r="B2082" t="s">
        <v>75</v>
      </c>
    </row>
    <row r="2083" spans="1:41" hidden="1" x14ac:dyDescent="0.2">
      <c r="A2083" t="s">
        <v>1779</v>
      </c>
      <c r="B2083" t="s">
        <v>9</v>
      </c>
      <c r="C2083" t="s">
        <v>2648</v>
      </c>
      <c r="D2083" t="s">
        <v>2664</v>
      </c>
      <c r="E2083" t="s">
        <v>2650</v>
      </c>
      <c r="I2083" t="s">
        <v>10</v>
      </c>
    </row>
    <row r="2084" spans="1:41" hidden="1" x14ac:dyDescent="0.2">
      <c r="A2084" t="s">
        <v>1779</v>
      </c>
      <c r="B2084" t="s">
        <v>11</v>
      </c>
      <c r="C2084" t="s">
        <v>2648</v>
      </c>
      <c r="D2084" t="s">
        <v>2664</v>
      </c>
      <c r="E2084" t="s">
        <v>2650</v>
      </c>
      <c r="F2084" t="s">
        <v>2651</v>
      </c>
      <c r="H2084" t="s">
        <v>1542</v>
      </c>
      <c r="I2084" t="s">
        <v>10</v>
      </c>
      <c r="K2084">
        <v>17.967226</v>
      </c>
      <c r="L2084">
        <v>18.589532999999999</v>
      </c>
      <c r="M2084">
        <v>17.053837000000001</v>
      </c>
      <c r="N2084">
        <v>17.057665</v>
      </c>
      <c r="O2084">
        <v>16.956976000000001</v>
      </c>
      <c r="P2084">
        <v>17.090129999999998</v>
      </c>
      <c r="Q2084">
        <v>17.443010000000001</v>
      </c>
      <c r="R2084">
        <v>17.923525000000001</v>
      </c>
      <c r="S2084">
        <v>18.233506999999999</v>
      </c>
      <c r="T2084">
        <v>18.560348999999999</v>
      </c>
      <c r="U2084">
        <v>18.849789000000001</v>
      </c>
      <c r="V2084">
        <v>19.085792999999999</v>
      </c>
      <c r="W2084">
        <v>19.313410000000001</v>
      </c>
      <c r="X2084">
        <v>19.449083000000002</v>
      </c>
      <c r="Y2084">
        <v>19.541077000000001</v>
      </c>
      <c r="Z2084">
        <v>19.669188999999999</v>
      </c>
      <c r="AA2084">
        <v>19.833680999999999</v>
      </c>
      <c r="AB2084">
        <v>19.983443999999999</v>
      </c>
      <c r="AC2084">
        <v>20.056380999999998</v>
      </c>
      <c r="AD2084">
        <v>20.301138000000002</v>
      </c>
      <c r="AE2084">
        <v>20.443860999999998</v>
      </c>
      <c r="AF2084">
        <v>20.455705999999999</v>
      </c>
      <c r="AG2084">
        <v>20.608457999999999</v>
      </c>
      <c r="AH2084">
        <v>20.790346</v>
      </c>
      <c r="AI2084">
        <v>20.815788000000001</v>
      </c>
      <c r="AJ2084">
        <v>20.906326</v>
      </c>
      <c r="AK2084">
        <v>20.966511000000001</v>
      </c>
      <c r="AL2084">
        <v>20.997409999999999</v>
      </c>
      <c r="AM2084">
        <v>20.979897000000001</v>
      </c>
      <c r="AN2084">
        <v>20.960587</v>
      </c>
      <c r="AO2084" s="1">
        <v>5.0000000000000001E-3</v>
      </c>
    </row>
    <row r="2085" spans="1:41" hidden="1" x14ac:dyDescent="0.2">
      <c r="A2085" t="s">
        <v>1779</v>
      </c>
      <c r="B2085" t="s">
        <v>13</v>
      </c>
      <c r="C2085" t="s">
        <v>2648</v>
      </c>
      <c r="D2085" t="s">
        <v>2664</v>
      </c>
      <c r="E2085" t="s">
        <v>2650</v>
      </c>
      <c r="F2085" t="s">
        <v>2652</v>
      </c>
      <c r="H2085" t="s">
        <v>1543</v>
      </c>
      <c r="I2085" t="s">
        <v>10</v>
      </c>
      <c r="K2085">
        <v>17.967856999999999</v>
      </c>
      <c r="L2085">
        <v>18.18721</v>
      </c>
      <c r="M2085">
        <v>16.249341999999999</v>
      </c>
      <c r="N2085">
        <v>15.715878999999999</v>
      </c>
      <c r="O2085">
        <v>15.413945999999999</v>
      </c>
      <c r="P2085">
        <v>15.346503999999999</v>
      </c>
      <c r="Q2085">
        <v>15.410295</v>
      </c>
      <c r="R2085">
        <v>15.632809</v>
      </c>
      <c r="S2085">
        <v>15.897449999999999</v>
      </c>
      <c r="T2085">
        <v>16.069105</v>
      </c>
      <c r="U2085">
        <v>16.190231000000001</v>
      </c>
      <c r="V2085">
        <v>16.487587000000001</v>
      </c>
      <c r="W2085">
        <v>16.768868999999999</v>
      </c>
      <c r="X2085">
        <v>16.829124</v>
      </c>
      <c r="Y2085">
        <v>16.819168000000001</v>
      </c>
      <c r="Z2085">
        <v>16.867066999999999</v>
      </c>
      <c r="AA2085">
        <v>16.997935999999999</v>
      </c>
      <c r="AB2085">
        <v>17.186207</v>
      </c>
      <c r="AC2085">
        <v>17.236139000000001</v>
      </c>
      <c r="AD2085">
        <v>17.464670000000002</v>
      </c>
      <c r="AE2085">
        <v>17.528168000000001</v>
      </c>
      <c r="AF2085">
        <v>17.557993</v>
      </c>
      <c r="AG2085">
        <v>17.601412</v>
      </c>
      <c r="AH2085">
        <v>17.621335999999999</v>
      </c>
      <c r="AI2085">
        <v>17.642105000000001</v>
      </c>
      <c r="AJ2085">
        <v>17.628831999999999</v>
      </c>
      <c r="AK2085">
        <v>17.565778999999999</v>
      </c>
      <c r="AL2085">
        <v>17.511922999999999</v>
      </c>
      <c r="AM2085">
        <v>17.596513999999999</v>
      </c>
      <c r="AN2085">
        <v>17.619071999999999</v>
      </c>
      <c r="AO2085" s="1">
        <v>-1E-3</v>
      </c>
    </row>
    <row r="2086" spans="1:41" hidden="1" x14ac:dyDescent="0.2">
      <c r="A2086" t="s">
        <v>1779</v>
      </c>
      <c r="B2086" t="s">
        <v>15</v>
      </c>
      <c r="C2086" t="s">
        <v>2648</v>
      </c>
      <c r="D2086" t="s">
        <v>2664</v>
      </c>
      <c r="E2086" t="s">
        <v>2650</v>
      </c>
      <c r="F2086" t="s">
        <v>2653</v>
      </c>
      <c r="H2086" t="s">
        <v>1544</v>
      </c>
      <c r="I2086" t="s">
        <v>10</v>
      </c>
      <c r="K2086">
        <v>17.96686</v>
      </c>
      <c r="L2086">
        <v>19.236253999999999</v>
      </c>
      <c r="M2086">
        <v>18.158937000000002</v>
      </c>
      <c r="N2086">
        <v>18.92238</v>
      </c>
      <c r="O2086">
        <v>19.41995</v>
      </c>
      <c r="P2086">
        <v>19.90814</v>
      </c>
      <c r="Q2086">
        <v>20.399291999999999</v>
      </c>
      <c r="R2086">
        <v>20.991741000000001</v>
      </c>
      <c r="S2086">
        <v>22.045563000000001</v>
      </c>
      <c r="T2086">
        <v>22.672602000000001</v>
      </c>
      <c r="U2086">
        <v>23.249310000000001</v>
      </c>
      <c r="V2086">
        <v>23.786021999999999</v>
      </c>
      <c r="W2086">
        <v>24.223049</v>
      </c>
      <c r="X2086">
        <v>24.574907</v>
      </c>
      <c r="Y2086">
        <v>24.735989</v>
      </c>
      <c r="Z2086">
        <v>25.110191</v>
      </c>
      <c r="AA2086">
        <v>25.30254</v>
      </c>
      <c r="AB2086">
        <v>25.557621000000001</v>
      </c>
      <c r="AC2086">
        <v>25.805304</v>
      </c>
      <c r="AD2086">
        <v>25.840719</v>
      </c>
      <c r="AE2086">
        <v>25.839276999999999</v>
      </c>
      <c r="AF2086">
        <v>25.827656000000001</v>
      </c>
      <c r="AG2086">
        <v>25.977340999999999</v>
      </c>
      <c r="AH2086">
        <v>26.259416999999999</v>
      </c>
      <c r="AI2086">
        <v>26.543800000000001</v>
      </c>
      <c r="AJ2086">
        <v>26.690313</v>
      </c>
      <c r="AK2086">
        <v>26.793222</v>
      </c>
      <c r="AL2086">
        <v>26.828189999999999</v>
      </c>
      <c r="AM2086">
        <v>26.958473000000001</v>
      </c>
      <c r="AN2086">
        <v>26.977979999999999</v>
      </c>
      <c r="AO2086" s="1">
        <v>1.4E-2</v>
      </c>
    </row>
    <row r="2087" spans="1:41" hidden="1" x14ac:dyDescent="0.2">
      <c r="A2087" t="s">
        <v>1779</v>
      </c>
      <c r="B2087" t="s">
        <v>79</v>
      </c>
      <c r="C2087" t="s">
        <v>2648</v>
      </c>
      <c r="D2087" t="s">
        <v>2664</v>
      </c>
      <c r="E2087" t="s">
        <v>2665</v>
      </c>
      <c r="I2087" t="s">
        <v>10</v>
      </c>
    </row>
    <row r="2088" spans="1:41" hidden="1" x14ac:dyDescent="0.2">
      <c r="A2088" t="s">
        <v>1779</v>
      </c>
      <c r="B2088" t="s">
        <v>11</v>
      </c>
      <c r="C2088" t="s">
        <v>2648</v>
      </c>
      <c r="D2088" t="s">
        <v>2664</v>
      </c>
      <c r="E2088" t="s">
        <v>2665</v>
      </c>
      <c r="F2088" t="s">
        <v>2651</v>
      </c>
      <c r="H2088" t="s">
        <v>1545</v>
      </c>
      <c r="I2088" t="s">
        <v>10</v>
      </c>
      <c r="K2088">
        <v>23.822379999999999</v>
      </c>
      <c r="L2088">
        <v>23.822379999999999</v>
      </c>
      <c r="M2088">
        <v>24.044594</v>
      </c>
      <c r="N2088">
        <v>23.637718</v>
      </c>
      <c r="O2088">
        <v>23.295314999999999</v>
      </c>
      <c r="P2088">
        <v>23.551842000000001</v>
      </c>
      <c r="Q2088">
        <v>23.861559</v>
      </c>
      <c r="R2088">
        <v>24.143280000000001</v>
      </c>
      <c r="S2088">
        <v>24.342627</v>
      </c>
      <c r="T2088">
        <v>25.051034999999999</v>
      </c>
      <c r="U2088">
        <v>25.430199000000002</v>
      </c>
      <c r="V2088">
        <v>25.767658000000001</v>
      </c>
      <c r="W2088">
        <v>25.867885999999999</v>
      </c>
      <c r="X2088">
        <v>26.241544999999999</v>
      </c>
      <c r="Y2088">
        <v>26.356833999999999</v>
      </c>
      <c r="Z2088">
        <v>26.524789999999999</v>
      </c>
      <c r="AA2088">
        <v>26.640694</v>
      </c>
      <c r="AB2088">
        <v>27.002748</v>
      </c>
      <c r="AC2088">
        <v>26.994425</v>
      </c>
      <c r="AD2088">
        <v>27.22175</v>
      </c>
      <c r="AE2088">
        <v>27.408356000000001</v>
      </c>
      <c r="AF2088">
        <v>27.448779999999999</v>
      </c>
      <c r="AG2088">
        <v>27.730103</v>
      </c>
      <c r="AH2088">
        <v>28.029430000000001</v>
      </c>
      <c r="AI2088">
        <v>28.113886000000001</v>
      </c>
      <c r="AJ2088">
        <v>28.375311</v>
      </c>
      <c r="AK2088">
        <v>28.476917</v>
      </c>
      <c r="AL2088">
        <v>28.395493999999999</v>
      </c>
      <c r="AM2088">
        <v>28.420587999999999</v>
      </c>
      <c r="AN2088">
        <v>28.398792</v>
      </c>
      <c r="AO2088" s="1">
        <v>6.0000000000000001E-3</v>
      </c>
    </row>
    <row r="2089" spans="1:41" hidden="1" x14ac:dyDescent="0.2">
      <c r="A2089" t="s">
        <v>1779</v>
      </c>
      <c r="B2089" t="s">
        <v>13</v>
      </c>
      <c r="C2089" t="s">
        <v>2648</v>
      </c>
      <c r="D2089" t="s">
        <v>2664</v>
      </c>
      <c r="E2089" t="s">
        <v>2665</v>
      </c>
      <c r="F2089" t="s">
        <v>2652</v>
      </c>
      <c r="H2089" t="s">
        <v>1546</v>
      </c>
      <c r="I2089" t="s">
        <v>10</v>
      </c>
      <c r="K2089">
        <v>23.822379999999999</v>
      </c>
      <c r="L2089">
        <v>23.822379999999999</v>
      </c>
      <c r="M2089">
        <v>23.553840999999998</v>
      </c>
      <c r="N2089">
        <v>22.627898999999999</v>
      </c>
      <c r="O2089">
        <v>22.167679</v>
      </c>
      <c r="P2089">
        <v>22.320578000000001</v>
      </c>
      <c r="Q2089">
        <v>22.651115000000001</v>
      </c>
      <c r="R2089">
        <v>22.648336</v>
      </c>
      <c r="S2089">
        <v>22.826086</v>
      </c>
      <c r="T2089">
        <v>23.218506000000001</v>
      </c>
      <c r="U2089">
        <v>23.609463000000002</v>
      </c>
      <c r="V2089">
        <v>23.841512999999999</v>
      </c>
      <c r="W2089">
        <v>23.568659</v>
      </c>
      <c r="X2089">
        <v>23.839924</v>
      </c>
      <c r="Y2089">
        <v>23.863436</v>
      </c>
      <c r="Z2089">
        <v>23.618110999999999</v>
      </c>
      <c r="AA2089">
        <v>23.446881999999999</v>
      </c>
      <c r="AB2089">
        <v>23.966913000000002</v>
      </c>
      <c r="AC2089">
        <v>23.879964999999999</v>
      </c>
      <c r="AD2089">
        <v>24.574902999999999</v>
      </c>
      <c r="AE2089">
        <v>24.723509</v>
      </c>
      <c r="AF2089">
        <v>24.713125000000002</v>
      </c>
      <c r="AG2089">
        <v>24.758461</v>
      </c>
      <c r="AH2089">
        <v>24.968733</v>
      </c>
      <c r="AI2089">
        <v>24.962824000000001</v>
      </c>
      <c r="AJ2089">
        <v>24.957850000000001</v>
      </c>
      <c r="AK2089">
        <v>24.835068</v>
      </c>
      <c r="AL2089">
        <v>24.949057</v>
      </c>
      <c r="AM2089">
        <v>25.262371000000002</v>
      </c>
      <c r="AN2089">
        <v>25.518387000000001</v>
      </c>
      <c r="AO2089" s="1">
        <v>2E-3</v>
      </c>
    </row>
    <row r="2090" spans="1:41" hidden="1" x14ac:dyDescent="0.2">
      <c r="A2090" t="s">
        <v>1779</v>
      </c>
      <c r="B2090" t="s">
        <v>15</v>
      </c>
      <c r="C2090" t="s">
        <v>2648</v>
      </c>
      <c r="D2090" t="s">
        <v>2664</v>
      </c>
      <c r="E2090" t="s">
        <v>2665</v>
      </c>
      <c r="F2090" t="s">
        <v>2653</v>
      </c>
      <c r="H2090" t="s">
        <v>1547</v>
      </c>
      <c r="I2090" t="s">
        <v>10</v>
      </c>
      <c r="K2090">
        <v>23.822379999999999</v>
      </c>
      <c r="L2090">
        <v>23.822379999999999</v>
      </c>
      <c r="M2090">
        <v>23.785225000000001</v>
      </c>
      <c r="N2090">
        <v>24.477160000000001</v>
      </c>
      <c r="O2090">
        <v>24.739543999999999</v>
      </c>
      <c r="P2090">
        <v>25.081327000000002</v>
      </c>
      <c r="Q2090">
        <v>25.545214000000001</v>
      </c>
      <c r="R2090">
        <v>26.115309</v>
      </c>
      <c r="S2090">
        <v>27.193936999999998</v>
      </c>
      <c r="T2090">
        <v>27.820858000000001</v>
      </c>
      <c r="U2090">
        <v>28.278669000000001</v>
      </c>
      <c r="V2090">
        <v>28.863503999999999</v>
      </c>
      <c r="W2090">
        <v>29.267918000000002</v>
      </c>
      <c r="X2090">
        <v>29.672419000000001</v>
      </c>
      <c r="Y2090">
        <v>29.829086</v>
      </c>
      <c r="Z2090">
        <v>30.091771999999999</v>
      </c>
      <c r="AA2090">
        <v>30.336319</v>
      </c>
      <c r="AB2090">
        <v>30.445792999999998</v>
      </c>
      <c r="AC2090">
        <v>30.669751999999999</v>
      </c>
      <c r="AD2090">
        <v>30.278337000000001</v>
      </c>
      <c r="AE2090">
        <v>30.152849</v>
      </c>
      <c r="AF2090">
        <v>30.532684</v>
      </c>
      <c r="AG2090">
        <v>30.865086000000002</v>
      </c>
      <c r="AH2090">
        <v>31.039760999999999</v>
      </c>
      <c r="AI2090">
        <v>31.51362</v>
      </c>
      <c r="AJ2090">
        <v>31.387003</v>
      </c>
      <c r="AK2090">
        <v>31.348255000000002</v>
      </c>
      <c r="AL2090">
        <v>31.094631</v>
      </c>
      <c r="AM2090">
        <v>31.349571000000001</v>
      </c>
      <c r="AN2090">
        <v>31.504652</v>
      </c>
      <c r="AO2090" s="1">
        <v>0.01</v>
      </c>
    </row>
    <row r="2091" spans="1:41" hidden="1" x14ac:dyDescent="0.2">
      <c r="A2091" t="s">
        <v>1779</v>
      </c>
      <c r="B2091" t="s">
        <v>83</v>
      </c>
      <c r="C2091" t="s">
        <v>2648</v>
      </c>
      <c r="D2091" t="s">
        <v>2664</v>
      </c>
      <c r="E2091" t="s">
        <v>2666</v>
      </c>
      <c r="I2091" t="s">
        <v>10</v>
      </c>
    </row>
    <row r="2092" spans="1:41" hidden="1" x14ac:dyDescent="0.2">
      <c r="A2092" t="s">
        <v>1779</v>
      </c>
      <c r="B2092" t="s">
        <v>11</v>
      </c>
      <c r="C2092" t="s">
        <v>2648</v>
      </c>
      <c r="D2092" t="s">
        <v>2664</v>
      </c>
      <c r="E2092" t="s">
        <v>2666</v>
      </c>
      <c r="F2092" t="s">
        <v>2651</v>
      </c>
      <c r="H2092" t="s">
        <v>1548</v>
      </c>
      <c r="I2092" t="s">
        <v>10</v>
      </c>
      <c r="K2092">
        <v>24.132835</v>
      </c>
      <c r="L2092">
        <v>22.891010000000001</v>
      </c>
      <c r="M2092">
        <v>20.032924999999999</v>
      </c>
      <c r="N2092">
        <v>19.693932</v>
      </c>
      <c r="O2092">
        <v>19.408657000000002</v>
      </c>
      <c r="P2092">
        <v>19.622382999999999</v>
      </c>
      <c r="Q2092">
        <v>19.880426</v>
      </c>
      <c r="R2092">
        <v>20.115144999999998</v>
      </c>
      <c r="S2092">
        <v>20.281230999999998</v>
      </c>
      <c r="T2092">
        <v>20.871447</v>
      </c>
      <c r="U2092">
        <v>21.161695000000002</v>
      </c>
      <c r="V2092">
        <v>21.41658</v>
      </c>
      <c r="W2092">
        <v>21.552011</v>
      </c>
      <c r="X2092">
        <v>21.757819999999999</v>
      </c>
      <c r="Y2092">
        <v>21.853411000000001</v>
      </c>
      <c r="Z2092">
        <v>22.045864000000002</v>
      </c>
      <c r="AA2092">
        <v>22.195881</v>
      </c>
      <c r="AB2092">
        <v>22.470289000000001</v>
      </c>
      <c r="AC2092">
        <v>22.470162999999999</v>
      </c>
      <c r="AD2092">
        <v>22.679993</v>
      </c>
      <c r="AE2092">
        <v>22.835464000000002</v>
      </c>
      <c r="AF2092">
        <v>22.869143999999999</v>
      </c>
      <c r="AG2092">
        <v>23.103529000000002</v>
      </c>
      <c r="AH2092">
        <v>23.352919</v>
      </c>
      <c r="AI2092">
        <v>23.423283000000001</v>
      </c>
      <c r="AJ2092">
        <v>23.641089999999998</v>
      </c>
      <c r="AK2092">
        <v>23.725743999999999</v>
      </c>
      <c r="AL2092">
        <v>23.657906000000001</v>
      </c>
      <c r="AM2092">
        <v>23.678812000000001</v>
      </c>
      <c r="AN2092">
        <v>23.660655999999999</v>
      </c>
      <c r="AO2092" s="1">
        <v>-1E-3</v>
      </c>
    </row>
    <row r="2093" spans="1:41" hidden="1" x14ac:dyDescent="0.2">
      <c r="A2093" t="s">
        <v>1779</v>
      </c>
      <c r="B2093" t="s">
        <v>13</v>
      </c>
      <c r="C2093" t="s">
        <v>2648</v>
      </c>
      <c r="D2093" t="s">
        <v>2664</v>
      </c>
      <c r="E2093" t="s">
        <v>2666</v>
      </c>
      <c r="F2093" t="s">
        <v>2652</v>
      </c>
      <c r="H2093" t="s">
        <v>1549</v>
      </c>
      <c r="I2093" t="s">
        <v>10</v>
      </c>
      <c r="K2093">
        <v>24.132835</v>
      </c>
      <c r="L2093">
        <v>22.891010000000001</v>
      </c>
      <c r="M2093">
        <v>19.672808</v>
      </c>
      <c r="N2093">
        <v>18.900518000000002</v>
      </c>
      <c r="O2093">
        <v>18.510812999999999</v>
      </c>
      <c r="P2093">
        <v>18.586565</v>
      </c>
      <c r="Q2093">
        <v>18.824120000000001</v>
      </c>
      <c r="R2093">
        <v>18.891438000000001</v>
      </c>
      <c r="S2093">
        <v>19.002008</v>
      </c>
      <c r="T2093">
        <v>19.273282999999999</v>
      </c>
      <c r="U2093">
        <v>19.415303999999999</v>
      </c>
      <c r="V2093">
        <v>19.593443000000001</v>
      </c>
      <c r="W2093">
        <v>19.611968999999998</v>
      </c>
      <c r="X2093">
        <v>19.604963000000001</v>
      </c>
      <c r="Y2093">
        <v>19.611598999999998</v>
      </c>
      <c r="Z2093">
        <v>19.619855999999999</v>
      </c>
      <c r="AA2093">
        <v>19.555233000000001</v>
      </c>
      <c r="AB2093">
        <v>19.704678999999999</v>
      </c>
      <c r="AC2093">
        <v>19.749901000000001</v>
      </c>
      <c r="AD2093">
        <v>20.134423999999999</v>
      </c>
      <c r="AE2093">
        <v>20.259419999999999</v>
      </c>
      <c r="AF2093">
        <v>20.298389</v>
      </c>
      <c r="AG2093">
        <v>20.468599000000001</v>
      </c>
      <c r="AH2093">
        <v>20.595171000000001</v>
      </c>
      <c r="AI2093">
        <v>20.633759000000001</v>
      </c>
      <c r="AJ2093">
        <v>20.788451999999999</v>
      </c>
      <c r="AK2093">
        <v>20.641179999999999</v>
      </c>
      <c r="AL2093">
        <v>20.737325999999999</v>
      </c>
      <c r="AM2093">
        <v>21.000997999999999</v>
      </c>
      <c r="AN2093">
        <v>21.222086000000001</v>
      </c>
      <c r="AO2093" s="1">
        <v>-4.0000000000000001E-3</v>
      </c>
    </row>
    <row r="2094" spans="1:41" hidden="1" x14ac:dyDescent="0.2">
      <c r="A2094" t="s">
        <v>1779</v>
      </c>
      <c r="B2094" t="s">
        <v>15</v>
      </c>
      <c r="C2094" t="s">
        <v>2648</v>
      </c>
      <c r="D2094" t="s">
        <v>2664</v>
      </c>
      <c r="E2094" t="s">
        <v>2666</v>
      </c>
      <c r="F2094" t="s">
        <v>2653</v>
      </c>
      <c r="H2094" t="s">
        <v>1550</v>
      </c>
      <c r="I2094" t="s">
        <v>10</v>
      </c>
      <c r="K2094">
        <v>24.132835</v>
      </c>
      <c r="L2094">
        <v>22.891010000000001</v>
      </c>
      <c r="M2094">
        <v>19.838774000000001</v>
      </c>
      <c r="N2094">
        <v>20.415785</v>
      </c>
      <c r="O2094">
        <v>20.659927</v>
      </c>
      <c r="P2094">
        <v>20.948592999999999</v>
      </c>
      <c r="Q2094">
        <v>21.33276</v>
      </c>
      <c r="R2094">
        <v>21.765238</v>
      </c>
      <c r="S2094">
        <v>22.684904</v>
      </c>
      <c r="T2094">
        <v>23.220414999999999</v>
      </c>
      <c r="U2094">
        <v>23.602533000000001</v>
      </c>
      <c r="V2094">
        <v>24.089037000000001</v>
      </c>
      <c r="W2094">
        <v>24.428229999999999</v>
      </c>
      <c r="X2094">
        <v>24.749088</v>
      </c>
      <c r="Y2094">
        <v>24.881782999999999</v>
      </c>
      <c r="Z2094">
        <v>25.090775000000001</v>
      </c>
      <c r="AA2094">
        <v>25.298655</v>
      </c>
      <c r="AB2094">
        <v>25.386058999999999</v>
      </c>
      <c r="AC2094">
        <v>25.572685</v>
      </c>
      <c r="AD2094">
        <v>25.257774000000001</v>
      </c>
      <c r="AE2094">
        <v>25.145890999999999</v>
      </c>
      <c r="AF2094">
        <v>25.464559999999999</v>
      </c>
      <c r="AG2094">
        <v>25.730070000000001</v>
      </c>
      <c r="AH2094">
        <v>25.889475000000001</v>
      </c>
      <c r="AI2094">
        <v>26.272107999999999</v>
      </c>
      <c r="AJ2094">
        <v>26.166820999999999</v>
      </c>
      <c r="AK2094">
        <v>26.13636</v>
      </c>
      <c r="AL2094">
        <v>25.93516</v>
      </c>
      <c r="AM2094">
        <v>26.146059000000001</v>
      </c>
      <c r="AN2094">
        <v>26.27721</v>
      </c>
      <c r="AO2094" s="1">
        <v>3.0000000000000001E-3</v>
      </c>
    </row>
    <row r="2095" spans="1:41" hidden="1" x14ac:dyDescent="0.2">
      <c r="A2095" t="s">
        <v>1779</v>
      </c>
      <c r="B2095" t="s">
        <v>87</v>
      </c>
      <c r="C2095" t="s">
        <v>2648</v>
      </c>
      <c r="D2095" t="s">
        <v>2664</v>
      </c>
      <c r="E2095" t="s">
        <v>2667</v>
      </c>
      <c r="I2095" t="s">
        <v>10</v>
      </c>
    </row>
    <row r="2096" spans="1:41" hidden="1" x14ac:dyDescent="0.2">
      <c r="A2096" t="s">
        <v>1779</v>
      </c>
      <c r="B2096" t="s">
        <v>11</v>
      </c>
      <c r="C2096" t="s">
        <v>2648</v>
      </c>
      <c r="D2096" t="s">
        <v>2664</v>
      </c>
      <c r="E2096" t="s">
        <v>2667</v>
      </c>
      <c r="F2096" t="s">
        <v>2651</v>
      </c>
      <c r="H2096" t="s">
        <v>1551</v>
      </c>
      <c r="I2096" t="s">
        <v>10</v>
      </c>
      <c r="K2096">
        <v>14.3431</v>
      </c>
      <c r="L2096">
        <v>14.92262</v>
      </c>
      <c r="M2096">
        <v>13.790540999999999</v>
      </c>
      <c r="N2096">
        <v>14.938727999999999</v>
      </c>
      <c r="O2096">
        <v>14.934272999999999</v>
      </c>
      <c r="P2096">
        <v>15.046901999999999</v>
      </c>
      <c r="Q2096">
        <v>15.245378000000001</v>
      </c>
      <c r="R2096">
        <v>15.536941000000001</v>
      </c>
      <c r="S2096">
        <v>15.697082999999999</v>
      </c>
      <c r="T2096">
        <v>15.633304000000001</v>
      </c>
      <c r="U2096">
        <v>16.064077000000001</v>
      </c>
      <c r="V2096">
        <v>16.248308000000002</v>
      </c>
      <c r="W2096">
        <v>16.348708999999999</v>
      </c>
      <c r="X2096">
        <v>16.524325999999999</v>
      </c>
      <c r="Y2096">
        <v>16.635513</v>
      </c>
      <c r="Z2096">
        <v>16.829687</v>
      </c>
      <c r="AA2096">
        <v>17.081410999999999</v>
      </c>
      <c r="AB2096">
        <v>17.259243000000001</v>
      </c>
      <c r="AC2096">
        <v>17.351353</v>
      </c>
      <c r="AD2096">
        <v>17.559525000000001</v>
      </c>
      <c r="AE2096">
        <v>17.692142</v>
      </c>
      <c r="AF2096">
        <v>17.722964999999999</v>
      </c>
      <c r="AG2096">
        <v>18.000118000000001</v>
      </c>
      <c r="AH2096">
        <v>18.30883</v>
      </c>
      <c r="AI2096">
        <v>18.414895999999999</v>
      </c>
      <c r="AJ2096">
        <v>18.616136999999998</v>
      </c>
      <c r="AK2096">
        <v>18.695751000000001</v>
      </c>
      <c r="AL2096">
        <v>18.669875999999999</v>
      </c>
      <c r="AM2096">
        <v>18.718843</v>
      </c>
      <c r="AN2096">
        <v>18.642507999999999</v>
      </c>
      <c r="AO2096" s="1">
        <v>8.9999999999999993E-3</v>
      </c>
    </row>
    <row r="2097" spans="1:41" hidden="1" x14ac:dyDescent="0.2">
      <c r="A2097" t="s">
        <v>1779</v>
      </c>
      <c r="B2097" t="s">
        <v>13</v>
      </c>
      <c r="C2097" t="s">
        <v>2648</v>
      </c>
      <c r="D2097" t="s">
        <v>2664</v>
      </c>
      <c r="E2097" t="s">
        <v>2667</v>
      </c>
      <c r="F2097" t="s">
        <v>2652</v>
      </c>
      <c r="H2097" t="s">
        <v>1552</v>
      </c>
      <c r="I2097" t="s">
        <v>10</v>
      </c>
      <c r="K2097">
        <v>14.3431</v>
      </c>
      <c r="L2097">
        <v>14.92262</v>
      </c>
      <c r="M2097">
        <v>13.344087999999999</v>
      </c>
      <c r="N2097">
        <v>13.947654</v>
      </c>
      <c r="O2097">
        <v>13.889377</v>
      </c>
      <c r="P2097">
        <v>14.034465000000001</v>
      </c>
      <c r="Q2097">
        <v>14.281965</v>
      </c>
      <c r="R2097">
        <v>14.518889</v>
      </c>
      <c r="S2097">
        <v>14.661006</v>
      </c>
      <c r="T2097">
        <v>14.616923</v>
      </c>
      <c r="U2097">
        <v>14.740396</v>
      </c>
      <c r="V2097">
        <v>14.876569999999999</v>
      </c>
      <c r="W2097">
        <v>14.861755</v>
      </c>
      <c r="X2097">
        <v>14.718904</v>
      </c>
      <c r="Y2097">
        <v>14.747251</v>
      </c>
      <c r="Z2097">
        <v>14.725759999999999</v>
      </c>
      <c r="AA2097">
        <v>14.763138</v>
      </c>
      <c r="AB2097">
        <v>14.931988</v>
      </c>
      <c r="AC2097">
        <v>14.936000999999999</v>
      </c>
      <c r="AD2097">
        <v>15.279301999999999</v>
      </c>
      <c r="AE2097">
        <v>15.426017</v>
      </c>
      <c r="AF2097">
        <v>15.419477000000001</v>
      </c>
      <c r="AG2097">
        <v>15.744434999999999</v>
      </c>
      <c r="AH2097">
        <v>15.885804</v>
      </c>
      <c r="AI2097">
        <v>15.959440000000001</v>
      </c>
      <c r="AJ2097">
        <v>16.182694999999999</v>
      </c>
      <c r="AK2097">
        <v>16.082353999999999</v>
      </c>
      <c r="AL2097">
        <v>16.161453000000002</v>
      </c>
      <c r="AM2097">
        <v>16.420850999999999</v>
      </c>
      <c r="AN2097">
        <v>16.570868999999998</v>
      </c>
      <c r="AO2097" s="1">
        <v>5.0000000000000001E-3</v>
      </c>
    </row>
    <row r="2098" spans="1:41" hidden="1" x14ac:dyDescent="0.2">
      <c r="A2098" t="s">
        <v>1779</v>
      </c>
      <c r="B2098" t="s">
        <v>15</v>
      </c>
      <c r="C2098" t="s">
        <v>2648</v>
      </c>
      <c r="D2098" t="s">
        <v>2664</v>
      </c>
      <c r="E2098" t="s">
        <v>2667</v>
      </c>
      <c r="F2098" t="s">
        <v>2653</v>
      </c>
      <c r="H2098" t="s">
        <v>1553</v>
      </c>
      <c r="I2098" t="s">
        <v>10</v>
      </c>
      <c r="K2098">
        <v>14.3431</v>
      </c>
      <c r="L2098">
        <v>14.92262</v>
      </c>
      <c r="M2098">
        <v>13.646267</v>
      </c>
      <c r="N2098">
        <v>15.024012000000001</v>
      </c>
      <c r="O2098">
        <v>15.432725</v>
      </c>
      <c r="P2098">
        <v>15.710281</v>
      </c>
      <c r="Q2098">
        <v>16.039953000000001</v>
      </c>
      <c r="R2098">
        <v>16.623336999999999</v>
      </c>
      <c r="S2098">
        <v>17.638694999999998</v>
      </c>
      <c r="T2098">
        <v>17.926780999999998</v>
      </c>
      <c r="U2098">
        <v>18.406621999999999</v>
      </c>
      <c r="V2098">
        <v>18.787489000000001</v>
      </c>
      <c r="W2098">
        <v>19.104067000000001</v>
      </c>
      <c r="X2098">
        <v>19.384429999999998</v>
      </c>
      <c r="Y2098">
        <v>19.509505999999998</v>
      </c>
      <c r="Z2098">
        <v>19.735979</v>
      </c>
      <c r="AA2098">
        <v>19.996447</v>
      </c>
      <c r="AB2098">
        <v>20.066079999999999</v>
      </c>
      <c r="AC2098">
        <v>20.251905000000001</v>
      </c>
      <c r="AD2098">
        <v>19.978612999999999</v>
      </c>
      <c r="AE2098">
        <v>19.917089000000001</v>
      </c>
      <c r="AF2098">
        <v>20.024215999999999</v>
      </c>
      <c r="AG2098">
        <v>20.334339</v>
      </c>
      <c r="AH2098">
        <v>20.548801000000001</v>
      </c>
      <c r="AI2098">
        <v>20.931235999999998</v>
      </c>
      <c r="AJ2098">
        <v>21.001688000000001</v>
      </c>
      <c r="AK2098">
        <v>21.102484</v>
      </c>
      <c r="AL2098">
        <v>20.965005999999999</v>
      </c>
      <c r="AM2098">
        <v>20.970005</v>
      </c>
      <c r="AN2098">
        <v>21.118518999999999</v>
      </c>
      <c r="AO2098" s="1">
        <v>1.2999999999999999E-2</v>
      </c>
    </row>
    <row r="2099" spans="1:41" hidden="1" x14ac:dyDescent="0.2">
      <c r="A2099" t="s">
        <v>1779</v>
      </c>
      <c r="B2099" t="s">
        <v>91</v>
      </c>
      <c r="C2099" t="s">
        <v>2648</v>
      </c>
      <c r="D2099" t="s">
        <v>2664</v>
      </c>
      <c r="E2099" t="s">
        <v>2668</v>
      </c>
      <c r="I2099" t="s">
        <v>10</v>
      </c>
    </row>
    <row r="2100" spans="1:41" hidden="1" x14ac:dyDescent="0.2">
      <c r="A2100" t="s">
        <v>1779</v>
      </c>
      <c r="B2100" t="s">
        <v>11</v>
      </c>
      <c r="C2100" t="s">
        <v>2648</v>
      </c>
      <c r="D2100" t="s">
        <v>2664</v>
      </c>
      <c r="E2100" t="s">
        <v>2668</v>
      </c>
      <c r="F2100" t="s">
        <v>2651</v>
      </c>
      <c r="H2100" t="s">
        <v>1554</v>
      </c>
      <c r="I2100" t="s">
        <v>10</v>
      </c>
      <c r="K2100">
        <v>22.932403999999998</v>
      </c>
      <c r="L2100">
        <v>21.938942000000001</v>
      </c>
      <c r="M2100">
        <v>21.006826</v>
      </c>
      <c r="N2100">
        <v>21.730243999999999</v>
      </c>
      <c r="O2100">
        <v>21.628316999999999</v>
      </c>
      <c r="P2100">
        <v>21.536007000000001</v>
      </c>
      <c r="Q2100">
        <v>21.521129999999999</v>
      </c>
      <c r="R2100">
        <v>21.699354</v>
      </c>
      <c r="S2100">
        <v>21.832602000000001</v>
      </c>
      <c r="T2100">
        <v>21.795341000000001</v>
      </c>
      <c r="U2100">
        <v>22.057317999999999</v>
      </c>
      <c r="V2100">
        <v>22.162272999999999</v>
      </c>
      <c r="W2100">
        <v>22.249870000000001</v>
      </c>
      <c r="X2100">
        <v>22.282557000000001</v>
      </c>
      <c r="Y2100">
        <v>22.381155</v>
      </c>
      <c r="Z2100">
        <v>22.569718999999999</v>
      </c>
      <c r="AA2100">
        <v>22.759623999999999</v>
      </c>
      <c r="AB2100">
        <v>22.890872999999999</v>
      </c>
      <c r="AC2100">
        <v>22.976020999999999</v>
      </c>
      <c r="AD2100">
        <v>23.181733999999999</v>
      </c>
      <c r="AE2100">
        <v>23.294112999999999</v>
      </c>
      <c r="AF2100">
        <v>23.300701</v>
      </c>
      <c r="AG2100">
        <v>23.561878</v>
      </c>
      <c r="AH2100">
        <v>23.846933</v>
      </c>
      <c r="AI2100">
        <v>23.934802999999999</v>
      </c>
      <c r="AJ2100">
        <v>24.109190000000002</v>
      </c>
      <c r="AK2100">
        <v>24.170818000000001</v>
      </c>
      <c r="AL2100">
        <v>24.122105000000001</v>
      </c>
      <c r="AM2100">
        <v>24.086313000000001</v>
      </c>
      <c r="AN2100">
        <v>24.012362</v>
      </c>
      <c r="AO2100" s="1">
        <v>2E-3</v>
      </c>
    </row>
    <row r="2101" spans="1:41" hidden="1" x14ac:dyDescent="0.2">
      <c r="A2101" t="s">
        <v>1779</v>
      </c>
      <c r="B2101" t="s">
        <v>13</v>
      </c>
      <c r="C2101" t="s">
        <v>2648</v>
      </c>
      <c r="D2101" t="s">
        <v>2664</v>
      </c>
      <c r="E2101" t="s">
        <v>2668</v>
      </c>
      <c r="F2101" t="s">
        <v>2652</v>
      </c>
      <c r="H2101" t="s">
        <v>1555</v>
      </c>
      <c r="I2101" t="s">
        <v>10</v>
      </c>
      <c r="K2101">
        <v>22.932403999999998</v>
      </c>
      <c r="L2101">
        <v>21.938942000000001</v>
      </c>
      <c r="M2101">
        <v>20.704913999999999</v>
      </c>
      <c r="N2101">
        <v>20.960711</v>
      </c>
      <c r="O2101">
        <v>20.814388000000001</v>
      </c>
      <c r="P2101">
        <v>20.699877000000001</v>
      </c>
      <c r="Q2101">
        <v>20.736084000000002</v>
      </c>
      <c r="R2101">
        <v>20.856286999999998</v>
      </c>
      <c r="S2101">
        <v>20.957502000000002</v>
      </c>
      <c r="T2101">
        <v>20.923456000000002</v>
      </c>
      <c r="U2101">
        <v>20.989917999999999</v>
      </c>
      <c r="V2101">
        <v>21.032557000000001</v>
      </c>
      <c r="W2101">
        <v>21.011448000000001</v>
      </c>
      <c r="X2101">
        <v>20.817136999999999</v>
      </c>
      <c r="Y2101">
        <v>20.804831</v>
      </c>
      <c r="Z2101">
        <v>20.815864999999999</v>
      </c>
      <c r="AA2101">
        <v>20.848503000000001</v>
      </c>
      <c r="AB2101">
        <v>20.901661000000001</v>
      </c>
      <c r="AC2101">
        <v>20.902712000000001</v>
      </c>
      <c r="AD2101">
        <v>21.192968</v>
      </c>
      <c r="AE2101">
        <v>21.326070999999999</v>
      </c>
      <c r="AF2101">
        <v>21.351659999999999</v>
      </c>
      <c r="AG2101">
        <v>21.582985000000001</v>
      </c>
      <c r="AH2101">
        <v>21.60051</v>
      </c>
      <c r="AI2101">
        <v>21.651993000000001</v>
      </c>
      <c r="AJ2101">
        <v>21.865423</v>
      </c>
      <c r="AK2101">
        <v>21.757065000000001</v>
      </c>
      <c r="AL2101">
        <v>21.817867</v>
      </c>
      <c r="AM2101">
        <v>22.043285000000001</v>
      </c>
      <c r="AN2101">
        <v>22.160582000000002</v>
      </c>
      <c r="AO2101" s="1">
        <v>-1E-3</v>
      </c>
    </row>
    <row r="2102" spans="1:41" hidden="1" x14ac:dyDescent="0.2">
      <c r="A2102" t="s">
        <v>1779</v>
      </c>
      <c r="B2102" t="s">
        <v>15</v>
      </c>
      <c r="C2102" t="s">
        <v>2648</v>
      </c>
      <c r="D2102" t="s">
        <v>2664</v>
      </c>
      <c r="E2102" t="s">
        <v>2668</v>
      </c>
      <c r="F2102" t="s">
        <v>2653</v>
      </c>
      <c r="H2102" t="s">
        <v>1556</v>
      </c>
      <c r="I2102" t="s">
        <v>10</v>
      </c>
      <c r="K2102">
        <v>22.932403999999998</v>
      </c>
      <c r="L2102">
        <v>21.938942000000001</v>
      </c>
      <c r="M2102">
        <v>20.939079</v>
      </c>
      <c r="N2102">
        <v>21.999383999999999</v>
      </c>
      <c r="O2102">
        <v>22.30125</v>
      </c>
      <c r="P2102">
        <v>22.431459</v>
      </c>
      <c r="Q2102">
        <v>22.565398999999999</v>
      </c>
      <c r="R2102">
        <v>22.888102</v>
      </c>
      <c r="S2102">
        <v>23.893778000000001</v>
      </c>
      <c r="T2102">
        <v>24.163561000000001</v>
      </c>
      <c r="U2102">
        <v>24.522151999999998</v>
      </c>
      <c r="V2102">
        <v>24.855701</v>
      </c>
      <c r="W2102">
        <v>25.113472000000002</v>
      </c>
      <c r="X2102">
        <v>25.328652999999999</v>
      </c>
      <c r="Y2102">
        <v>25.377573000000002</v>
      </c>
      <c r="Z2102">
        <v>25.622451999999999</v>
      </c>
      <c r="AA2102">
        <v>25.819386000000002</v>
      </c>
      <c r="AB2102">
        <v>25.851419</v>
      </c>
      <c r="AC2102">
        <v>26.022091</v>
      </c>
      <c r="AD2102">
        <v>25.695784</v>
      </c>
      <c r="AE2102">
        <v>25.682307999999999</v>
      </c>
      <c r="AF2102">
        <v>25.752756000000002</v>
      </c>
      <c r="AG2102">
        <v>26.052132</v>
      </c>
      <c r="AH2102">
        <v>26.206436</v>
      </c>
      <c r="AI2102">
        <v>26.512224</v>
      </c>
      <c r="AJ2102">
        <v>26.655445</v>
      </c>
      <c r="AK2102">
        <v>26.671393999999999</v>
      </c>
      <c r="AL2102">
        <v>26.577435000000001</v>
      </c>
      <c r="AM2102">
        <v>26.582958000000001</v>
      </c>
      <c r="AN2102">
        <v>26.694863999999999</v>
      </c>
      <c r="AO2102" s="1">
        <v>5.0000000000000001E-3</v>
      </c>
    </row>
    <row r="2103" spans="1:41" hidden="1" x14ac:dyDescent="0.2">
      <c r="A2103" t="s">
        <v>1779</v>
      </c>
      <c r="B2103" t="s">
        <v>36</v>
      </c>
      <c r="C2103" t="s">
        <v>2648</v>
      </c>
      <c r="D2103" t="s">
        <v>2664</v>
      </c>
      <c r="E2103" t="s">
        <v>2660</v>
      </c>
      <c r="I2103" t="s">
        <v>10</v>
      </c>
    </row>
    <row r="2104" spans="1:41" hidden="1" x14ac:dyDescent="0.2">
      <c r="A2104" t="s">
        <v>1779</v>
      </c>
      <c r="B2104" t="s">
        <v>11</v>
      </c>
      <c r="C2104" t="s">
        <v>2648</v>
      </c>
      <c r="D2104" t="s">
        <v>2664</v>
      </c>
      <c r="E2104" t="s">
        <v>2660</v>
      </c>
      <c r="F2104" t="s">
        <v>2651</v>
      </c>
      <c r="H2104" t="s">
        <v>1557</v>
      </c>
      <c r="I2104" t="s">
        <v>10</v>
      </c>
      <c r="K2104">
        <v>5.9942130000000002</v>
      </c>
      <c r="L2104">
        <v>4.43506</v>
      </c>
      <c r="M2104">
        <v>7.6680219999999997</v>
      </c>
      <c r="N2104">
        <v>8.5955650000000006</v>
      </c>
      <c r="O2104">
        <v>8.6968560000000004</v>
      </c>
      <c r="P2104">
        <v>8.8893369999999994</v>
      </c>
      <c r="Q2104">
        <v>9.2145860000000006</v>
      </c>
      <c r="R2104">
        <v>9.4263490000000001</v>
      </c>
      <c r="S2104">
        <v>9.5274190000000001</v>
      </c>
      <c r="T2104">
        <v>9.6806560000000008</v>
      </c>
      <c r="U2104">
        <v>9.8636079999999993</v>
      </c>
      <c r="V2104">
        <v>10.002924</v>
      </c>
      <c r="W2104">
        <v>10.123044</v>
      </c>
      <c r="X2104">
        <v>10.136808</v>
      </c>
      <c r="Y2104">
        <v>10.157318</v>
      </c>
      <c r="Z2104">
        <v>10.094329</v>
      </c>
      <c r="AA2104">
        <v>10.021062000000001</v>
      </c>
      <c r="AB2104">
        <v>10.259008</v>
      </c>
      <c r="AC2104">
        <v>10.122581</v>
      </c>
      <c r="AD2104">
        <v>10.626272</v>
      </c>
      <c r="AE2104">
        <v>10.789953000000001</v>
      </c>
      <c r="AF2104">
        <v>10.923170000000001</v>
      </c>
      <c r="AG2104">
        <v>11.276346999999999</v>
      </c>
      <c r="AH2104">
        <v>11.508285000000001</v>
      </c>
      <c r="AI2104">
        <v>11.579406000000001</v>
      </c>
      <c r="AJ2104">
        <v>11.747591999999999</v>
      </c>
      <c r="AK2104">
        <v>11.800228000000001</v>
      </c>
      <c r="AL2104">
        <v>11.782213</v>
      </c>
      <c r="AM2104">
        <v>11.792527</v>
      </c>
      <c r="AN2104">
        <v>11.750453</v>
      </c>
      <c r="AO2104" s="1">
        <v>2.3E-2</v>
      </c>
    </row>
    <row r="2105" spans="1:41" hidden="1" x14ac:dyDescent="0.2">
      <c r="A2105" t="s">
        <v>1779</v>
      </c>
      <c r="B2105" t="s">
        <v>13</v>
      </c>
      <c r="C2105" t="s">
        <v>2648</v>
      </c>
      <c r="D2105" t="s">
        <v>2664</v>
      </c>
      <c r="E2105" t="s">
        <v>2660</v>
      </c>
      <c r="F2105" t="s">
        <v>2652</v>
      </c>
      <c r="H2105" t="s">
        <v>1558</v>
      </c>
      <c r="I2105" t="s">
        <v>10</v>
      </c>
      <c r="K2105">
        <v>5.9942960000000003</v>
      </c>
      <c r="L2105">
        <v>4.4333410000000004</v>
      </c>
      <c r="M2105">
        <v>7.3443699999999996</v>
      </c>
      <c r="N2105">
        <v>7.8262799999999997</v>
      </c>
      <c r="O2105">
        <v>7.9101559999999997</v>
      </c>
      <c r="P2105">
        <v>8.1140080000000001</v>
      </c>
      <c r="Q2105">
        <v>8.4413710000000002</v>
      </c>
      <c r="R2105">
        <v>8.5878209999999999</v>
      </c>
      <c r="S2105">
        <v>8.6958040000000008</v>
      </c>
      <c r="T2105">
        <v>8.7629699999999993</v>
      </c>
      <c r="U2105">
        <v>8.8370060000000006</v>
      </c>
      <c r="V2105">
        <v>8.9454480000000007</v>
      </c>
      <c r="W2105">
        <v>9.0042570000000008</v>
      </c>
      <c r="X2105">
        <v>8.9443540000000006</v>
      </c>
      <c r="Y2105">
        <v>8.9701599999999999</v>
      </c>
      <c r="Z2105">
        <v>8.9637370000000001</v>
      </c>
      <c r="AA2105">
        <v>8.9882500000000007</v>
      </c>
      <c r="AB2105">
        <v>9.1068219999999993</v>
      </c>
      <c r="AC2105">
        <v>9.1294179999999994</v>
      </c>
      <c r="AD2105">
        <v>9.4230309999999999</v>
      </c>
      <c r="AE2105">
        <v>9.5495470000000005</v>
      </c>
      <c r="AF2105">
        <v>9.547326</v>
      </c>
      <c r="AG2105">
        <v>9.7564869999999999</v>
      </c>
      <c r="AH2105">
        <v>9.8598199999999991</v>
      </c>
      <c r="AI2105">
        <v>9.8937419999999996</v>
      </c>
      <c r="AJ2105">
        <v>10.075621</v>
      </c>
      <c r="AK2105">
        <v>9.9877000000000002</v>
      </c>
      <c r="AL2105">
        <v>10.020243000000001</v>
      </c>
      <c r="AM2105">
        <v>10.170702</v>
      </c>
      <c r="AN2105">
        <v>10.310261000000001</v>
      </c>
      <c r="AO2105" s="1">
        <v>1.9E-2</v>
      </c>
    </row>
    <row r="2106" spans="1:41" hidden="1" x14ac:dyDescent="0.2">
      <c r="A2106" t="s">
        <v>1779</v>
      </c>
      <c r="B2106" t="s">
        <v>15</v>
      </c>
      <c r="C2106" t="s">
        <v>2648</v>
      </c>
      <c r="D2106" t="s">
        <v>2664</v>
      </c>
      <c r="E2106" t="s">
        <v>2660</v>
      </c>
      <c r="F2106" t="s">
        <v>2653</v>
      </c>
      <c r="H2106" t="s">
        <v>1559</v>
      </c>
      <c r="I2106" t="s">
        <v>10</v>
      </c>
      <c r="K2106">
        <v>5.9942060000000001</v>
      </c>
      <c r="L2106">
        <v>4.4420279999999996</v>
      </c>
      <c r="M2106">
        <v>7.6719749999999998</v>
      </c>
      <c r="N2106">
        <v>8.880706</v>
      </c>
      <c r="O2106">
        <v>9.296716</v>
      </c>
      <c r="P2106">
        <v>9.6056460000000001</v>
      </c>
      <c r="Q2106">
        <v>9.9945959999999996</v>
      </c>
      <c r="R2106">
        <v>10.349418</v>
      </c>
      <c r="S2106">
        <v>11.083591</v>
      </c>
      <c r="T2106">
        <v>11.182076</v>
      </c>
      <c r="U2106">
        <v>11.401517</v>
      </c>
      <c r="V2106">
        <v>11.579041999999999</v>
      </c>
      <c r="W2106">
        <v>11.721819999999999</v>
      </c>
      <c r="X2106">
        <v>11.82704</v>
      </c>
      <c r="Y2106">
        <v>11.875322000000001</v>
      </c>
      <c r="Z2106">
        <v>11.965477</v>
      </c>
      <c r="AA2106">
        <v>11.97743</v>
      </c>
      <c r="AB2106">
        <v>12.137506</v>
      </c>
      <c r="AC2106">
        <v>12.193121</v>
      </c>
      <c r="AD2106">
        <v>12.262774</v>
      </c>
      <c r="AE2106">
        <v>12.410462000000001</v>
      </c>
      <c r="AF2106">
        <v>12.522683000000001</v>
      </c>
      <c r="AG2106">
        <v>12.790907000000001</v>
      </c>
      <c r="AH2106">
        <v>12.729321000000001</v>
      </c>
      <c r="AI2106">
        <v>12.83877</v>
      </c>
      <c r="AJ2106">
        <v>12.981252</v>
      </c>
      <c r="AK2106">
        <v>12.991137999999999</v>
      </c>
      <c r="AL2106">
        <v>13.063056</v>
      </c>
      <c r="AM2106">
        <v>13.138214</v>
      </c>
      <c r="AN2106">
        <v>13.106842</v>
      </c>
      <c r="AO2106" s="1">
        <v>2.7E-2</v>
      </c>
    </row>
    <row r="2107" spans="1:41" hidden="1" x14ac:dyDescent="0.2">
      <c r="A2107" t="s">
        <v>1779</v>
      </c>
      <c r="B2107" t="s">
        <v>21</v>
      </c>
      <c r="C2107" t="s">
        <v>2648</v>
      </c>
      <c r="D2107" t="s">
        <v>2664</v>
      </c>
      <c r="E2107" t="s">
        <v>2655</v>
      </c>
      <c r="I2107" t="s">
        <v>10</v>
      </c>
    </row>
    <row r="2108" spans="1:41" hidden="1" x14ac:dyDescent="0.2">
      <c r="A2108" t="s">
        <v>1779</v>
      </c>
      <c r="B2108" t="s">
        <v>11</v>
      </c>
      <c r="C2108" t="s">
        <v>2648</v>
      </c>
      <c r="D2108" t="s">
        <v>2664</v>
      </c>
      <c r="E2108" t="s">
        <v>2655</v>
      </c>
      <c r="F2108" t="s">
        <v>2651</v>
      </c>
      <c r="H2108" t="s">
        <v>1560</v>
      </c>
      <c r="I2108" t="s">
        <v>10</v>
      </c>
      <c r="K2108">
        <v>14.247108000000001</v>
      </c>
      <c r="L2108">
        <v>13.930372999999999</v>
      </c>
      <c r="M2108">
        <v>13.369683999999999</v>
      </c>
      <c r="N2108">
        <v>12.881270000000001</v>
      </c>
      <c r="O2108">
        <v>12.477085000000001</v>
      </c>
      <c r="P2108">
        <v>12.169945</v>
      </c>
      <c r="Q2108">
        <v>11.966022000000001</v>
      </c>
      <c r="R2108">
        <v>11.835943</v>
      </c>
      <c r="S2108">
        <v>11.66765</v>
      </c>
      <c r="T2108">
        <v>11.495407999999999</v>
      </c>
      <c r="U2108">
        <v>11.35755</v>
      </c>
      <c r="V2108">
        <v>11.187469999999999</v>
      </c>
      <c r="W2108">
        <v>11.088006999999999</v>
      </c>
      <c r="X2108">
        <v>10.948878000000001</v>
      </c>
      <c r="Y2108">
        <v>10.818921</v>
      </c>
      <c r="Z2108">
        <v>10.733040000000001</v>
      </c>
      <c r="AA2108">
        <v>10.656601</v>
      </c>
      <c r="AB2108">
        <v>10.597483</v>
      </c>
      <c r="AC2108">
        <v>10.533087</v>
      </c>
      <c r="AD2108">
        <v>10.513405000000001</v>
      </c>
      <c r="AE2108">
        <v>10.481349</v>
      </c>
      <c r="AF2108">
        <v>10.421283000000001</v>
      </c>
      <c r="AG2108">
        <v>10.400418</v>
      </c>
      <c r="AH2108">
        <v>10.313952</v>
      </c>
      <c r="AI2108">
        <v>10.268941</v>
      </c>
      <c r="AJ2108">
        <v>10.246862</v>
      </c>
      <c r="AK2108">
        <v>10.233267</v>
      </c>
      <c r="AL2108">
        <v>10.24288</v>
      </c>
      <c r="AM2108">
        <v>10.227721000000001</v>
      </c>
      <c r="AN2108">
        <v>10.227463</v>
      </c>
      <c r="AO2108" s="1">
        <v>-1.0999999999999999E-2</v>
      </c>
    </row>
    <row r="2109" spans="1:41" hidden="1" x14ac:dyDescent="0.2">
      <c r="A2109" t="s">
        <v>1779</v>
      </c>
      <c r="B2109" t="s">
        <v>13</v>
      </c>
      <c r="C2109" t="s">
        <v>2648</v>
      </c>
      <c r="D2109" t="s">
        <v>2664</v>
      </c>
      <c r="E2109" t="s">
        <v>2655</v>
      </c>
      <c r="F2109" t="s">
        <v>2652</v>
      </c>
      <c r="H2109" t="s">
        <v>1561</v>
      </c>
      <c r="I2109" t="s">
        <v>10</v>
      </c>
      <c r="K2109">
        <v>14.234738999999999</v>
      </c>
      <c r="L2109">
        <v>13.620896</v>
      </c>
      <c r="M2109">
        <v>12.918706</v>
      </c>
      <c r="N2109">
        <v>12.335088000000001</v>
      </c>
      <c r="O2109">
        <v>11.927248000000001</v>
      </c>
      <c r="P2109">
        <v>11.581951</v>
      </c>
      <c r="Q2109">
        <v>11.322611</v>
      </c>
      <c r="R2109">
        <v>11.144477</v>
      </c>
      <c r="S2109">
        <v>10.919378999999999</v>
      </c>
      <c r="T2109">
        <v>10.725372999999999</v>
      </c>
      <c r="U2109">
        <v>10.522931</v>
      </c>
      <c r="V2109">
        <v>10.318882</v>
      </c>
      <c r="W2109">
        <v>10.221484</v>
      </c>
      <c r="X2109">
        <v>10.071681999999999</v>
      </c>
      <c r="Y2109">
        <v>9.8946430000000003</v>
      </c>
      <c r="Z2109">
        <v>9.7602309999999992</v>
      </c>
      <c r="AA2109">
        <v>9.6437139999999992</v>
      </c>
      <c r="AB2109">
        <v>9.5206219999999995</v>
      </c>
      <c r="AC2109">
        <v>9.4436149999999994</v>
      </c>
      <c r="AD2109">
        <v>9.3481280000000009</v>
      </c>
      <c r="AE2109">
        <v>9.2518150000000006</v>
      </c>
      <c r="AF2109">
        <v>9.1350689999999997</v>
      </c>
      <c r="AG2109">
        <v>9.0827050000000007</v>
      </c>
      <c r="AH2109">
        <v>9.0304280000000006</v>
      </c>
      <c r="AI2109">
        <v>8.9982260000000007</v>
      </c>
      <c r="AJ2109">
        <v>8.9646019999999993</v>
      </c>
      <c r="AK2109">
        <v>8.9108900000000002</v>
      </c>
      <c r="AL2109">
        <v>8.9069210000000005</v>
      </c>
      <c r="AM2109">
        <v>8.9089259999999992</v>
      </c>
      <c r="AN2109">
        <v>8.9135500000000008</v>
      </c>
      <c r="AO2109" s="1">
        <v>-1.6E-2</v>
      </c>
    </row>
    <row r="2110" spans="1:41" hidden="1" x14ac:dyDescent="0.2">
      <c r="A2110" t="s">
        <v>1779</v>
      </c>
      <c r="B2110" t="s">
        <v>15</v>
      </c>
      <c r="C2110" t="s">
        <v>2648</v>
      </c>
      <c r="D2110" t="s">
        <v>2664</v>
      </c>
      <c r="E2110" t="s">
        <v>2655</v>
      </c>
      <c r="F2110" t="s">
        <v>2653</v>
      </c>
      <c r="H2110" t="s">
        <v>1562</v>
      </c>
      <c r="I2110" t="s">
        <v>10</v>
      </c>
      <c r="K2110">
        <v>14.248663000000001</v>
      </c>
      <c r="L2110">
        <v>14.639806999999999</v>
      </c>
      <c r="M2110">
        <v>14.307684999999999</v>
      </c>
      <c r="N2110">
        <v>14.044741</v>
      </c>
      <c r="O2110">
        <v>13.785885</v>
      </c>
      <c r="P2110">
        <v>13.614701</v>
      </c>
      <c r="Q2110">
        <v>13.409744999999999</v>
      </c>
      <c r="R2110">
        <v>13.391867</v>
      </c>
      <c r="S2110">
        <v>13.382676999999999</v>
      </c>
      <c r="T2110">
        <v>13.293329</v>
      </c>
      <c r="U2110">
        <v>13.287129</v>
      </c>
      <c r="V2110">
        <v>13.287824000000001</v>
      </c>
      <c r="W2110">
        <v>13.302685</v>
      </c>
      <c r="X2110">
        <v>13.292646</v>
      </c>
      <c r="Y2110">
        <v>13.241633999999999</v>
      </c>
      <c r="Z2110">
        <v>13.33094</v>
      </c>
      <c r="AA2110">
        <v>13.302603</v>
      </c>
      <c r="AB2110">
        <v>13.302664999999999</v>
      </c>
      <c r="AC2110">
        <v>13.3637</v>
      </c>
      <c r="AD2110">
        <v>13.438615</v>
      </c>
      <c r="AE2110">
        <v>13.367416</v>
      </c>
      <c r="AF2110">
        <v>13.255565000000001</v>
      </c>
      <c r="AG2110">
        <v>13.173628000000001</v>
      </c>
      <c r="AH2110">
        <v>13.272694</v>
      </c>
      <c r="AI2110">
        <v>13.308107</v>
      </c>
      <c r="AJ2110">
        <v>13.345077</v>
      </c>
      <c r="AK2110">
        <v>13.369596</v>
      </c>
      <c r="AL2110">
        <v>13.389879000000001</v>
      </c>
      <c r="AM2110">
        <v>13.457063</v>
      </c>
      <c r="AN2110">
        <v>13.516344999999999</v>
      </c>
      <c r="AO2110" s="1">
        <v>-2E-3</v>
      </c>
    </row>
    <row r="2111" spans="1:41" hidden="1" x14ac:dyDescent="0.2">
      <c r="A2111" t="s">
        <v>1779</v>
      </c>
      <c r="B2111" t="s">
        <v>25</v>
      </c>
      <c r="C2111" t="s">
        <v>2648</v>
      </c>
      <c r="D2111" t="s">
        <v>2664</v>
      </c>
      <c r="E2111" t="s">
        <v>2656</v>
      </c>
      <c r="I2111" t="s">
        <v>10</v>
      </c>
    </row>
    <row r="2112" spans="1:41" hidden="1" x14ac:dyDescent="0.2">
      <c r="A2112" t="s">
        <v>1779</v>
      </c>
      <c r="B2112" t="s">
        <v>11</v>
      </c>
      <c r="C2112" t="s">
        <v>2648</v>
      </c>
      <c r="D2112" t="s">
        <v>2664</v>
      </c>
      <c r="E2112" t="s">
        <v>2656</v>
      </c>
      <c r="F2112" t="s">
        <v>2651</v>
      </c>
      <c r="H2112" t="s">
        <v>1563</v>
      </c>
      <c r="I2112" t="s">
        <v>10</v>
      </c>
      <c r="K2112">
        <v>36.408954999999999</v>
      </c>
      <c r="L2112">
        <v>37.385356999999999</v>
      </c>
      <c r="M2112">
        <v>35.015082999999997</v>
      </c>
      <c r="N2112">
        <v>34.390278000000002</v>
      </c>
      <c r="O2112">
        <v>34.244143999999999</v>
      </c>
      <c r="P2112">
        <v>33.884963999999997</v>
      </c>
      <c r="Q2112">
        <v>33.854095000000001</v>
      </c>
      <c r="R2112">
        <v>33.964461999999997</v>
      </c>
      <c r="S2112">
        <v>34.276496999999999</v>
      </c>
      <c r="T2112">
        <v>34.000644999999999</v>
      </c>
      <c r="U2112">
        <v>33.622127999999996</v>
      </c>
      <c r="V2112">
        <v>33.296233999999998</v>
      </c>
      <c r="W2112">
        <v>33.259945000000002</v>
      </c>
      <c r="X2112">
        <v>32.986958000000001</v>
      </c>
      <c r="Y2112">
        <v>32.744079999999997</v>
      </c>
      <c r="Z2112">
        <v>32.223030000000001</v>
      </c>
      <c r="AA2112">
        <v>31.834399999999999</v>
      </c>
      <c r="AB2112">
        <v>31.529938000000001</v>
      </c>
      <c r="AC2112">
        <v>31.235918000000002</v>
      </c>
      <c r="AD2112">
        <v>31.077245999999999</v>
      </c>
      <c r="AE2112">
        <v>30.895357000000001</v>
      </c>
      <c r="AF2112">
        <v>30.500969000000001</v>
      </c>
      <c r="AG2112">
        <v>30.179988999999999</v>
      </c>
      <c r="AH2112">
        <v>29.917953000000001</v>
      </c>
      <c r="AI2112">
        <v>29.668158999999999</v>
      </c>
      <c r="AJ2112">
        <v>29.504494000000001</v>
      </c>
      <c r="AK2112">
        <v>29.349781</v>
      </c>
      <c r="AL2112">
        <v>29.286104000000002</v>
      </c>
      <c r="AM2112">
        <v>29.063381</v>
      </c>
      <c r="AN2112">
        <v>28.812018999999999</v>
      </c>
      <c r="AO2112" s="1">
        <v>-8.0000000000000002E-3</v>
      </c>
    </row>
    <row r="2113" spans="1:41" hidden="1" x14ac:dyDescent="0.2">
      <c r="A2113" t="s">
        <v>1779</v>
      </c>
      <c r="B2113" t="s">
        <v>13</v>
      </c>
      <c r="C2113" t="s">
        <v>2648</v>
      </c>
      <c r="D2113" t="s">
        <v>2664</v>
      </c>
      <c r="E2113" t="s">
        <v>2656</v>
      </c>
      <c r="F2113" t="s">
        <v>2652</v>
      </c>
      <c r="H2113" t="s">
        <v>1564</v>
      </c>
      <c r="I2113" t="s">
        <v>10</v>
      </c>
      <c r="K2113">
        <v>36.459758999999998</v>
      </c>
      <c r="L2113">
        <v>37.430824000000001</v>
      </c>
      <c r="M2113">
        <v>34.686371000000001</v>
      </c>
      <c r="N2113">
        <v>33.814971999999997</v>
      </c>
      <c r="O2113">
        <v>33.485104</v>
      </c>
      <c r="P2113">
        <v>33.086070999999997</v>
      </c>
      <c r="Q2113">
        <v>33.046570000000003</v>
      </c>
      <c r="R2113">
        <v>32.670380000000002</v>
      </c>
      <c r="S2113">
        <v>32.647221000000002</v>
      </c>
      <c r="T2113">
        <v>32.292099</v>
      </c>
      <c r="U2113">
        <v>31.915071000000001</v>
      </c>
      <c r="V2113">
        <v>31.497284000000001</v>
      </c>
      <c r="W2113">
        <v>31.364840000000001</v>
      </c>
      <c r="X2113">
        <v>30.974951000000001</v>
      </c>
      <c r="Y2113">
        <v>30.592856999999999</v>
      </c>
      <c r="Z2113">
        <v>30.057493000000001</v>
      </c>
      <c r="AA2113">
        <v>29.712164000000001</v>
      </c>
      <c r="AB2113">
        <v>29.457293</v>
      </c>
      <c r="AC2113">
        <v>29.211189000000001</v>
      </c>
      <c r="AD2113">
        <v>29.087893999999999</v>
      </c>
      <c r="AE2113">
        <v>28.86985</v>
      </c>
      <c r="AF2113">
        <v>28.444451999999998</v>
      </c>
      <c r="AG2113">
        <v>28.069852999999998</v>
      </c>
      <c r="AH2113">
        <v>27.902197000000001</v>
      </c>
      <c r="AI2113">
        <v>27.808316999999999</v>
      </c>
      <c r="AJ2113">
        <v>27.45993</v>
      </c>
      <c r="AK2113">
        <v>27.304043</v>
      </c>
      <c r="AL2113">
        <v>27.179684000000002</v>
      </c>
      <c r="AM2113">
        <v>27.000765000000001</v>
      </c>
      <c r="AN2113">
        <v>26.822901000000002</v>
      </c>
      <c r="AO2113" s="1">
        <v>-1.0999999999999999E-2</v>
      </c>
    </row>
    <row r="2114" spans="1:41" hidden="1" x14ac:dyDescent="0.2">
      <c r="A2114" t="s">
        <v>1779</v>
      </c>
      <c r="B2114" t="s">
        <v>15</v>
      </c>
      <c r="C2114" t="s">
        <v>2648</v>
      </c>
      <c r="D2114" t="s">
        <v>2664</v>
      </c>
      <c r="E2114" t="s">
        <v>2656</v>
      </c>
      <c r="F2114" t="s">
        <v>2653</v>
      </c>
      <c r="H2114" t="s">
        <v>1565</v>
      </c>
      <c r="I2114" t="s">
        <v>10</v>
      </c>
      <c r="K2114">
        <v>36.428978000000001</v>
      </c>
      <c r="L2114">
        <v>37.298782000000003</v>
      </c>
      <c r="M2114">
        <v>35.582732999999998</v>
      </c>
      <c r="N2114">
        <v>35.425033999999997</v>
      </c>
      <c r="O2114">
        <v>35.579132000000001</v>
      </c>
      <c r="P2114">
        <v>35.553229999999999</v>
      </c>
      <c r="Q2114">
        <v>35.849232000000001</v>
      </c>
      <c r="R2114">
        <v>35.943385999999997</v>
      </c>
      <c r="S2114">
        <v>36.021416000000002</v>
      </c>
      <c r="T2114">
        <v>35.959277999999998</v>
      </c>
      <c r="U2114">
        <v>36.108967</v>
      </c>
      <c r="V2114">
        <v>35.936343999999998</v>
      </c>
      <c r="W2114">
        <v>35.838115999999999</v>
      </c>
      <c r="X2114">
        <v>35.595393999999999</v>
      </c>
      <c r="Y2114">
        <v>35.327534</v>
      </c>
      <c r="Z2114">
        <v>34.967101999999997</v>
      </c>
      <c r="AA2114">
        <v>34.786822999999998</v>
      </c>
      <c r="AB2114">
        <v>34.602592000000001</v>
      </c>
      <c r="AC2114">
        <v>34.375996000000001</v>
      </c>
      <c r="AD2114">
        <v>34.441673000000002</v>
      </c>
      <c r="AE2114">
        <v>34.361167999999999</v>
      </c>
      <c r="AF2114">
        <v>33.887554000000002</v>
      </c>
      <c r="AG2114">
        <v>33.380710999999998</v>
      </c>
      <c r="AH2114">
        <v>33.225628</v>
      </c>
      <c r="AI2114">
        <v>32.932526000000003</v>
      </c>
      <c r="AJ2114">
        <v>32.748299000000003</v>
      </c>
      <c r="AK2114">
        <v>32.519699000000003</v>
      </c>
      <c r="AL2114">
        <v>32.327117999999999</v>
      </c>
      <c r="AM2114">
        <v>32.134701</v>
      </c>
      <c r="AN2114">
        <v>31.941521000000002</v>
      </c>
      <c r="AO2114" s="1">
        <v>-5.0000000000000001E-3</v>
      </c>
    </row>
    <row r="2115" spans="1:41" hidden="1" x14ac:dyDescent="0.2">
      <c r="A2115" t="s">
        <v>1779</v>
      </c>
      <c r="B2115" t="s">
        <v>104</v>
      </c>
    </row>
    <row r="2116" spans="1:41" hidden="1" x14ac:dyDescent="0.2">
      <c r="A2116" t="s">
        <v>1779</v>
      </c>
      <c r="B2116" t="s">
        <v>17</v>
      </c>
      <c r="C2116" t="s">
        <v>2648</v>
      </c>
      <c r="D2116" t="s">
        <v>2669</v>
      </c>
      <c r="E2116" t="s">
        <v>2654</v>
      </c>
      <c r="I2116" t="s">
        <v>10</v>
      </c>
    </row>
    <row r="2117" spans="1:41" hidden="1" x14ac:dyDescent="0.2">
      <c r="A2117" t="s">
        <v>1779</v>
      </c>
      <c r="B2117" t="s">
        <v>11</v>
      </c>
      <c r="C2117" t="s">
        <v>2648</v>
      </c>
      <c r="D2117" t="s">
        <v>2669</v>
      </c>
      <c r="E2117" t="s">
        <v>2654</v>
      </c>
      <c r="F2117" t="s">
        <v>2651</v>
      </c>
      <c r="H2117" t="s">
        <v>1566</v>
      </c>
      <c r="I2117" t="s">
        <v>10</v>
      </c>
      <c r="K2117">
        <v>20.635023</v>
      </c>
      <c r="L2117">
        <v>20.883389000000001</v>
      </c>
      <c r="M2117">
        <v>19.283121000000001</v>
      </c>
      <c r="N2117">
        <v>19.568787</v>
      </c>
      <c r="O2117">
        <v>18.781019000000001</v>
      </c>
      <c r="P2117">
        <v>18.087123999999999</v>
      </c>
      <c r="Q2117">
        <v>17.52393</v>
      </c>
      <c r="R2117">
        <v>17.756104000000001</v>
      </c>
      <c r="S2117">
        <v>17.876949</v>
      </c>
      <c r="T2117">
        <v>17.870688999999999</v>
      </c>
      <c r="U2117">
        <v>18.189163000000001</v>
      </c>
      <c r="V2117">
        <v>18.335419000000002</v>
      </c>
      <c r="W2117">
        <v>18.427439</v>
      </c>
      <c r="X2117">
        <v>18.545539999999999</v>
      </c>
      <c r="Y2117">
        <v>18.645567</v>
      </c>
      <c r="Z2117">
        <v>18.817194000000001</v>
      </c>
      <c r="AA2117">
        <v>19.029368999999999</v>
      </c>
      <c r="AB2117">
        <v>19.173670000000001</v>
      </c>
      <c r="AC2117">
        <v>19.241990999999999</v>
      </c>
      <c r="AD2117">
        <v>19.451418</v>
      </c>
      <c r="AE2117">
        <v>19.565688999999999</v>
      </c>
      <c r="AF2117">
        <v>19.578448999999999</v>
      </c>
      <c r="AG2117">
        <v>19.836323</v>
      </c>
      <c r="AH2117">
        <v>20.119458999999999</v>
      </c>
      <c r="AI2117">
        <v>20.210384000000001</v>
      </c>
      <c r="AJ2117">
        <v>20.386531999999999</v>
      </c>
      <c r="AK2117">
        <v>20.443995000000001</v>
      </c>
      <c r="AL2117">
        <v>20.400476000000001</v>
      </c>
      <c r="AM2117">
        <v>20.364954000000001</v>
      </c>
      <c r="AN2117">
        <v>20.278713</v>
      </c>
      <c r="AO2117" s="1">
        <v>-1E-3</v>
      </c>
    </row>
    <row r="2118" spans="1:41" hidden="1" x14ac:dyDescent="0.2">
      <c r="A2118" t="s">
        <v>1779</v>
      </c>
      <c r="B2118" t="s">
        <v>13</v>
      </c>
      <c r="C2118" t="s">
        <v>2648</v>
      </c>
      <c r="D2118" t="s">
        <v>2669</v>
      </c>
      <c r="E2118" t="s">
        <v>2654</v>
      </c>
      <c r="F2118" t="s">
        <v>2652</v>
      </c>
      <c r="H2118" t="s">
        <v>1567</v>
      </c>
      <c r="I2118" t="s">
        <v>10</v>
      </c>
      <c r="K2118">
        <v>20.635023</v>
      </c>
      <c r="L2118">
        <v>20.883389000000001</v>
      </c>
      <c r="M2118">
        <v>18.859960999999998</v>
      </c>
      <c r="N2118">
        <v>18.631651000000002</v>
      </c>
      <c r="O2118">
        <v>17.809342999999998</v>
      </c>
      <c r="P2118">
        <v>17.126427</v>
      </c>
      <c r="Q2118">
        <v>16.572614999999999</v>
      </c>
      <c r="R2118">
        <v>16.753626000000001</v>
      </c>
      <c r="S2118">
        <v>16.843304</v>
      </c>
      <c r="T2118">
        <v>16.799768</v>
      </c>
      <c r="U2118">
        <v>16.859394000000002</v>
      </c>
      <c r="V2118">
        <v>16.954004000000001</v>
      </c>
      <c r="W2118">
        <v>16.942202000000002</v>
      </c>
      <c r="X2118">
        <v>16.800851999999999</v>
      </c>
      <c r="Y2118">
        <v>16.793614999999999</v>
      </c>
      <c r="Z2118">
        <v>16.756219999999999</v>
      </c>
      <c r="AA2118">
        <v>16.760784000000001</v>
      </c>
      <c r="AB2118">
        <v>16.895897000000001</v>
      </c>
      <c r="AC2118">
        <v>16.880223999999998</v>
      </c>
      <c r="AD2118">
        <v>17.217295</v>
      </c>
      <c r="AE2118">
        <v>17.350169999999999</v>
      </c>
      <c r="AF2118">
        <v>17.348466999999999</v>
      </c>
      <c r="AG2118">
        <v>17.606549999999999</v>
      </c>
      <c r="AH2118">
        <v>17.704775000000001</v>
      </c>
      <c r="AI2118">
        <v>17.74757</v>
      </c>
      <c r="AJ2118">
        <v>17.964468</v>
      </c>
      <c r="AK2118">
        <v>17.839646999999999</v>
      </c>
      <c r="AL2118">
        <v>17.891876</v>
      </c>
      <c r="AM2118">
        <v>18.108626999999998</v>
      </c>
      <c r="AN2118">
        <v>18.231686</v>
      </c>
      <c r="AO2118" s="1">
        <v>-4.0000000000000001E-3</v>
      </c>
    </row>
    <row r="2119" spans="1:41" hidden="1" x14ac:dyDescent="0.2">
      <c r="A2119" t="s">
        <v>1779</v>
      </c>
      <c r="B2119" t="s">
        <v>15</v>
      </c>
      <c r="C2119" t="s">
        <v>2648</v>
      </c>
      <c r="D2119" t="s">
        <v>2669</v>
      </c>
      <c r="E2119" t="s">
        <v>2654</v>
      </c>
      <c r="F2119" t="s">
        <v>2653</v>
      </c>
      <c r="H2119" t="s">
        <v>1568</v>
      </c>
      <c r="I2119" t="s">
        <v>10</v>
      </c>
      <c r="K2119">
        <v>20.635023</v>
      </c>
      <c r="L2119">
        <v>20.883389000000001</v>
      </c>
      <c r="M2119">
        <v>19.144600000000001</v>
      </c>
      <c r="N2119">
        <v>19.743182999999998</v>
      </c>
      <c r="O2119">
        <v>19.331151999999999</v>
      </c>
      <c r="P2119">
        <v>18.837959000000001</v>
      </c>
      <c r="Q2119">
        <v>18.400926999999999</v>
      </c>
      <c r="R2119">
        <v>18.891860999999999</v>
      </c>
      <c r="S2119">
        <v>19.856255000000001</v>
      </c>
      <c r="T2119">
        <v>20.138634</v>
      </c>
      <c r="U2119">
        <v>20.567948999999999</v>
      </c>
      <c r="V2119">
        <v>20.916975000000001</v>
      </c>
      <c r="W2119">
        <v>21.196648</v>
      </c>
      <c r="X2119">
        <v>21.446299</v>
      </c>
      <c r="Y2119">
        <v>21.535906000000001</v>
      </c>
      <c r="Z2119">
        <v>21.709679000000001</v>
      </c>
      <c r="AA2119">
        <v>21.951805</v>
      </c>
      <c r="AB2119">
        <v>22.036966</v>
      </c>
      <c r="AC2119">
        <v>22.176607000000001</v>
      </c>
      <c r="AD2119">
        <v>21.818875999999999</v>
      </c>
      <c r="AE2119">
        <v>21.780183999999998</v>
      </c>
      <c r="AF2119">
        <v>21.850383999999998</v>
      </c>
      <c r="AG2119">
        <v>22.122437000000001</v>
      </c>
      <c r="AH2119">
        <v>22.324825000000001</v>
      </c>
      <c r="AI2119">
        <v>22.699518000000001</v>
      </c>
      <c r="AJ2119">
        <v>22.768867</v>
      </c>
      <c r="AK2119">
        <v>22.821386</v>
      </c>
      <c r="AL2119">
        <v>22.657976000000001</v>
      </c>
      <c r="AM2119">
        <v>22.646007999999998</v>
      </c>
      <c r="AN2119">
        <v>22.743748</v>
      </c>
      <c r="AO2119" s="1">
        <v>3.0000000000000001E-3</v>
      </c>
    </row>
    <row r="2120" spans="1:41" hidden="1" x14ac:dyDescent="0.2">
      <c r="A2120" t="s">
        <v>1779</v>
      </c>
      <c r="B2120" t="s">
        <v>36</v>
      </c>
      <c r="C2120" t="s">
        <v>2648</v>
      </c>
      <c r="D2120" t="s">
        <v>2669</v>
      </c>
      <c r="E2120" t="s">
        <v>2660</v>
      </c>
      <c r="I2120" t="s">
        <v>10</v>
      </c>
    </row>
    <row r="2121" spans="1:41" hidden="1" x14ac:dyDescent="0.2">
      <c r="A2121" t="s">
        <v>1779</v>
      </c>
      <c r="B2121" t="s">
        <v>11</v>
      </c>
      <c r="C2121" t="s">
        <v>2648</v>
      </c>
      <c r="D2121" t="s">
        <v>2669</v>
      </c>
      <c r="E2121" t="s">
        <v>2660</v>
      </c>
      <c r="F2121" t="s">
        <v>2651</v>
      </c>
      <c r="H2121" t="s">
        <v>1569</v>
      </c>
      <c r="I2121" t="s">
        <v>10</v>
      </c>
      <c r="K2121">
        <v>5.8572829999999998</v>
      </c>
      <c r="L2121">
        <v>7.7407209999999997</v>
      </c>
      <c r="M2121">
        <v>7.8444260000000003</v>
      </c>
      <c r="N2121">
        <v>9.1482130000000002</v>
      </c>
      <c r="O2121">
        <v>9.6212719999999994</v>
      </c>
      <c r="P2121">
        <v>10.19238</v>
      </c>
      <c r="Q2121">
        <v>10.900235</v>
      </c>
      <c r="R2121">
        <v>11.115957</v>
      </c>
      <c r="S2121">
        <v>11.216449000000001</v>
      </c>
      <c r="T2121">
        <v>11.371509</v>
      </c>
      <c r="U2121">
        <v>11.553812000000001</v>
      </c>
      <c r="V2121">
        <v>11.694748000000001</v>
      </c>
      <c r="W2121">
        <v>11.815258</v>
      </c>
      <c r="X2121">
        <v>11.827189000000001</v>
      </c>
      <c r="Y2121">
        <v>11.846615999999999</v>
      </c>
      <c r="Z2121">
        <v>11.780295000000001</v>
      </c>
      <c r="AA2121">
        <v>11.703588</v>
      </c>
      <c r="AB2121">
        <v>11.94703</v>
      </c>
      <c r="AC2121">
        <v>11.804779999999999</v>
      </c>
      <c r="AD2121">
        <v>12.32795</v>
      </c>
      <c r="AE2121">
        <v>12.499860999999999</v>
      </c>
      <c r="AF2121">
        <v>12.640611</v>
      </c>
      <c r="AG2121">
        <v>13.011663</v>
      </c>
      <c r="AH2121">
        <v>13.258224</v>
      </c>
      <c r="AI2121">
        <v>13.334106</v>
      </c>
      <c r="AJ2121">
        <v>13.511609999999999</v>
      </c>
      <c r="AK2121">
        <v>13.568066</v>
      </c>
      <c r="AL2121">
        <v>13.548391000000001</v>
      </c>
      <c r="AM2121">
        <v>13.559808</v>
      </c>
      <c r="AN2121">
        <v>13.515469</v>
      </c>
      <c r="AO2121" s="1">
        <v>2.9000000000000001E-2</v>
      </c>
    </row>
    <row r="2122" spans="1:41" hidden="1" x14ac:dyDescent="0.2">
      <c r="A2122" t="s">
        <v>1779</v>
      </c>
      <c r="B2122" t="s">
        <v>13</v>
      </c>
      <c r="C2122" t="s">
        <v>2648</v>
      </c>
      <c r="D2122" t="s">
        <v>2669</v>
      </c>
      <c r="E2122" t="s">
        <v>2660</v>
      </c>
      <c r="F2122" t="s">
        <v>2652</v>
      </c>
      <c r="H2122" t="s">
        <v>1570</v>
      </c>
      <c r="I2122" t="s">
        <v>10</v>
      </c>
      <c r="K2122">
        <v>5.8572829999999998</v>
      </c>
      <c r="L2122">
        <v>7.7407209999999997</v>
      </c>
      <c r="M2122">
        <v>7.5418900000000004</v>
      </c>
      <c r="N2122">
        <v>8.3894769999999994</v>
      </c>
      <c r="O2122">
        <v>8.8233549999999994</v>
      </c>
      <c r="P2122">
        <v>9.4035899999999994</v>
      </c>
      <c r="Q2122">
        <v>10.108969999999999</v>
      </c>
      <c r="R2122">
        <v>10.257441999999999</v>
      </c>
      <c r="S2122">
        <v>10.364641000000001</v>
      </c>
      <c r="T2122">
        <v>10.42929</v>
      </c>
      <c r="U2122">
        <v>10.499609</v>
      </c>
      <c r="V2122">
        <v>10.609393000000001</v>
      </c>
      <c r="W2122">
        <v>10.666886</v>
      </c>
      <c r="X2122">
        <v>10.602983999999999</v>
      </c>
      <c r="Y2122">
        <v>10.628393000000001</v>
      </c>
      <c r="Z2122">
        <v>10.621384000000001</v>
      </c>
      <c r="AA2122">
        <v>10.64587</v>
      </c>
      <c r="AB2122">
        <v>10.769219</v>
      </c>
      <c r="AC2122">
        <v>10.788456999999999</v>
      </c>
      <c r="AD2122">
        <v>11.095701</v>
      </c>
      <c r="AE2122">
        <v>11.227275000000001</v>
      </c>
      <c r="AF2122">
        <v>11.223545</v>
      </c>
      <c r="AG2122">
        <v>11.448769</v>
      </c>
      <c r="AH2122">
        <v>11.558151000000001</v>
      </c>
      <c r="AI2122">
        <v>11.592722</v>
      </c>
      <c r="AJ2122">
        <v>11.788341000000001</v>
      </c>
      <c r="AK2122">
        <v>11.692939000000001</v>
      </c>
      <c r="AL2122">
        <v>11.727726000000001</v>
      </c>
      <c r="AM2122">
        <v>11.889400999999999</v>
      </c>
      <c r="AN2122">
        <v>12.034203</v>
      </c>
      <c r="AO2122" s="1">
        <v>2.5000000000000001E-2</v>
      </c>
    </row>
    <row r="2123" spans="1:41" hidden="1" x14ac:dyDescent="0.2">
      <c r="A2123" t="s">
        <v>1779</v>
      </c>
      <c r="B2123" t="s">
        <v>15</v>
      </c>
      <c r="C2123" t="s">
        <v>2648</v>
      </c>
      <c r="D2123" t="s">
        <v>2669</v>
      </c>
      <c r="E2123" t="s">
        <v>2660</v>
      </c>
      <c r="F2123" t="s">
        <v>2653</v>
      </c>
      <c r="H2123" t="s">
        <v>1571</v>
      </c>
      <c r="I2123" t="s">
        <v>10</v>
      </c>
      <c r="K2123">
        <v>5.8572829999999998</v>
      </c>
      <c r="L2123">
        <v>7.7407209999999997</v>
      </c>
      <c r="M2123">
        <v>7.6604929999999998</v>
      </c>
      <c r="N2123">
        <v>9.2976229999999997</v>
      </c>
      <c r="O2123">
        <v>10.140641</v>
      </c>
      <c r="P2123">
        <v>10.878401</v>
      </c>
      <c r="Q2123">
        <v>11.697948999999999</v>
      </c>
      <c r="R2123">
        <v>12.058227</v>
      </c>
      <c r="S2123">
        <v>12.805825</v>
      </c>
      <c r="T2123">
        <v>12.902604</v>
      </c>
      <c r="U2123">
        <v>13.123404000000001</v>
      </c>
      <c r="V2123">
        <v>13.300979</v>
      </c>
      <c r="W2123">
        <v>13.440913999999999</v>
      </c>
      <c r="X2123">
        <v>13.545628000000001</v>
      </c>
      <c r="Y2123">
        <v>13.591028</v>
      </c>
      <c r="Z2123">
        <v>13.681972999999999</v>
      </c>
      <c r="AA2123">
        <v>13.694388999999999</v>
      </c>
      <c r="AB2123">
        <v>13.857379999999999</v>
      </c>
      <c r="AC2123">
        <v>13.912032</v>
      </c>
      <c r="AD2123">
        <v>13.979327</v>
      </c>
      <c r="AE2123">
        <v>14.131277000000001</v>
      </c>
      <c r="AF2123">
        <v>14.246881999999999</v>
      </c>
      <c r="AG2123">
        <v>14.524523</v>
      </c>
      <c r="AH2123">
        <v>14.459313</v>
      </c>
      <c r="AI2123">
        <v>14.572590999999999</v>
      </c>
      <c r="AJ2123">
        <v>14.718368</v>
      </c>
      <c r="AK2123">
        <v>14.727311</v>
      </c>
      <c r="AL2123">
        <v>14.801159999999999</v>
      </c>
      <c r="AM2123">
        <v>14.877666</v>
      </c>
      <c r="AN2123">
        <v>14.843472</v>
      </c>
      <c r="AO2123" s="1">
        <v>3.3000000000000002E-2</v>
      </c>
    </row>
    <row r="2124" spans="1:41" hidden="1" x14ac:dyDescent="0.2">
      <c r="A2124" t="s">
        <v>1779</v>
      </c>
      <c r="B2124" t="s">
        <v>21</v>
      </c>
      <c r="C2124" t="s">
        <v>2648</v>
      </c>
      <c r="D2124" t="s">
        <v>2669</v>
      </c>
      <c r="E2124" t="s">
        <v>2655</v>
      </c>
      <c r="I2124" t="s">
        <v>10</v>
      </c>
    </row>
    <row r="2125" spans="1:41" hidden="1" x14ac:dyDescent="0.2">
      <c r="A2125" t="s">
        <v>1779</v>
      </c>
      <c r="B2125" t="s">
        <v>11</v>
      </c>
      <c r="C2125" t="s">
        <v>2648</v>
      </c>
      <c r="D2125" t="s">
        <v>2669</v>
      </c>
      <c r="E2125" t="s">
        <v>2655</v>
      </c>
      <c r="F2125" t="s">
        <v>2651</v>
      </c>
      <c r="H2125" t="s">
        <v>1572</v>
      </c>
      <c r="I2125" t="s">
        <v>10</v>
      </c>
      <c r="K2125">
        <v>5.1785019999999999</v>
      </c>
      <c r="L2125">
        <v>3.9997310000000001</v>
      </c>
      <c r="M2125">
        <v>3.7115089999999999</v>
      </c>
      <c r="N2125">
        <v>3.4642309999999998</v>
      </c>
      <c r="O2125">
        <v>3.3028300000000002</v>
      </c>
      <c r="P2125">
        <v>3.2956300000000001</v>
      </c>
      <c r="Q2125">
        <v>3.3886289999999999</v>
      </c>
      <c r="R2125">
        <v>3.5791849999999998</v>
      </c>
      <c r="S2125">
        <v>3.695506</v>
      </c>
      <c r="T2125">
        <v>3.7671969999999999</v>
      </c>
      <c r="U2125">
        <v>3.8468640000000001</v>
      </c>
      <c r="V2125">
        <v>3.8580190000000001</v>
      </c>
      <c r="W2125">
        <v>3.9243260000000002</v>
      </c>
      <c r="X2125">
        <v>3.907975</v>
      </c>
      <c r="Y2125">
        <v>3.896029</v>
      </c>
      <c r="Z2125">
        <v>3.904293</v>
      </c>
      <c r="AA2125">
        <v>3.9218869999999999</v>
      </c>
      <c r="AB2125">
        <v>3.949058</v>
      </c>
      <c r="AC2125">
        <v>3.9492099999999999</v>
      </c>
      <c r="AD2125">
        <v>3.9908790000000001</v>
      </c>
      <c r="AE2125">
        <v>3.9996309999999999</v>
      </c>
      <c r="AF2125">
        <v>3.978745</v>
      </c>
      <c r="AG2125">
        <v>3.98569</v>
      </c>
      <c r="AH2125">
        <v>3.9203480000000002</v>
      </c>
      <c r="AI2125">
        <v>3.8880349999999999</v>
      </c>
      <c r="AJ2125">
        <v>3.8821919999999999</v>
      </c>
      <c r="AK2125">
        <v>3.870797</v>
      </c>
      <c r="AL2125">
        <v>3.8994659999999999</v>
      </c>
      <c r="AM2125">
        <v>3.8512900000000001</v>
      </c>
      <c r="AN2125">
        <v>3.8515869999999999</v>
      </c>
      <c r="AO2125" s="1">
        <v>-0.01</v>
      </c>
    </row>
    <row r="2126" spans="1:41" hidden="1" x14ac:dyDescent="0.2">
      <c r="A2126" t="s">
        <v>1779</v>
      </c>
      <c r="B2126" t="s">
        <v>13</v>
      </c>
      <c r="C2126" t="s">
        <v>2648</v>
      </c>
      <c r="D2126" t="s">
        <v>2669</v>
      </c>
      <c r="E2126" t="s">
        <v>2655</v>
      </c>
      <c r="F2126" t="s">
        <v>2652</v>
      </c>
      <c r="H2126" t="s">
        <v>1573</v>
      </c>
      <c r="I2126" t="s">
        <v>10</v>
      </c>
      <c r="K2126">
        <v>5.1352310000000001</v>
      </c>
      <c r="L2126">
        <v>3.7454679999999998</v>
      </c>
      <c r="M2126">
        <v>3.341974</v>
      </c>
      <c r="N2126">
        <v>2.9920420000000001</v>
      </c>
      <c r="O2126">
        <v>2.8104490000000002</v>
      </c>
      <c r="P2126">
        <v>2.764329</v>
      </c>
      <c r="Q2126">
        <v>2.8225370000000001</v>
      </c>
      <c r="R2126">
        <v>3.0131770000000002</v>
      </c>
      <c r="S2126">
        <v>3.0808420000000001</v>
      </c>
      <c r="T2126">
        <v>3.1522749999999999</v>
      </c>
      <c r="U2126">
        <v>3.181664</v>
      </c>
      <c r="V2126">
        <v>3.204453</v>
      </c>
      <c r="W2126">
        <v>3.3094640000000002</v>
      </c>
      <c r="X2126">
        <v>3.312198</v>
      </c>
      <c r="Y2126">
        <v>3.2600250000000002</v>
      </c>
      <c r="Z2126">
        <v>3.2398060000000002</v>
      </c>
      <c r="AA2126">
        <v>3.2305820000000001</v>
      </c>
      <c r="AB2126">
        <v>3.2074660000000002</v>
      </c>
      <c r="AC2126">
        <v>3.2243339999999998</v>
      </c>
      <c r="AD2126">
        <v>3.199792</v>
      </c>
      <c r="AE2126">
        <v>3.162353</v>
      </c>
      <c r="AF2126">
        <v>3.100034</v>
      </c>
      <c r="AG2126">
        <v>3.0893199999999998</v>
      </c>
      <c r="AH2126">
        <v>3.0764610000000001</v>
      </c>
      <c r="AI2126">
        <v>3.0629460000000002</v>
      </c>
      <c r="AJ2126">
        <v>3.0594700000000001</v>
      </c>
      <c r="AK2126">
        <v>3.015479</v>
      </c>
      <c r="AL2126">
        <v>3.0290680000000001</v>
      </c>
      <c r="AM2126">
        <v>3.0342180000000001</v>
      </c>
      <c r="AN2126">
        <v>3.0445250000000001</v>
      </c>
      <c r="AO2126" s="1">
        <v>-1.7999999999999999E-2</v>
      </c>
    </row>
    <row r="2127" spans="1:41" hidden="1" x14ac:dyDescent="0.2">
      <c r="A2127" t="s">
        <v>1779</v>
      </c>
      <c r="B2127" t="s">
        <v>15</v>
      </c>
      <c r="C2127" t="s">
        <v>2648</v>
      </c>
      <c r="D2127" t="s">
        <v>2669</v>
      </c>
      <c r="E2127" t="s">
        <v>2655</v>
      </c>
      <c r="F2127" t="s">
        <v>2653</v>
      </c>
      <c r="H2127" t="s">
        <v>1574</v>
      </c>
      <c r="I2127" t="s">
        <v>10</v>
      </c>
      <c r="K2127">
        <v>5.1875090000000004</v>
      </c>
      <c r="L2127">
        <v>4.6641260000000004</v>
      </c>
      <c r="M2127">
        <v>4.5273529999999997</v>
      </c>
      <c r="N2127">
        <v>4.4272530000000003</v>
      </c>
      <c r="O2127">
        <v>4.3718769999999996</v>
      </c>
      <c r="P2127">
        <v>4.4699249999999999</v>
      </c>
      <c r="Q2127">
        <v>4.5368199999999996</v>
      </c>
      <c r="R2127">
        <v>4.8351449999999998</v>
      </c>
      <c r="S2127">
        <v>5.0269219999999999</v>
      </c>
      <c r="T2127">
        <v>5.1195130000000004</v>
      </c>
      <c r="U2127">
        <v>5.3087650000000002</v>
      </c>
      <c r="V2127">
        <v>5.4322489999999997</v>
      </c>
      <c r="W2127">
        <v>5.6051270000000004</v>
      </c>
      <c r="X2127">
        <v>5.5939430000000003</v>
      </c>
      <c r="Y2127">
        <v>5.7026440000000003</v>
      </c>
      <c r="Z2127">
        <v>5.924588</v>
      </c>
      <c r="AA2127">
        <v>5.9644740000000001</v>
      </c>
      <c r="AB2127">
        <v>6.0421180000000003</v>
      </c>
      <c r="AC2127">
        <v>6.1782969999999997</v>
      </c>
      <c r="AD2127">
        <v>6.2952459999999997</v>
      </c>
      <c r="AE2127">
        <v>6.2687850000000003</v>
      </c>
      <c r="AF2127">
        <v>6.2202099999999998</v>
      </c>
      <c r="AG2127">
        <v>6.2361750000000002</v>
      </c>
      <c r="AH2127">
        <v>6.4103029999999999</v>
      </c>
      <c r="AI2127">
        <v>6.4794109999999998</v>
      </c>
      <c r="AJ2127">
        <v>6.5567970000000004</v>
      </c>
      <c r="AK2127">
        <v>6.6015569999999997</v>
      </c>
      <c r="AL2127">
        <v>6.6664899999999996</v>
      </c>
      <c r="AM2127">
        <v>6.7508809999999997</v>
      </c>
      <c r="AN2127">
        <v>6.8248829999999998</v>
      </c>
      <c r="AO2127" s="1">
        <v>0.01</v>
      </c>
    </row>
    <row r="2128" spans="1:41" hidden="1" x14ac:dyDescent="0.2">
      <c r="A2128" t="s">
        <v>1779</v>
      </c>
      <c r="B2128" t="s">
        <v>114</v>
      </c>
      <c r="C2128" t="s">
        <v>2648</v>
      </c>
      <c r="D2128" t="s">
        <v>2669</v>
      </c>
      <c r="E2128" t="s">
        <v>2670</v>
      </c>
      <c r="I2128" t="s">
        <v>10</v>
      </c>
    </row>
    <row r="2129" spans="1:41" hidden="1" x14ac:dyDescent="0.2">
      <c r="A2129" t="s">
        <v>1779</v>
      </c>
      <c r="B2129" t="s">
        <v>11</v>
      </c>
      <c r="C2129" t="s">
        <v>2648</v>
      </c>
      <c r="D2129" t="s">
        <v>2669</v>
      </c>
      <c r="E2129" t="s">
        <v>2670</v>
      </c>
      <c r="F2129" t="s">
        <v>2651</v>
      </c>
      <c r="H2129" t="s">
        <v>1575</v>
      </c>
      <c r="I2129" t="s">
        <v>10</v>
      </c>
      <c r="K2129">
        <v>1.915381</v>
      </c>
      <c r="L2129">
        <v>1.8964589999999999</v>
      </c>
      <c r="M2129">
        <v>1.8930499999999999</v>
      </c>
      <c r="N2129">
        <v>1.955776</v>
      </c>
      <c r="O2129">
        <v>1.9375929999999999</v>
      </c>
      <c r="P2129">
        <v>1.916115</v>
      </c>
      <c r="Q2129">
        <v>1.891302</v>
      </c>
      <c r="R2129">
        <v>1.8779889999999999</v>
      </c>
      <c r="S2129">
        <v>1.8703050000000001</v>
      </c>
      <c r="T2129">
        <v>1.8588210000000001</v>
      </c>
      <c r="U2129">
        <v>1.8529910000000001</v>
      </c>
      <c r="V2129">
        <v>1.8496349999999999</v>
      </c>
      <c r="W2129">
        <v>1.816292</v>
      </c>
      <c r="X2129">
        <v>1.8126139999999999</v>
      </c>
      <c r="Y2129">
        <v>1.8081370000000001</v>
      </c>
      <c r="Z2129">
        <v>1.801823</v>
      </c>
      <c r="AA2129">
        <v>1.798378</v>
      </c>
      <c r="AB2129">
        <v>1.7949250000000001</v>
      </c>
      <c r="AC2129">
        <v>1.7919369999999999</v>
      </c>
      <c r="AD2129">
        <v>1.7898609999999999</v>
      </c>
      <c r="AE2129">
        <v>1.7880149999999999</v>
      </c>
      <c r="AF2129">
        <v>1.7844139999999999</v>
      </c>
      <c r="AG2129">
        <v>1.7836179999999999</v>
      </c>
      <c r="AH2129">
        <v>1.782581</v>
      </c>
      <c r="AI2129">
        <v>1.7813669999999999</v>
      </c>
      <c r="AJ2129">
        <v>1.780119</v>
      </c>
      <c r="AK2129">
        <v>1.7772490000000001</v>
      </c>
      <c r="AL2129">
        <v>1.7702169999999999</v>
      </c>
      <c r="AM2129">
        <v>1.7721290000000001</v>
      </c>
      <c r="AN2129">
        <v>1.770526</v>
      </c>
      <c r="AO2129" s="1">
        <v>-3.0000000000000001E-3</v>
      </c>
    </row>
    <row r="2130" spans="1:41" hidden="1" x14ac:dyDescent="0.2">
      <c r="A2130" t="s">
        <v>1779</v>
      </c>
      <c r="B2130" t="s">
        <v>13</v>
      </c>
      <c r="C2130" t="s">
        <v>2648</v>
      </c>
      <c r="D2130" t="s">
        <v>2669</v>
      </c>
      <c r="E2130" t="s">
        <v>2670</v>
      </c>
      <c r="F2130" t="s">
        <v>2652</v>
      </c>
      <c r="H2130" t="s">
        <v>1576</v>
      </c>
      <c r="I2130" t="s">
        <v>10</v>
      </c>
      <c r="K2130">
        <v>1.911832</v>
      </c>
      <c r="L2130">
        <v>1.885516</v>
      </c>
      <c r="M2130">
        <v>1.8803479999999999</v>
      </c>
      <c r="N2130">
        <v>1.945978</v>
      </c>
      <c r="O2130">
        <v>1.912752</v>
      </c>
      <c r="P2130">
        <v>1.8951530000000001</v>
      </c>
      <c r="Q2130">
        <v>1.8791199999999999</v>
      </c>
      <c r="R2130">
        <v>1.859159</v>
      </c>
      <c r="S2130">
        <v>1.8480730000000001</v>
      </c>
      <c r="T2130">
        <v>1.8298140000000001</v>
      </c>
      <c r="U2130">
        <v>1.8211660000000001</v>
      </c>
      <c r="V2130">
        <v>1.8138609999999999</v>
      </c>
      <c r="W2130">
        <v>1.770527</v>
      </c>
      <c r="X2130">
        <v>1.76644</v>
      </c>
      <c r="Y2130">
        <v>1.757957</v>
      </c>
      <c r="Z2130">
        <v>1.750861</v>
      </c>
      <c r="AA2130">
        <v>1.7445250000000001</v>
      </c>
      <c r="AB2130">
        <v>1.7405269999999999</v>
      </c>
      <c r="AC2130">
        <v>1.736308</v>
      </c>
      <c r="AD2130">
        <v>1.732245</v>
      </c>
      <c r="AE2130">
        <v>1.7212160000000001</v>
      </c>
      <c r="AF2130">
        <v>1.715954</v>
      </c>
      <c r="AG2130">
        <v>1.697681</v>
      </c>
      <c r="AH2130">
        <v>1.6964710000000001</v>
      </c>
      <c r="AI2130">
        <v>1.69156</v>
      </c>
      <c r="AJ2130">
        <v>1.6871620000000001</v>
      </c>
      <c r="AK2130">
        <v>1.6791720000000001</v>
      </c>
      <c r="AL2130">
        <v>1.6714789999999999</v>
      </c>
      <c r="AM2130">
        <v>1.670353</v>
      </c>
      <c r="AN2130">
        <v>1.6694720000000001</v>
      </c>
      <c r="AO2130" s="1">
        <v>-5.0000000000000001E-3</v>
      </c>
    </row>
    <row r="2131" spans="1:41" hidden="1" x14ac:dyDescent="0.2">
      <c r="A2131" t="s">
        <v>1779</v>
      </c>
      <c r="B2131" t="s">
        <v>15</v>
      </c>
      <c r="C2131" t="s">
        <v>2648</v>
      </c>
      <c r="D2131" t="s">
        <v>2669</v>
      </c>
      <c r="E2131" t="s">
        <v>2670</v>
      </c>
      <c r="F2131" t="s">
        <v>2653</v>
      </c>
      <c r="H2131" t="s">
        <v>1577</v>
      </c>
      <c r="I2131" t="s">
        <v>10</v>
      </c>
      <c r="K2131">
        <v>1.9123289999999999</v>
      </c>
      <c r="L2131">
        <v>1.8941570000000001</v>
      </c>
      <c r="M2131">
        <v>1.920498</v>
      </c>
      <c r="N2131">
        <v>1.983061</v>
      </c>
      <c r="O2131">
        <v>1.9506669999999999</v>
      </c>
      <c r="P2131">
        <v>1.939549</v>
      </c>
      <c r="Q2131">
        <v>1.929424</v>
      </c>
      <c r="R2131">
        <v>1.9243300000000001</v>
      </c>
      <c r="S2131">
        <v>1.922096</v>
      </c>
      <c r="T2131">
        <v>1.9145289999999999</v>
      </c>
      <c r="U2131">
        <v>1.9127559999999999</v>
      </c>
      <c r="V2131">
        <v>1.912639</v>
      </c>
      <c r="W2131">
        <v>1.891316</v>
      </c>
      <c r="X2131">
        <v>1.8949720000000001</v>
      </c>
      <c r="Y2131">
        <v>1.893559</v>
      </c>
      <c r="Z2131">
        <v>1.8915709999999999</v>
      </c>
      <c r="AA2131">
        <v>1.8902460000000001</v>
      </c>
      <c r="AB2131">
        <v>1.8894139999999999</v>
      </c>
      <c r="AC2131">
        <v>1.8897539999999999</v>
      </c>
      <c r="AD2131">
        <v>1.886439</v>
      </c>
      <c r="AE2131">
        <v>1.8850899999999999</v>
      </c>
      <c r="AF2131">
        <v>1.883424</v>
      </c>
      <c r="AG2131">
        <v>1.882544</v>
      </c>
      <c r="AH2131">
        <v>1.8819239999999999</v>
      </c>
      <c r="AI2131">
        <v>1.881988</v>
      </c>
      <c r="AJ2131">
        <v>1.8798790000000001</v>
      </c>
      <c r="AK2131">
        <v>1.8768389999999999</v>
      </c>
      <c r="AL2131">
        <v>1.8718360000000001</v>
      </c>
      <c r="AM2131">
        <v>1.868943</v>
      </c>
      <c r="AN2131">
        <v>1.8683940000000001</v>
      </c>
      <c r="AO2131" s="1">
        <v>-1E-3</v>
      </c>
    </row>
    <row r="2132" spans="1:41" hidden="1" x14ac:dyDescent="0.2">
      <c r="A2132" t="s">
        <v>1779</v>
      </c>
      <c r="B2132" t="s">
        <v>118</v>
      </c>
      <c r="C2132" t="s">
        <v>2648</v>
      </c>
      <c r="D2132" t="s">
        <v>2669</v>
      </c>
      <c r="E2132" t="s">
        <v>2671</v>
      </c>
      <c r="I2132" t="s">
        <v>10</v>
      </c>
    </row>
    <row r="2133" spans="1:41" hidden="1" x14ac:dyDescent="0.2">
      <c r="A2133" t="s">
        <v>1779</v>
      </c>
      <c r="B2133" t="s">
        <v>11</v>
      </c>
      <c r="C2133" t="s">
        <v>2648</v>
      </c>
      <c r="D2133" t="s">
        <v>2669</v>
      </c>
      <c r="E2133" t="s">
        <v>2671</v>
      </c>
      <c r="F2133" t="s">
        <v>2651</v>
      </c>
      <c r="H2133" t="s">
        <v>1578</v>
      </c>
      <c r="I2133" t="s">
        <v>10</v>
      </c>
      <c r="K2133">
        <v>0.71666399999999997</v>
      </c>
      <c r="L2133">
        <v>0.71771300000000005</v>
      </c>
      <c r="M2133">
        <v>0.71981200000000001</v>
      </c>
      <c r="N2133">
        <v>0.72086099999999997</v>
      </c>
      <c r="O2133">
        <v>0.72295900000000002</v>
      </c>
      <c r="P2133">
        <v>0.72400900000000001</v>
      </c>
      <c r="Q2133">
        <v>0.72610699999999995</v>
      </c>
      <c r="R2133">
        <v>0.72715700000000005</v>
      </c>
      <c r="S2133">
        <v>0.72925499999999999</v>
      </c>
      <c r="T2133">
        <v>0.73135399999999995</v>
      </c>
      <c r="U2133">
        <v>0.73240300000000003</v>
      </c>
      <c r="V2133">
        <v>0.73450199999999999</v>
      </c>
      <c r="W2133">
        <v>0.73660000000000003</v>
      </c>
      <c r="X2133">
        <v>0.737649</v>
      </c>
      <c r="Y2133">
        <v>0.73974799999999996</v>
      </c>
      <c r="Z2133">
        <v>0.74184700000000003</v>
      </c>
      <c r="AA2133">
        <v>0.742896</v>
      </c>
      <c r="AB2133">
        <v>0.74499400000000005</v>
      </c>
      <c r="AC2133">
        <v>0.74709300000000001</v>
      </c>
      <c r="AD2133">
        <v>0.74919199999999997</v>
      </c>
      <c r="AE2133">
        <v>0.75129000000000001</v>
      </c>
      <c r="AF2133">
        <v>0.75338899999999998</v>
      </c>
      <c r="AG2133">
        <v>0.75548700000000002</v>
      </c>
      <c r="AH2133">
        <v>0.75758599999999998</v>
      </c>
      <c r="AI2133">
        <v>0.75968500000000005</v>
      </c>
      <c r="AJ2133">
        <v>0.76178299999999999</v>
      </c>
      <c r="AK2133">
        <v>0.76388199999999995</v>
      </c>
      <c r="AL2133">
        <v>0.76597999999999999</v>
      </c>
      <c r="AM2133">
        <v>0.76807899999999996</v>
      </c>
      <c r="AN2133">
        <v>0.770177</v>
      </c>
      <c r="AO2133" s="1">
        <v>2E-3</v>
      </c>
    </row>
    <row r="2134" spans="1:41" hidden="1" x14ac:dyDescent="0.2">
      <c r="A2134" t="s">
        <v>1779</v>
      </c>
      <c r="B2134" t="s">
        <v>13</v>
      </c>
      <c r="C2134" t="s">
        <v>2648</v>
      </c>
      <c r="D2134" t="s">
        <v>2669</v>
      </c>
      <c r="E2134" t="s">
        <v>2671</v>
      </c>
      <c r="F2134" t="s">
        <v>2652</v>
      </c>
      <c r="H2134" t="s">
        <v>1579</v>
      </c>
      <c r="I2134" t="s">
        <v>10</v>
      </c>
      <c r="K2134">
        <v>0.71666399999999997</v>
      </c>
      <c r="L2134">
        <v>0.71771300000000005</v>
      </c>
      <c r="M2134">
        <v>0.71981200000000001</v>
      </c>
      <c r="N2134">
        <v>0.72086099999999997</v>
      </c>
      <c r="O2134">
        <v>0.72295900000000002</v>
      </c>
      <c r="P2134">
        <v>0.72400900000000001</v>
      </c>
      <c r="Q2134">
        <v>0.72610699999999995</v>
      </c>
      <c r="R2134">
        <v>0.72715700000000005</v>
      </c>
      <c r="S2134">
        <v>0.72925499999999999</v>
      </c>
      <c r="T2134">
        <v>0.73135399999999995</v>
      </c>
      <c r="U2134">
        <v>0.73240300000000003</v>
      </c>
      <c r="V2134">
        <v>0.73450199999999999</v>
      </c>
      <c r="W2134">
        <v>0.73660000000000003</v>
      </c>
      <c r="X2134">
        <v>0.737649</v>
      </c>
      <c r="Y2134">
        <v>0.73974799999999996</v>
      </c>
      <c r="Z2134">
        <v>0.74184700000000003</v>
      </c>
      <c r="AA2134">
        <v>0.742896</v>
      </c>
      <c r="AB2134">
        <v>0.74499400000000005</v>
      </c>
      <c r="AC2134">
        <v>0.74709300000000001</v>
      </c>
      <c r="AD2134">
        <v>0.74919199999999997</v>
      </c>
      <c r="AE2134">
        <v>0.75129000000000001</v>
      </c>
      <c r="AF2134">
        <v>0.75338899999999998</v>
      </c>
      <c r="AG2134">
        <v>0.75548700000000002</v>
      </c>
      <c r="AH2134">
        <v>0.75758599999999998</v>
      </c>
      <c r="AI2134">
        <v>0.75968500000000005</v>
      </c>
      <c r="AJ2134">
        <v>0.76178299999999999</v>
      </c>
      <c r="AK2134">
        <v>0.76388199999999995</v>
      </c>
      <c r="AL2134">
        <v>0.76597999999999999</v>
      </c>
      <c r="AM2134">
        <v>0.76807899999999996</v>
      </c>
      <c r="AN2134">
        <v>0.770177</v>
      </c>
      <c r="AO2134" s="1">
        <v>2E-3</v>
      </c>
    </row>
    <row r="2135" spans="1:41" hidden="1" x14ac:dyDescent="0.2">
      <c r="A2135" t="s">
        <v>1779</v>
      </c>
      <c r="B2135" t="s">
        <v>15</v>
      </c>
      <c r="C2135" t="s">
        <v>2648</v>
      </c>
      <c r="D2135" t="s">
        <v>2669</v>
      </c>
      <c r="E2135" t="s">
        <v>2671</v>
      </c>
      <c r="F2135" t="s">
        <v>2653</v>
      </c>
      <c r="H2135" t="s">
        <v>1580</v>
      </c>
      <c r="I2135" t="s">
        <v>10</v>
      </c>
      <c r="K2135">
        <v>0.71666399999999997</v>
      </c>
      <c r="L2135">
        <v>0.71771300000000005</v>
      </c>
      <c r="M2135">
        <v>0.71981200000000001</v>
      </c>
      <c r="N2135">
        <v>0.72086099999999997</v>
      </c>
      <c r="O2135">
        <v>0.72295900000000002</v>
      </c>
      <c r="P2135">
        <v>0.72400900000000001</v>
      </c>
      <c r="Q2135">
        <v>0.72610699999999995</v>
      </c>
      <c r="R2135">
        <v>0.72715700000000005</v>
      </c>
      <c r="S2135">
        <v>0.72925499999999999</v>
      </c>
      <c r="T2135">
        <v>0.73135399999999995</v>
      </c>
      <c r="U2135">
        <v>0.73240300000000003</v>
      </c>
      <c r="V2135">
        <v>0.73450199999999999</v>
      </c>
      <c r="W2135">
        <v>0.73660000000000003</v>
      </c>
      <c r="X2135">
        <v>0.737649</v>
      </c>
      <c r="Y2135">
        <v>0.73974799999999996</v>
      </c>
      <c r="Z2135">
        <v>0.74184700000000003</v>
      </c>
      <c r="AA2135">
        <v>0.742896</v>
      </c>
      <c r="AB2135">
        <v>0.74499400000000005</v>
      </c>
      <c r="AC2135">
        <v>0.74709300000000001</v>
      </c>
      <c r="AD2135">
        <v>0.74919199999999997</v>
      </c>
      <c r="AE2135">
        <v>0.75129000000000001</v>
      </c>
      <c r="AF2135">
        <v>0.75338899999999998</v>
      </c>
      <c r="AG2135">
        <v>0.75548700000000002</v>
      </c>
      <c r="AH2135">
        <v>0.75758599999999998</v>
      </c>
      <c r="AI2135">
        <v>0.75968500000000005</v>
      </c>
      <c r="AJ2135">
        <v>0.76178299999999999</v>
      </c>
      <c r="AK2135">
        <v>0.76388199999999995</v>
      </c>
      <c r="AL2135">
        <v>0.76597999999999999</v>
      </c>
      <c r="AM2135">
        <v>0.76807899999999996</v>
      </c>
      <c r="AN2135">
        <v>0.770177</v>
      </c>
      <c r="AO2135" s="1">
        <v>2E-3</v>
      </c>
    </row>
    <row r="2136" spans="1:41" hidden="1" x14ac:dyDescent="0.2">
      <c r="A2136" t="s">
        <v>1779</v>
      </c>
      <c r="B2136" t="s">
        <v>122</v>
      </c>
    </row>
    <row r="2137" spans="1:41" hidden="1" x14ac:dyDescent="0.2">
      <c r="A2137" t="s">
        <v>1779</v>
      </c>
      <c r="B2137" t="s">
        <v>9</v>
      </c>
      <c r="C2137" t="s">
        <v>2648</v>
      </c>
      <c r="D2137" t="s">
        <v>2672</v>
      </c>
      <c r="E2137" t="s">
        <v>2650</v>
      </c>
      <c r="I2137" t="s">
        <v>10</v>
      </c>
    </row>
    <row r="2138" spans="1:41" hidden="1" x14ac:dyDescent="0.2">
      <c r="A2138" t="s">
        <v>1779</v>
      </c>
      <c r="B2138" t="s">
        <v>11</v>
      </c>
      <c r="C2138" t="s">
        <v>2648</v>
      </c>
      <c r="D2138" t="s">
        <v>2672</v>
      </c>
      <c r="E2138" t="s">
        <v>2650</v>
      </c>
      <c r="F2138" t="s">
        <v>2651</v>
      </c>
      <c r="H2138" t="s">
        <v>1581</v>
      </c>
      <c r="I2138" t="s">
        <v>10</v>
      </c>
      <c r="K2138">
        <v>19.217669000000001</v>
      </c>
      <c r="L2138">
        <v>20.756551999999999</v>
      </c>
      <c r="M2138">
        <v>19.050637999999999</v>
      </c>
      <c r="N2138">
        <v>21.945730000000001</v>
      </c>
      <c r="O2138">
        <v>21.850484999999999</v>
      </c>
      <c r="P2138">
        <v>21.946090999999999</v>
      </c>
      <c r="Q2138">
        <v>22.255903</v>
      </c>
      <c r="R2138">
        <v>22.767185000000001</v>
      </c>
      <c r="S2138">
        <v>23.190301999999999</v>
      </c>
      <c r="T2138">
        <v>23.627123000000001</v>
      </c>
      <c r="U2138">
        <v>24.033743000000001</v>
      </c>
      <c r="V2138">
        <v>24.379861999999999</v>
      </c>
      <c r="W2138">
        <v>24.698461999999999</v>
      </c>
      <c r="X2138">
        <v>24.915458999999998</v>
      </c>
      <c r="Y2138">
        <v>25.059622000000001</v>
      </c>
      <c r="Z2138">
        <v>25.210777</v>
      </c>
      <c r="AA2138">
        <v>25.390242000000001</v>
      </c>
      <c r="AB2138">
        <v>25.559811</v>
      </c>
      <c r="AC2138">
        <v>25.652428</v>
      </c>
      <c r="AD2138">
        <v>25.895039000000001</v>
      </c>
      <c r="AE2138">
        <v>26.067533000000001</v>
      </c>
      <c r="AF2138">
        <v>26.101116000000001</v>
      </c>
      <c r="AG2138">
        <v>26.239552</v>
      </c>
      <c r="AH2138">
        <v>26.421354000000001</v>
      </c>
      <c r="AI2138">
        <v>26.459821999999999</v>
      </c>
      <c r="AJ2138">
        <v>26.533442999999998</v>
      </c>
      <c r="AK2138">
        <v>26.576902</v>
      </c>
      <c r="AL2138">
        <v>26.583704000000001</v>
      </c>
      <c r="AM2138">
        <v>26.530868999999999</v>
      </c>
      <c r="AN2138">
        <v>26.458414000000001</v>
      </c>
      <c r="AO2138" s="1">
        <v>1.0999999999999999E-2</v>
      </c>
    </row>
    <row r="2139" spans="1:41" hidden="1" x14ac:dyDescent="0.2">
      <c r="A2139" t="s">
        <v>1779</v>
      </c>
      <c r="B2139" t="s">
        <v>13</v>
      </c>
      <c r="C2139" t="s">
        <v>2648</v>
      </c>
      <c r="D2139" t="s">
        <v>2672</v>
      </c>
      <c r="E2139" t="s">
        <v>2650</v>
      </c>
      <c r="F2139" t="s">
        <v>2652</v>
      </c>
      <c r="H2139" t="s">
        <v>1582</v>
      </c>
      <c r="I2139" t="s">
        <v>10</v>
      </c>
      <c r="K2139">
        <v>19.217554</v>
      </c>
      <c r="L2139">
        <v>19.395738999999999</v>
      </c>
      <c r="M2139">
        <v>18.190065000000001</v>
      </c>
      <c r="N2139">
        <v>20.421219000000001</v>
      </c>
      <c r="O2139">
        <v>19.907394</v>
      </c>
      <c r="P2139">
        <v>19.640656</v>
      </c>
      <c r="Q2139">
        <v>19.53828</v>
      </c>
      <c r="R2139">
        <v>19.655989000000002</v>
      </c>
      <c r="S2139">
        <v>19.886637</v>
      </c>
      <c r="T2139">
        <v>20.082581999999999</v>
      </c>
      <c r="U2139">
        <v>20.238516000000001</v>
      </c>
      <c r="V2139">
        <v>20.549475000000001</v>
      </c>
      <c r="W2139">
        <v>20.882704</v>
      </c>
      <c r="X2139">
        <v>21.023713999999998</v>
      </c>
      <c r="Y2139">
        <v>21.052647</v>
      </c>
      <c r="Z2139">
        <v>21.095255000000002</v>
      </c>
      <c r="AA2139">
        <v>21.208068999999998</v>
      </c>
      <c r="AB2139">
        <v>21.389745999999999</v>
      </c>
      <c r="AC2139">
        <v>21.459568000000001</v>
      </c>
      <c r="AD2139">
        <v>21.679442999999999</v>
      </c>
      <c r="AE2139">
        <v>21.770447000000001</v>
      </c>
      <c r="AF2139">
        <v>21.805734999999999</v>
      </c>
      <c r="AG2139">
        <v>21.834927</v>
      </c>
      <c r="AH2139">
        <v>21.833774999999999</v>
      </c>
      <c r="AI2139">
        <v>21.823834999999999</v>
      </c>
      <c r="AJ2139">
        <v>21.775725999999999</v>
      </c>
      <c r="AK2139">
        <v>21.668066</v>
      </c>
      <c r="AL2139">
        <v>21.55349</v>
      </c>
      <c r="AM2139">
        <v>21.569161999999999</v>
      </c>
      <c r="AN2139">
        <v>21.548888999999999</v>
      </c>
      <c r="AO2139" s="1">
        <v>4.0000000000000001E-3</v>
      </c>
    </row>
    <row r="2140" spans="1:41" hidden="1" x14ac:dyDescent="0.2">
      <c r="A2140" t="s">
        <v>1779</v>
      </c>
      <c r="B2140" t="s">
        <v>15</v>
      </c>
      <c r="C2140" t="s">
        <v>2648</v>
      </c>
      <c r="D2140" t="s">
        <v>2672</v>
      </c>
      <c r="E2140" t="s">
        <v>2650</v>
      </c>
      <c r="F2140" t="s">
        <v>2653</v>
      </c>
      <c r="H2140" t="s">
        <v>1583</v>
      </c>
      <c r="I2140" t="s">
        <v>10</v>
      </c>
      <c r="K2140">
        <v>19.217804000000001</v>
      </c>
      <c r="L2140">
        <v>20.429608999999999</v>
      </c>
      <c r="M2140">
        <v>20.250859999999999</v>
      </c>
      <c r="N2140">
        <v>24.062716000000002</v>
      </c>
      <c r="O2140">
        <v>24.865046</v>
      </c>
      <c r="P2140">
        <v>25.647196000000001</v>
      </c>
      <c r="Q2140">
        <v>26.376301000000002</v>
      </c>
      <c r="R2140">
        <v>27.198992000000001</v>
      </c>
      <c r="S2140">
        <v>28.485787999999999</v>
      </c>
      <c r="T2140">
        <v>29.502162999999999</v>
      </c>
      <c r="U2140">
        <v>30.430218</v>
      </c>
      <c r="V2140">
        <v>31.284208</v>
      </c>
      <c r="W2140">
        <v>32.009666000000003</v>
      </c>
      <c r="X2140">
        <v>32.605175000000003</v>
      </c>
      <c r="Y2140">
        <v>32.959735999999999</v>
      </c>
      <c r="Z2140">
        <v>33.450588000000003</v>
      </c>
      <c r="AA2140">
        <v>33.770397000000003</v>
      </c>
      <c r="AB2140">
        <v>34.111812999999998</v>
      </c>
      <c r="AC2140">
        <v>34.439475999999999</v>
      </c>
      <c r="AD2140">
        <v>34.541469999999997</v>
      </c>
      <c r="AE2140">
        <v>34.547351999999997</v>
      </c>
      <c r="AF2140">
        <v>34.502234999999999</v>
      </c>
      <c r="AG2140">
        <v>34.600445000000001</v>
      </c>
      <c r="AH2140">
        <v>34.861469</v>
      </c>
      <c r="AI2140">
        <v>35.171097000000003</v>
      </c>
      <c r="AJ2140">
        <v>35.360957999999997</v>
      </c>
      <c r="AK2140">
        <v>35.484336999999996</v>
      </c>
      <c r="AL2140">
        <v>35.515652000000003</v>
      </c>
      <c r="AM2140">
        <v>35.619095000000002</v>
      </c>
      <c r="AN2140">
        <v>35.612015</v>
      </c>
      <c r="AO2140" s="1">
        <v>2.1000000000000001E-2</v>
      </c>
    </row>
    <row r="2141" spans="1:41" hidden="1" x14ac:dyDescent="0.2">
      <c r="A2141" t="s">
        <v>1779</v>
      </c>
      <c r="B2141" t="s">
        <v>79</v>
      </c>
      <c r="C2141" t="s">
        <v>2648</v>
      </c>
      <c r="D2141" t="s">
        <v>2672</v>
      </c>
      <c r="E2141" t="s">
        <v>2665</v>
      </c>
      <c r="I2141" t="s">
        <v>10</v>
      </c>
    </row>
    <row r="2142" spans="1:41" hidden="1" x14ac:dyDescent="0.2">
      <c r="A2142" t="s">
        <v>1779</v>
      </c>
      <c r="B2142" t="s">
        <v>11</v>
      </c>
      <c r="C2142" t="s">
        <v>2648</v>
      </c>
      <c r="D2142" t="s">
        <v>2672</v>
      </c>
      <c r="E2142" t="s">
        <v>2665</v>
      </c>
      <c r="F2142" t="s">
        <v>2651</v>
      </c>
      <c r="H2142" t="s">
        <v>1584</v>
      </c>
      <c r="I2142" t="s">
        <v>10</v>
      </c>
      <c r="K2142">
        <v>23.822379999999999</v>
      </c>
      <c r="L2142">
        <v>23.822379999999999</v>
      </c>
      <c r="M2142">
        <v>24.044594</v>
      </c>
      <c r="N2142">
        <v>23.637718</v>
      </c>
      <c r="O2142">
        <v>23.295314999999999</v>
      </c>
      <c r="P2142">
        <v>23.551842000000001</v>
      </c>
      <c r="Q2142">
        <v>23.861559</v>
      </c>
      <c r="R2142">
        <v>24.143280000000001</v>
      </c>
      <c r="S2142">
        <v>24.342627</v>
      </c>
      <c r="T2142">
        <v>25.051034999999999</v>
      </c>
      <c r="U2142">
        <v>25.430199000000002</v>
      </c>
      <c r="V2142">
        <v>25.767658000000001</v>
      </c>
      <c r="W2142">
        <v>25.867885999999999</v>
      </c>
      <c r="X2142">
        <v>26.241544999999999</v>
      </c>
      <c r="Y2142">
        <v>26.356833999999999</v>
      </c>
      <c r="Z2142">
        <v>26.524789999999999</v>
      </c>
      <c r="AA2142">
        <v>26.640694</v>
      </c>
      <c r="AB2142">
        <v>27.002748</v>
      </c>
      <c r="AC2142">
        <v>26.994425</v>
      </c>
      <c r="AD2142">
        <v>27.22175</v>
      </c>
      <c r="AE2142">
        <v>27.408356000000001</v>
      </c>
      <c r="AF2142">
        <v>27.448779999999999</v>
      </c>
      <c r="AG2142">
        <v>27.730103</v>
      </c>
      <c r="AH2142">
        <v>28.029430000000001</v>
      </c>
      <c r="AI2142">
        <v>28.113886000000001</v>
      </c>
      <c r="AJ2142">
        <v>28.375311</v>
      </c>
      <c r="AK2142">
        <v>28.476917</v>
      </c>
      <c r="AL2142">
        <v>28.395493999999999</v>
      </c>
      <c r="AM2142">
        <v>28.420587999999999</v>
      </c>
      <c r="AN2142">
        <v>28.398792</v>
      </c>
      <c r="AO2142" s="1">
        <v>6.0000000000000001E-3</v>
      </c>
    </row>
    <row r="2143" spans="1:41" hidden="1" x14ac:dyDescent="0.2">
      <c r="A2143" t="s">
        <v>1779</v>
      </c>
      <c r="B2143" t="s">
        <v>13</v>
      </c>
      <c r="C2143" t="s">
        <v>2648</v>
      </c>
      <c r="D2143" t="s">
        <v>2672</v>
      </c>
      <c r="E2143" t="s">
        <v>2665</v>
      </c>
      <c r="F2143" t="s">
        <v>2652</v>
      </c>
      <c r="H2143" t="s">
        <v>1585</v>
      </c>
      <c r="I2143" t="s">
        <v>10</v>
      </c>
      <c r="K2143">
        <v>23.822379999999999</v>
      </c>
      <c r="L2143">
        <v>23.822379999999999</v>
      </c>
      <c r="M2143">
        <v>23.553840999999998</v>
      </c>
      <c r="N2143">
        <v>22.627898999999999</v>
      </c>
      <c r="O2143">
        <v>22.167679</v>
      </c>
      <c r="P2143">
        <v>22.320578000000001</v>
      </c>
      <c r="Q2143">
        <v>22.651115000000001</v>
      </c>
      <c r="R2143">
        <v>22.648336</v>
      </c>
      <c r="S2143">
        <v>22.826086</v>
      </c>
      <c r="T2143">
        <v>23.218506000000001</v>
      </c>
      <c r="U2143">
        <v>23.609463000000002</v>
      </c>
      <c r="V2143">
        <v>23.841512999999999</v>
      </c>
      <c r="W2143">
        <v>23.568659</v>
      </c>
      <c r="X2143">
        <v>23.839924</v>
      </c>
      <c r="Y2143">
        <v>23.863436</v>
      </c>
      <c r="Z2143">
        <v>23.618110999999999</v>
      </c>
      <c r="AA2143">
        <v>23.446881999999999</v>
      </c>
      <c r="AB2143">
        <v>23.966913000000002</v>
      </c>
      <c r="AC2143">
        <v>23.879964999999999</v>
      </c>
      <c r="AD2143">
        <v>24.574902999999999</v>
      </c>
      <c r="AE2143">
        <v>24.723509</v>
      </c>
      <c r="AF2143">
        <v>24.713125000000002</v>
      </c>
      <c r="AG2143">
        <v>24.758461</v>
      </c>
      <c r="AH2143">
        <v>24.968733</v>
      </c>
      <c r="AI2143">
        <v>24.962824000000001</v>
      </c>
      <c r="AJ2143">
        <v>24.957850000000001</v>
      </c>
      <c r="AK2143">
        <v>24.835068</v>
      </c>
      <c r="AL2143">
        <v>24.949057</v>
      </c>
      <c r="AM2143">
        <v>25.262371000000002</v>
      </c>
      <c r="AN2143">
        <v>25.518387000000001</v>
      </c>
      <c r="AO2143" s="1">
        <v>2E-3</v>
      </c>
    </row>
    <row r="2144" spans="1:41" hidden="1" x14ac:dyDescent="0.2">
      <c r="A2144" t="s">
        <v>1779</v>
      </c>
      <c r="B2144" t="s">
        <v>15</v>
      </c>
      <c r="C2144" t="s">
        <v>2648</v>
      </c>
      <c r="D2144" t="s">
        <v>2672</v>
      </c>
      <c r="E2144" t="s">
        <v>2665</v>
      </c>
      <c r="F2144" t="s">
        <v>2653</v>
      </c>
      <c r="H2144" t="s">
        <v>1586</v>
      </c>
      <c r="I2144" t="s">
        <v>10</v>
      </c>
      <c r="K2144">
        <v>23.822379999999999</v>
      </c>
      <c r="L2144">
        <v>23.822379999999999</v>
      </c>
      <c r="M2144">
        <v>23.785225000000001</v>
      </c>
      <c r="N2144">
        <v>24.477160000000001</v>
      </c>
      <c r="O2144">
        <v>24.739543999999999</v>
      </c>
      <c r="P2144">
        <v>25.081327000000002</v>
      </c>
      <c r="Q2144">
        <v>25.545214000000001</v>
      </c>
      <c r="R2144">
        <v>26.115309</v>
      </c>
      <c r="S2144">
        <v>27.193936999999998</v>
      </c>
      <c r="T2144">
        <v>27.820858000000001</v>
      </c>
      <c r="U2144">
        <v>28.278669000000001</v>
      </c>
      <c r="V2144">
        <v>28.863503999999999</v>
      </c>
      <c r="W2144">
        <v>29.267918000000002</v>
      </c>
      <c r="X2144">
        <v>29.672419000000001</v>
      </c>
      <c r="Y2144">
        <v>29.829086</v>
      </c>
      <c r="Z2144">
        <v>30.091771999999999</v>
      </c>
      <c r="AA2144">
        <v>30.336319</v>
      </c>
      <c r="AB2144">
        <v>30.445792999999998</v>
      </c>
      <c r="AC2144">
        <v>30.669751999999999</v>
      </c>
      <c r="AD2144">
        <v>30.278337000000001</v>
      </c>
      <c r="AE2144">
        <v>30.152849</v>
      </c>
      <c r="AF2144">
        <v>30.532684</v>
      </c>
      <c r="AG2144">
        <v>30.865086000000002</v>
      </c>
      <c r="AH2144">
        <v>31.039760999999999</v>
      </c>
      <c r="AI2144">
        <v>31.51362</v>
      </c>
      <c r="AJ2144">
        <v>31.387003</v>
      </c>
      <c r="AK2144">
        <v>31.348255000000002</v>
      </c>
      <c r="AL2144">
        <v>31.094631</v>
      </c>
      <c r="AM2144">
        <v>31.349571000000001</v>
      </c>
      <c r="AN2144">
        <v>31.504652</v>
      </c>
      <c r="AO2144" s="1">
        <v>0.01</v>
      </c>
    </row>
    <row r="2145" spans="1:41" hidden="1" x14ac:dyDescent="0.2">
      <c r="A2145" t="s">
        <v>1779</v>
      </c>
      <c r="B2145" t="s">
        <v>83</v>
      </c>
      <c r="C2145" t="s">
        <v>2648</v>
      </c>
      <c r="D2145" t="s">
        <v>2672</v>
      </c>
      <c r="E2145" t="s">
        <v>2666</v>
      </c>
      <c r="I2145" t="s">
        <v>10</v>
      </c>
    </row>
    <row r="2146" spans="1:41" hidden="1" x14ac:dyDescent="0.2">
      <c r="A2146" t="s">
        <v>1779</v>
      </c>
      <c r="B2146" t="s">
        <v>11</v>
      </c>
      <c r="C2146" t="s">
        <v>2648</v>
      </c>
      <c r="D2146" t="s">
        <v>2672</v>
      </c>
      <c r="E2146" t="s">
        <v>2666</v>
      </c>
      <c r="F2146" t="s">
        <v>2651</v>
      </c>
      <c r="H2146" t="s">
        <v>1587</v>
      </c>
      <c r="I2146" t="s">
        <v>10</v>
      </c>
      <c r="K2146">
        <v>24.067270000000001</v>
      </c>
      <c r="L2146">
        <v>22.843188999999999</v>
      </c>
      <c r="M2146">
        <v>20.020548000000002</v>
      </c>
      <c r="N2146">
        <v>19.698813999999999</v>
      </c>
      <c r="O2146">
        <v>19.418410999999999</v>
      </c>
      <c r="P2146">
        <v>19.629303</v>
      </c>
      <c r="Q2146">
        <v>19.880426</v>
      </c>
      <c r="R2146">
        <v>20.115143</v>
      </c>
      <c r="S2146">
        <v>20.281230999999998</v>
      </c>
      <c r="T2146">
        <v>20.871448999999998</v>
      </c>
      <c r="U2146">
        <v>21.161695000000002</v>
      </c>
      <c r="V2146">
        <v>21.41658</v>
      </c>
      <c r="W2146">
        <v>21.552011</v>
      </c>
      <c r="X2146">
        <v>21.757819999999999</v>
      </c>
      <c r="Y2146">
        <v>21.853411000000001</v>
      </c>
      <c r="Z2146">
        <v>22.045864000000002</v>
      </c>
      <c r="AA2146">
        <v>22.195882999999998</v>
      </c>
      <c r="AB2146">
        <v>22.470289000000001</v>
      </c>
      <c r="AC2146">
        <v>22.470165000000001</v>
      </c>
      <c r="AD2146">
        <v>22.679991000000001</v>
      </c>
      <c r="AE2146">
        <v>22.835466</v>
      </c>
      <c r="AF2146">
        <v>22.869143000000001</v>
      </c>
      <c r="AG2146">
        <v>23.103529000000002</v>
      </c>
      <c r="AH2146">
        <v>23.352917000000001</v>
      </c>
      <c r="AI2146">
        <v>23.423283000000001</v>
      </c>
      <c r="AJ2146">
        <v>23.641089999999998</v>
      </c>
      <c r="AK2146">
        <v>23.725743999999999</v>
      </c>
      <c r="AL2146">
        <v>23.657906000000001</v>
      </c>
      <c r="AM2146">
        <v>23.678813999999999</v>
      </c>
      <c r="AN2146">
        <v>23.660658000000002</v>
      </c>
      <c r="AO2146" s="1">
        <v>-1E-3</v>
      </c>
    </row>
    <row r="2147" spans="1:41" hidden="1" x14ac:dyDescent="0.2">
      <c r="A2147" t="s">
        <v>1779</v>
      </c>
      <c r="B2147" t="s">
        <v>13</v>
      </c>
      <c r="C2147" t="s">
        <v>2648</v>
      </c>
      <c r="D2147" t="s">
        <v>2672</v>
      </c>
      <c r="E2147" t="s">
        <v>2666</v>
      </c>
      <c r="F2147" t="s">
        <v>2652</v>
      </c>
      <c r="H2147" t="s">
        <v>1588</v>
      </c>
      <c r="I2147" t="s">
        <v>10</v>
      </c>
      <c r="K2147">
        <v>24.067267999999999</v>
      </c>
      <c r="L2147">
        <v>22.843350999999998</v>
      </c>
      <c r="M2147">
        <v>19.661667000000001</v>
      </c>
      <c r="N2147">
        <v>18.907038</v>
      </c>
      <c r="O2147">
        <v>18.522017999999999</v>
      </c>
      <c r="P2147">
        <v>18.59432</v>
      </c>
      <c r="Q2147">
        <v>18.824120000000001</v>
      </c>
      <c r="R2147">
        <v>18.891438000000001</v>
      </c>
      <c r="S2147">
        <v>19.002008</v>
      </c>
      <c r="T2147">
        <v>19.273282999999999</v>
      </c>
      <c r="U2147">
        <v>19.415303999999999</v>
      </c>
      <c r="V2147">
        <v>19.593440999999999</v>
      </c>
      <c r="W2147">
        <v>19.611968999999998</v>
      </c>
      <c r="X2147">
        <v>19.604959000000001</v>
      </c>
      <c r="Y2147">
        <v>19.611601</v>
      </c>
      <c r="Z2147">
        <v>19.619858000000001</v>
      </c>
      <c r="AA2147">
        <v>19.555230999999999</v>
      </c>
      <c r="AB2147">
        <v>19.704678000000001</v>
      </c>
      <c r="AC2147">
        <v>19.749901000000001</v>
      </c>
      <c r="AD2147">
        <v>20.134426000000001</v>
      </c>
      <c r="AE2147">
        <v>20.259422000000001</v>
      </c>
      <c r="AF2147">
        <v>20.298390999999999</v>
      </c>
      <c r="AG2147">
        <v>20.468599000000001</v>
      </c>
      <c r="AH2147">
        <v>20.595171000000001</v>
      </c>
      <c r="AI2147">
        <v>20.633759999999999</v>
      </c>
      <c r="AJ2147">
        <v>20.788451999999999</v>
      </c>
      <c r="AK2147">
        <v>20.641178</v>
      </c>
      <c r="AL2147">
        <v>20.737325999999999</v>
      </c>
      <c r="AM2147">
        <v>21.000997999999999</v>
      </c>
      <c r="AN2147">
        <v>21.222083999999999</v>
      </c>
      <c r="AO2147" s="1">
        <v>-4.0000000000000001E-3</v>
      </c>
    </row>
    <row r="2148" spans="1:41" hidden="1" x14ac:dyDescent="0.2">
      <c r="A2148" t="s">
        <v>1779</v>
      </c>
      <c r="B2148" t="s">
        <v>15</v>
      </c>
      <c r="C2148" t="s">
        <v>2648</v>
      </c>
      <c r="D2148" t="s">
        <v>2672</v>
      </c>
      <c r="E2148" t="s">
        <v>2666</v>
      </c>
      <c r="F2148" t="s">
        <v>2653</v>
      </c>
      <c r="H2148" t="s">
        <v>1589</v>
      </c>
      <c r="I2148" t="s">
        <v>10</v>
      </c>
      <c r="K2148">
        <v>24.067267999999999</v>
      </c>
      <c r="L2148">
        <v>22.843359</v>
      </c>
      <c r="M2148">
        <v>19.820001999999999</v>
      </c>
      <c r="N2148">
        <v>20.412282999999999</v>
      </c>
      <c r="O2148">
        <v>20.662413000000001</v>
      </c>
      <c r="P2148">
        <v>20.951343999999999</v>
      </c>
      <c r="Q2148">
        <v>21.33276</v>
      </c>
      <c r="R2148">
        <v>21.765236000000002</v>
      </c>
      <c r="S2148">
        <v>22.684904</v>
      </c>
      <c r="T2148">
        <v>23.220410999999999</v>
      </c>
      <c r="U2148">
        <v>23.602535</v>
      </c>
      <c r="V2148">
        <v>24.089037000000001</v>
      </c>
      <c r="W2148">
        <v>24.428229999999999</v>
      </c>
      <c r="X2148">
        <v>24.749088</v>
      </c>
      <c r="Y2148">
        <v>24.881781</v>
      </c>
      <c r="Z2148">
        <v>25.090776000000002</v>
      </c>
      <c r="AA2148">
        <v>25.298655</v>
      </c>
      <c r="AB2148">
        <v>25.386063</v>
      </c>
      <c r="AC2148">
        <v>25.572683000000001</v>
      </c>
      <c r="AD2148">
        <v>25.257774000000001</v>
      </c>
      <c r="AE2148">
        <v>25.145890999999999</v>
      </c>
      <c r="AF2148">
        <v>25.464559999999999</v>
      </c>
      <c r="AG2148">
        <v>25.730070000000001</v>
      </c>
      <c r="AH2148">
        <v>25.889475000000001</v>
      </c>
      <c r="AI2148">
        <v>26.272107999999999</v>
      </c>
      <c r="AJ2148">
        <v>26.166819</v>
      </c>
      <c r="AK2148">
        <v>26.136358000000001</v>
      </c>
      <c r="AL2148">
        <v>25.935161999999998</v>
      </c>
      <c r="AM2148">
        <v>26.146059000000001</v>
      </c>
      <c r="AN2148">
        <v>26.277211999999999</v>
      </c>
      <c r="AO2148" s="1">
        <v>3.0000000000000001E-3</v>
      </c>
    </row>
    <row r="2149" spans="1:41" hidden="1" x14ac:dyDescent="0.2">
      <c r="A2149" t="s">
        <v>1779</v>
      </c>
      <c r="B2149" t="s">
        <v>87</v>
      </c>
      <c r="C2149" t="s">
        <v>2648</v>
      </c>
      <c r="D2149" t="s">
        <v>2672</v>
      </c>
      <c r="E2149" t="s">
        <v>2667</v>
      </c>
      <c r="I2149" t="s">
        <v>10</v>
      </c>
    </row>
    <row r="2150" spans="1:41" hidden="1" x14ac:dyDescent="0.2">
      <c r="A2150" t="s">
        <v>1779</v>
      </c>
      <c r="B2150" t="s">
        <v>11</v>
      </c>
      <c r="C2150" t="s">
        <v>2648</v>
      </c>
      <c r="D2150" t="s">
        <v>2672</v>
      </c>
      <c r="E2150" t="s">
        <v>2667</v>
      </c>
      <c r="F2150" t="s">
        <v>2651</v>
      </c>
      <c r="H2150" t="s">
        <v>1590</v>
      </c>
      <c r="I2150" t="s">
        <v>10</v>
      </c>
      <c r="K2150">
        <v>14.3431</v>
      </c>
      <c r="L2150">
        <v>14.92262</v>
      </c>
      <c r="M2150">
        <v>13.790540999999999</v>
      </c>
      <c r="N2150">
        <v>14.938727999999999</v>
      </c>
      <c r="O2150">
        <v>14.934272999999999</v>
      </c>
      <c r="P2150">
        <v>15.046901999999999</v>
      </c>
      <c r="Q2150">
        <v>15.245378000000001</v>
      </c>
      <c r="R2150">
        <v>15.536941000000001</v>
      </c>
      <c r="S2150">
        <v>15.697082999999999</v>
      </c>
      <c r="T2150">
        <v>15.633304000000001</v>
      </c>
      <c r="U2150">
        <v>16.064077000000001</v>
      </c>
      <c r="V2150">
        <v>16.248308000000002</v>
      </c>
      <c r="W2150">
        <v>16.348708999999999</v>
      </c>
      <c r="X2150">
        <v>16.524325999999999</v>
      </c>
      <c r="Y2150">
        <v>16.635513</v>
      </c>
      <c r="Z2150">
        <v>16.829687</v>
      </c>
      <c r="AA2150">
        <v>17.081410999999999</v>
      </c>
      <c r="AB2150">
        <v>17.259243000000001</v>
      </c>
      <c r="AC2150">
        <v>17.351353</v>
      </c>
      <c r="AD2150">
        <v>17.559525000000001</v>
      </c>
      <c r="AE2150">
        <v>17.692142</v>
      </c>
      <c r="AF2150">
        <v>17.722964999999999</v>
      </c>
      <c r="AG2150">
        <v>18.000118000000001</v>
      </c>
      <c r="AH2150">
        <v>18.30883</v>
      </c>
      <c r="AI2150">
        <v>18.414895999999999</v>
      </c>
      <c r="AJ2150">
        <v>18.616136999999998</v>
      </c>
      <c r="AK2150">
        <v>18.695751000000001</v>
      </c>
      <c r="AL2150">
        <v>18.669875999999999</v>
      </c>
      <c r="AM2150">
        <v>18.718843</v>
      </c>
      <c r="AN2150">
        <v>18.642507999999999</v>
      </c>
      <c r="AO2150" s="1">
        <v>8.9999999999999993E-3</v>
      </c>
    </row>
    <row r="2151" spans="1:41" hidden="1" x14ac:dyDescent="0.2">
      <c r="A2151" t="s">
        <v>1779</v>
      </c>
      <c r="B2151" t="s">
        <v>13</v>
      </c>
      <c r="C2151" t="s">
        <v>2648</v>
      </c>
      <c r="D2151" t="s">
        <v>2672</v>
      </c>
      <c r="E2151" t="s">
        <v>2667</v>
      </c>
      <c r="F2151" t="s">
        <v>2652</v>
      </c>
      <c r="H2151" t="s">
        <v>1591</v>
      </c>
      <c r="I2151" t="s">
        <v>10</v>
      </c>
      <c r="K2151">
        <v>14.3431</v>
      </c>
      <c r="L2151">
        <v>14.92262</v>
      </c>
      <c r="M2151">
        <v>13.344087999999999</v>
      </c>
      <c r="N2151">
        <v>13.947654</v>
      </c>
      <c r="O2151">
        <v>13.889377</v>
      </c>
      <c r="P2151">
        <v>14.034465000000001</v>
      </c>
      <c r="Q2151">
        <v>14.281965</v>
      </c>
      <c r="R2151">
        <v>14.518889</v>
      </c>
      <c r="S2151">
        <v>14.661006</v>
      </c>
      <c r="T2151">
        <v>14.616923</v>
      </c>
      <c r="U2151">
        <v>14.740396</v>
      </c>
      <c r="V2151">
        <v>14.876569999999999</v>
      </c>
      <c r="W2151">
        <v>14.861755</v>
      </c>
      <c r="X2151">
        <v>14.718904</v>
      </c>
      <c r="Y2151">
        <v>14.747251</v>
      </c>
      <c r="Z2151">
        <v>14.725759999999999</v>
      </c>
      <c r="AA2151">
        <v>14.763138</v>
      </c>
      <c r="AB2151">
        <v>14.931988</v>
      </c>
      <c r="AC2151">
        <v>14.936000999999999</v>
      </c>
      <c r="AD2151">
        <v>15.279301999999999</v>
      </c>
      <c r="AE2151">
        <v>15.426017</v>
      </c>
      <c r="AF2151">
        <v>15.419477000000001</v>
      </c>
      <c r="AG2151">
        <v>15.744434999999999</v>
      </c>
      <c r="AH2151">
        <v>15.885804</v>
      </c>
      <c r="AI2151">
        <v>15.959440000000001</v>
      </c>
      <c r="AJ2151">
        <v>16.182694999999999</v>
      </c>
      <c r="AK2151">
        <v>16.082353999999999</v>
      </c>
      <c r="AL2151">
        <v>16.161453000000002</v>
      </c>
      <c r="AM2151">
        <v>16.420850999999999</v>
      </c>
      <c r="AN2151">
        <v>16.570868999999998</v>
      </c>
      <c r="AO2151" s="1">
        <v>5.0000000000000001E-3</v>
      </c>
    </row>
    <row r="2152" spans="1:41" hidden="1" x14ac:dyDescent="0.2">
      <c r="A2152" t="s">
        <v>1779</v>
      </c>
      <c r="B2152" t="s">
        <v>15</v>
      </c>
      <c r="C2152" t="s">
        <v>2648</v>
      </c>
      <c r="D2152" t="s">
        <v>2672</v>
      </c>
      <c r="E2152" t="s">
        <v>2667</v>
      </c>
      <c r="F2152" t="s">
        <v>2653</v>
      </c>
      <c r="H2152" t="s">
        <v>1592</v>
      </c>
      <c r="I2152" t="s">
        <v>10</v>
      </c>
      <c r="K2152">
        <v>14.3431</v>
      </c>
      <c r="L2152">
        <v>14.92262</v>
      </c>
      <c r="M2152">
        <v>13.646267</v>
      </c>
      <c r="N2152">
        <v>15.024012000000001</v>
      </c>
      <c r="O2152">
        <v>15.432725</v>
      </c>
      <c r="P2152">
        <v>15.710281</v>
      </c>
      <c r="Q2152">
        <v>16.039953000000001</v>
      </c>
      <c r="R2152">
        <v>16.623336999999999</v>
      </c>
      <c r="S2152">
        <v>17.638694999999998</v>
      </c>
      <c r="T2152">
        <v>17.926780999999998</v>
      </c>
      <c r="U2152">
        <v>18.406621999999999</v>
      </c>
      <c r="V2152">
        <v>18.787489000000001</v>
      </c>
      <c r="W2152">
        <v>19.104067000000001</v>
      </c>
      <c r="X2152">
        <v>19.384429999999998</v>
      </c>
      <c r="Y2152">
        <v>19.509505999999998</v>
      </c>
      <c r="Z2152">
        <v>19.735979</v>
      </c>
      <c r="AA2152">
        <v>19.996447</v>
      </c>
      <c r="AB2152">
        <v>20.066079999999999</v>
      </c>
      <c r="AC2152">
        <v>20.251905000000001</v>
      </c>
      <c r="AD2152">
        <v>19.978612999999999</v>
      </c>
      <c r="AE2152">
        <v>19.917089000000001</v>
      </c>
      <c r="AF2152">
        <v>20.024215999999999</v>
      </c>
      <c r="AG2152">
        <v>20.334339</v>
      </c>
      <c r="AH2152">
        <v>20.548801000000001</v>
      </c>
      <c r="AI2152">
        <v>20.931235999999998</v>
      </c>
      <c r="AJ2152">
        <v>21.001688000000001</v>
      </c>
      <c r="AK2152">
        <v>21.102484</v>
      </c>
      <c r="AL2152">
        <v>20.965005999999999</v>
      </c>
      <c r="AM2152">
        <v>20.970005</v>
      </c>
      <c r="AN2152">
        <v>21.118518999999999</v>
      </c>
      <c r="AO2152" s="1">
        <v>1.2999999999999999E-2</v>
      </c>
    </row>
    <row r="2153" spans="1:41" hidden="1" x14ac:dyDescent="0.2">
      <c r="A2153" t="s">
        <v>1779</v>
      </c>
      <c r="B2153" t="s">
        <v>17</v>
      </c>
      <c r="C2153" t="s">
        <v>2648</v>
      </c>
      <c r="D2153" t="s">
        <v>2672</v>
      </c>
      <c r="E2153" t="s">
        <v>2654</v>
      </c>
      <c r="I2153" t="s">
        <v>10</v>
      </c>
    </row>
    <row r="2154" spans="1:41" hidden="1" x14ac:dyDescent="0.2">
      <c r="A2154" t="s">
        <v>1779</v>
      </c>
      <c r="B2154" t="s">
        <v>11</v>
      </c>
      <c r="C2154" t="s">
        <v>2648</v>
      </c>
      <c r="D2154" t="s">
        <v>2672</v>
      </c>
      <c r="E2154" t="s">
        <v>2654</v>
      </c>
      <c r="F2154" t="s">
        <v>2651</v>
      </c>
      <c r="H2154" t="s">
        <v>1593</v>
      </c>
      <c r="I2154" t="s">
        <v>10</v>
      </c>
      <c r="K2154">
        <v>22.773720000000001</v>
      </c>
      <c r="L2154">
        <v>21.988831999999999</v>
      </c>
      <c r="M2154">
        <v>20.999562999999998</v>
      </c>
      <c r="N2154">
        <v>21.684832</v>
      </c>
      <c r="O2154">
        <v>21.515122999999999</v>
      </c>
      <c r="P2154">
        <v>21.362031999999999</v>
      </c>
      <c r="Q2154">
        <v>21.297416999999999</v>
      </c>
      <c r="R2154">
        <v>21.482773000000002</v>
      </c>
      <c r="S2154">
        <v>21.606413</v>
      </c>
      <c r="T2154">
        <v>21.569846999999999</v>
      </c>
      <c r="U2154">
        <v>21.837886999999998</v>
      </c>
      <c r="V2154">
        <v>21.939404</v>
      </c>
      <c r="W2154">
        <v>22.027010000000001</v>
      </c>
      <c r="X2154">
        <v>22.062211999999999</v>
      </c>
      <c r="Y2154">
        <v>22.158076999999999</v>
      </c>
      <c r="Z2154">
        <v>22.329428</v>
      </c>
      <c r="AA2154">
        <v>22.543030000000002</v>
      </c>
      <c r="AB2154">
        <v>22.674372000000002</v>
      </c>
      <c r="AC2154">
        <v>22.746649000000001</v>
      </c>
      <c r="AD2154">
        <v>22.950453</v>
      </c>
      <c r="AE2154">
        <v>23.061544000000001</v>
      </c>
      <c r="AF2154">
        <v>23.068670000000001</v>
      </c>
      <c r="AG2154">
        <v>23.331392000000001</v>
      </c>
      <c r="AH2154">
        <v>23.610928000000001</v>
      </c>
      <c r="AI2154">
        <v>23.704129999999999</v>
      </c>
      <c r="AJ2154">
        <v>23.876759</v>
      </c>
      <c r="AK2154">
        <v>23.931225000000001</v>
      </c>
      <c r="AL2154">
        <v>23.888031000000002</v>
      </c>
      <c r="AM2154">
        <v>23.849889999999998</v>
      </c>
      <c r="AN2154">
        <v>23.763615000000001</v>
      </c>
      <c r="AO2154" s="1">
        <v>1E-3</v>
      </c>
    </row>
    <row r="2155" spans="1:41" hidden="1" x14ac:dyDescent="0.2">
      <c r="A2155" t="s">
        <v>1779</v>
      </c>
      <c r="B2155" t="s">
        <v>13</v>
      </c>
      <c r="C2155" t="s">
        <v>2648</v>
      </c>
      <c r="D2155" t="s">
        <v>2672</v>
      </c>
      <c r="E2155" t="s">
        <v>2654</v>
      </c>
      <c r="F2155" t="s">
        <v>2652</v>
      </c>
      <c r="H2155" t="s">
        <v>1594</v>
      </c>
      <c r="I2155" t="s">
        <v>10</v>
      </c>
      <c r="K2155">
        <v>22.773721999999999</v>
      </c>
      <c r="L2155">
        <v>21.987355999999998</v>
      </c>
      <c r="M2155">
        <v>20.557444</v>
      </c>
      <c r="N2155">
        <v>20.766362999999998</v>
      </c>
      <c r="O2155">
        <v>20.521338</v>
      </c>
      <c r="P2155">
        <v>20.378222000000001</v>
      </c>
      <c r="Q2155">
        <v>20.361374000000001</v>
      </c>
      <c r="R2155">
        <v>20.496839999999999</v>
      </c>
      <c r="S2155">
        <v>20.566928999999998</v>
      </c>
      <c r="T2155">
        <v>20.491962000000001</v>
      </c>
      <c r="U2155">
        <v>20.505483999999999</v>
      </c>
      <c r="V2155">
        <v>20.556539999999998</v>
      </c>
      <c r="W2155">
        <v>20.573816000000001</v>
      </c>
      <c r="X2155">
        <v>20.400751</v>
      </c>
      <c r="Y2155">
        <v>20.372318</v>
      </c>
      <c r="Z2155">
        <v>20.35549</v>
      </c>
      <c r="AA2155">
        <v>20.36692</v>
      </c>
      <c r="AB2155">
        <v>20.430136000000001</v>
      </c>
      <c r="AC2155">
        <v>20.438746999999999</v>
      </c>
      <c r="AD2155">
        <v>20.732588</v>
      </c>
      <c r="AE2155">
        <v>20.859252999999999</v>
      </c>
      <c r="AF2155">
        <v>20.851889</v>
      </c>
      <c r="AG2155">
        <v>21.101787999999999</v>
      </c>
      <c r="AH2155">
        <v>21.188604000000002</v>
      </c>
      <c r="AI2155">
        <v>21.21706</v>
      </c>
      <c r="AJ2155">
        <v>21.438905999999999</v>
      </c>
      <c r="AK2155">
        <v>21.310016999999998</v>
      </c>
      <c r="AL2155">
        <v>21.360282999999999</v>
      </c>
      <c r="AM2155">
        <v>21.570271999999999</v>
      </c>
      <c r="AN2155">
        <v>21.692408</v>
      </c>
      <c r="AO2155" s="1">
        <v>-2E-3</v>
      </c>
    </row>
    <row r="2156" spans="1:41" hidden="1" x14ac:dyDescent="0.2">
      <c r="A2156" t="s">
        <v>1779</v>
      </c>
      <c r="B2156" t="s">
        <v>15</v>
      </c>
      <c r="C2156" t="s">
        <v>2648</v>
      </c>
      <c r="D2156" t="s">
        <v>2672</v>
      </c>
      <c r="E2156" t="s">
        <v>2654</v>
      </c>
      <c r="F2156" t="s">
        <v>2653</v>
      </c>
      <c r="H2156" t="s">
        <v>1595</v>
      </c>
      <c r="I2156" t="s">
        <v>10</v>
      </c>
      <c r="K2156">
        <v>22.773712</v>
      </c>
      <c r="L2156">
        <v>21.987289000000001</v>
      </c>
      <c r="M2156">
        <v>20.851105</v>
      </c>
      <c r="N2156">
        <v>21.845789</v>
      </c>
      <c r="O2156">
        <v>22.054188</v>
      </c>
      <c r="P2156">
        <v>22.112682</v>
      </c>
      <c r="Q2156">
        <v>22.200291</v>
      </c>
      <c r="R2156">
        <v>22.626920999999999</v>
      </c>
      <c r="S2156">
        <v>23.546619</v>
      </c>
      <c r="T2156">
        <v>23.791574000000001</v>
      </c>
      <c r="U2156">
        <v>24.152031000000001</v>
      </c>
      <c r="V2156">
        <v>24.470167</v>
      </c>
      <c r="W2156">
        <v>24.770762999999999</v>
      </c>
      <c r="X2156">
        <v>25.025207999999999</v>
      </c>
      <c r="Y2156">
        <v>25.119903999999998</v>
      </c>
      <c r="Z2156">
        <v>25.298931</v>
      </c>
      <c r="AA2156">
        <v>25.550841999999999</v>
      </c>
      <c r="AB2156">
        <v>25.620117</v>
      </c>
      <c r="AC2156">
        <v>25.740683000000001</v>
      </c>
      <c r="AD2156">
        <v>25.360914000000001</v>
      </c>
      <c r="AE2156">
        <v>25.321750999999999</v>
      </c>
      <c r="AF2156">
        <v>25.401824999999999</v>
      </c>
      <c r="AG2156">
        <v>25.691406000000001</v>
      </c>
      <c r="AH2156">
        <v>25.900019</v>
      </c>
      <c r="AI2156">
        <v>26.255894000000001</v>
      </c>
      <c r="AJ2156">
        <v>26.343451000000002</v>
      </c>
      <c r="AK2156">
        <v>26.394376999999999</v>
      </c>
      <c r="AL2156">
        <v>26.214532999999999</v>
      </c>
      <c r="AM2156">
        <v>26.213467000000001</v>
      </c>
      <c r="AN2156">
        <v>26.327414999999998</v>
      </c>
      <c r="AO2156" s="1">
        <v>5.0000000000000001E-3</v>
      </c>
    </row>
    <row r="2157" spans="1:41" hidden="1" x14ac:dyDescent="0.2">
      <c r="A2157" t="s">
        <v>1779</v>
      </c>
      <c r="B2157" t="s">
        <v>36</v>
      </c>
      <c r="C2157" t="s">
        <v>2648</v>
      </c>
      <c r="D2157" t="s">
        <v>2672</v>
      </c>
      <c r="E2157" t="s">
        <v>2660</v>
      </c>
      <c r="I2157" t="s">
        <v>10</v>
      </c>
    </row>
    <row r="2158" spans="1:41" hidden="1" x14ac:dyDescent="0.2">
      <c r="A2158" t="s">
        <v>1779</v>
      </c>
      <c r="B2158" t="s">
        <v>11</v>
      </c>
      <c r="C2158" t="s">
        <v>2648</v>
      </c>
      <c r="D2158" t="s">
        <v>2672</v>
      </c>
      <c r="E2158" t="s">
        <v>2660</v>
      </c>
      <c r="F2158" t="s">
        <v>2651</v>
      </c>
      <c r="H2158" t="s">
        <v>1596</v>
      </c>
      <c r="I2158" t="s">
        <v>10</v>
      </c>
      <c r="K2158">
        <v>6.5013129999999997</v>
      </c>
      <c r="L2158">
        <v>5.7720739999999999</v>
      </c>
      <c r="M2158">
        <v>8.1812830000000005</v>
      </c>
      <c r="N2158">
        <v>9.3819219999999994</v>
      </c>
      <c r="O2158">
        <v>9.7451899999999991</v>
      </c>
      <c r="P2158">
        <v>10.255563</v>
      </c>
      <c r="Q2158">
        <v>10.929809000000001</v>
      </c>
      <c r="R2158">
        <v>11.217616</v>
      </c>
      <c r="S2158">
        <v>11.385396999999999</v>
      </c>
      <c r="T2158">
        <v>11.606161999999999</v>
      </c>
      <c r="U2158">
        <v>11.819822</v>
      </c>
      <c r="V2158">
        <v>12.01164</v>
      </c>
      <c r="W2158">
        <v>12.185706</v>
      </c>
      <c r="X2158">
        <v>12.235723</v>
      </c>
      <c r="Y2158">
        <v>12.282845999999999</v>
      </c>
      <c r="Z2158">
        <v>12.252345</v>
      </c>
      <c r="AA2158">
        <v>12.213696000000001</v>
      </c>
      <c r="AB2158">
        <v>12.483720999999999</v>
      </c>
      <c r="AC2158">
        <v>12.383576</v>
      </c>
      <c r="AD2158">
        <v>12.928596000000001</v>
      </c>
      <c r="AE2158">
        <v>13.130007000000001</v>
      </c>
      <c r="AF2158">
        <v>13.293735</v>
      </c>
      <c r="AG2158">
        <v>13.683083</v>
      </c>
      <c r="AH2158">
        <v>13.932423999999999</v>
      </c>
      <c r="AI2158">
        <v>14.022261</v>
      </c>
      <c r="AJ2158">
        <v>14.214625</v>
      </c>
      <c r="AK2158">
        <v>14.286579</v>
      </c>
      <c r="AL2158">
        <v>14.283956</v>
      </c>
      <c r="AM2158">
        <v>14.308721999999999</v>
      </c>
      <c r="AN2158">
        <v>14.284008999999999</v>
      </c>
      <c r="AO2158" s="1">
        <v>2.8000000000000001E-2</v>
      </c>
    </row>
    <row r="2159" spans="1:41" hidden="1" x14ac:dyDescent="0.2">
      <c r="A2159" t="s">
        <v>1779</v>
      </c>
      <c r="B2159" t="s">
        <v>13</v>
      </c>
      <c r="C2159" t="s">
        <v>2648</v>
      </c>
      <c r="D2159" t="s">
        <v>2672</v>
      </c>
      <c r="E2159" t="s">
        <v>2660</v>
      </c>
      <c r="F2159" t="s">
        <v>2652</v>
      </c>
      <c r="H2159" t="s">
        <v>1597</v>
      </c>
      <c r="I2159" t="s">
        <v>10</v>
      </c>
      <c r="K2159">
        <v>6.5013290000000001</v>
      </c>
      <c r="L2159">
        <v>5.8157889999999997</v>
      </c>
      <c r="M2159">
        <v>7.8839670000000002</v>
      </c>
      <c r="N2159">
        <v>8.6501750000000008</v>
      </c>
      <c r="O2159">
        <v>8.9832149999999995</v>
      </c>
      <c r="P2159">
        <v>9.497306</v>
      </c>
      <c r="Q2159">
        <v>10.159659</v>
      </c>
      <c r="R2159">
        <v>10.366733999999999</v>
      </c>
      <c r="S2159">
        <v>10.523693</v>
      </c>
      <c r="T2159">
        <v>10.637765</v>
      </c>
      <c r="U2159">
        <v>10.728084000000001</v>
      </c>
      <c r="V2159">
        <v>10.87487</v>
      </c>
      <c r="W2159">
        <v>10.985773</v>
      </c>
      <c r="X2159">
        <v>10.964168000000001</v>
      </c>
      <c r="Y2159">
        <v>11.019643</v>
      </c>
      <c r="Z2159">
        <v>11.050477000000001</v>
      </c>
      <c r="AA2159">
        <v>11.112337999999999</v>
      </c>
      <c r="AB2159">
        <v>11.263432999999999</v>
      </c>
      <c r="AC2159">
        <v>11.316379</v>
      </c>
      <c r="AD2159">
        <v>11.637967</v>
      </c>
      <c r="AE2159">
        <v>11.793938000000001</v>
      </c>
      <c r="AF2159">
        <v>11.811532</v>
      </c>
      <c r="AG2159">
        <v>12.059735999999999</v>
      </c>
      <c r="AH2159">
        <v>12.191374</v>
      </c>
      <c r="AI2159">
        <v>12.25061</v>
      </c>
      <c r="AJ2159">
        <v>12.465077000000001</v>
      </c>
      <c r="AK2159">
        <v>12.396526</v>
      </c>
      <c r="AL2159">
        <v>12.451587999999999</v>
      </c>
      <c r="AM2159">
        <v>12.626305</v>
      </c>
      <c r="AN2159">
        <v>12.789904</v>
      </c>
      <c r="AO2159" s="1">
        <v>2.4E-2</v>
      </c>
    </row>
    <row r="2160" spans="1:41" hidden="1" x14ac:dyDescent="0.2">
      <c r="A2160" t="s">
        <v>1779</v>
      </c>
      <c r="B2160" t="s">
        <v>15</v>
      </c>
      <c r="C2160" t="s">
        <v>2648</v>
      </c>
      <c r="D2160" t="s">
        <v>2672</v>
      </c>
      <c r="E2160" t="s">
        <v>2660</v>
      </c>
      <c r="F2160" t="s">
        <v>2653</v>
      </c>
      <c r="H2160" t="s">
        <v>1598</v>
      </c>
      <c r="I2160" t="s">
        <v>10</v>
      </c>
      <c r="K2160">
        <v>6.501258</v>
      </c>
      <c r="L2160">
        <v>5.9632829999999997</v>
      </c>
      <c r="M2160">
        <v>8.1606860000000001</v>
      </c>
      <c r="N2160">
        <v>9.6797389999999996</v>
      </c>
      <c r="O2160">
        <v>10.39705</v>
      </c>
      <c r="P2160">
        <v>11.071351</v>
      </c>
      <c r="Q2160">
        <v>11.843507000000001</v>
      </c>
      <c r="R2160">
        <v>12.295588</v>
      </c>
      <c r="S2160">
        <v>13.130148999999999</v>
      </c>
      <c r="T2160">
        <v>13.322323000000001</v>
      </c>
      <c r="U2160">
        <v>13.64034</v>
      </c>
      <c r="V2160">
        <v>13.898476</v>
      </c>
      <c r="W2160">
        <v>14.090714999999999</v>
      </c>
      <c r="X2160">
        <v>14.250556</v>
      </c>
      <c r="Y2160">
        <v>14.342613</v>
      </c>
      <c r="Z2160">
        <v>14.498552</v>
      </c>
      <c r="AA2160">
        <v>14.546946999999999</v>
      </c>
      <c r="AB2160">
        <v>14.745089</v>
      </c>
      <c r="AC2160">
        <v>14.841982</v>
      </c>
      <c r="AD2160">
        <v>14.955187</v>
      </c>
      <c r="AE2160">
        <v>15.125133999999999</v>
      </c>
      <c r="AF2160">
        <v>15.252262999999999</v>
      </c>
      <c r="AG2160">
        <v>15.527362999999999</v>
      </c>
      <c r="AH2160">
        <v>15.494182</v>
      </c>
      <c r="AI2160">
        <v>15.611195</v>
      </c>
      <c r="AJ2160">
        <v>15.774321</v>
      </c>
      <c r="AK2160">
        <v>15.797238</v>
      </c>
      <c r="AL2160">
        <v>15.883645</v>
      </c>
      <c r="AM2160">
        <v>15.975011</v>
      </c>
      <c r="AN2160">
        <v>15.963423000000001</v>
      </c>
      <c r="AO2160" s="1">
        <v>3.1E-2</v>
      </c>
    </row>
    <row r="2161" spans="1:41" hidden="1" x14ac:dyDescent="0.2">
      <c r="A2161" t="s">
        <v>1779</v>
      </c>
      <c r="B2161" t="s">
        <v>21</v>
      </c>
      <c r="C2161" t="s">
        <v>2648</v>
      </c>
      <c r="D2161" t="s">
        <v>2672</v>
      </c>
      <c r="E2161" t="s">
        <v>2655</v>
      </c>
      <c r="I2161" t="s">
        <v>10</v>
      </c>
    </row>
    <row r="2162" spans="1:41" hidden="1" x14ac:dyDescent="0.2">
      <c r="A2162" t="s">
        <v>1779</v>
      </c>
      <c r="B2162" t="s">
        <v>11</v>
      </c>
      <c r="C2162" t="s">
        <v>2648</v>
      </c>
      <c r="D2162" t="s">
        <v>2672</v>
      </c>
      <c r="E2162" t="s">
        <v>2655</v>
      </c>
      <c r="F2162" t="s">
        <v>2651</v>
      </c>
      <c r="H2162" t="s">
        <v>1599</v>
      </c>
      <c r="I2162" t="s">
        <v>10</v>
      </c>
      <c r="K2162">
        <v>6.0691179999999996</v>
      </c>
      <c r="L2162">
        <v>5.4114120000000003</v>
      </c>
      <c r="M2162">
        <v>5.1373100000000003</v>
      </c>
      <c r="N2162">
        <v>4.8327989999999996</v>
      </c>
      <c r="O2162">
        <v>4.7396339999999997</v>
      </c>
      <c r="P2162">
        <v>4.7600959999999999</v>
      </c>
      <c r="Q2162">
        <v>4.965433</v>
      </c>
      <c r="R2162">
        <v>5.0941020000000004</v>
      </c>
      <c r="S2162">
        <v>5.1929650000000001</v>
      </c>
      <c r="T2162">
        <v>5.285628</v>
      </c>
      <c r="U2162">
        <v>5.3652379999999997</v>
      </c>
      <c r="V2162">
        <v>5.3872450000000001</v>
      </c>
      <c r="W2162">
        <v>5.4892159999999999</v>
      </c>
      <c r="X2162">
        <v>5.5780839999999996</v>
      </c>
      <c r="Y2162">
        <v>5.5520889999999996</v>
      </c>
      <c r="Z2162">
        <v>5.5913719999999998</v>
      </c>
      <c r="AA2162">
        <v>5.6065860000000001</v>
      </c>
      <c r="AB2162">
        <v>5.616282</v>
      </c>
      <c r="AC2162">
        <v>5.599647</v>
      </c>
      <c r="AD2162">
        <v>5.6325779999999996</v>
      </c>
      <c r="AE2162">
        <v>5.6330970000000002</v>
      </c>
      <c r="AF2162">
        <v>5.6032869999999999</v>
      </c>
      <c r="AG2162">
        <v>5.5850369999999998</v>
      </c>
      <c r="AH2162">
        <v>5.510338</v>
      </c>
      <c r="AI2162">
        <v>5.4614609999999999</v>
      </c>
      <c r="AJ2162">
        <v>5.452725</v>
      </c>
      <c r="AK2162">
        <v>5.4410449999999999</v>
      </c>
      <c r="AL2162">
        <v>5.4865870000000001</v>
      </c>
      <c r="AM2162">
        <v>5.4801820000000001</v>
      </c>
      <c r="AN2162">
        <v>5.4428020000000004</v>
      </c>
      <c r="AO2162" s="1">
        <v>-4.0000000000000001E-3</v>
      </c>
    </row>
    <row r="2163" spans="1:41" hidden="1" x14ac:dyDescent="0.2">
      <c r="A2163" t="s">
        <v>1779</v>
      </c>
      <c r="B2163" t="s">
        <v>13</v>
      </c>
      <c r="C2163" t="s">
        <v>2648</v>
      </c>
      <c r="D2163" t="s">
        <v>2672</v>
      </c>
      <c r="E2163" t="s">
        <v>2655</v>
      </c>
      <c r="F2163" t="s">
        <v>2652</v>
      </c>
      <c r="H2163" t="s">
        <v>1600</v>
      </c>
      <c r="I2163" t="s">
        <v>10</v>
      </c>
      <c r="K2163">
        <v>6.0485819999999997</v>
      </c>
      <c r="L2163">
        <v>5.1466260000000004</v>
      </c>
      <c r="M2163">
        <v>4.6742520000000001</v>
      </c>
      <c r="N2163">
        <v>4.2968359999999999</v>
      </c>
      <c r="O2163">
        <v>4.1726359999999998</v>
      </c>
      <c r="P2163">
        <v>4.1406590000000003</v>
      </c>
      <c r="Q2163">
        <v>4.2298580000000001</v>
      </c>
      <c r="R2163">
        <v>4.2747830000000002</v>
      </c>
      <c r="S2163">
        <v>4.3306649999999998</v>
      </c>
      <c r="T2163">
        <v>4.4052189999999998</v>
      </c>
      <c r="U2163">
        <v>4.4351200000000004</v>
      </c>
      <c r="V2163">
        <v>4.4221269999999997</v>
      </c>
      <c r="W2163">
        <v>4.4718309999999999</v>
      </c>
      <c r="X2163">
        <v>4.4610370000000001</v>
      </c>
      <c r="Y2163">
        <v>4.4378399999999996</v>
      </c>
      <c r="Z2163">
        <v>4.4125249999999996</v>
      </c>
      <c r="AA2163">
        <v>4.4016310000000001</v>
      </c>
      <c r="AB2163">
        <v>4.3695940000000002</v>
      </c>
      <c r="AC2163">
        <v>4.3741120000000002</v>
      </c>
      <c r="AD2163">
        <v>4.3282100000000003</v>
      </c>
      <c r="AE2163">
        <v>4.287471</v>
      </c>
      <c r="AF2163">
        <v>4.2197899999999997</v>
      </c>
      <c r="AG2163">
        <v>4.1937879999999996</v>
      </c>
      <c r="AH2163">
        <v>4.1585559999999999</v>
      </c>
      <c r="AI2163">
        <v>4.1324820000000004</v>
      </c>
      <c r="AJ2163">
        <v>4.1077450000000004</v>
      </c>
      <c r="AK2163">
        <v>4.0571999999999999</v>
      </c>
      <c r="AL2163">
        <v>4.0568229999999996</v>
      </c>
      <c r="AM2163">
        <v>4.0544190000000002</v>
      </c>
      <c r="AN2163">
        <v>4.053401</v>
      </c>
      <c r="AO2163" s="1">
        <v>-1.4E-2</v>
      </c>
    </row>
    <row r="2164" spans="1:41" hidden="1" x14ac:dyDescent="0.2">
      <c r="A2164" t="s">
        <v>1779</v>
      </c>
      <c r="B2164" t="s">
        <v>15</v>
      </c>
      <c r="C2164" t="s">
        <v>2648</v>
      </c>
      <c r="D2164" t="s">
        <v>2672</v>
      </c>
      <c r="E2164" t="s">
        <v>2655</v>
      </c>
      <c r="F2164" t="s">
        <v>2653</v>
      </c>
      <c r="H2164" t="s">
        <v>1601</v>
      </c>
      <c r="I2164" t="s">
        <v>10</v>
      </c>
      <c r="K2164">
        <v>6.071485</v>
      </c>
      <c r="L2164">
        <v>6.0929270000000004</v>
      </c>
      <c r="M2164">
        <v>6.0320200000000002</v>
      </c>
      <c r="N2164">
        <v>5.9659219999999999</v>
      </c>
      <c r="O2164">
        <v>6.0785650000000002</v>
      </c>
      <c r="P2164">
        <v>6.2354079999999996</v>
      </c>
      <c r="Q2164">
        <v>6.4305199999999996</v>
      </c>
      <c r="R2164">
        <v>6.7533519999999996</v>
      </c>
      <c r="S2164">
        <v>7.0488819999999999</v>
      </c>
      <c r="T2164">
        <v>7.309501</v>
      </c>
      <c r="U2164">
        <v>7.5374809999999997</v>
      </c>
      <c r="V2164">
        <v>7.7591330000000003</v>
      </c>
      <c r="W2164">
        <v>7.9557669999999998</v>
      </c>
      <c r="X2164">
        <v>8.049455</v>
      </c>
      <c r="Y2164">
        <v>8.0950190000000006</v>
      </c>
      <c r="Z2164">
        <v>8.2934940000000008</v>
      </c>
      <c r="AA2164">
        <v>8.3567499999999999</v>
      </c>
      <c r="AB2164">
        <v>8.4214129999999994</v>
      </c>
      <c r="AC2164">
        <v>8.5405149999999992</v>
      </c>
      <c r="AD2164">
        <v>8.6760070000000002</v>
      </c>
      <c r="AE2164">
        <v>8.6435030000000008</v>
      </c>
      <c r="AF2164">
        <v>8.5652419999999996</v>
      </c>
      <c r="AG2164">
        <v>8.5006570000000004</v>
      </c>
      <c r="AH2164">
        <v>8.6130189999999995</v>
      </c>
      <c r="AI2164">
        <v>8.6497050000000009</v>
      </c>
      <c r="AJ2164">
        <v>8.6797749999999994</v>
      </c>
      <c r="AK2164">
        <v>8.7305469999999996</v>
      </c>
      <c r="AL2164">
        <v>8.7804590000000005</v>
      </c>
      <c r="AM2164">
        <v>8.8240809999999996</v>
      </c>
      <c r="AN2164">
        <v>8.905742</v>
      </c>
      <c r="AO2164" s="1">
        <v>1.2999999999999999E-2</v>
      </c>
    </row>
    <row r="2165" spans="1:41" hidden="1" x14ac:dyDescent="0.2">
      <c r="A2165" t="s">
        <v>1779</v>
      </c>
      <c r="B2165" t="s">
        <v>59</v>
      </c>
      <c r="C2165" t="s">
        <v>2648</v>
      </c>
      <c r="D2165" t="s">
        <v>2672</v>
      </c>
      <c r="E2165" t="s">
        <v>2661</v>
      </c>
      <c r="I2165" t="s">
        <v>10</v>
      </c>
    </row>
    <row r="2166" spans="1:41" hidden="1" x14ac:dyDescent="0.2">
      <c r="A2166" t="s">
        <v>1779</v>
      </c>
      <c r="B2166" t="s">
        <v>11</v>
      </c>
      <c r="C2166" t="s">
        <v>2648</v>
      </c>
      <c r="D2166" t="s">
        <v>2672</v>
      </c>
      <c r="E2166" t="s">
        <v>2661</v>
      </c>
      <c r="F2166" t="s">
        <v>2651</v>
      </c>
      <c r="H2166" t="s">
        <v>1602</v>
      </c>
      <c r="I2166" t="s">
        <v>10</v>
      </c>
      <c r="K2166">
        <v>4.0819229999999997</v>
      </c>
      <c r="L2166">
        <v>3.669969</v>
      </c>
      <c r="M2166">
        <v>3.4803809999999999</v>
      </c>
      <c r="N2166">
        <v>3.3336619999999999</v>
      </c>
      <c r="O2166">
        <v>3.2494489999999998</v>
      </c>
      <c r="P2166">
        <v>3.2064520000000001</v>
      </c>
      <c r="Q2166">
        <v>3.1880220000000001</v>
      </c>
      <c r="R2166">
        <v>3.187732</v>
      </c>
      <c r="S2166">
        <v>3.203932</v>
      </c>
      <c r="T2166">
        <v>3.2150300000000001</v>
      </c>
      <c r="U2166">
        <v>3.2437119999999999</v>
      </c>
      <c r="V2166">
        <v>3.260437</v>
      </c>
      <c r="W2166">
        <v>3.285307</v>
      </c>
      <c r="X2166">
        <v>3.3117939999999999</v>
      </c>
      <c r="Y2166">
        <v>3.3365459999999998</v>
      </c>
      <c r="Z2166">
        <v>3.3622350000000001</v>
      </c>
      <c r="AA2166">
        <v>3.3840699999999999</v>
      </c>
      <c r="AB2166">
        <v>3.4125640000000002</v>
      </c>
      <c r="AC2166">
        <v>3.435254</v>
      </c>
      <c r="AD2166">
        <v>3.462415</v>
      </c>
      <c r="AE2166">
        <v>3.4868109999999999</v>
      </c>
      <c r="AF2166">
        <v>3.5094340000000002</v>
      </c>
      <c r="AG2166">
        <v>3.5321750000000001</v>
      </c>
      <c r="AH2166">
        <v>3.5561539999999998</v>
      </c>
      <c r="AI2166">
        <v>3.5815320000000002</v>
      </c>
      <c r="AJ2166">
        <v>3.6105309999999999</v>
      </c>
      <c r="AK2166">
        <v>3.6353710000000001</v>
      </c>
      <c r="AL2166">
        <v>3.6562399999999999</v>
      </c>
      <c r="AM2166">
        <v>3.679691</v>
      </c>
      <c r="AN2166">
        <v>3.7059120000000001</v>
      </c>
      <c r="AO2166" s="1">
        <v>-3.0000000000000001E-3</v>
      </c>
    </row>
    <row r="2167" spans="1:41" hidden="1" x14ac:dyDescent="0.2">
      <c r="A2167" t="s">
        <v>1779</v>
      </c>
      <c r="B2167" t="s">
        <v>13</v>
      </c>
      <c r="C2167" t="s">
        <v>2648</v>
      </c>
      <c r="D2167" t="s">
        <v>2672</v>
      </c>
      <c r="E2167" t="s">
        <v>2661</v>
      </c>
      <c r="F2167" t="s">
        <v>2652</v>
      </c>
      <c r="H2167" t="s">
        <v>1603</v>
      </c>
      <c r="I2167" t="s">
        <v>10</v>
      </c>
      <c r="K2167">
        <v>4.0819479999999997</v>
      </c>
      <c r="L2167">
        <v>3.663027</v>
      </c>
      <c r="M2167">
        <v>3.4737550000000001</v>
      </c>
      <c r="N2167">
        <v>3.3246980000000002</v>
      </c>
      <c r="O2167">
        <v>3.2392370000000001</v>
      </c>
      <c r="P2167">
        <v>3.1938439999999999</v>
      </c>
      <c r="Q2167">
        <v>3.1738620000000002</v>
      </c>
      <c r="R2167">
        <v>3.1700119999999998</v>
      </c>
      <c r="S2167">
        <v>3.1824029999999999</v>
      </c>
      <c r="T2167">
        <v>3.1904599999999999</v>
      </c>
      <c r="U2167">
        <v>3.2162500000000001</v>
      </c>
      <c r="V2167">
        <v>3.2311369999999999</v>
      </c>
      <c r="W2167">
        <v>3.2530779999999999</v>
      </c>
      <c r="X2167">
        <v>3.2764470000000001</v>
      </c>
      <c r="Y2167">
        <v>3.2972399999999999</v>
      </c>
      <c r="Z2167">
        <v>3.3200189999999998</v>
      </c>
      <c r="AA2167">
        <v>3.3433000000000002</v>
      </c>
      <c r="AB2167">
        <v>3.3690639999999998</v>
      </c>
      <c r="AC2167">
        <v>3.391756</v>
      </c>
      <c r="AD2167">
        <v>3.4183880000000002</v>
      </c>
      <c r="AE2167">
        <v>3.4399670000000002</v>
      </c>
      <c r="AF2167">
        <v>3.4602529999999998</v>
      </c>
      <c r="AG2167">
        <v>3.4840499999999999</v>
      </c>
      <c r="AH2167">
        <v>3.5083120000000001</v>
      </c>
      <c r="AI2167">
        <v>3.5324620000000002</v>
      </c>
      <c r="AJ2167">
        <v>3.5594039999999998</v>
      </c>
      <c r="AK2167">
        <v>3.5854300000000001</v>
      </c>
      <c r="AL2167">
        <v>3.608984</v>
      </c>
      <c r="AM2167">
        <v>3.6331310000000001</v>
      </c>
      <c r="AN2167">
        <v>3.6561689999999998</v>
      </c>
      <c r="AO2167" s="1">
        <v>-4.0000000000000001E-3</v>
      </c>
    </row>
    <row r="2168" spans="1:41" hidden="1" x14ac:dyDescent="0.2">
      <c r="A2168" t="s">
        <v>1779</v>
      </c>
      <c r="B2168" t="s">
        <v>15</v>
      </c>
      <c r="C2168" t="s">
        <v>2648</v>
      </c>
      <c r="D2168" t="s">
        <v>2672</v>
      </c>
      <c r="E2168" t="s">
        <v>2661</v>
      </c>
      <c r="F2168" t="s">
        <v>2653</v>
      </c>
      <c r="H2168" t="s">
        <v>1604</v>
      </c>
      <c r="I2168" t="s">
        <v>10</v>
      </c>
      <c r="K2168">
        <v>4.0820319999999999</v>
      </c>
      <c r="L2168">
        <v>3.6609560000000001</v>
      </c>
      <c r="M2168">
        <v>3.4627789999999998</v>
      </c>
      <c r="N2168">
        <v>3.3235869999999998</v>
      </c>
      <c r="O2168">
        <v>3.2540499999999999</v>
      </c>
      <c r="P2168">
        <v>3.21773</v>
      </c>
      <c r="Q2168">
        <v>3.2042600000000001</v>
      </c>
      <c r="R2168">
        <v>3.2088570000000001</v>
      </c>
      <c r="S2168">
        <v>3.2305619999999999</v>
      </c>
      <c r="T2168">
        <v>3.2466270000000002</v>
      </c>
      <c r="U2168">
        <v>3.278413</v>
      </c>
      <c r="V2168">
        <v>3.300249</v>
      </c>
      <c r="W2168">
        <v>3.3289650000000002</v>
      </c>
      <c r="X2168">
        <v>3.358282</v>
      </c>
      <c r="Y2168">
        <v>3.3842690000000002</v>
      </c>
      <c r="Z2168">
        <v>3.4117769999999998</v>
      </c>
      <c r="AA2168">
        <v>3.4359820000000001</v>
      </c>
      <c r="AB2168">
        <v>3.4695529999999999</v>
      </c>
      <c r="AC2168">
        <v>3.4949319999999999</v>
      </c>
      <c r="AD2168">
        <v>3.5213559999999999</v>
      </c>
      <c r="AE2168">
        <v>3.5455269999999999</v>
      </c>
      <c r="AF2168">
        <v>3.569153</v>
      </c>
      <c r="AG2168">
        <v>3.5951490000000002</v>
      </c>
      <c r="AH2168">
        <v>3.6222720000000002</v>
      </c>
      <c r="AI2168">
        <v>3.651303</v>
      </c>
      <c r="AJ2168">
        <v>3.6784189999999999</v>
      </c>
      <c r="AK2168">
        <v>3.7080880000000001</v>
      </c>
      <c r="AL2168">
        <v>3.732189</v>
      </c>
      <c r="AM2168">
        <v>3.7594439999999998</v>
      </c>
      <c r="AN2168">
        <v>3.7885080000000002</v>
      </c>
      <c r="AO2168" s="1">
        <v>-3.0000000000000001E-3</v>
      </c>
    </row>
    <row r="2169" spans="1:41" hidden="1" x14ac:dyDescent="0.2">
      <c r="A2169" t="s">
        <v>1779</v>
      </c>
      <c r="B2169" t="s">
        <v>147</v>
      </c>
      <c r="C2169" t="s">
        <v>2648</v>
      </c>
      <c r="D2169" t="s">
        <v>2672</v>
      </c>
      <c r="E2169" t="s">
        <v>2673</v>
      </c>
      <c r="I2169" t="s">
        <v>10</v>
      </c>
    </row>
    <row r="2170" spans="1:41" hidden="1" x14ac:dyDescent="0.2">
      <c r="A2170" t="s">
        <v>1779</v>
      </c>
      <c r="B2170" t="s">
        <v>11</v>
      </c>
      <c r="C2170" t="s">
        <v>2648</v>
      </c>
      <c r="D2170" t="s">
        <v>2672</v>
      </c>
      <c r="E2170" t="s">
        <v>2673</v>
      </c>
      <c r="F2170" t="s">
        <v>2651</v>
      </c>
      <c r="H2170" t="s">
        <v>1605</v>
      </c>
      <c r="I2170" t="s">
        <v>10</v>
      </c>
      <c r="K2170">
        <v>1.9865360000000001</v>
      </c>
      <c r="L2170">
        <v>1.9704839999999999</v>
      </c>
      <c r="M2170">
        <v>1.9669209999999999</v>
      </c>
      <c r="N2170">
        <v>2.0294629999999998</v>
      </c>
      <c r="O2170">
        <v>2.0166140000000001</v>
      </c>
      <c r="P2170">
        <v>1.997546</v>
      </c>
      <c r="Q2170">
        <v>1.986518</v>
      </c>
      <c r="R2170">
        <v>1.9856860000000001</v>
      </c>
      <c r="S2170">
        <v>1.9898530000000001</v>
      </c>
      <c r="T2170">
        <v>1.9802120000000001</v>
      </c>
      <c r="U2170">
        <v>1.9765699999999999</v>
      </c>
      <c r="V2170">
        <v>1.9757480000000001</v>
      </c>
      <c r="W2170">
        <v>1.9463330000000001</v>
      </c>
      <c r="X2170">
        <v>1.9569970000000001</v>
      </c>
      <c r="Y2170">
        <v>1.9554800000000001</v>
      </c>
      <c r="Z2170">
        <v>1.9556229999999999</v>
      </c>
      <c r="AA2170">
        <v>1.955274</v>
      </c>
      <c r="AB2170">
        <v>1.959042</v>
      </c>
      <c r="AC2170">
        <v>1.9598439999999999</v>
      </c>
      <c r="AD2170">
        <v>1.9640139999999999</v>
      </c>
      <c r="AE2170">
        <v>1.964343</v>
      </c>
      <c r="AF2170">
        <v>1.9630479999999999</v>
      </c>
      <c r="AG2170">
        <v>1.9644440000000001</v>
      </c>
      <c r="AH2170">
        <v>1.9655720000000001</v>
      </c>
      <c r="AI2170">
        <v>1.966305</v>
      </c>
      <c r="AJ2170">
        <v>1.9671890000000001</v>
      </c>
      <c r="AK2170">
        <v>1.9667840000000001</v>
      </c>
      <c r="AL2170">
        <v>1.962137</v>
      </c>
      <c r="AM2170">
        <v>1.965805</v>
      </c>
      <c r="AN2170">
        <v>1.9665699999999999</v>
      </c>
      <c r="AO2170" s="1">
        <v>0</v>
      </c>
    </row>
    <row r="2171" spans="1:41" hidden="1" x14ac:dyDescent="0.2">
      <c r="A2171" t="s">
        <v>1779</v>
      </c>
      <c r="B2171" t="s">
        <v>13</v>
      </c>
      <c r="C2171" t="s">
        <v>2648</v>
      </c>
      <c r="D2171" t="s">
        <v>2672</v>
      </c>
      <c r="E2171" t="s">
        <v>2673</v>
      </c>
      <c r="F2171" t="s">
        <v>2652</v>
      </c>
      <c r="H2171" t="s">
        <v>1606</v>
      </c>
      <c r="I2171" t="s">
        <v>10</v>
      </c>
      <c r="K2171">
        <v>1.988661</v>
      </c>
      <c r="L2171">
        <v>1.9602679999999999</v>
      </c>
      <c r="M2171">
        <v>1.956081</v>
      </c>
      <c r="N2171">
        <v>2.0237050000000001</v>
      </c>
      <c r="O2171">
        <v>2.00183</v>
      </c>
      <c r="P2171">
        <v>1.9905949999999999</v>
      </c>
      <c r="Q2171">
        <v>1.9884459999999999</v>
      </c>
      <c r="R2171">
        <v>1.9751540000000001</v>
      </c>
      <c r="S2171">
        <v>1.9819979999999999</v>
      </c>
      <c r="T2171">
        <v>1.9661360000000001</v>
      </c>
      <c r="U2171">
        <v>1.960283</v>
      </c>
      <c r="V2171">
        <v>1.9555400000000001</v>
      </c>
      <c r="W2171">
        <v>1.919665</v>
      </c>
      <c r="X2171">
        <v>1.933981</v>
      </c>
      <c r="Y2171">
        <v>1.927883</v>
      </c>
      <c r="Z2171">
        <v>1.9273579999999999</v>
      </c>
      <c r="AA2171">
        <v>1.9266890000000001</v>
      </c>
      <c r="AB2171">
        <v>1.9318679999999999</v>
      </c>
      <c r="AC2171">
        <v>1.9336469999999999</v>
      </c>
      <c r="AD2171">
        <v>1.9317759999999999</v>
      </c>
      <c r="AE2171">
        <v>1.926661</v>
      </c>
      <c r="AF2171">
        <v>1.92943</v>
      </c>
      <c r="AG2171">
        <v>1.9428179999999999</v>
      </c>
      <c r="AH2171">
        <v>1.9511639999999999</v>
      </c>
      <c r="AI2171">
        <v>1.954785</v>
      </c>
      <c r="AJ2171">
        <v>1.961212</v>
      </c>
      <c r="AK2171">
        <v>1.975581</v>
      </c>
      <c r="AL2171">
        <v>2.008858</v>
      </c>
      <c r="AM2171">
        <v>2.024635</v>
      </c>
      <c r="AN2171">
        <v>2.0296289999999999</v>
      </c>
      <c r="AO2171" s="1">
        <v>1E-3</v>
      </c>
    </row>
    <row r="2172" spans="1:41" hidden="1" x14ac:dyDescent="0.2">
      <c r="A2172" t="s">
        <v>1779</v>
      </c>
      <c r="B2172" t="s">
        <v>15</v>
      </c>
      <c r="C2172" t="s">
        <v>2648</v>
      </c>
      <c r="D2172" t="s">
        <v>2672</v>
      </c>
      <c r="E2172" t="s">
        <v>2673</v>
      </c>
      <c r="F2172" t="s">
        <v>2653</v>
      </c>
      <c r="H2172" t="s">
        <v>1607</v>
      </c>
      <c r="I2172" t="s">
        <v>10</v>
      </c>
      <c r="K2172">
        <v>1.989141</v>
      </c>
      <c r="L2172">
        <v>1.968267</v>
      </c>
      <c r="M2172">
        <v>1.990456</v>
      </c>
      <c r="N2172">
        <v>2.0513729999999999</v>
      </c>
      <c r="O2172">
        <v>2.0211009999999998</v>
      </c>
      <c r="P2172">
        <v>2.0119050000000001</v>
      </c>
      <c r="Q2172">
        <v>2.0098859999999998</v>
      </c>
      <c r="R2172">
        <v>2.0100769999999999</v>
      </c>
      <c r="S2172">
        <v>2.014338</v>
      </c>
      <c r="T2172">
        <v>2.008543</v>
      </c>
      <c r="U2172">
        <v>2.009614</v>
      </c>
      <c r="V2172">
        <v>2.011774</v>
      </c>
      <c r="W2172">
        <v>1.993317</v>
      </c>
      <c r="X2172">
        <v>2.0058980000000002</v>
      </c>
      <c r="Y2172">
        <v>2.0056850000000002</v>
      </c>
      <c r="Z2172">
        <v>2.0051640000000002</v>
      </c>
      <c r="AA2172">
        <v>2.0050650000000001</v>
      </c>
      <c r="AB2172">
        <v>2.005312</v>
      </c>
      <c r="AC2172">
        <v>2.0094189999999998</v>
      </c>
      <c r="AD2172">
        <v>2.009747</v>
      </c>
      <c r="AE2172">
        <v>2.0124369999999998</v>
      </c>
      <c r="AF2172">
        <v>2.0146869999999999</v>
      </c>
      <c r="AG2172">
        <v>2.0156719999999999</v>
      </c>
      <c r="AH2172">
        <v>2.0163479999999998</v>
      </c>
      <c r="AI2172">
        <v>2.0184299999999999</v>
      </c>
      <c r="AJ2172">
        <v>2.0175909999999999</v>
      </c>
      <c r="AK2172">
        <v>2.016492</v>
      </c>
      <c r="AL2172">
        <v>2.0128509999999999</v>
      </c>
      <c r="AM2172">
        <v>2.0111599999999998</v>
      </c>
      <c r="AN2172">
        <v>2.0127229999999998</v>
      </c>
      <c r="AO2172" s="1">
        <v>0</v>
      </c>
    </row>
    <row r="2173" spans="1:41" hidden="1" x14ac:dyDescent="0.2">
      <c r="A2173" t="s">
        <v>1779</v>
      </c>
      <c r="B2173" t="s">
        <v>67</v>
      </c>
      <c r="C2173" t="s">
        <v>2648</v>
      </c>
      <c r="D2173" t="s">
        <v>2672</v>
      </c>
      <c r="E2173" t="s">
        <v>2663</v>
      </c>
      <c r="I2173" t="s">
        <v>10</v>
      </c>
    </row>
    <row r="2174" spans="1:41" hidden="1" x14ac:dyDescent="0.2">
      <c r="A2174" t="s">
        <v>1779</v>
      </c>
      <c r="B2174" t="s">
        <v>11</v>
      </c>
      <c r="C2174" t="s">
        <v>2648</v>
      </c>
      <c r="D2174" t="s">
        <v>2672</v>
      </c>
      <c r="E2174" t="s">
        <v>2663</v>
      </c>
      <c r="F2174" t="s">
        <v>2651</v>
      </c>
      <c r="H2174" t="s">
        <v>1608</v>
      </c>
      <c r="I2174" t="s">
        <v>10</v>
      </c>
      <c r="K2174">
        <v>0</v>
      </c>
      <c r="L2174">
        <v>0</v>
      </c>
      <c r="M2174">
        <v>0</v>
      </c>
      <c r="N2174">
        <v>0</v>
      </c>
      <c r="O2174">
        <v>0</v>
      </c>
      <c r="P2174">
        <v>0</v>
      </c>
      <c r="Q2174">
        <v>0</v>
      </c>
      <c r="R2174">
        <v>0</v>
      </c>
      <c r="S2174">
        <v>0</v>
      </c>
      <c r="T2174">
        <v>0</v>
      </c>
      <c r="U2174">
        <v>0</v>
      </c>
      <c r="V2174">
        <v>0</v>
      </c>
      <c r="W2174">
        <v>0</v>
      </c>
      <c r="X2174">
        <v>0</v>
      </c>
      <c r="Y2174">
        <v>0</v>
      </c>
      <c r="Z2174">
        <v>0</v>
      </c>
      <c r="AA2174">
        <v>0</v>
      </c>
      <c r="AB2174">
        <v>0</v>
      </c>
      <c r="AC2174">
        <v>0</v>
      </c>
      <c r="AD2174">
        <v>0</v>
      </c>
      <c r="AE2174">
        <v>0</v>
      </c>
      <c r="AF2174">
        <v>0</v>
      </c>
      <c r="AG2174">
        <v>0</v>
      </c>
      <c r="AH2174">
        <v>0</v>
      </c>
      <c r="AI2174">
        <v>0</v>
      </c>
      <c r="AJ2174">
        <v>0</v>
      </c>
      <c r="AK2174">
        <v>0</v>
      </c>
      <c r="AL2174">
        <v>0</v>
      </c>
      <c r="AM2174">
        <v>0</v>
      </c>
      <c r="AN2174">
        <v>0</v>
      </c>
      <c r="AO2174" t="s">
        <v>69</v>
      </c>
    </row>
    <row r="2175" spans="1:41" hidden="1" x14ac:dyDescent="0.2">
      <c r="A2175" t="s">
        <v>1779</v>
      </c>
      <c r="B2175" t="s">
        <v>13</v>
      </c>
      <c r="C2175" t="s">
        <v>2648</v>
      </c>
      <c r="D2175" t="s">
        <v>2672</v>
      </c>
      <c r="E2175" t="s">
        <v>2663</v>
      </c>
      <c r="F2175" t="s">
        <v>2652</v>
      </c>
      <c r="H2175" t="s">
        <v>1609</v>
      </c>
      <c r="I2175" t="s">
        <v>10</v>
      </c>
      <c r="K2175">
        <v>0</v>
      </c>
      <c r="L2175">
        <v>0</v>
      </c>
      <c r="M2175">
        <v>0</v>
      </c>
      <c r="N2175">
        <v>0</v>
      </c>
      <c r="O2175">
        <v>0</v>
      </c>
      <c r="P2175">
        <v>0</v>
      </c>
      <c r="Q2175">
        <v>0</v>
      </c>
      <c r="R2175">
        <v>0</v>
      </c>
      <c r="S2175">
        <v>0</v>
      </c>
      <c r="T2175">
        <v>0</v>
      </c>
      <c r="U2175">
        <v>0</v>
      </c>
      <c r="V2175">
        <v>0</v>
      </c>
      <c r="W2175">
        <v>0</v>
      </c>
      <c r="X2175">
        <v>0</v>
      </c>
      <c r="Y2175">
        <v>0</v>
      </c>
      <c r="Z2175">
        <v>0</v>
      </c>
      <c r="AA2175">
        <v>0</v>
      </c>
      <c r="AB2175">
        <v>0</v>
      </c>
      <c r="AC2175">
        <v>0</v>
      </c>
      <c r="AD2175">
        <v>0</v>
      </c>
      <c r="AE2175">
        <v>0</v>
      </c>
      <c r="AF2175">
        <v>0</v>
      </c>
      <c r="AG2175">
        <v>0</v>
      </c>
      <c r="AH2175">
        <v>0</v>
      </c>
      <c r="AI2175">
        <v>0</v>
      </c>
      <c r="AJ2175">
        <v>0</v>
      </c>
      <c r="AK2175">
        <v>0</v>
      </c>
      <c r="AL2175">
        <v>0</v>
      </c>
      <c r="AM2175">
        <v>0</v>
      </c>
      <c r="AN2175">
        <v>0</v>
      </c>
      <c r="AO2175" t="s">
        <v>69</v>
      </c>
    </row>
    <row r="2176" spans="1:41" hidden="1" x14ac:dyDescent="0.2">
      <c r="A2176" t="s">
        <v>1779</v>
      </c>
      <c r="B2176" t="s">
        <v>15</v>
      </c>
      <c r="C2176" t="s">
        <v>2648</v>
      </c>
      <c r="D2176" t="s">
        <v>2672</v>
      </c>
      <c r="E2176" t="s">
        <v>2663</v>
      </c>
      <c r="F2176" t="s">
        <v>2653</v>
      </c>
      <c r="H2176" t="s">
        <v>1610</v>
      </c>
      <c r="I2176" t="s">
        <v>10</v>
      </c>
      <c r="K2176">
        <v>0</v>
      </c>
      <c r="L2176">
        <v>0</v>
      </c>
      <c r="M2176">
        <v>0</v>
      </c>
      <c r="N2176">
        <v>0</v>
      </c>
      <c r="O2176">
        <v>0</v>
      </c>
      <c r="P2176">
        <v>0</v>
      </c>
      <c r="Q2176">
        <v>0</v>
      </c>
      <c r="R2176">
        <v>0</v>
      </c>
      <c r="S2176">
        <v>0</v>
      </c>
      <c r="T2176">
        <v>0</v>
      </c>
      <c r="U2176">
        <v>0</v>
      </c>
      <c r="V2176">
        <v>0</v>
      </c>
      <c r="W2176">
        <v>0</v>
      </c>
      <c r="X2176">
        <v>0</v>
      </c>
      <c r="Y2176">
        <v>0</v>
      </c>
      <c r="Z2176">
        <v>0</v>
      </c>
      <c r="AA2176">
        <v>0</v>
      </c>
      <c r="AB2176">
        <v>0</v>
      </c>
      <c r="AC2176">
        <v>0</v>
      </c>
      <c r="AD2176">
        <v>0</v>
      </c>
      <c r="AE2176">
        <v>0</v>
      </c>
      <c r="AF2176">
        <v>0</v>
      </c>
      <c r="AG2176">
        <v>0</v>
      </c>
      <c r="AH2176">
        <v>0</v>
      </c>
      <c r="AI2176">
        <v>0</v>
      </c>
      <c r="AJ2176">
        <v>0</v>
      </c>
      <c r="AK2176">
        <v>0</v>
      </c>
      <c r="AL2176">
        <v>0</v>
      </c>
      <c r="AM2176">
        <v>0</v>
      </c>
      <c r="AN2176">
        <v>0</v>
      </c>
      <c r="AO2176" t="s">
        <v>69</v>
      </c>
    </row>
    <row r="2177" spans="1:41" hidden="1" x14ac:dyDescent="0.2">
      <c r="A2177" t="s">
        <v>1779</v>
      </c>
      <c r="B2177" t="s">
        <v>25</v>
      </c>
      <c r="C2177" t="s">
        <v>2648</v>
      </c>
      <c r="D2177" t="s">
        <v>2672</v>
      </c>
      <c r="E2177" t="s">
        <v>2656</v>
      </c>
      <c r="I2177" t="s">
        <v>10</v>
      </c>
    </row>
    <row r="2178" spans="1:41" hidden="1" x14ac:dyDescent="0.2">
      <c r="A2178" t="s">
        <v>1779</v>
      </c>
      <c r="B2178" t="s">
        <v>11</v>
      </c>
      <c r="C2178" t="s">
        <v>2648</v>
      </c>
      <c r="D2178" t="s">
        <v>2672</v>
      </c>
      <c r="E2178" t="s">
        <v>2656</v>
      </c>
      <c r="F2178" t="s">
        <v>2651</v>
      </c>
      <c r="H2178" t="s">
        <v>1611</v>
      </c>
      <c r="I2178" t="s">
        <v>10</v>
      </c>
      <c r="K2178">
        <v>26.824204999999999</v>
      </c>
      <c r="L2178">
        <v>26.997744000000001</v>
      </c>
      <c r="M2178">
        <v>24.864998</v>
      </c>
      <c r="N2178">
        <v>24.280868999999999</v>
      </c>
      <c r="O2178">
        <v>24.007549000000001</v>
      </c>
      <c r="P2178">
        <v>23.741247000000001</v>
      </c>
      <c r="Q2178">
        <v>23.836061000000001</v>
      </c>
      <c r="R2178">
        <v>24.057922000000001</v>
      </c>
      <c r="S2178">
        <v>24.437422000000002</v>
      </c>
      <c r="T2178">
        <v>24.323678999999998</v>
      </c>
      <c r="U2178">
        <v>24.193228000000001</v>
      </c>
      <c r="V2178">
        <v>24.127628000000001</v>
      </c>
      <c r="W2178">
        <v>24.242823000000001</v>
      </c>
      <c r="X2178">
        <v>24.218311</v>
      </c>
      <c r="Y2178">
        <v>24.204165</v>
      </c>
      <c r="Z2178">
        <v>23.927225</v>
      </c>
      <c r="AA2178">
        <v>23.750444000000002</v>
      </c>
      <c r="AB2178">
        <v>23.625558999999999</v>
      </c>
      <c r="AC2178">
        <v>23.507346999999999</v>
      </c>
      <c r="AD2178">
        <v>23.481731</v>
      </c>
      <c r="AE2178">
        <v>23.45326</v>
      </c>
      <c r="AF2178">
        <v>23.269583000000001</v>
      </c>
      <c r="AG2178">
        <v>23.2026</v>
      </c>
      <c r="AH2178">
        <v>23.045072999999999</v>
      </c>
      <c r="AI2178">
        <v>22.93853</v>
      </c>
      <c r="AJ2178">
        <v>22.880576999999999</v>
      </c>
      <c r="AK2178">
        <v>22.830342999999999</v>
      </c>
      <c r="AL2178">
        <v>22.882936000000001</v>
      </c>
      <c r="AM2178">
        <v>22.746372000000001</v>
      </c>
      <c r="AN2178">
        <v>22.636355999999999</v>
      </c>
      <c r="AO2178" s="1">
        <v>-6.0000000000000001E-3</v>
      </c>
    </row>
    <row r="2179" spans="1:41" hidden="1" x14ac:dyDescent="0.2">
      <c r="A2179" t="s">
        <v>1779</v>
      </c>
      <c r="B2179" t="s">
        <v>13</v>
      </c>
      <c r="C2179" t="s">
        <v>2648</v>
      </c>
      <c r="D2179" t="s">
        <v>2672</v>
      </c>
      <c r="E2179" t="s">
        <v>2656</v>
      </c>
      <c r="F2179" t="s">
        <v>2652</v>
      </c>
      <c r="H2179" t="s">
        <v>1612</v>
      </c>
      <c r="I2179" t="s">
        <v>10</v>
      </c>
      <c r="K2179">
        <v>26.805323000000001</v>
      </c>
      <c r="L2179">
        <v>27.061389999999999</v>
      </c>
      <c r="M2179">
        <v>24.568712000000001</v>
      </c>
      <c r="N2179">
        <v>23.749092000000001</v>
      </c>
      <c r="O2179">
        <v>23.339148999999999</v>
      </c>
      <c r="P2179">
        <v>23.063761</v>
      </c>
      <c r="Q2179">
        <v>23.150241999999999</v>
      </c>
      <c r="R2179">
        <v>23.193666</v>
      </c>
      <c r="S2179">
        <v>23.317974</v>
      </c>
      <c r="T2179">
        <v>23.187474999999999</v>
      </c>
      <c r="U2179">
        <v>23.086715999999999</v>
      </c>
      <c r="V2179">
        <v>23.092175000000001</v>
      </c>
      <c r="W2179">
        <v>23.079729</v>
      </c>
      <c r="X2179">
        <v>22.950018</v>
      </c>
      <c r="Y2179">
        <v>22.813165999999999</v>
      </c>
      <c r="Z2179">
        <v>22.523510000000002</v>
      </c>
      <c r="AA2179">
        <v>22.381671999999998</v>
      </c>
      <c r="AB2179">
        <v>22.274360999999999</v>
      </c>
      <c r="AC2179">
        <v>22.182365000000001</v>
      </c>
      <c r="AD2179">
        <v>22.174109000000001</v>
      </c>
      <c r="AE2179">
        <v>22.070993000000001</v>
      </c>
      <c r="AF2179">
        <v>21.858561000000002</v>
      </c>
      <c r="AG2179">
        <v>21.683330999999999</v>
      </c>
      <c r="AH2179">
        <v>21.626873</v>
      </c>
      <c r="AI2179">
        <v>21.64077</v>
      </c>
      <c r="AJ2179">
        <v>21.574074</v>
      </c>
      <c r="AK2179">
        <v>21.504525999999998</v>
      </c>
      <c r="AL2179">
        <v>21.456689999999998</v>
      </c>
      <c r="AM2179">
        <v>21.363602</v>
      </c>
      <c r="AN2179">
        <v>21.290970000000002</v>
      </c>
      <c r="AO2179" s="1">
        <v>-8.0000000000000002E-3</v>
      </c>
    </row>
    <row r="2180" spans="1:41" hidden="1" x14ac:dyDescent="0.2">
      <c r="A2180" t="s">
        <v>1779</v>
      </c>
      <c r="B2180" t="s">
        <v>15</v>
      </c>
      <c r="C2180" t="s">
        <v>2648</v>
      </c>
      <c r="D2180" t="s">
        <v>2672</v>
      </c>
      <c r="E2180" t="s">
        <v>2656</v>
      </c>
      <c r="F2180" t="s">
        <v>2653</v>
      </c>
      <c r="H2180" t="s">
        <v>1613</v>
      </c>
      <c r="I2180" t="s">
        <v>10</v>
      </c>
      <c r="K2180">
        <v>26.815314999999998</v>
      </c>
      <c r="L2180">
        <v>26.860074999999998</v>
      </c>
      <c r="M2180">
        <v>25.486612000000001</v>
      </c>
      <c r="N2180">
        <v>25.294592000000002</v>
      </c>
      <c r="O2180">
        <v>25.209318</v>
      </c>
      <c r="P2180">
        <v>25.204224</v>
      </c>
      <c r="Q2180">
        <v>25.566610000000001</v>
      </c>
      <c r="R2180">
        <v>25.677336</v>
      </c>
      <c r="S2180">
        <v>25.819178000000001</v>
      </c>
      <c r="T2180">
        <v>25.951269</v>
      </c>
      <c r="U2180">
        <v>26.244814000000002</v>
      </c>
      <c r="V2180">
        <v>26.183765000000001</v>
      </c>
      <c r="W2180">
        <v>26.260491999999999</v>
      </c>
      <c r="X2180">
        <v>26.245923999999999</v>
      </c>
      <c r="Y2180">
        <v>26.185095</v>
      </c>
      <c r="Z2180">
        <v>26.082283</v>
      </c>
      <c r="AA2180">
        <v>26.084952999999999</v>
      </c>
      <c r="AB2180">
        <v>26.041042000000001</v>
      </c>
      <c r="AC2180">
        <v>25.990652000000001</v>
      </c>
      <c r="AD2180">
        <v>26.207691000000001</v>
      </c>
      <c r="AE2180">
        <v>26.246613</v>
      </c>
      <c r="AF2180">
        <v>25.993147</v>
      </c>
      <c r="AG2180">
        <v>25.768297</v>
      </c>
      <c r="AH2180">
        <v>25.786266000000001</v>
      </c>
      <c r="AI2180">
        <v>25.610771</v>
      </c>
      <c r="AJ2180">
        <v>25.578551999999998</v>
      </c>
      <c r="AK2180">
        <v>25.467220000000001</v>
      </c>
      <c r="AL2180">
        <v>25.420628000000001</v>
      </c>
      <c r="AM2180">
        <v>25.384933</v>
      </c>
      <c r="AN2180">
        <v>25.340568999999999</v>
      </c>
      <c r="AO2180" s="1">
        <v>-2E-3</v>
      </c>
    </row>
    <row r="2181" spans="1:41" hidden="1" x14ac:dyDescent="0.2">
      <c r="A2181" t="s">
        <v>1779</v>
      </c>
      <c r="B2181" t="s">
        <v>157</v>
      </c>
    </row>
    <row r="2182" spans="1:41" hidden="1" x14ac:dyDescent="0.2">
      <c r="A2182" t="s">
        <v>1779</v>
      </c>
      <c r="B2182" t="s">
        <v>158</v>
      </c>
    </row>
    <row r="2183" spans="1:41" hidden="1" x14ac:dyDescent="0.2">
      <c r="A2183" t="s">
        <v>1779</v>
      </c>
      <c r="B2183" t="s">
        <v>8</v>
      </c>
      <c r="C2183" t="s">
        <v>181</v>
      </c>
      <c r="D2183" t="s">
        <v>2674</v>
      </c>
      <c r="I2183" t="s">
        <v>159</v>
      </c>
    </row>
    <row r="2184" spans="1:41" hidden="1" x14ac:dyDescent="0.2">
      <c r="A2184" t="s">
        <v>1779</v>
      </c>
      <c r="B2184" t="s">
        <v>11</v>
      </c>
      <c r="C2184" t="s">
        <v>181</v>
      </c>
      <c r="D2184" t="s">
        <v>2674</v>
      </c>
      <c r="E2184" t="s">
        <v>2651</v>
      </c>
      <c r="H2184" t="s">
        <v>1614</v>
      </c>
      <c r="I2184" t="s">
        <v>159</v>
      </c>
      <c r="K2184">
        <v>15.923909</v>
      </c>
      <c r="L2184">
        <v>15.763102999999999</v>
      </c>
      <c r="M2184">
        <v>15.721788</v>
      </c>
      <c r="N2184">
        <v>15.545712999999999</v>
      </c>
      <c r="O2184">
        <v>15.554012</v>
      </c>
      <c r="P2184">
        <v>15.540905</v>
      </c>
      <c r="Q2184">
        <v>15.675686000000001</v>
      </c>
      <c r="R2184">
        <v>15.832544</v>
      </c>
      <c r="S2184">
        <v>16.054085000000001</v>
      </c>
      <c r="T2184">
        <v>16.049043999999999</v>
      </c>
      <c r="U2184">
        <v>16.053234</v>
      </c>
      <c r="V2184">
        <v>16.090047999999999</v>
      </c>
      <c r="W2184">
        <v>16.220555999999998</v>
      </c>
      <c r="X2184">
        <v>16.266438000000001</v>
      </c>
      <c r="Y2184">
        <v>16.314487</v>
      </c>
      <c r="Z2184">
        <v>16.261973999999999</v>
      </c>
      <c r="AA2184">
        <v>16.279243000000001</v>
      </c>
      <c r="AB2184">
        <v>16.315708000000001</v>
      </c>
      <c r="AC2184">
        <v>16.349769999999999</v>
      </c>
      <c r="AD2184">
        <v>16.422497</v>
      </c>
      <c r="AE2184">
        <v>16.496196999999999</v>
      </c>
      <c r="AF2184">
        <v>16.491768</v>
      </c>
      <c r="AG2184">
        <v>16.547951000000001</v>
      </c>
      <c r="AH2184">
        <v>16.561475999999999</v>
      </c>
      <c r="AI2184">
        <v>16.602195999999999</v>
      </c>
      <c r="AJ2184">
        <v>16.677648999999999</v>
      </c>
      <c r="AK2184">
        <v>16.753409999999999</v>
      </c>
      <c r="AL2184">
        <v>16.871845</v>
      </c>
      <c r="AM2184">
        <v>16.901790999999999</v>
      </c>
      <c r="AN2184">
        <v>16.948467000000001</v>
      </c>
      <c r="AO2184" s="1">
        <v>2E-3</v>
      </c>
    </row>
    <row r="2185" spans="1:41" hidden="1" x14ac:dyDescent="0.2">
      <c r="A2185" t="s">
        <v>1779</v>
      </c>
      <c r="B2185" t="s">
        <v>13</v>
      </c>
      <c r="C2185" t="s">
        <v>181</v>
      </c>
      <c r="D2185" t="s">
        <v>2674</v>
      </c>
      <c r="E2185" t="s">
        <v>2652</v>
      </c>
      <c r="H2185" t="s">
        <v>1615</v>
      </c>
      <c r="I2185" t="s">
        <v>159</v>
      </c>
      <c r="K2185">
        <v>15.916309999999999</v>
      </c>
      <c r="L2185">
        <v>15.753959999999999</v>
      </c>
      <c r="M2185">
        <v>15.547688000000001</v>
      </c>
      <c r="N2185">
        <v>15.265002000000001</v>
      </c>
      <c r="O2185">
        <v>15.236456</v>
      </c>
      <c r="P2185">
        <v>15.227245</v>
      </c>
      <c r="Q2185">
        <v>15.355305</v>
      </c>
      <c r="R2185">
        <v>15.417672</v>
      </c>
      <c r="S2185">
        <v>15.532316</v>
      </c>
      <c r="T2185">
        <v>15.524435</v>
      </c>
      <c r="U2185">
        <v>15.529608</v>
      </c>
      <c r="V2185">
        <v>15.580268</v>
      </c>
      <c r="W2185">
        <v>15.646278000000001</v>
      </c>
      <c r="X2185">
        <v>15.64106</v>
      </c>
      <c r="Y2185">
        <v>15.637129</v>
      </c>
      <c r="Z2185">
        <v>15.574261999999999</v>
      </c>
      <c r="AA2185">
        <v>15.599447</v>
      </c>
      <c r="AB2185">
        <v>15.637499999999999</v>
      </c>
      <c r="AC2185">
        <v>15.678152000000001</v>
      </c>
      <c r="AD2185">
        <v>15.748872</v>
      </c>
      <c r="AE2185">
        <v>15.785364</v>
      </c>
      <c r="AF2185">
        <v>15.762719000000001</v>
      </c>
      <c r="AG2185">
        <v>15.773273</v>
      </c>
      <c r="AH2185">
        <v>15.842689999999999</v>
      </c>
      <c r="AI2185">
        <v>15.943331000000001</v>
      </c>
      <c r="AJ2185">
        <v>16.003388999999999</v>
      </c>
      <c r="AK2185">
        <v>16.078724000000001</v>
      </c>
      <c r="AL2185">
        <v>16.162292000000001</v>
      </c>
      <c r="AM2185">
        <v>16.214120999999999</v>
      </c>
      <c r="AN2185">
        <v>16.291260000000001</v>
      </c>
      <c r="AO2185" s="1">
        <v>1E-3</v>
      </c>
    </row>
    <row r="2186" spans="1:41" hidden="1" x14ac:dyDescent="0.2">
      <c r="A2186" t="s">
        <v>1779</v>
      </c>
      <c r="B2186" t="s">
        <v>15</v>
      </c>
      <c r="C2186" t="s">
        <v>181</v>
      </c>
      <c r="D2186" t="s">
        <v>2674</v>
      </c>
      <c r="E2186" t="s">
        <v>2653</v>
      </c>
      <c r="H2186" t="s">
        <v>1616</v>
      </c>
      <c r="I2186" t="s">
        <v>159</v>
      </c>
      <c r="K2186">
        <v>15.920851000000001</v>
      </c>
      <c r="L2186">
        <v>15.776591</v>
      </c>
      <c r="M2186">
        <v>16.035198000000001</v>
      </c>
      <c r="N2186">
        <v>16.072008</v>
      </c>
      <c r="O2186">
        <v>16.133436</v>
      </c>
      <c r="P2186">
        <v>16.230803999999999</v>
      </c>
      <c r="Q2186">
        <v>16.471992</v>
      </c>
      <c r="R2186">
        <v>16.587689999999998</v>
      </c>
      <c r="S2186">
        <v>16.744253</v>
      </c>
      <c r="T2186">
        <v>16.866367</v>
      </c>
      <c r="U2186">
        <v>17.075212000000001</v>
      </c>
      <c r="V2186">
        <v>17.143131</v>
      </c>
      <c r="W2186">
        <v>17.283484000000001</v>
      </c>
      <c r="X2186">
        <v>17.373194000000002</v>
      </c>
      <c r="Y2186">
        <v>17.433814999999999</v>
      </c>
      <c r="Z2186">
        <v>17.501101999999999</v>
      </c>
      <c r="AA2186">
        <v>17.609691999999999</v>
      </c>
      <c r="AB2186">
        <v>17.692764</v>
      </c>
      <c r="AC2186">
        <v>17.772843999999999</v>
      </c>
      <c r="AD2186">
        <v>17.959309000000001</v>
      </c>
      <c r="AE2186">
        <v>18.053159999999998</v>
      </c>
      <c r="AF2186">
        <v>18.015253000000001</v>
      </c>
      <c r="AG2186">
        <v>17.997692000000001</v>
      </c>
      <c r="AH2186">
        <v>18.116318</v>
      </c>
      <c r="AI2186">
        <v>18.139544999999998</v>
      </c>
      <c r="AJ2186">
        <v>18.230846</v>
      </c>
      <c r="AK2186">
        <v>18.289546999999999</v>
      </c>
      <c r="AL2186">
        <v>18.366344000000002</v>
      </c>
      <c r="AM2186">
        <v>18.451519000000001</v>
      </c>
      <c r="AN2186">
        <v>18.537282999999999</v>
      </c>
      <c r="AO2186" s="1">
        <v>5.0000000000000001E-3</v>
      </c>
    </row>
    <row r="2187" spans="1:41" hidden="1" x14ac:dyDescent="0.2">
      <c r="A2187" t="s">
        <v>1779</v>
      </c>
      <c r="B2187" t="s">
        <v>29</v>
      </c>
      <c r="C2187" t="s">
        <v>181</v>
      </c>
      <c r="D2187" t="s">
        <v>2675</v>
      </c>
      <c r="I2187" t="s">
        <v>159</v>
      </c>
    </row>
    <row r="2188" spans="1:41" hidden="1" x14ac:dyDescent="0.2">
      <c r="A2188" t="s">
        <v>1779</v>
      </c>
      <c r="B2188" t="s">
        <v>11</v>
      </c>
      <c r="C2188" t="s">
        <v>181</v>
      </c>
      <c r="D2188" t="s">
        <v>2675</v>
      </c>
      <c r="E2188" t="s">
        <v>2651</v>
      </c>
      <c r="H2188" t="s">
        <v>1617</v>
      </c>
      <c r="I2188" t="s">
        <v>159</v>
      </c>
      <c r="K2188">
        <v>11.426078</v>
      </c>
      <c r="L2188">
        <v>11.573772999999999</v>
      </c>
      <c r="M2188">
        <v>10.860605</v>
      </c>
      <c r="N2188">
        <v>10.728218999999999</v>
      </c>
      <c r="O2188">
        <v>10.699954999999999</v>
      </c>
      <c r="P2188">
        <v>10.655811999999999</v>
      </c>
      <c r="Q2188">
        <v>10.742376</v>
      </c>
      <c r="R2188">
        <v>10.863147</v>
      </c>
      <c r="S2188">
        <v>11.066431</v>
      </c>
      <c r="T2188">
        <v>11.052598</v>
      </c>
      <c r="U2188">
        <v>11.052431</v>
      </c>
      <c r="V2188">
        <v>11.070121</v>
      </c>
      <c r="W2188">
        <v>11.16628</v>
      </c>
      <c r="X2188">
        <v>11.204535999999999</v>
      </c>
      <c r="Y2188">
        <v>11.250206</v>
      </c>
      <c r="Z2188">
        <v>11.201665999999999</v>
      </c>
      <c r="AA2188">
        <v>11.206429</v>
      </c>
      <c r="AB2188">
        <v>11.233670999999999</v>
      </c>
      <c r="AC2188">
        <v>11.255008999999999</v>
      </c>
      <c r="AD2188">
        <v>11.312917000000001</v>
      </c>
      <c r="AE2188">
        <v>11.374344000000001</v>
      </c>
      <c r="AF2188">
        <v>11.365313</v>
      </c>
      <c r="AG2188">
        <v>11.419077</v>
      </c>
      <c r="AH2188">
        <v>11.433370999999999</v>
      </c>
      <c r="AI2188">
        <v>11.462208</v>
      </c>
      <c r="AJ2188">
        <v>11.520479</v>
      </c>
      <c r="AK2188">
        <v>11.577162</v>
      </c>
      <c r="AL2188">
        <v>11.66887</v>
      </c>
      <c r="AM2188">
        <v>11.692348000000001</v>
      </c>
      <c r="AN2188">
        <v>11.727161000000001</v>
      </c>
      <c r="AO2188" s="1">
        <v>1E-3</v>
      </c>
    </row>
    <row r="2189" spans="1:41" hidden="1" x14ac:dyDescent="0.2">
      <c r="A2189" t="s">
        <v>1779</v>
      </c>
      <c r="B2189" t="s">
        <v>13</v>
      </c>
      <c r="C2189" t="s">
        <v>181</v>
      </c>
      <c r="D2189" t="s">
        <v>2675</v>
      </c>
      <c r="E2189" t="s">
        <v>2652</v>
      </c>
      <c r="H2189" t="s">
        <v>1618</v>
      </c>
      <c r="I2189" t="s">
        <v>159</v>
      </c>
      <c r="K2189">
        <v>11.419624000000001</v>
      </c>
      <c r="L2189">
        <v>11.556488</v>
      </c>
      <c r="M2189">
        <v>10.711836</v>
      </c>
      <c r="N2189">
        <v>10.503004000000001</v>
      </c>
      <c r="O2189">
        <v>10.441162</v>
      </c>
      <c r="P2189">
        <v>10.394812</v>
      </c>
      <c r="Q2189">
        <v>10.481503</v>
      </c>
      <c r="R2189">
        <v>10.537846</v>
      </c>
      <c r="S2189">
        <v>10.628496</v>
      </c>
      <c r="T2189">
        <v>10.611908</v>
      </c>
      <c r="U2189">
        <v>10.607999</v>
      </c>
      <c r="V2189">
        <v>10.644572999999999</v>
      </c>
      <c r="W2189">
        <v>10.701420000000001</v>
      </c>
      <c r="X2189">
        <v>10.694454</v>
      </c>
      <c r="Y2189">
        <v>10.684972999999999</v>
      </c>
      <c r="Z2189">
        <v>10.623792</v>
      </c>
      <c r="AA2189">
        <v>10.63378</v>
      </c>
      <c r="AB2189">
        <v>10.661521</v>
      </c>
      <c r="AC2189">
        <v>10.692030000000001</v>
      </c>
      <c r="AD2189">
        <v>10.755266000000001</v>
      </c>
      <c r="AE2189">
        <v>10.787430000000001</v>
      </c>
      <c r="AF2189">
        <v>10.76581</v>
      </c>
      <c r="AG2189">
        <v>10.770348</v>
      </c>
      <c r="AH2189">
        <v>10.821854999999999</v>
      </c>
      <c r="AI2189">
        <v>10.900547</v>
      </c>
      <c r="AJ2189">
        <v>10.947395999999999</v>
      </c>
      <c r="AK2189">
        <v>10.992945000000001</v>
      </c>
      <c r="AL2189">
        <v>11.056099</v>
      </c>
      <c r="AM2189">
        <v>11.107302000000001</v>
      </c>
      <c r="AN2189">
        <v>11.167619</v>
      </c>
      <c r="AO2189" s="1">
        <v>-1E-3</v>
      </c>
    </row>
    <row r="2190" spans="1:41" hidden="1" x14ac:dyDescent="0.2">
      <c r="A2190" t="s">
        <v>1779</v>
      </c>
      <c r="B2190" t="s">
        <v>15</v>
      </c>
      <c r="C2190" t="s">
        <v>181</v>
      </c>
      <c r="D2190" t="s">
        <v>2675</v>
      </c>
      <c r="E2190" t="s">
        <v>2653</v>
      </c>
      <c r="H2190" t="s">
        <v>1619</v>
      </c>
      <c r="I2190" t="s">
        <v>159</v>
      </c>
      <c r="K2190">
        <v>11.422463</v>
      </c>
      <c r="L2190">
        <v>11.630039999999999</v>
      </c>
      <c r="M2190">
        <v>11.107353</v>
      </c>
      <c r="N2190">
        <v>11.122094000000001</v>
      </c>
      <c r="O2190">
        <v>11.148692</v>
      </c>
      <c r="P2190">
        <v>11.185157999999999</v>
      </c>
      <c r="Q2190">
        <v>11.367668</v>
      </c>
      <c r="R2190">
        <v>11.467112999999999</v>
      </c>
      <c r="S2190">
        <v>11.614530999999999</v>
      </c>
      <c r="T2190">
        <v>11.701696999999999</v>
      </c>
      <c r="U2190">
        <v>11.884895</v>
      </c>
      <c r="V2190">
        <v>11.933159</v>
      </c>
      <c r="W2190">
        <v>12.032578000000001</v>
      </c>
      <c r="X2190">
        <v>12.098969</v>
      </c>
      <c r="Y2190">
        <v>12.144850999999999</v>
      </c>
      <c r="Z2190">
        <v>12.183903000000001</v>
      </c>
      <c r="AA2190">
        <v>12.253935999999999</v>
      </c>
      <c r="AB2190">
        <v>12.311844000000001</v>
      </c>
      <c r="AC2190">
        <v>12.373538</v>
      </c>
      <c r="AD2190">
        <v>12.501853000000001</v>
      </c>
      <c r="AE2190">
        <v>12.574937</v>
      </c>
      <c r="AF2190">
        <v>12.553922999999999</v>
      </c>
      <c r="AG2190">
        <v>12.541531000000001</v>
      </c>
      <c r="AH2190">
        <v>12.632528000000001</v>
      </c>
      <c r="AI2190">
        <v>12.663658</v>
      </c>
      <c r="AJ2190">
        <v>12.72753</v>
      </c>
      <c r="AK2190">
        <v>12.771774000000001</v>
      </c>
      <c r="AL2190">
        <v>12.821429999999999</v>
      </c>
      <c r="AM2190">
        <v>12.885223999999999</v>
      </c>
      <c r="AN2190">
        <v>12.974631</v>
      </c>
      <c r="AO2190" s="1">
        <v>4.0000000000000001E-3</v>
      </c>
    </row>
    <row r="2191" spans="1:41" hidden="1" x14ac:dyDescent="0.2">
      <c r="A2191" t="s">
        <v>1779</v>
      </c>
      <c r="B2191" t="s">
        <v>46</v>
      </c>
      <c r="C2191" t="s">
        <v>181</v>
      </c>
      <c r="D2191" t="s">
        <v>2676</v>
      </c>
      <c r="I2191" t="s">
        <v>159</v>
      </c>
    </row>
    <row r="2192" spans="1:41" hidden="1" x14ac:dyDescent="0.2">
      <c r="A2192" t="s">
        <v>1779</v>
      </c>
      <c r="B2192" t="s">
        <v>11</v>
      </c>
      <c r="C2192" t="s">
        <v>181</v>
      </c>
      <c r="D2192" t="s">
        <v>2676</v>
      </c>
      <c r="E2192" t="s">
        <v>2651</v>
      </c>
      <c r="H2192" t="s">
        <v>1620</v>
      </c>
      <c r="I2192" t="s">
        <v>159</v>
      </c>
      <c r="K2192">
        <v>11.351607</v>
      </c>
      <c r="L2192">
        <v>11.688921000000001</v>
      </c>
      <c r="M2192">
        <v>10.972046000000001</v>
      </c>
      <c r="N2192">
        <v>10.938138</v>
      </c>
      <c r="O2192">
        <v>10.840335</v>
      </c>
      <c r="P2192">
        <v>10.856194</v>
      </c>
      <c r="Q2192">
        <v>11.002807000000001</v>
      </c>
      <c r="R2192">
        <v>11.309760000000001</v>
      </c>
      <c r="S2192">
        <v>11.603956</v>
      </c>
      <c r="T2192">
        <v>11.740126</v>
      </c>
      <c r="U2192">
        <v>11.911066999999999</v>
      </c>
      <c r="V2192">
        <v>12.067220000000001</v>
      </c>
      <c r="W2192">
        <v>12.261495999999999</v>
      </c>
      <c r="X2192">
        <v>12.344253999999999</v>
      </c>
      <c r="Y2192">
        <v>12.452465</v>
      </c>
      <c r="Z2192">
        <v>12.491887999999999</v>
      </c>
      <c r="AA2192">
        <v>12.625125000000001</v>
      </c>
      <c r="AB2192">
        <v>12.756180000000001</v>
      </c>
      <c r="AC2192">
        <v>12.798878999999999</v>
      </c>
      <c r="AD2192">
        <v>12.955306</v>
      </c>
      <c r="AE2192">
        <v>13.107443999999999</v>
      </c>
      <c r="AF2192">
        <v>13.182085000000001</v>
      </c>
      <c r="AG2192">
        <v>13.290713</v>
      </c>
      <c r="AH2192">
        <v>13.324112</v>
      </c>
      <c r="AI2192">
        <v>13.37326</v>
      </c>
      <c r="AJ2192">
        <v>13.483209</v>
      </c>
      <c r="AK2192">
        <v>13.53581</v>
      </c>
      <c r="AL2192">
        <v>13.593531</v>
      </c>
      <c r="AM2192">
        <v>13.623103</v>
      </c>
      <c r="AN2192">
        <v>13.744899999999999</v>
      </c>
      <c r="AO2192" s="1">
        <v>7.0000000000000001E-3</v>
      </c>
    </row>
    <row r="2193" spans="1:41" hidden="1" x14ac:dyDescent="0.2">
      <c r="A2193" t="s">
        <v>1779</v>
      </c>
      <c r="B2193" t="s">
        <v>13</v>
      </c>
      <c r="C2193" t="s">
        <v>181</v>
      </c>
      <c r="D2193" t="s">
        <v>2676</v>
      </c>
      <c r="E2193" t="s">
        <v>2652</v>
      </c>
      <c r="H2193" t="s">
        <v>1621</v>
      </c>
      <c r="I2193" t="s">
        <v>159</v>
      </c>
      <c r="K2193">
        <v>11.349375</v>
      </c>
      <c r="L2193">
        <v>11.443213</v>
      </c>
      <c r="M2193">
        <v>10.484040999999999</v>
      </c>
      <c r="N2193">
        <v>10.42465</v>
      </c>
      <c r="O2193">
        <v>10.372512</v>
      </c>
      <c r="P2193">
        <v>10.390921000000001</v>
      </c>
      <c r="Q2193">
        <v>10.506646999999999</v>
      </c>
      <c r="R2193">
        <v>10.807701</v>
      </c>
      <c r="S2193">
        <v>11.028335</v>
      </c>
      <c r="T2193">
        <v>11.167350000000001</v>
      </c>
      <c r="U2193">
        <v>11.294371999999999</v>
      </c>
      <c r="V2193">
        <v>11.443434</v>
      </c>
      <c r="W2193">
        <v>11.638814</v>
      </c>
      <c r="X2193">
        <v>11.692202</v>
      </c>
      <c r="Y2193">
        <v>11.768204000000001</v>
      </c>
      <c r="Z2193">
        <v>11.809526</v>
      </c>
      <c r="AA2193">
        <v>11.906988</v>
      </c>
      <c r="AB2193">
        <v>12.009712</v>
      </c>
      <c r="AC2193">
        <v>12.099164999999999</v>
      </c>
      <c r="AD2193">
        <v>12.202325</v>
      </c>
      <c r="AE2193">
        <v>12.326003999999999</v>
      </c>
      <c r="AF2193">
        <v>12.392251</v>
      </c>
      <c r="AG2193">
        <v>12.517397000000001</v>
      </c>
      <c r="AH2193">
        <v>12.639789</v>
      </c>
      <c r="AI2193">
        <v>12.770882</v>
      </c>
      <c r="AJ2193">
        <v>12.906126</v>
      </c>
      <c r="AK2193">
        <v>13.051167</v>
      </c>
      <c r="AL2193">
        <v>13.168771</v>
      </c>
      <c r="AM2193">
        <v>13.251504000000001</v>
      </c>
      <c r="AN2193">
        <v>13.444065</v>
      </c>
      <c r="AO2193" s="1">
        <v>6.0000000000000001E-3</v>
      </c>
    </row>
    <row r="2194" spans="1:41" hidden="1" x14ac:dyDescent="0.2">
      <c r="A2194" t="s">
        <v>1779</v>
      </c>
      <c r="B2194" t="s">
        <v>15</v>
      </c>
      <c r="C2194" t="s">
        <v>181</v>
      </c>
      <c r="D2194" t="s">
        <v>2676</v>
      </c>
      <c r="E2194" t="s">
        <v>2653</v>
      </c>
      <c r="H2194" t="s">
        <v>1622</v>
      </c>
      <c r="I2194" t="s">
        <v>159</v>
      </c>
      <c r="K2194">
        <v>11.421495999999999</v>
      </c>
      <c r="L2194">
        <v>11.982483999999999</v>
      </c>
      <c r="M2194">
        <v>11.179347</v>
      </c>
      <c r="N2194">
        <v>11.354683</v>
      </c>
      <c r="O2194">
        <v>11.362549</v>
      </c>
      <c r="P2194">
        <v>11.505602</v>
      </c>
      <c r="Q2194">
        <v>11.732476999999999</v>
      </c>
      <c r="R2194">
        <v>12.035607000000001</v>
      </c>
      <c r="S2194">
        <v>12.508615000000001</v>
      </c>
      <c r="T2194">
        <v>12.812108</v>
      </c>
      <c r="U2194">
        <v>13.241593</v>
      </c>
      <c r="V2194">
        <v>13.576952</v>
      </c>
      <c r="W2194">
        <v>13.884983999999999</v>
      </c>
      <c r="X2194">
        <v>14.107920999999999</v>
      </c>
      <c r="Y2194">
        <v>14.276230999999999</v>
      </c>
      <c r="Z2194">
        <v>14.529018000000001</v>
      </c>
      <c r="AA2194">
        <v>14.716343</v>
      </c>
      <c r="AB2194">
        <v>14.866108000000001</v>
      </c>
      <c r="AC2194">
        <v>15.039358999999999</v>
      </c>
      <c r="AD2194">
        <v>15.198668</v>
      </c>
      <c r="AE2194">
        <v>15.319678</v>
      </c>
      <c r="AF2194">
        <v>15.336950999999999</v>
      </c>
      <c r="AG2194">
        <v>15.42375</v>
      </c>
      <c r="AH2194">
        <v>15.657954999999999</v>
      </c>
      <c r="AI2194">
        <v>15.747852</v>
      </c>
      <c r="AJ2194">
        <v>15.875714</v>
      </c>
      <c r="AK2194">
        <v>15.924720000000001</v>
      </c>
      <c r="AL2194">
        <v>15.91399</v>
      </c>
      <c r="AM2194">
        <v>16.014990000000001</v>
      </c>
      <c r="AN2194">
        <v>16.213341</v>
      </c>
      <c r="AO2194" s="1">
        <v>1.2E-2</v>
      </c>
    </row>
    <row r="2195" spans="1:41" hidden="1" x14ac:dyDescent="0.2">
      <c r="A2195" t="s">
        <v>1779</v>
      </c>
      <c r="B2195" t="s">
        <v>75</v>
      </c>
      <c r="C2195" t="s">
        <v>181</v>
      </c>
      <c r="D2195" t="s">
        <v>2677</v>
      </c>
      <c r="I2195" t="s">
        <v>159</v>
      </c>
    </row>
    <row r="2196" spans="1:41" hidden="1" x14ac:dyDescent="0.2">
      <c r="A2196" t="s">
        <v>1779</v>
      </c>
      <c r="B2196" t="s">
        <v>11</v>
      </c>
      <c r="C2196" t="s">
        <v>181</v>
      </c>
      <c r="D2196" t="s">
        <v>2677</v>
      </c>
      <c r="E2196" t="s">
        <v>2651</v>
      </c>
      <c r="H2196" t="s">
        <v>1623</v>
      </c>
      <c r="I2196" t="s">
        <v>159</v>
      </c>
      <c r="K2196">
        <v>41.331122999999998</v>
      </c>
      <c r="L2196">
        <v>39.962704000000002</v>
      </c>
      <c r="M2196">
        <v>36.257328000000001</v>
      </c>
      <c r="N2196">
        <v>36.391193000000001</v>
      </c>
      <c r="O2196">
        <v>35.965206000000002</v>
      </c>
      <c r="P2196">
        <v>36.043674000000003</v>
      </c>
      <c r="Q2196">
        <v>36.116942999999999</v>
      </c>
      <c r="R2196">
        <v>36.273055999999997</v>
      </c>
      <c r="S2196">
        <v>36.317363999999998</v>
      </c>
      <c r="T2196">
        <v>36.722369999999998</v>
      </c>
      <c r="U2196">
        <v>37.058697000000002</v>
      </c>
      <c r="V2196">
        <v>37.205978000000002</v>
      </c>
      <c r="W2196">
        <v>37.259872000000001</v>
      </c>
      <c r="X2196">
        <v>37.376880999999997</v>
      </c>
      <c r="Y2196">
        <v>37.408248999999998</v>
      </c>
      <c r="Z2196">
        <v>37.616191999999998</v>
      </c>
      <c r="AA2196">
        <v>37.864361000000002</v>
      </c>
      <c r="AB2196">
        <v>38.201149000000001</v>
      </c>
      <c r="AC2196">
        <v>38.234959000000003</v>
      </c>
      <c r="AD2196">
        <v>38.608916999999998</v>
      </c>
      <c r="AE2196">
        <v>38.880012999999998</v>
      </c>
      <c r="AF2196">
        <v>38.992457999999999</v>
      </c>
      <c r="AG2196">
        <v>39.503402999999999</v>
      </c>
      <c r="AH2196">
        <v>40.043754999999997</v>
      </c>
      <c r="AI2196">
        <v>40.290877999999999</v>
      </c>
      <c r="AJ2196">
        <v>40.794460000000001</v>
      </c>
      <c r="AK2196">
        <v>41.060349000000002</v>
      </c>
      <c r="AL2196">
        <v>41.084857999999997</v>
      </c>
      <c r="AM2196">
        <v>41.280299999999997</v>
      </c>
      <c r="AN2196">
        <v>41.455432999999999</v>
      </c>
      <c r="AO2196" s="1">
        <v>0</v>
      </c>
    </row>
    <row r="2197" spans="1:41" hidden="1" x14ac:dyDescent="0.2">
      <c r="A2197" t="s">
        <v>1779</v>
      </c>
      <c r="B2197" t="s">
        <v>13</v>
      </c>
      <c r="C2197" t="s">
        <v>181</v>
      </c>
      <c r="D2197" t="s">
        <v>2677</v>
      </c>
      <c r="E2197" t="s">
        <v>2652</v>
      </c>
      <c r="H2197" t="s">
        <v>1624</v>
      </c>
      <c r="I2197" t="s">
        <v>159</v>
      </c>
      <c r="K2197">
        <v>41.331950999999997</v>
      </c>
      <c r="L2197">
        <v>39.979534000000001</v>
      </c>
      <c r="M2197">
        <v>35.617362999999997</v>
      </c>
      <c r="N2197">
        <v>35.143763999999997</v>
      </c>
      <c r="O2197">
        <v>34.732903</v>
      </c>
      <c r="P2197">
        <v>34.756149000000001</v>
      </c>
      <c r="Q2197">
        <v>34.899425999999998</v>
      </c>
      <c r="R2197">
        <v>34.888840000000002</v>
      </c>
      <c r="S2197">
        <v>34.867573</v>
      </c>
      <c r="T2197">
        <v>34.947422000000003</v>
      </c>
      <c r="U2197">
        <v>34.958880999999998</v>
      </c>
      <c r="V2197">
        <v>35.003287999999998</v>
      </c>
      <c r="W2197">
        <v>34.883178999999998</v>
      </c>
      <c r="X2197">
        <v>34.636040000000001</v>
      </c>
      <c r="Y2197">
        <v>34.544635999999997</v>
      </c>
      <c r="Z2197">
        <v>34.485419999999998</v>
      </c>
      <c r="AA2197">
        <v>34.422356000000001</v>
      </c>
      <c r="AB2197">
        <v>34.664454999999997</v>
      </c>
      <c r="AC2197">
        <v>34.755088999999998</v>
      </c>
      <c r="AD2197">
        <v>35.439292999999999</v>
      </c>
      <c r="AE2197">
        <v>35.767043999999999</v>
      </c>
      <c r="AF2197">
        <v>35.934296000000003</v>
      </c>
      <c r="AG2197">
        <v>36.473712999999996</v>
      </c>
      <c r="AH2197">
        <v>36.855930000000001</v>
      </c>
      <c r="AI2197">
        <v>37.105460999999998</v>
      </c>
      <c r="AJ2197">
        <v>37.652607000000003</v>
      </c>
      <c r="AK2197">
        <v>37.684834000000002</v>
      </c>
      <c r="AL2197">
        <v>38.094700000000003</v>
      </c>
      <c r="AM2197">
        <v>38.786830999999999</v>
      </c>
      <c r="AN2197">
        <v>39.454768999999999</v>
      </c>
      <c r="AO2197" s="1">
        <v>-2E-3</v>
      </c>
    </row>
    <row r="2198" spans="1:41" hidden="1" x14ac:dyDescent="0.2">
      <c r="A2198" t="s">
        <v>1779</v>
      </c>
      <c r="B2198" t="s">
        <v>15</v>
      </c>
      <c r="C2198" t="s">
        <v>181</v>
      </c>
      <c r="D2198" t="s">
        <v>2677</v>
      </c>
      <c r="E2198" t="s">
        <v>2653</v>
      </c>
      <c r="H2198" t="s">
        <v>1625</v>
      </c>
      <c r="I2198" t="s">
        <v>159</v>
      </c>
      <c r="K2198">
        <v>41.439082999999997</v>
      </c>
      <c r="L2198">
        <v>39.988934</v>
      </c>
      <c r="M2198">
        <v>35.590381999999998</v>
      </c>
      <c r="N2198">
        <v>36.730511</v>
      </c>
      <c r="O2198">
        <v>36.929592</v>
      </c>
      <c r="P2198">
        <v>37.051181999999997</v>
      </c>
      <c r="Q2198">
        <v>37.291767</v>
      </c>
      <c r="R2198">
        <v>37.729401000000003</v>
      </c>
      <c r="S2198">
        <v>38.990940000000002</v>
      </c>
      <c r="T2198">
        <v>39.460129000000002</v>
      </c>
      <c r="U2198">
        <v>39.957928000000003</v>
      </c>
      <c r="V2198">
        <v>40.537041000000002</v>
      </c>
      <c r="W2198">
        <v>40.935375000000001</v>
      </c>
      <c r="X2198">
        <v>41.333694000000001</v>
      </c>
      <c r="Y2198">
        <v>41.465412000000001</v>
      </c>
      <c r="Z2198">
        <v>41.764060999999998</v>
      </c>
      <c r="AA2198">
        <v>42.096362999999997</v>
      </c>
      <c r="AB2198">
        <v>42.165157000000001</v>
      </c>
      <c r="AC2198">
        <v>42.376316000000003</v>
      </c>
      <c r="AD2198">
        <v>41.791817000000002</v>
      </c>
      <c r="AE2198">
        <v>41.640427000000003</v>
      </c>
      <c r="AF2198">
        <v>42.030949</v>
      </c>
      <c r="AG2198">
        <v>42.511477999999997</v>
      </c>
      <c r="AH2198">
        <v>42.814911000000002</v>
      </c>
      <c r="AI2198">
        <v>43.418114000000003</v>
      </c>
      <c r="AJ2198">
        <v>43.393822</v>
      </c>
      <c r="AK2198">
        <v>43.449123</v>
      </c>
      <c r="AL2198">
        <v>43.192844000000001</v>
      </c>
      <c r="AM2198">
        <v>43.497765000000001</v>
      </c>
      <c r="AN2198">
        <v>43.882832000000001</v>
      </c>
      <c r="AO2198" s="1">
        <v>2E-3</v>
      </c>
    </row>
    <row r="2199" spans="1:41" hidden="1" x14ac:dyDescent="0.2">
      <c r="A2199" t="s">
        <v>1779</v>
      </c>
      <c r="B2199" t="s">
        <v>172</v>
      </c>
      <c r="C2199" t="s">
        <v>181</v>
      </c>
      <c r="D2199" t="s">
        <v>2678</v>
      </c>
      <c r="I2199" t="s">
        <v>159</v>
      </c>
    </row>
    <row r="2200" spans="1:41" hidden="1" x14ac:dyDescent="0.2">
      <c r="A2200" t="s">
        <v>1779</v>
      </c>
      <c r="B2200" t="s">
        <v>11</v>
      </c>
      <c r="C2200" t="s">
        <v>181</v>
      </c>
      <c r="D2200" t="s">
        <v>2678</v>
      </c>
      <c r="E2200" t="s">
        <v>2651</v>
      </c>
      <c r="H2200" t="s">
        <v>1626</v>
      </c>
      <c r="I2200" t="s">
        <v>159</v>
      </c>
      <c r="K2200">
        <v>80.032714999999996</v>
      </c>
      <c r="L2200">
        <v>78.988495</v>
      </c>
      <c r="M2200">
        <v>73.811768000000001</v>
      </c>
      <c r="N2200">
        <v>73.603263999999996</v>
      </c>
      <c r="O2200">
        <v>73.059509000000006</v>
      </c>
      <c r="P2200">
        <v>73.096587999999997</v>
      </c>
      <c r="Q2200">
        <v>73.537811000000005</v>
      </c>
      <c r="R2200">
        <v>74.278503000000001</v>
      </c>
      <c r="S2200">
        <v>75.041839999999993</v>
      </c>
      <c r="T2200">
        <v>75.564132999999998</v>
      </c>
      <c r="U2200">
        <v>76.075423999999998</v>
      </c>
      <c r="V2200">
        <v>76.433364999999995</v>
      </c>
      <c r="W2200">
        <v>76.908203</v>
      </c>
      <c r="X2200">
        <v>77.192108000000005</v>
      </c>
      <c r="Y2200">
        <v>77.425407000000007</v>
      </c>
      <c r="Z2200">
        <v>77.571715999999995</v>
      </c>
      <c r="AA2200">
        <v>77.975159000000005</v>
      </c>
      <c r="AB2200">
        <v>78.506705999999994</v>
      </c>
      <c r="AC2200">
        <v>78.638610999999997</v>
      </c>
      <c r="AD2200">
        <v>79.299637000000004</v>
      </c>
      <c r="AE2200">
        <v>79.858001999999999</v>
      </c>
      <c r="AF2200">
        <v>80.031623999999994</v>
      </c>
      <c r="AG2200">
        <v>80.761139</v>
      </c>
      <c r="AH2200">
        <v>81.362717000000004</v>
      </c>
      <c r="AI2200">
        <v>81.728545999999994</v>
      </c>
      <c r="AJ2200">
        <v>82.475800000000007</v>
      </c>
      <c r="AK2200">
        <v>82.926727</v>
      </c>
      <c r="AL2200">
        <v>83.219100999999995</v>
      </c>
      <c r="AM2200">
        <v>83.497542999999993</v>
      </c>
      <c r="AN2200">
        <v>83.875961000000004</v>
      </c>
      <c r="AO2200" s="1">
        <v>2E-3</v>
      </c>
    </row>
    <row r="2201" spans="1:41" hidden="1" x14ac:dyDescent="0.2">
      <c r="A2201" t="s">
        <v>1779</v>
      </c>
      <c r="B2201" t="s">
        <v>13</v>
      </c>
      <c r="C2201" t="s">
        <v>181</v>
      </c>
      <c r="D2201" t="s">
        <v>2678</v>
      </c>
      <c r="E2201" t="s">
        <v>2652</v>
      </c>
      <c r="H2201" t="s">
        <v>1627</v>
      </c>
      <c r="I2201" t="s">
        <v>159</v>
      </c>
      <c r="K2201">
        <v>80.017257999999998</v>
      </c>
      <c r="L2201">
        <v>78.733199999999997</v>
      </c>
      <c r="M2201">
        <v>72.360930999999994</v>
      </c>
      <c r="N2201">
        <v>71.336426000000003</v>
      </c>
      <c r="O2201">
        <v>70.783034999999998</v>
      </c>
      <c r="P2201">
        <v>70.769126999999997</v>
      </c>
      <c r="Q2201">
        <v>71.242874</v>
      </c>
      <c r="R2201">
        <v>71.652054000000007</v>
      </c>
      <c r="S2201">
        <v>72.056717000000006</v>
      </c>
      <c r="T2201">
        <v>72.251114000000001</v>
      </c>
      <c r="U2201">
        <v>72.390861999999998</v>
      </c>
      <c r="V2201">
        <v>72.671561999999994</v>
      </c>
      <c r="W2201">
        <v>72.869690000000006</v>
      </c>
      <c r="X2201">
        <v>72.663757000000004</v>
      </c>
      <c r="Y2201">
        <v>72.634940999999998</v>
      </c>
      <c r="Z2201">
        <v>72.492996000000005</v>
      </c>
      <c r="AA2201">
        <v>72.562568999999996</v>
      </c>
      <c r="AB2201">
        <v>72.973190000000002</v>
      </c>
      <c r="AC2201">
        <v>73.224434000000002</v>
      </c>
      <c r="AD2201">
        <v>74.145752000000002</v>
      </c>
      <c r="AE2201">
        <v>74.665840000000003</v>
      </c>
      <c r="AF2201">
        <v>74.855072000000007</v>
      </c>
      <c r="AG2201">
        <v>75.534728999999999</v>
      </c>
      <c r="AH2201">
        <v>76.160263</v>
      </c>
      <c r="AI2201">
        <v>76.720222000000007</v>
      </c>
      <c r="AJ2201">
        <v>77.509521000000007</v>
      </c>
      <c r="AK2201">
        <v>77.807663000000005</v>
      </c>
      <c r="AL2201">
        <v>78.481857000000005</v>
      </c>
      <c r="AM2201">
        <v>79.359756000000004</v>
      </c>
      <c r="AN2201">
        <v>80.357712000000006</v>
      </c>
      <c r="AO2201" s="1">
        <v>0</v>
      </c>
    </row>
    <row r="2202" spans="1:41" hidden="1" x14ac:dyDescent="0.2">
      <c r="A2202" t="s">
        <v>1779</v>
      </c>
      <c r="B2202" t="s">
        <v>15</v>
      </c>
      <c r="C2202" t="s">
        <v>181</v>
      </c>
      <c r="D2202" t="s">
        <v>2678</v>
      </c>
      <c r="E2202" t="s">
        <v>2653</v>
      </c>
      <c r="H2202" t="s">
        <v>1628</v>
      </c>
      <c r="I2202" t="s">
        <v>159</v>
      </c>
      <c r="K2202">
        <v>80.203896</v>
      </c>
      <c r="L2202">
        <v>79.378051999999997</v>
      </c>
      <c r="M2202">
        <v>73.912277000000003</v>
      </c>
      <c r="N2202">
        <v>75.279297</v>
      </c>
      <c r="O2202">
        <v>75.574264999999997</v>
      </c>
      <c r="P2202">
        <v>75.972747999999996</v>
      </c>
      <c r="Q2202">
        <v>76.863906999999998</v>
      </c>
      <c r="R2202">
        <v>77.819809000000006</v>
      </c>
      <c r="S2202">
        <v>79.858337000000006</v>
      </c>
      <c r="T2202">
        <v>80.840301999999994</v>
      </c>
      <c r="U2202">
        <v>82.159630000000007</v>
      </c>
      <c r="V2202">
        <v>83.190285000000003</v>
      </c>
      <c r="W2202">
        <v>84.136420999999999</v>
      </c>
      <c r="X2202">
        <v>84.913773000000006</v>
      </c>
      <c r="Y2202">
        <v>85.320312000000001</v>
      </c>
      <c r="Z2202">
        <v>85.978088</v>
      </c>
      <c r="AA2202">
        <v>86.676331000000005</v>
      </c>
      <c r="AB2202">
        <v>87.035872999999995</v>
      </c>
      <c r="AC2202">
        <v>87.562056999999996</v>
      </c>
      <c r="AD2202">
        <v>87.451644999999999</v>
      </c>
      <c r="AE2202">
        <v>87.588202999999993</v>
      </c>
      <c r="AF2202">
        <v>87.937072999999998</v>
      </c>
      <c r="AG2202">
        <v>88.474457000000001</v>
      </c>
      <c r="AH2202">
        <v>89.221710000000002</v>
      </c>
      <c r="AI2202">
        <v>89.969170000000005</v>
      </c>
      <c r="AJ2202">
        <v>90.227913000000001</v>
      </c>
      <c r="AK2202">
        <v>90.435164999999998</v>
      </c>
      <c r="AL2202">
        <v>90.294608999999994</v>
      </c>
      <c r="AM2202">
        <v>90.849495000000005</v>
      </c>
      <c r="AN2202">
        <v>91.608086</v>
      </c>
      <c r="AO2202" s="1">
        <v>5.0000000000000001E-3</v>
      </c>
    </row>
    <row r="2203" spans="1:41" hidden="1" x14ac:dyDescent="0.2">
      <c r="A2203" t="s">
        <v>1779</v>
      </c>
      <c r="B2203" t="s">
        <v>176</v>
      </c>
      <c r="C2203" t="s">
        <v>181</v>
      </c>
      <c r="D2203" t="s">
        <v>2679</v>
      </c>
      <c r="I2203" t="s">
        <v>159</v>
      </c>
    </row>
    <row r="2204" spans="1:41" hidden="1" x14ac:dyDescent="0.2">
      <c r="A2204" t="s">
        <v>1779</v>
      </c>
      <c r="B2204" t="s">
        <v>11</v>
      </c>
      <c r="C2204" t="s">
        <v>181</v>
      </c>
      <c r="D2204" t="s">
        <v>2679</v>
      </c>
      <c r="E2204" t="s">
        <v>2651</v>
      </c>
      <c r="H2204" t="s">
        <v>1629</v>
      </c>
      <c r="I2204" t="s">
        <v>159</v>
      </c>
      <c r="K2204">
        <v>6.0317999999999997E-2</v>
      </c>
      <c r="L2204">
        <v>6.2213999999999998E-2</v>
      </c>
      <c r="M2204">
        <v>5.7305000000000002E-2</v>
      </c>
      <c r="N2204">
        <v>5.5661000000000002E-2</v>
      </c>
      <c r="O2204">
        <v>5.3897E-2</v>
      </c>
      <c r="P2204">
        <v>5.2782000000000003E-2</v>
      </c>
      <c r="Q2204">
        <v>5.1482E-2</v>
      </c>
      <c r="R2204">
        <v>5.0014000000000003E-2</v>
      </c>
      <c r="S2204">
        <v>4.8364999999999998E-2</v>
      </c>
      <c r="T2204">
        <v>4.7531999999999998E-2</v>
      </c>
      <c r="U2204">
        <v>4.5974000000000001E-2</v>
      </c>
      <c r="V2204">
        <v>4.4484999999999997E-2</v>
      </c>
      <c r="W2204">
        <v>4.3404999999999999E-2</v>
      </c>
      <c r="X2204">
        <v>4.1808999999999999E-2</v>
      </c>
      <c r="Y2204">
        <v>4.0737000000000002E-2</v>
      </c>
      <c r="Z2204">
        <v>4.0321000000000003E-2</v>
      </c>
      <c r="AA2204">
        <v>4.0090000000000001E-2</v>
      </c>
      <c r="AB2204">
        <v>3.9959000000000001E-2</v>
      </c>
      <c r="AC2204">
        <v>3.9995999999999997E-2</v>
      </c>
      <c r="AD2204">
        <v>4.0447999999999998E-2</v>
      </c>
      <c r="AE2204">
        <v>4.0867000000000001E-2</v>
      </c>
      <c r="AF2204">
        <v>4.1228000000000001E-2</v>
      </c>
      <c r="AG2204">
        <v>4.1940999999999999E-2</v>
      </c>
      <c r="AH2204">
        <v>4.2701000000000003E-2</v>
      </c>
      <c r="AI2204">
        <v>4.3278999999999998E-2</v>
      </c>
      <c r="AJ2204">
        <v>4.4125999999999999E-2</v>
      </c>
      <c r="AK2204">
        <v>4.4873000000000003E-2</v>
      </c>
      <c r="AL2204">
        <v>4.5435999999999997E-2</v>
      </c>
      <c r="AM2204">
        <v>4.6218000000000002E-2</v>
      </c>
      <c r="AN2204">
        <v>4.7002000000000002E-2</v>
      </c>
      <c r="AO2204" s="1">
        <v>-8.9999999999999993E-3</v>
      </c>
    </row>
    <row r="2205" spans="1:41" hidden="1" x14ac:dyDescent="0.2">
      <c r="A2205" t="s">
        <v>1779</v>
      </c>
      <c r="B2205" t="s">
        <v>13</v>
      </c>
      <c r="C2205" t="s">
        <v>181</v>
      </c>
      <c r="D2205" t="s">
        <v>2679</v>
      </c>
      <c r="E2205" t="s">
        <v>2652</v>
      </c>
      <c r="H2205" t="s">
        <v>1630</v>
      </c>
      <c r="I2205" t="s">
        <v>159</v>
      </c>
      <c r="K2205">
        <v>5.1747000000000001E-2</v>
      </c>
      <c r="L2205">
        <v>5.7213E-2</v>
      </c>
      <c r="M2205">
        <v>5.7145000000000001E-2</v>
      </c>
      <c r="N2205">
        <v>5.4678999999999998E-2</v>
      </c>
      <c r="O2205">
        <v>5.2782000000000003E-2</v>
      </c>
      <c r="P2205">
        <v>5.1191E-2</v>
      </c>
      <c r="Q2205">
        <v>4.9539E-2</v>
      </c>
      <c r="R2205">
        <v>4.8779999999999997E-2</v>
      </c>
      <c r="S2205">
        <v>4.7072000000000003E-2</v>
      </c>
      <c r="T2205">
        <v>4.5492999999999999E-2</v>
      </c>
      <c r="U2205">
        <v>4.3239E-2</v>
      </c>
      <c r="V2205">
        <v>4.1804000000000001E-2</v>
      </c>
      <c r="W2205">
        <v>4.1231999999999998E-2</v>
      </c>
      <c r="X2205">
        <v>3.9320000000000001E-2</v>
      </c>
      <c r="Y2205">
        <v>3.8162000000000001E-2</v>
      </c>
      <c r="Z2205">
        <v>3.8304999999999999E-2</v>
      </c>
      <c r="AA2205">
        <v>3.8032000000000003E-2</v>
      </c>
      <c r="AB2205">
        <v>3.6933000000000001E-2</v>
      </c>
      <c r="AC2205">
        <v>3.7099E-2</v>
      </c>
      <c r="AD2205">
        <v>3.7109000000000003E-2</v>
      </c>
      <c r="AE2205">
        <v>3.7600000000000001E-2</v>
      </c>
      <c r="AF2205">
        <v>3.8413000000000003E-2</v>
      </c>
      <c r="AG2205">
        <v>3.9442999999999999E-2</v>
      </c>
      <c r="AH2205">
        <v>3.9602999999999999E-2</v>
      </c>
      <c r="AI2205">
        <v>4.0246999999999998E-2</v>
      </c>
      <c r="AJ2205">
        <v>4.2752999999999999E-2</v>
      </c>
      <c r="AK2205">
        <v>4.2934E-2</v>
      </c>
      <c r="AL2205">
        <v>4.3898E-2</v>
      </c>
      <c r="AM2205">
        <v>4.5192999999999997E-2</v>
      </c>
      <c r="AN2205">
        <v>4.657E-2</v>
      </c>
      <c r="AO2205" s="1">
        <v>-4.0000000000000001E-3</v>
      </c>
    </row>
    <row r="2206" spans="1:41" hidden="1" x14ac:dyDescent="0.2">
      <c r="A2206" t="s">
        <v>1779</v>
      </c>
      <c r="B2206" t="s">
        <v>15</v>
      </c>
      <c r="C2206" t="s">
        <v>181</v>
      </c>
      <c r="D2206" t="s">
        <v>2679</v>
      </c>
      <c r="E2206" t="s">
        <v>2653</v>
      </c>
      <c r="H2206" t="s">
        <v>1631</v>
      </c>
      <c r="I2206" t="s">
        <v>159</v>
      </c>
      <c r="K2206">
        <v>5.3490999999999997E-2</v>
      </c>
      <c r="L2206">
        <v>5.5918000000000002E-2</v>
      </c>
      <c r="M2206">
        <v>5.7206E-2</v>
      </c>
      <c r="N2206">
        <v>5.7306000000000003E-2</v>
      </c>
      <c r="O2206">
        <v>5.6330999999999999E-2</v>
      </c>
      <c r="P2206">
        <v>5.5155999999999997E-2</v>
      </c>
      <c r="Q2206">
        <v>5.3838999999999998E-2</v>
      </c>
      <c r="R2206">
        <v>5.2257999999999999E-2</v>
      </c>
      <c r="S2206">
        <v>5.1993999999999999E-2</v>
      </c>
      <c r="T2206">
        <v>5.0705E-2</v>
      </c>
      <c r="U2206">
        <v>4.9193000000000001E-2</v>
      </c>
      <c r="V2206">
        <v>4.7988999999999997E-2</v>
      </c>
      <c r="W2206">
        <v>4.6733999999999998E-2</v>
      </c>
      <c r="X2206">
        <v>4.5578E-2</v>
      </c>
      <c r="Y2206">
        <v>4.4372000000000002E-2</v>
      </c>
      <c r="Z2206">
        <v>4.3499999999999997E-2</v>
      </c>
      <c r="AA2206">
        <v>4.2964000000000002E-2</v>
      </c>
      <c r="AB2206">
        <v>4.2515999999999998E-2</v>
      </c>
      <c r="AC2206">
        <v>4.2602000000000001E-2</v>
      </c>
      <c r="AD2206">
        <v>4.2236000000000003E-2</v>
      </c>
      <c r="AE2206">
        <v>4.2349999999999999E-2</v>
      </c>
      <c r="AF2206">
        <v>4.2786999999999999E-2</v>
      </c>
      <c r="AG2206">
        <v>4.3478999999999997E-2</v>
      </c>
      <c r="AH2206">
        <v>4.4172999999999997E-2</v>
      </c>
      <c r="AI2206">
        <v>4.4823000000000002E-2</v>
      </c>
      <c r="AJ2206">
        <v>4.5101000000000002E-2</v>
      </c>
      <c r="AK2206">
        <v>4.5605E-2</v>
      </c>
      <c r="AL2206">
        <v>4.6163999999999997E-2</v>
      </c>
      <c r="AM2206">
        <v>4.7059999999999998E-2</v>
      </c>
      <c r="AN2206">
        <v>4.7993000000000001E-2</v>
      </c>
      <c r="AO2206" s="1">
        <v>-4.0000000000000001E-3</v>
      </c>
    </row>
    <row r="2207" spans="1:41" hidden="1" x14ac:dyDescent="0.2">
      <c r="A2207" t="s">
        <v>1779</v>
      </c>
      <c r="B2207" t="s">
        <v>180</v>
      </c>
      <c r="C2207" t="s">
        <v>181</v>
      </c>
      <c r="I2207" t="s">
        <v>159</v>
      </c>
    </row>
    <row r="2208" spans="1:41" hidden="1" x14ac:dyDescent="0.2">
      <c r="A2208" t="s">
        <v>1779</v>
      </c>
      <c r="B2208" t="s">
        <v>11</v>
      </c>
      <c r="C2208" t="s">
        <v>181</v>
      </c>
      <c r="D2208" t="s">
        <v>2651</v>
      </c>
      <c r="H2208" t="s">
        <v>1632</v>
      </c>
      <c r="I2208" t="s">
        <v>159</v>
      </c>
      <c r="K2208">
        <v>80.093033000000005</v>
      </c>
      <c r="L2208">
        <v>79.050713000000002</v>
      </c>
      <c r="M2208">
        <v>73.869072000000003</v>
      </c>
      <c r="N2208">
        <v>73.658928000000003</v>
      </c>
      <c r="O2208">
        <v>73.113403000000005</v>
      </c>
      <c r="P2208">
        <v>73.149367999999996</v>
      </c>
      <c r="Q2208">
        <v>73.589293999999995</v>
      </c>
      <c r="R2208">
        <v>74.328513999999998</v>
      </c>
      <c r="S2208">
        <v>75.090202000000005</v>
      </c>
      <c r="T2208">
        <v>75.611664000000005</v>
      </c>
      <c r="U2208">
        <v>76.121398999999997</v>
      </c>
      <c r="V2208">
        <v>76.477851999999999</v>
      </c>
      <c r="W2208">
        <v>76.951606999999996</v>
      </c>
      <c r="X2208">
        <v>77.233917000000005</v>
      </c>
      <c r="Y2208">
        <v>77.466140999999993</v>
      </c>
      <c r="Z2208">
        <v>77.612037999999998</v>
      </c>
      <c r="AA2208">
        <v>78.015251000000006</v>
      </c>
      <c r="AB2208">
        <v>78.546661</v>
      </c>
      <c r="AC2208">
        <v>78.678604000000007</v>
      </c>
      <c r="AD2208">
        <v>79.340087999999994</v>
      </c>
      <c r="AE2208">
        <v>79.898865000000001</v>
      </c>
      <c r="AF2208">
        <v>80.072852999999995</v>
      </c>
      <c r="AG2208">
        <v>80.803077999999999</v>
      </c>
      <c r="AH2208">
        <v>81.405417999999997</v>
      </c>
      <c r="AI2208">
        <v>81.771827999999999</v>
      </c>
      <c r="AJ2208">
        <v>82.519927999999993</v>
      </c>
      <c r="AK2208">
        <v>82.971603000000002</v>
      </c>
      <c r="AL2208">
        <v>83.264533999999998</v>
      </c>
      <c r="AM2208">
        <v>83.543762000000001</v>
      </c>
      <c r="AN2208">
        <v>83.922966000000002</v>
      </c>
      <c r="AO2208" s="1">
        <v>2E-3</v>
      </c>
    </row>
    <row r="2209" spans="1:41" hidden="1" x14ac:dyDescent="0.2">
      <c r="A2209" t="s">
        <v>1779</v>
      </c>
      <c r="B2209" t="s">
        <v>13</v>
      </c>
      <c r="C2209" t="s">
        <v>181</v>
      </c>
      <c r="D2209" t="s">
        <v>2652</v>
      </c>
      <c r="H2209" t="s">
        <v>1633</v>
      </c>
      <c r="I2209" t="s">
        <v>159</v>
      </c>
      <c r="K2209">
        <v>80.069007999999997</v>
      </c>
      <c r="L2209">
        <v>78.790413000000001</v>
      </c>
      <c r="M2209">
        <v>72.418075999999999</v>
      </c>
      <c r="N2209">
        <v>71.391105999999994</v>
      </c>
      <c r="O2209">
        <v>70.835814999999997</v>
      </c>
      <c r="P2209">
        <v>70.820319999999995</v>
      </c>
      <c r="Q2209">
        <v>71.292411999999999</v>
      </c>
      <c r="R2209">
        <v>71.700835999999995</v>
      </c>
      <c r="S2209">
        <v>72.103790000000004</v>
      </c>
      <c r="T2209">
        <v>72.296608000000006</v>
      </c>
      <c r="U2209">
        <v>72.434096999999994</v>
      </c>
      <c r="V2209">
        <v>72.713363999999999</v>
      </c>
      <c r="W2209">
        <v>72.910919000000007</v>
      </c>
      <c r="X2209">
        <v>72.703079000000002</v>
      </c>
      <c r="Y2209">
        <v>72.673102999999998</v>
      </c>
      <c r="Z2209">
        <v>72.531302999999994</v>
      </c>
      <c r="AA2209">
        <v>72.600600999999997</v>
      </c>
      <c r="AB2209">
        <v>73.010124000000005</v>
      </c>
      <c r="AC2209">
        <v>73.261536000000007</v>
      </c>
      <c r="AD2209">
        <v>74.182861000000003</v>
      </c>
      <c r="AE2209">
        <v>74.703438000000006</v>
      </c>
      <c r="AF2209">
        <v>74.893485999999996</v>
      </c>
      <c r="AG2209">
        <v>75.574173000000002</v>
      </c>
      <c r="AH2209">
        <v>76.199866999999998</v>
      </c>
      <c r="AI2209">
        <v>76.760468000000003</v>
      </c>
      <c r="AJ2209">
        <v>77.552277000000004</v>
      </c>
      <c r="AK2209">
        <v>77.850594000000001</v>
      </c>
      <c r="AL2209">
        <v>78.525756999999999</v>
      </c>
      <c r="AM2209">
        <v>79.404953000000006</v>
      </c>
      <c r="AN2209">
        <v>80.404281999999995</v>
      </c>
      <c r="AO2209" s="1">
        <v>0</v>
      </c>
    </row>
    <row r="2210" spans="1:41" hidden="1" x14ac:dyDescent="0.2">
      <c r="A2210" t="s">
        <v>1779</v>
      </c>
      <c r="B2210" t="s">
        <v>15</v>
      </c>
      <c r="C2210" t="s">
        <v>181</v>
      </c>
      <c r="D2210" t="s">
        <v>2653</v>
      </c>
      <c r="H2210" t="s">
        <v>1634</v>
      </c>
      <c r="I2210" t="s">
        <v>159</v>
      </c>
      <c r="K2210">
        <v>80.257384999999999</v>
      </c>
      <c r="L2210">
        <v>79.433967999999993</v>
      </c>
      <c r="M2210">
        <v>73.969481999999999</v>
      </c>
      <c r="N2210">
        <v>75.336601000000002</v>
      </c>
      <c r="O2210">
        <v>75.630591999999993</v>
      </c>
      <c r="P2210">
        <v>76.027901</v>
      </c>
      <c r="Q2210">
        <v>76.917747000000006</v>
      </c>
      <c r="R2210">
        <v>77.872069999999994</v>
      </c>
      <c r="S2210">
        <v>79.910331999999997</v>
      </c>
      <c r="T2210">
        <v>80.891006000000004</v>
      </c>
      <c r="U2210">
        <v>82.208824000000007</v>
      </c>
      <c r="V2210">
        <v>83.238274000000004</v>
      </c>
      <c r="W2210">
        <v>84.183159000000003</v>
      </c>
      <c r="X2210">
        <v>84.959350999999998</v>
      </c>
      <c r="Y2210">
        <v>85.364684999999994</v>
      </c>
      <c r="Z2210">
        <v>86.021591000000001</v>
      </c>
      <c r="AA2210">
        <v>86.719291999999996</v>
      </c>
      <c r="AB2210">
        <v>87.078391999999994</v>
      </c>
      <c r="AC2210">
        <v>87.604659999999996</v>
      </c>
      <c r="AD2210">
        <v>87.493881000000002</v>
      </c>
      <c r="AE2210">
        <v>87.630554000000004</v>
      </c>
      <c r="AF2210">
        <v>87.979857999999993</v>
      </c>
      <c r="AG2210">
        <v>88.517937000000003</v>
      </c>
      <c r="AH2210">
        <v>89.265884</v>
      </c>
      <c r="AI2210">
        <v>90.013992000000002</v>
      </c>
      <c r="AJ2210">
        <v>90.273017999999993</v>
      </c>
      <c r="AK2210">
        <v>90.480773999999997</v>
      </c>
      <c r="AL2210">
        <v>90.340774999999994</v>
      </c>
      <c r="AM2210">
        <v>90.896552999999997</v>
      </c>
      <c r="AN2210">
        <v>91.656081999999998</v>
      </c>
      <c r="AO2210" s="1">
        <v>5.0000000000000001E-3</v>
      </c>
    </row>
    <row r="2211" spans="1:41" hidden="1" x14ac:dyDescent="0.2">
      <c r="A2211" t="s">
        <v>1779</v>
      </c>
      <c r="B2211" t="s">
        <v>185</v>
      </c>
    </row>
    <row r="2212" spans="1:41" hidden="1" x14ac:dyDescent="0.2">
      <c r="A2212" t="s">
        <v>1779</v>
      </c>
      <c r="B2212" t="s">
        <v>8</v>
      </c>
    </row>
    <row r="2213" spans="1:41" hidden="1" x14ac:dyDescent="0.2">
      <c r="A2213" t="s">
        <v>1779</v>
      </c>
      <c r="B2213" t="s">
        <v>9</v>
      </c>
      <c r="C2213" t="s">
        <v>2648</v>
      </c>
      <c r="D2213" t="s">
        <v>2680</v>
      </c>
      <c r="E2213" t="s">
        <v>2649</v>
      </c>
      <c r="F2213" t="s">
        <v>2650</v>
      </c>
      <c r="I2213" t="s">
        <v>186</v>
      </c>
    </row>
    <row r="2214" spans="1:41" hidden="1" x14ac:dyDescent="0.2">
      <c r="A2214" t="s">
        <v>1779</v>
      </c>
      <c r="B2214" t="s">
        <v>11</v>
      </c>
      <c r="C2214" t="s">
        <v>2648</v>
      </c>
      <c r="D2214" t="s">
        <v>2680</v>
      </c>
      <c r="E2214" t="s">
        <v>2649</v>
      </c>
      <c r="F2214" t="s">
        <v>2650</v>
      </c>
      <c r="G2214" t="s">
        <v>2651</v>
      </c>
      <c r="H2214" t="s">
        <v>1635</v>
      </c>
      <c r="I2214" t="s">
        <v>186</v>
      </c>
      <c r="K2214">
        <v>22.604247999999998</v>
      </c>
      <c r="L2214">
        <v>25.031281</v>
      </c>
      <c r="M2214">
        <v>25.254572</v>
      </c>
      <c r="N2214">
        <v>25.877210999999999</v>
      </c>
      <c r="O2214">
        <v>26.426252000000002</v>
      </c>
      <c r="P2214">
        <v>27.174641000000001</v>
      </c>
      <c r="Q2214">
        <v>28.244101000000001</v>
      </c>
      <c r="R2214">
        <v>29.601538000000001</v>
      </c>
      <c r="S2214">
        <v>30.948996000000001</v>
      </c>
      <c r="T2214">
        <v>32.333458</v>
      </c>
      <c r="U2214">
        <v>33.732258000000002</v>
      </c>
      <c r="V2214">
        <v>35.080455999999998</v>
      </c>
      <c r="W2214">
        <v>36.426918000000001</v>
      </c>
      <c r="X2214">
        <v>37.693375000000003</v>
      </c>
      <c r="Y2214">
        <v>38.878566999999997</v>
      </c>
      <c r="Z2214">
        <v>40.079833999999998</v>
      </c>
      <c r="AA2214">
        <v>41.346744999999999</v>
      </c>
      <c r="AB2214">
        <v>42.648144000000002</v>
      </c>
      <c r="AC2214">
        <v>43.879604</v>
      </c>
      <c r="AD2214">
        <v>45.351680999999999</v>
      </c>
      <c r="AE2214">
        <v>46.804211000000002</v>
      </c>
      <c r="AF2214">
        <v>48.104919000000002</v>
      </c>
      <c r="AG2214">
        <v>49.556286</v>
      </c>
      <c r="AH2214">
        <v>51.121918000000001</v>
      </c>
      <c r="AI2214">
        <v>52.532505</v>
      </c>
      <c r="AJ2214">
        <v>54.007098999999997</v>
      </c>
      <c r="AK2214">
        <v>55.466396000000003</v>
      </c>
      <c r="AL2214">
        <v>56.897418999999999</v>
      </c>
      <c r="AM2214">
        <v>58.255428000000002</v>
      </c>
      <c r="AN2214">
        <v>59.584991000000002</v>
      </c>
      <c r="AO2214" s="1">
        <v>3.4000000000000002E-2</v>
      </c>
    </row>
    <row r="2215" spans="1:41" hidden="1" x14ac:dyDescent="0.2">
      <c r="A2215" t="s">
        <v>1779</v>
      </c>
      <c r="B2215" t="s">
        <v>13</v>
      </c>
      <c r="C2215" t="s">
        <v>2648</v>
      </c>
      <c r="D2215" t="s">
        <v>2680</v>
      </c>
      <c r="E2215" t="s">
        <v>2649</v>
      </c>
      <c r="F2215" t="s">
        <v>2650</v>
      </c>
      <c r="G2215" t="s">
        <v>2652</v>
      </c>
      <c r="H2215" t="s">
        <v>1636</v>
      </c>
      <c r="I2215" t="s">
        <v>186</v>
      </c>
      <c r="K2215">
        <v>22.604247999999998</v>
      </c>
      <c r="L2215">
        <v>24.701967</v>
      </c>
      <c r="M2215">
        <v>24.382598999999999</v>
      </c>
      <c r="N2215">
        <v>24.236405999999999</v>
      </c>
      <c r="O2215">
        <v>24.213183999999998</v>
      </c>
      <c r="P2215">
        <v>24.460823000000001</v>
      </c>
      <c r="Q2215">
        <v>24.980146000000001</v>
      </c>
      <c r="R2215">
        <v>25.798974999999999</v>
      </c>
      <c r="S2215">
        <v>26.821349999999999</v>
      </c>
      <c r="T2215">
        <v>27.867484999999999</v>
      </c>
      <c r="U2215">
        <v>28.922277000000001</v>
      </c>
      <c r="V2215">
        <v>30.173656000000001</v>
      </c>
      <c r="W2215">
        <v>31.516839999999998</v>
      </c>
      <c r="X2215">
        <v>32.685859999999998</v>
      </c>
      <c r="Y2215">
        <v>33.695843000000004</v>
      </c>
      <c r="Z2215">
        <v>34.693420000000003</v>
      </c>
      <c r="AA2215">
        <v>35.802334000000002</v>
      </c>
      <c r="AB2215">
        <v>37.014488</v>
      </c>
      <c r="AC2215">
        <v>38.113200999999997</v>
      </c>
      <c r="AD2215">
        <v>39.459099000000002</v>
      </c>
      <c r="AE2215">
        <v>40.666313000000002</v>
      </c>
      <c r="AF2215">
        <v>41.791637000000001</v>
      </c>
      <c r="AG2215">
        <v>42.885845000000003</v>
      </c>
      <c r="AH2215">
        <v>43.930351000000002</v>
      </c>
      <c r="AI2215">
        <v>44.941161999999998</v>
      </c>
      <c r="AJ2215">
        <v>45.908088999999997</v>
      </c>
      <c r="AK2215">
        <v>46.726162000000002</v>
      </c>
      <c r="AL2215">
        <v>47.491306000000002</v>
      </c>
      <c r="AM2215">
        <v>48.439503000000002</v>
      </c>
      <c r="AN2215">
        <v>49.338200000000001</v>
      </c>
      <c r="AO2215" s="1">
        <v>2.7E-2</v>
      </c>
    </row>
    <row r="2216" spans="1:41" hidden="1" x14ac:dyDescent="0.2">
      <c r="A2216" t="s">
        <v>1779</v>
      </c>
      <c r="B2216" t="s">
        <v>15</v>
      </c>
      <c r="C2216" t="s">
        <v>2648</v>
      </c>
      <c r="D2216" t="s">
        <v>2680</v>
      </c>
      <c r="E2216" t="s">
        <v>2649</v>
      </c>
      <c r="F2216" t="s">
        <v>2650</v>
      </c>
      <c r="G2216" t="s">
        <v>2653</v>
      </c>
      <c r="H2216" t="s">
        <v>1637</v>
      </c>
      <c r="I2216" t="s">
        <v>186</v>
      </c>
      <c r="K2216">
        <v>22.604247999999998</v>
      </c>
      <c r="L2216">
        <v>25.557303999999998</v>
      </c>
      <c r="M2216">
        <v>26.467459000000002</v>
      </c>
      <c r="N2216">
        <v>28.137257000000002</v>
      </c>
      <c r="O2216">
        <v>29.81251</v>
      </c>
      <c r="P2216">
        <v>31.501982000000002</v>
      </c>
      <c r="Q2216">
        <v>33.226292000000001</v>
      </c>
      <c r="R2216">
        <v>35.062325000000001</v>
      </c>
      <c r="S2216">
        <v>37.423119</v>
      </c>
      <c r="T2216">
        <v>39.592326999999997</v>
      </c>
      <c r="U2216">
        <v>41.678046999999999</v>
      </c>
      <c r="V2216">
        <v>43.671515999999997</v>
      </c>
      <c r="W2216">
        <v>45.551945000000003</v>
      </c>
      <c r="X2216">
        <v>47.319374000000003</v>
      </c>
      <c r="Y2216">
        <v>48.835116999999997</v>
      </c>
      <c r="Z2216">
        <v>50.530346000000002</v>
      </c>
      <c r="AA2216">
        <v>52.118735999999998</v>
      </c>
      <c r="AB2216">
        <v>53.785080000000001</v>
      </c>
      <c r="AC2216">
        <v>55.507759</v>
      </c>
      <c r="AD2216">
        <v>57.028736000000002</v>
      </c>
      <c r="AE2216">
        <v>58.440097999999999</v>
      </c>
      <c r="AF2216">
        <v>59.801265999999998</v>
      </c>
      <c r="AG2216">
        <v>61.384895</v>
      </c>
      <c r="AH2216">
        <v>63.295234999999998</v>
      </c>
      <c r="AI2216">
        <v>65.404044999999996</v>
      </c>
      <c r="AJ2216">
        <v>67.473113999999995</v>
      </c>
      <c r="AK2216">
        <v>69.510161999999994</v>
      </c>
      <c r="AL2216">
        <v>71.463554000000002</v>
      </c>
      <c r="AM2216">
        <v>73.563537999999994</v>
      </c>
      <c r="AN2216">
        <v>75.577872999999997</v>
      </c>
      <c r="AO2216" s="1">
        <v>4.2000000000000003E-2</v>
      </c>
    </row>
    <row r="2217" spans="1:41" hidden="1" x14ac:dyDescent="0.2">
      <c r="A2217" t="s">
        <v>1779</v>
      </c>
      <c r="B2217" t="s">
        <v>17</v>
      </c>
      <c r="C2217" t="s">
        <v>2648</v>
      </c>
      <c r="D2217" t="s">
        <v>2680</v>
      </c>
      <c r="E2217" t="s">
        <v>2649</v>
      </c>
      <c r="F2217" t="s">
        <v>2654</v>
      </c>
      <c r="I2217" t="s">
        <v>186</v>
      </c>
    </row>
    <row r="2218" spans="1:41" hidden="1" x14ac:dyDescent="0.2">
      <c r="A2218" t="s">
        <v>1779</v>
      </c>
      <c r="B2218" t="s">
        <v>11</v>
      </c>
      <c r="C2218" t="s">
        <v>2648</v>
      </c>
      <c r="D2218" t="s">
        <v>2680</v>
      </c>
      <c r="E2218" t="s">
        <v>2649</v>
      </c>
      <c r="F2218" t="s">
        <v>2654</v>
      </c>
      <c r="G2218" t="s">
        <v>2651</v>
      </c>
      <c r="H2218" t="s">
        <v>1638</v>
      </c>
      <c r="I2218" t="s">
        <v>186</v>
      </c>
      <c r="K2218">
        <v>20.862691999999999</v>
      </c>
      <c r="L2218">
        <v>21.853876</v>
      </c>
      <c r="M2218">
        <v>21.868749999999999</v>
      </c>
      <c r="N2218">
        <v>23.992090000000001</v>
      </c>
      <c r="O2218">
        <v>25.057342999999999</v>
      </c>
      <c r="P2218">
        <v>26.284527000000001</v>
      </c>
      <c r="Q2218">
        <v>27.729074000000001</v>
      </c>
      <c r="R2218">
        <v>28.698944000000001</v>
      </c>
      <c r="S2218">
        <v>29.542864000000002</v>
      </c>
      <c r="T2218">
        <v>30.223255000000002</v>
      </c>
      <c r="U2218">
        <v>31.321711000000001</v>
      </c>
      <c r="V2218">
        <v>32.205993999999997</v>
      </c>
      <c r="W2218">
        <v>33.040019999999998</v>
      </c>
      <c r="X2218">
        <v>33.936729</v>
      </c>
      <c r="Y2218">
        <v>34.825882</v>
      </c>
      <c r="Z2218">
        <v>35.836677999999999</v>
      </c>
      <c r="AA2218">
        <v>36.935153999999997</v>
      </c>
      <c r="AB2218">
        <v>37.970013000000002</v>
      </c>
      <c r="AC2218">
        <v>38.912551999999998</v>
      </c>
      <c r="AD2218">
        <v>40.116988999999997</v>
      </c>
      <c r="AE2218">
        <v>41.206386999999999</v>
      </c>
      <c r="AF2218">
        <v>42.166415999999998</v>
      </c>
      <c r="AG2218">
        <v>43.556666999999997</v>
      </c>
      <c r="AH2218">
        <v>45.027172</v>
      </c>
      <c r="AI2218">
        <v>46.206359999999997</v>
      </c>
      <c r="AJ2218">
        <v>47.572105000000001</v>
      </c>
      <c r="AK2218">
        <v>48.759276999999997</v>
      </c>
      <c r="AL2218">
        <v>49.793232000000003</v>
      </c>
      <c r="AM2218">
        <v>50.868366000000002</v>
      </c>
      <c r="AN2218">
        <v>51.867027</v>
      </c>
      <c r="AO2218" s="1">
        <v>3.2000000000000001E-2</v>
      </c>
    </row>
    <row r="2219" spans="1:41" hidden="1" x14ac:dyDescent="0.2">
      <c r="A2219" t="s">
        <v>1779</v>
      </c>
      <c r="B2219" t="s">
        <v>13</v>
      </c>
      <c r="C2219" t="s">
        <v>2648</v>
      </c>
      <c r="D2219" t="s">
        <v>2680</v>
      </c>
      <c r="E2219" t="s">
        <v>2649</v>
      </c>
      <c r="F2219" t="s">
        <v>2654</v>
      </c>
      <c r="G2219" t="s">
        <v>2652</v>
      </c>
      <c r="H2219" t="s">
        <v>1639</v>
      </c>
      <c r="I2219" t="s">
        <v>186</v>
      </c>
      <c r="K2219">
        <v>20.862691999999999</v>
      </c>
      <c r="L2219">
        <v>21.847943999999998</v>
      </c>
      <c r="M2219">
        <v>21.409264</v>
      </c>
      <c r="N2219">
        <v>22.962617999999999</v>
      </c>
      <c r="O2219">
        <v>23.972769</v>
      </c>
      <c r="P2219">
        <v>25.212667</v>
      </c>
      <c r="Q2219">
        <v>26.689578999999998</v>
      </c>
      <c r="R2219">
        <v>27.647293000000001</v>
      </c>
      <c r="S2219">
        <v>28.525728000000001</v>
      </c>
      <c r="T2219">
        <v>29.247748999999999</v>
      </c>
      <c r="U2219">
        <v>30.126598000000001</v>
      </c>
      <c r="V2219">
        <v>31.058866999999999</v>
      </c>
      <c r="W2219">
        <v>31.862223</v>
      </c>
      <c r="X2219">
        <v>32.498894</v>
      </c>
      <c r="Y2219">
        <v>33.314022000000001</v>
      </c>
      <c r="Z2219">
        <v>34.084667000000003</v>
      </c>
      <c r="AA2219">
        <v>34.936928000000002</v>
      </c>
      <c r="AB2219">
        <v>35.974487000000003</v>
      </c>
      <c r="AC2219">
        <v>36.784560999999997</v>
      </c>
      <c r="AD2219">
        <v>38.202804999999998</v>
      </c>
      <c r="AE2219">
        <v>39.302669999999999</v>
      </c>
      <c r="AF2219">
        <v>40.194763000000002</v>
      </c>
      <c r="AG2219">
        <v>41.525340999999997</v>
      </c>
      <c r="AH2219">
        <v>42.596133999999999</v>
      </c>
      <c r="AI2219">
        <v>43.564686000000002</v>
      </c>
      <c r="AJ2219">
        <v>44.874279000000001</v>
      </c>
      <c r="AK2219">
        <v>45.527954000000001</v>
      </c>
      <c r="AL2219">
        <v>46.497230999999999</v>
      </c>
      <c r="AM2219">
        <v>47.773623999999998</v>
      </c>
      <c r="AN2219">
        <v>48.848087</v>
      </c>
      <c r="AO2219" s="1">
        <v>0.03</v>
      </c>
    </row>
    <row r="2220" spans="1:41" hidden="1" x14ac:dyDescent="0.2">
      <c r="A2220" t="s">
        <v>1779</v>
      </c>
      <c r="B2220" t="s">
        <v>15</v>
      </c>
      <c r="C2220" t="s">
        <v>2648</v>
      </c>
      <c r="D2220" t="s">
        <v>2680</v>
      </c>
      <c r="E2220" t="s">
        <v>2649</v>
      </c>
      <c r="F2220" t="s">
        <v>2654</v>
      </c>
      <c r="G2220" t="s">
        <v>2653</v>
      </c>
      <c r="H2220" t="s">
        <v>1640</v>
      </c>
      <c r="I2220" t="s">
        <v>186</v>
      </c>
      <c r="K2220">
        <v>20.862691999999999</v>
      </c>
      <c r="L2220">
        <v>21.865697999999998</v>
      </c>
      <c r="M2220">
        <v>21.7439</v>
      </c>
      <c r="N2220">
        <v>24.204388000000002</v>
      </c>
      <c r="O2220">
        <v>25.696231999999998</v>
      </c>
      <c r="P2220">
        <v>27.136303000000002</v>
      </c>
      <c r="Q2220">
        <v>28.679718000000001</v>
      </c>
      <c r="R2220">
        <v>29.873477999999999</v>
      </c>
      <c r="S2220">
        <v>31.627928000000001</v>
      </c>
      <c r="T2220">
        <v>32.547665000000002</v>
      </c>
      <c r="U2220">
        <v>33.634616999999999</v>
      </c>
      <c r="V2220">
        <v>34.603512000000002</v>
      </c>
      <c r="W2220">
        <v>35.501548999999997</v>
      </c>
      <c r="X2220">
        <v>36.392978999999997</v>
      </c>
      <c r="Y2220">
        <v>37.106907</v>
      </c>
      <c r="Z2220">
        <v>37.979697999999999</v>
      </c>
      <c r="AA2220">
        <v>39.000484</v>
      </c>
      <c r="AB2220">
        <v>39.860748000000001</v>
      </c>
      <c r="AC2220">
        <v>40.842854000000003</v>
      </c>
      <c r="AD2220">
        <v>41.160724999999999</v>
      </c>
      <c r="AE2220">
        <v>41.968048000000003</v>
      </c>
      <c r="AF2220">
        <v>42.976295</v>
      </c>
      <c r="AG2220">
        <v>44.340279000000002</v>
      </c>
      <c r="AH2220">
        <v>45.659045999999996</v>
      </c>
      <c r="AI2220">
        <v>47.307170999999997</v>
      </c>
      <c r="AJ2220">
        <v>48.526054000000002</v>
      </c>
      <c r="AK2220">
        <v>49.764862000000001</v>
      </c>
      <c r="AL2220">
        <v>50.679386000000001</v>
      </c>
      <c r="AM2220">
        <v>51.892035999999997</v>
      </c>
      <c r="AN2220">
        <v>53.345638000000001</v>
      </c>
      <c r="AO2220" s="1">
        <v>3.3000000000000002E-2</v>
      </c>
    </row>
    <row r="2221" spans="1:41" hidden="1" x14ac:dyDescent="0.2">
      <c r="A2221" t="s">
        <v>1779</v>
      </c>
      <c r="B2221" t="s">
        <v>21</v>
      </c>
      <c r="C2221" t="s">
        <v>2648</v>
      </c>
      <c r="D2221" t="s">
        <v>2680</v>
      </c>
      <c r="E2221" t="s">
        <v>2649</v>
      </c>
      <c r="F2221" t="s">
        <v>2655</v>
      </c>
      <c r="I2221" t="s">
        <v>186</v>
      </c>
    </row>
    <row r="2222" spans="1:41" hidden="1" x14ac:dyDescent="0.2">
      <c r="A2222" t="s">
        <v>1779</v>
      </c>
      <c r="B2222" t="s">
        <v>11</v>
      </c>
      <c r="C2222" t="s">
        <v>2648</v>
      </c>
      <c r="D2222" t="s">
        <v>2680</v>
      </c>
      <c r="E2222" t="s">
        <v>2649</v>
      </c>
      <c r="F2222" t="s">
        <v>2655</v>
      </c>
      <c r="G2222" t="s">
        <v>2651</v>
      </c>
      <c r="H2222" t="s">
        <v>1641</v>
      </c>
      <c r="I2222" t="s">
        <v>186</v>
      </c>
      <c r="K2222">
        <v>11.473850000000001</v>
      </c>
      <c r="L2222">
        <v>14.100745</v>
      </c>
      <c r="M2222">
        <v>11.641257</v>
      </c>
      <c r="N2222">
        <v>11.896637999999999</v>
      </c>
      <c r="O2222">
        <v>12.329616</v>
      </c>
      <c r="P2222">
        <v>12.95749</v>
      </c>
      <c r="Q2222">
        <v>13.716327</v>
      </c>
      <c r="R2222">
        <v>14.282227000000001</v>
      </c>
      <c r="S2222">
        <v>14.902426999999999</v>
      </c>
      <c r="T2222">
        <v>15.363607</v>
      </c>
      <c r="U2222">
        <v>15.871696</v>
      </c>
      <c r="V2222">
        <v>16.327911</v>
      </c>
      <c r="W2222">
        <v>16.865964999999999</v>
      </c>
      <c r="X2222">
        <v>17.348058999999999</v>
      </c>
      <c r="Y2222">
        <v>17.755175000000001</v>
      </c>
      <c r="Z2222">
        <v>18.231967999999998</v>
      </c>
      <c r="AA2222">
        <v>18.756267999999999</v>
      </c>
      <c r="AB2222">
        <v>19.263570999999999</v>
      </c>
      <c r="AC2222">
        <v>19.784358999999998</v>
      </c>
      <c r="AD2222">
        <v>20.320748999999999</v>
      </c>
      <c r="AE2222">
        <v>20.885458</v>
      </c>
      <c r="AF2222">
        <v>21.406545999999999</v>
      </c>
      <c r="AG2222">
        <v>21.974682000000001</v>
      </c>
      <c r="AH2222">
        <v>22.459271999999999</v>
      </c>
      <c r="AI2222">
        <v>23.000463</v>
      </c>
      <c r="AJ2222">
        <v>23.577567999999999</v>
      </c>
      <c r="AK2222">
        <v>24.174944</v>
      </c>
      <c r="AL2222">
        <v>24.790168999999999</v>
      </c>
      <c r="AM2222">
        <v>25.425058</v>
      </c>
      <c r="AN2222">
        <v>26.074121000000002</v>
      </c>
      <c r="AO2222" s="1">
        <v>2.9000000000000001E-2</v>
      </c>
    </row>
    <row r="2223" spans="1:41" hidden="1" x14ac:dyDescent="0.2">
      <c r="A2223" t="s">
        <v>1779</v>
      </c>
      <c r="B2223" t="s">
        <v>13</v>
      </c>
      <c r="C2223" t="s">
        <v>2648</v>
      </c>
      <c r="D2223" t="s">
        <v>2680</v>
      </c>
      <c r="E2223" t="s">
        <v>2649</v>
      </c>
      <c r="F2223" t="s">
        <v>2655</v>
      </c>
      <c r="G2223" t="s">
        <v>2652</v>
      </c>
      <c r="H2223" t="s">
        <v>1642</v>
      </c>
      <c r="I2223" t="s">
        <v>186</v>
      </c>
      <c r="K2223">
        <v>11.473850000000001</v>
      </c>
      <c r="L2223">
        <v>13.889806</v>
      </c>
      <c r="M2223">
        <v>11.272874</v>
      </c>
      <c r="N2223">
        <v>11.423894000000001</v>
      </c>
      <c r="O2223">
        <v>11.79407</v>
      </c>
      <c r="P2223">
        <v>12.369997</v>
      </c>
      <c r="Q2223">
        <v>13.077991000000001</v>
      </c>
      <c r="R2223">
        <v>13.646186999999999</v>
      </c>
      <c r="S2223">
        <v>14.198358000000001</v>
      </c>
      <c r="T2223">
        <v>14.728434999999999</v>
      </c>
      <c r="U2223">
        <v>15.235341</v>
      </c>
      <c r="V2223">
        <v>15.730392</v>
      </c>
      <c r="W2223">
        <v>16.308857</v>
      </c>
      <c r="X2223">
        <v>16.826176</v>
      </c>
      <c r="Y2223">
        <v>17.301378</v>
      </c>
      <c r="Z2223">
        <v>17.780360999999999</v>
      </c>
      <c r="AA2223">
        <v>18.31617</v>
      </c>
      <c r="AB2223">
        <v>18.799603000000001</v>
      </c>
      <c r="AC2223">
        <v>19.314882000000001</v>
      </c>
      <c r="AD2223">
        <v>19.806512999999999</v>
      </c>
      <c r="AE2223">
        <v>20.307483999999999</v>
      </c>
      <c r="AF2223">
        <v>20.769138000000002</v>
      </c>
      <c r="AG2223">
        <v>21.274553000000001</v>
      </c>
      <c r="AH2223">
        <v>21.767599000000001</v>
      </c>
      <c r="AI2223">
        <v>22.292570000000001</v>
      </c>
      <c r="AJ2223">
        <v>22.824883</v>
      </c>
      <c r="AK2223">
        <v>23.299927</v>
      </c>
      <c r="AL2223">
        <v>23.805213999999999</v>
      </c>
      <c r="AM2223">
        <v>24.344185</v>
      </c>
      <c r="AN2223">
        <v>24.866240000000001</v>
      </c>
      <c r="AO2223" s="1">
        <v>2.7E-2</v>
      </c>
    </row>
    <row r="2224" spans="1:41" hidden="1" x14ac:dyDescent="0.2">
      <c r="A2224" t="s">
        <v>1779</v>
      </c>
      <c r="B2224" t="s">
        <v>15</v>
      </c>
      <c r="C2224" t="s">
        <v>2648</v>
      </c>
      <c r="D2224" t="s">
        <v>2680</v>
      </c>
      <c r="E2224" t="s">
        <v>2649</v>
      </c>
      <c r="F2224" t="s">
        <v>2655</v>
      </c>
      <c r="G2224" t="s">
        <v>2653</v>
      </c>
      <c r="H2224" t="s">
        <v>1643</v>
      </c>
      <c r="I2224" t="s">
        <v>186</v>
      </c>
      <c r="K2224">
        <v>11.473850000000001</v>
      </c>
      <c r="L2224">
        <v>14.770758000000001</v>
      </c>
      <c r="M2224">
        <v>12.365437</v>
      </c>
      <c r="N2224">
        <v>12.955081</v>
      </c>
      <c r="O2224">
        <v>13.466949</v>
      </c>
      <c r="P2224">
        <v>14.248346</v>
      </c>
      <c r="Q2224">
        <v>15.052873999999999</v>
      </c>
      <c r="R2224">
        <v>15.722816999999999</v>
      </c>
      <c r="S2224">
        <v>16.498805999999998</v>
      </c>
      <c r="T2224">
        <v>17.003183</v>
      </c>
      <c r="U2224">
        <v>17.612576000000001</v>
      </c>
      <c r="V2224">
        <v>18.173767000000002</v>
      </c>
      <c r="W2224">
        <v>18.743946000000001</v>
      </c>
      <c r="X2224">
        <v>19.259336000000001</v>
      </c>
      <c r="Y2224">
        <v>19.714544</v>
      </c>
      <c r="Z2224">
        <v>20.302498</v>
      </c>
      <c r="AA2224">
        <v>20.848521999999999</v>
      </c>
      <c r="AB2224">
        <v>21.399445</v>
      </c>
      <c r="AC2224">
        <v>22.025473000000002</v>
      </c>
      <c r="AD2224">
        <v>22.682666999999999</v>
      </c>
      <c r="AE2224">
        <v>23.226692</v>
      </c>
      <c r="AF2224">
        <v>23.721453</v>
      </c>
      <c r="AG2224">
        <v>24.253212000000001</v>
      </c>
      <c r="AH2224">
        <v>25.015605999999998</v>
      </c>
      <c r="AI2224">
        <v>25.741714000000002</v>
      </c>
      <c r="AJ2224">
        <v>26.505178000000001</v>
      </c>
      <c r="AK2224">
        <v>27.259454999999999</v>
      </c>
      <c r="AL2224">
        <v>28.021587</v>
      </c>
      <c r="AM2224">
        <v>28.891508000000002</v>
      </c>
      <c r="AN2224">
        <v>29.770851</v>
      </c>
      <c r="AO2224" s="1">
        <v>3.3000000000000002E-2</v>
      </c>
    </row>
    <row r="2225" spans="1:41" hidden="1" x14ac:dyDescent="0.2">
      <c r="A2225" t="s">
        <v>1779</v>
      </c>
      <c r="B2225" t="s">
        <v>25</v>
      </c>
      <c r="C2225" t="s">
        <v>2648</v>
      </c>
      <c r="D2225" t="s">
        <v>2680</v>
      </c>
      <c r="E2225" t="s">
        <v>2649</v>
      </c>
      <c r="F2225" t="s">
        <v>2656</v>
      </c>
      <c r="I2225" t="s">
        <v>186</v>
      </c>
    </row>
    <row r="2226" spans="1:41" hidden="1" x14ac:dyDescent="0.2">
      <c r="A2226" t="s">
        <v>1779</v>
      </c>
      <c r="B2226" t="s">
        <v>11</v>
      </c>
      <c r="C2226" t="s">
        <v>2648</v>
      </c>
      <c r="D2226" t="s">
        <v>2680</v>
      </c>
      <c r="E2226" t="s">
        <v>2649</v>
      </c>
      <c r="F2226" t="s">
        <v>2656</v>
      </c>
      <c r="G2226" t="s">
        <v>2651</v>
      </c>
      <c r="H2226" t="s">
        <v>1644</v>
      </c>
      <c r="I2226" t="s">
        <v>186</v>
      </c>
      <c r="K2226">
        <v>32.139392999999998</v>
      </c>
      <c r="L2226">
        <v>33.350990000000003</v>
      </c>
      <c r="M2226">
        <v>32.022106000000001</v>
      </c>
      <c r="N2226">
        <v>31.986507</v>
      </c>
      <c r="O2226">
        <v>32.480339000000001</v>
      </c>
      <c r="P2226">
        <v>32.992874</v>
      </c>
      <c r="Q2226">
        <v>33.980511</v>
      </c>
      <c r="R2226">
        <v>35.149796000000002</v>
      </c>
      <c r="S2226">
        <v>36.537089999999999</v>
      </c>
      <c r="T2226">
        <v>37.300052999999998</v>
      </c>
      <c r="U2226">
        <v>38.018878999999998</v>
      </c>
      <c r="V2226">
        <v>38.817608</v>
      </c>
      <c r="W2226">
        <v>39.897033999999998</v>
      </c>
      <c r="X2226">
        <v>40.775879000000003</v>
      </c>
      <c r="Y2226">
        <v>41.680756000000002</v>
      </c>
      <c r="Z2226">
        <v>42.199756999999998</v>
      </c>
      <c r="AA2226">
        <v>42.886657999999997</v>
      </c>
      <c r="AB2226">
        <v>43.671432000000003</v>
      </c>
      <c r="AC2226">
        <v>44.469631</v>
      </c>
      <c r="AD2226">
        <v>45.476357</v>
      </c>
      <c r="AE2226">
        <v>46.512245</v>
      </c>
      <c r="AF2226">
        <v>47.295386999999998</v>
      </c>
      <c r="AG2226">
        <v>48.285533999999998</v>
      </c>
      <c r="AH2226">
        <v>49.143352999999998</v>
      </c>
      <c r="AI2226">
        <v>50.090961</v>
      </c>
      <c r="AJ2226">
        <v>51.162028999999997</v>
      </c>
      <c r="AK2226">
        <v>52.248531</v>
      </c>
      <c r="AL2226">
        <v>53.543785</v>
      </c>
      <c r="AM2226">
        <v>54.494132999999998</v>
      </c>
      <c r="AN2226">
        <v>55.507438999999998</v>
      </c>
      <c r="AO2226" s="1">
        <v>1.9E-2</v>
      </c>
    </row>
    <row r="2227" spans="1:41" hidden="1" x14ac:dyDescent="0.2">
      <c r="A2227" t="s">
        <v>1779</v>
      </c>
      <c r="B2227" t="s">
        <v>13</v>
      </c>
      <c r="C2227" t="s">
        <v>2648</v>
      </c>
      <c r="D2227" t="s">
        <v>2680</v>
      </c>
      <c r="E2227" t="s">
        <v>2649</v>
      </c>
      <c r="F2227" t="s">
        <v>2656</v>
      </c>
      <c r="G2227" t="s">
        <v>2652</v>
      </c>
      <c r="H2227" t="s">
        <v>1645</v>
      </c>
      <c r="I2227" t="s">
        <v>186</v>
      </c>
      <c r="K2227">
        <v>32.121208000000003</v>
      </c>
      <c r="L2227">
        <v>33.397571999999997</v>
      </c>
      <c r="M2227">
        <v>31.700541999999999</v>
      </c>
      <c r="N2227">
        <v>31.354679000000001</v>
      </c>
      <c r="O2227">
        <v>31.697758</v>
      </c>
      <c r="P2227">
        <v>32.211486999999998</v>
      </c>
      <c r="Q2227">
        <v>33.218189000000002</v>
      </c>
      <c r="R2227">
        <v>34.165092000000001</v>
      </c>
      <c r="S2227">
        <v>35.310974000000002</v>
      </c>
      <c r="T2227">
        <v>36.112685999999997</v>
      </c>
      <c r="U2227">
        <v>36.977440000000001</v>
      </c>
      <c r="V2227">
        <v>37.983756999999997</v>
      </c>
      <c r="W2227">
        <v>39.013858999999997</v>
      </c>
      <c r="X2227">
        <v>39.853188000000003</v>
      </c>
      <c r="Y2227">
        <v>40.668979999999998</v>
      </c>
      <c r="Z2227">
        <v>41.240397999999999</v>
      </c>
      <c r="AA2227">
        <v>42.064373000000003</v>
      </c>
      <c r="AB2227">
        <v>42.933590000000002</v>
      </c>
      <c r="AC2227">
        <v>43.812621999999998</v>
      </c>
      <c r="AD2227">
        <v>44.896541999999997</v>
      </c>
      <c r="AE2227">
        <v>45.836863999999998</v>
      </c>
      <c r="AF2227">
        <v>46.545521000000001</v>
      </c>
      <c r="AG2227">
        <v>47.311610999999999</v>
      </c>
      <c r="AH2227">
        <v>48.298465999999998</v>
      </c>
      <c r="AI2227">
        <v>49.404980000000002</v>
      </c>
      <c r="AJ2227">
        <v>50.357880000000002</v>
      </c>
      <c r="AK2227">
        <v>51.309223000000003</v>
      </c>
      <c r="AL2227">
        <v>52.262829000000004</v>
      </c>
      <c r="AM2227">
        <v>53.042361999999997</v>
      </c>
      <c r="AN2227">
        <v>53.869765999999998</v>
      </c>
      <c r="AO2227" s="1">
        <v>1.7999999999999999E-2</v>
      </c>
    </row>
    <row r="2228" spans="1:41" hidden="1" x14ac:dyDescent="0.2">
      <c r="A2228" t="s">
        <v>1779</v>
      </c>
      <c r="B2228" t="s">
        <v>15</v>
      </c>
      <c r="C2228" t="s">
        <v>2648</v>
      </c>
      <c r="D2228" t="s">
        <v>2680</v>
      </c>
      <c r="E2228" t="s">
        <v>2649</v>
      </c>
      <c r="F2228" t="s">
        <v>2656</v>
      </c>
      <c r="G2228" t="s">
        <v>2653</v>
      </c>
      <c r="H2228" t="s">
        <v>1646</v>
      </c>
      <c r="I2228" t="s">
        <v>186</v>
      </c>
      <c r="K2228">
        <v>32.132072000000001</v>
      </c>
      <c r="L2228">
        <v>33.181460999999999</v>
      </c>
      <c r="M2228">
        <v>32.560963000000001</v>
      </c>
      <c r="N2228">
        <v>33.060065999999999</v>
      </c>
      <c r="O2228">
        <v>33.809353000000002</v>
      </c>
      <c r="P2228">
        <v>34.638556999999999</v>
      </c>
      <c r="Q2228">
        <v>35.950443</v>
      </c>
      <c r="R2228">
        <v>36.948844999999999</v>
      </c>
      <c r="S2228">
        <v>37.962153999999998</v>
      </c>
      <c r="T2228">
        <v>38.910072</v>
      </c>
      <c r="U2228">
        <v>40.044449</v>
      </c>
      <c r="V2228">
        <v>40.713462999999997</v>
      </c>
      <c r="W2228">
        <v>41.569220999999999</v>
      </c>
      <c r="X2228">
        <v>42.297435999999998</v>
      </c>
      <c r="Y2228">
        <v>42.954231</v>
      </c>
      <c r="Z2228">
        <v>43.600135999999999</v>
      </c>
      <c r="AA2228">
        <v>44.440376000000001</v>
      </c>
      <c r="AB2228">
        <v>45.270091999999998</v>
      </c>
      <c r="AC2228">
        <v>46.115231000000001</v>
      </c>
      <c r="AD2228">
        <v>47.428061999999997</v>
      </c>
      <c r="AE2228">
        <v>48.548541999999998</v>
      </c>
      <c r="AF2228">
        <v>49.229191</v>
      </c>
      <c r="AG2228">
        <v>49.944035</v>
      </c>
      <c r="AH2228">
        <v>51.117573</v>
      </c>
      <c r="AI2228">
        <v>52.016677999999999</v>
      </c>
      <c r="AJ2228">
        <v>53.185295000000004</v>
      </c>
      <c r="AK2228">
        <v>54.270328999999997</v>
      </c>
      <c r="AL2228">
        <v>55.475372</v>
      </c>
      <c r="AM2228">
        <v>56.726505000000003</v>
      </c>
      <c r="AN2228">
        <v>58.038521000000003</v>
      </c>
      <c r="AO2228" s="1">
        <v>2.1000000000000001E-2</v>
      </c>
    </row>
    <row r="2229" spans="1:41" hidden="1" x14ac:dyDescent="0.2">
      <c r="A2229" t="s">
        <v>1779</v>
      </c>
      <c r="B2229" t="s">
        <v>29</v>
      </c>
    </row>
    <row r="2230" spans="1:41" hidden="1" x14ac:dyDescent="0.2">
      <c r="A2230" t="s">
        <v>1779</v>
      </c>
      <c r="B2230" t="s">
        <v>9</v>
      </c>
      <c r="C2230" t="s">
        <v>2648</v>
      </c>
      <c r="D2230" t="s">
        <v>2680</v>
      </c>
      <c r="E2230" t="s">
        <v>2657</v>
      </c>
      <c r="F2230" t="s">
        <v>2650</v>
      </c>
      <c r="I2230" t="s">
        <v>186</v>
      </c>
    </row>
    <row r="2231" spans="1:41" hidden="1" x14ac:dyDescent="0.2">
      <c r="A2231" t="s">
        <v>1779</v>
      </c>
      <c r="B2231" t="s">
        <v>11</v>
      </c>
      <c r="C2231" t="s">
        <v>2648</v>
      </c>
      <c r="D2231" t="s">
        <v>2680</v>
      </c>
      <c r="E2231" t="s">
        <v>2657</v>
      </c>
      <c r="F2231" t="s">
        <v>2650</v>
      </c>
      <c r="G2231" t="s">
        <v>2651</v>
      </c>
      <c r="H2231" t="s">
        <v>1647</v>
      </c>
      <c r="I2231" t="s">
        <v>186</v>
      </c>
      <c r="K2231">
        <v>18.459831000000001</v>
      </c>
      <c r="L2231">
        <v>19.933043000000001</v>
      </c>
      <c r="M2231">
        <v>18.685389000000001</v>
      </c>
      <c r="N2231">
        <v>19.020468000000001</v>
      </c>
      <c r="O2231">
        <v>19.327159999999999</v>
      </c>
      <c r="P2231">
        <v>19.935669000000001</v>
      </c>
      <c r="Q2231">
        <v>20.876449999999998</v>
      </c>
      <c r="R2231">
        <v>22.028670999999999</v>
      </c>
      <c r="S2231">
        <v>23.005123000000001</v>
      </c>
      <c r="T2231">
        <v>24.003551000000002</v>
      </c>
      <c r="U2231">
        <v>24.980765999999999</v>
      </c>
      <c r="V2231">
        <v>25.891238999999999</v>
      </c>
      <c r="W2231">
        <v>26.810617000000001</v>
      </c>
      <c r="X2231">
        <v>27.628889000000001</v>
      </c>
      <c r="Y2231">
        <v>28.392029000000001</v>
      </c>
      <c r="Z2231">
        <v>29.222543999999999</v>
      </c>
      <c r="AA2231">
        <v>30.135639000000001</v>
      </c>
      <c r="AB2231">
        <v>31.059916999999999</v>
      </c>
      <c r="AC2231">
        <v>31.881001999999999</v>
      </c>
      <c r="AD2231">
        <v>33.016888000000002</v>
      </c>
      <c r="AE2231">
        <v>34.032204</v>
      </c>
      <c r="AF2231">
        <v>34.846718000000003</v>
      </c>
      <c r="AG2231">
        <v>35.918320000000001</v>
      </c>
      <c r="AH2231">
        <v>37.083320999999998</v>
      </c>
      <c r="AI2231">
        <v>37.994422999999998</v>
      </c>
      <c r="AJ2231">
        <v>39.038963000000003</v>
      </c>
      <c r="AK2231">
        <v>40.054057999999998</v>
      </c>
      <c r="AL2231">
        <v>41.036701000000001</v>
      </c>
      <c r="AM2231">
        <v>41.944229</v>
      </c>
      <c r="AN2231">
        <v>42.859290999999999</v>
      </c>
      <c r="AO2231" s="1">
        <v>2.9000000000000001E-2</v>
      </c>
    </row>
    <row r="2232" spans="1:41" hidden="1" x14ac:dyDescent="0.2">
      <c r="A2232" t="s">
        <v>1779</v>
      </c>
      <c r="B2232" t="s">
        <v>13</v>
      </c>
      <c r="C2232" t="s">
        <v>2648</v>
      </c>
      <c r="D2232" t="s">
        <v>2680</v>
      </c>
      <c r="E2232" t="s">
        <v>2657</v>
      </c>
      <c r="F2232" t="s">
        <v>2650</v>
      </c>
      <c r="G2232" t="s">
        <v>2652</v>
      </c>
      <c r="H2232" t="s">
        <v>1648</v>
      </c>
      <c r="I2232" t="s">
        <v>186</v>
      </c>
      <c r="K2232">
        <v>18.459831000000001</v>
      </c>
      <c r="L2232">
        <v>19.488679999999999</v>
      </c>
      <c r="M2232">
        <v>17.750183</v>
      </c>
      <c r="N2232">
        <v>17.420088</v>
      </c>
      <c r="O2232">
        <v>17.422256000000001</v>
      </c>
      <c r="P2232">
        <v>17.744986999999998</v>
      </c>
      <c r="Q2232">
        <v>18.291746</v>
      </c>
      <c r="R2232">
        <v>19.078257000000001</v>
      </c>
      <c r="S2232">
        <v>19.963197999999998</v>
      </c>
      <c r="T2232">
        <v>20.755448999999999</v>
      </c>
      <c r="U2232">
        <v>21.507359999999998</v>
      </c>
      <c r="V2232">
        <v>22.509058</v>
      </c>
      <c r="W2232">
        <v>23.531009999999998</v>
      </c>
      <c r="X2232">
        <v>24.263715999999999</v>
      </c>
      <c r="Y2232">
        <v>24.87491</v>
      </c>
      <c r="Z2232">
        <v>25.563905999999999</v>
      </c>
      <c r="AA2232">
        <v>26.406911999999998</v>
      </c>
      <c r="AB2232">
        <v>27.351348999999999</v>
      </c>
      <c r="AC2232">
        <v>28.088341</v>
      </c>
      <c r="AD2232">
        <v>29.154344999999999</v>
      </c>
      <c r="AE2232">
        <v>29.962016999999999</v>
      </c>
      <c r="AF2232">
        <v>30.707253999999999</v>
      </c>
      <c r="AG2232">
        <v>31.468287</v>
      </c>
      <c r="AH2232">
        <v>32.189574999999998</v>
      </c>
      <c r="AI2232">
        <v>32.903370000000002</v>
      </c>
      <c r="AJ2232">
        <v>33.568314000000001</v>
      </c>
      <c r="AK2232">
        <v>34.101936000000002</v>
      </c>
      <c r="AL2232">
        <v>34.633778</v>
      </c>
      <c r="AM2232">
        <v>35.434074000000003</v>
      </c>
      <c r="AN2232">
        <v>36.104033999999999</v>
      </c>
      <c r="AO2232" s="1">
        <v>2.3E-2</v>
      </c>
    </row>
    <row r="2233" spans="1:41" hidden="1" x14ac:dyDescent="0.2">
      <c r="A2233" t="s">
        <v>1779</v>
      </c>
      <c r="B2233" t="s">
        <v>15</v>
      </c>
      <c r="C2233" t="s">
        <v>2648</v>
      </c>
      <c r="D2233" t="s">
        <v>2680</v>
      </c>
      <c r="E2233" t="s">
        <v>2657</v>
      </c>
      <c r="F2233" t="s">
        <v>2650</v>
      </c>
      <c r="G2233" t="s">
        <v>2653</v>
      </c>
      <c r="H2233" t="s">
        <v>1649</v>
      </c>
      <c r="I2233" t="s">
        <v>186</v>
      </c>
      <c r="K2233">
        <v>18.459831000000001</v>
      </c>
      <c r="L2233">
        <v>20.649719000000001</v>
      </c>
      <c r="M2233">
        <v>19.977346000000001</v>
      </c>
      <c r="N2233">
        <v>21.250837000000001</v>
      </c>
      <c r="O2233">
        <v>22.380662999999998</v>
      </c>
      <c r="P2233">
        <v>23.524128000000001</v>
      </c>
      <c r="Q2233">
        <v>24.714580999999999</v>
      </c>
      <c r="R2233">
        <v>26.043016000000001</v>
      </c>
      <c r="S2233">
        <v>27.984556000000001</v>
      </c>
      <c r="T2233">
        <v>29.420206</v>
      </c>
      <c r="U2233">
        <v>30.770980999999999</v>
      </c>
      <c r="V2233">
        <v>32.054729000000002</v>
      </c>
      <c r="W2233">
        <v>33.224449</v>
      </c>
      <c r="X2233">
        <v>34.303955000000002</v>
      </c>
      <c r="Y2233">
        <v>35.138137999999998</v>
      </c>
      <c r="Z2233">
        <v>36.314529</v>
      </c>
      <c r="AA2233">
        <v>37.300049000000001</v>
      </c>
      <c r="AB2233">
        <v>38.422671999999999</v>
      </c>
      <c r="AC2233">
        <v>39.591678999999999</v>
      </c>
      <c r="AD2233">
        <v>40.484611999999998</v>
      </c>
      <c r="AE2233">
        <v>41.339100000000002</v>
      </c>
      <c r="AF2233">
        <v>42.207419999999999</v>
      </c>
      <c r="AG2233">
        <v>43.385165999999998</v>
      </c>
      <c r="AH2233">
        <v>44.86533</v>
      </c>
      <c r="AI2233">
        <v>46.427998000000002</v>
      </c>
      <c r="AJ2233">
        <v>47.814101999999998</v>
      </c>
      <c r="AK2233">
        <v>49.160148999999997</v>
      </c>
      <c r="AL2233">
        <v>50.422356000000001</v>
      </c>
      <c r="AM2233">
        <v>51.90831</v>
      </c>
      <c r="AN2233">
        <v>53.236922999999997</v>
      </c>
      <c r="AO2233" s="1">
        <v>3.6999999999999998E-2</v>
      </c>
    </row>
    <row r="2234" spans="1:41" hidden="1" x14ac:dyDescent="0.2">
      <c r="A2234" t="s">
        <v>1779</v>
      </c>
      <c r="B2234" t="s">
        <v>17</v>
      </c>
      <c r="C2234" t="s">
        <v>2648</v>
      </c>
      <c r="D2234" t="s">
        <v>2680</v>
      </c>
      <c r="E2234" t="s">
        <v>2657</v>
      </c>
      <c r="F2234" t="s">
        <v>2654</v>
      </c>
      <c r="I2234" t="s">
        <v>186</v>
      </c>
    </row>
    <row r="2235" spans="1:41" hidden="1" x14ac:dyDescent="0.2">
      <c r="A2235" t="s">
        <v>1779</v>
      </c>
      <c r="B2235" t="s">
        <v>11</v>
      </c>
      <c r="C2235" t="s">
        <v>2648</v>
      </c>
      <c r="D2235" t="s">
        <v>2680</v>
      </c>
      <c r="E2235" t="s">
        <v>2657</v>
      </c>
      <c r="F2235" t="s">
        <v>2654</v>
      </c>
      <c r="G2235" t="s">
        <v>2651</v>
      </c>
      <c r="H2235" t="s">
        <v>1650</v>
      </c>
      <c r="I2235" t="s">
        <v>186</v>
      </c>
      <c r="K2235">
        <v>21.359421000000001</v>
      </c>
      <c r="L2235">
        <v>22.235416000000001</v>
      </c>
      <c r="M2235">
        <v>21.246559000000001</v>
      </c>
      <c r="N2235">
        <v>22.163143000000002</v>
      </c>
      <c r="O2235">
        <v>22.132023</v>
      </c>
      <c r="P2235">
        <v>22.149576</v>
      </c>
      <c r="Q2235">
        <v>22.286465</v>
      </c>
      <c r="R2235">
        <v>23.080503</v>
      </c>
      <c r="S2235">
        <v>23.790716</v>
      </c>
      <c r="T2235">
        <v>24.313164</v>
      </c>
      <c r="U2235">
        <v>25.232838000000001</v>
      </c>
      <c r="V2235">
        <v>25.943058000000001</v>
      </c>
      <c r="W2235">
        <v>26.636676999999999</v>
      </c>
      <c r="X2235">
        <v>27.312253999999999</v>
      </c>
      <c r="Y2235">
        <v>28.052326000000001</v>
      </c>
      <c r="Z2235">
        <v>28.914234</v>
      </c>
      <c r="AA2235">
        <v>29.862722000000002</v>
      </c>
      <c r="AB2235">
        <v>30.728617</v>
      </c>
      <c r="AC2235">
        <v>31.517115</v>
      </c>
      <c r="AD2235">
        <v>32.549422999999997</v>
      </c>
      <c r="AE2235">
        <v>33.465153000000001</v>
      </c>
      <c r="AF2235">
        <v>34.243416000000003</v>
      </c>
      <c r="AG2235">
        <v>35.458663999999999</v>
      </c>
      <c r="AH2235">
        <v>36.741066000000004</v>
      </c>
      <c r="AI2235">
        <v>37.736319999999999</v>
      </c>
      <c r="AJ2235">
        <v>38.905318999999999</v>
      </c>
      <c r="AK2235">
        <v>39.892597000000002</v>
      </c>
      <c r="AL2235">
        <v>40.726353000000003</v>
      </c>
      <c r="AM2235">
        <v>41.591529999999999</v>
      </c>
      <c r="AN2235">
        <v>42.378860000000003</v>
      </c>
      <c r="AO2235" s="1">
        <v>2.4E-2</v>
      </c>
    </row>
    <row r="2236" spans="1:41" hidden="1" x14ac:dyDescent="0.2">
      <c r="A2236" t="s">
        <v>1779</v>
      </c>
      <c r="B2236" t="s">
        <v>13</v>
      </c>
      <c r="C2236" t="s">
        <v>2648</v>
      </c>
      <c r="D2236" t="s">
        <v>2680</v>
      </c>
      <c r="E2236" t="s">
        <v>2657</v>
      </c>
      <c r="F2236" t="s">
        <v>2654</v>
      </c>
      <c r="G2236" t="s">
        <v>2652</v>
      </c>
      <c r="H2236" t="s">
        <v>1651</v>
      </c>
      <c r="I2236" t="s">
        <v>186</v>
      </c>
      <c r="K2236">
        <v>21.359421000000001</v>
      </c>
      <c r="L2236">
        <v>22.229382000000001</v>
      </c>
      <c r="M2236">
        <v>20.77392</v>
      </c>
      <c r="N2236">
        <v>21.149211999999999</v>
      </c>
      <c r="O2236">
        <v>21.031054000000001</v>
      </c>
      <c r="P2236">
        <v>21.055406999999999</v>
      </c>
      <c r="Q2236">
        <v>21.245215999999999</v>
      </c>
      <c r="R2236">
        <v>22.014876999999998</v>
      </c>
      <c r="S2236">
        <v>22.719711</v>
      </c>
      <c r="T2236">
        <v>23.258858</v>
      </c>
      <c r="U2236">
        <v>23.934304999999998</v>
      </c>
      <c r="V2236">
        <v>24.662375999999998</v>
      </c>
      <c r="W2236">
        <v>25.327114000000002</v>
      </c>
      <c r="X2236">
        <v>25.763131999999999</v>
      </c>
      <c r="Y2236">
        <v>26.388168</v>
      </c>
      <c r="Z2236">
        <v>27.009418</v>
      </c>
      <c r="AA2236">
        <v>27.695409999999999</v>
      </c>
      <c r="AB2236">
        <v>28.485285000000001</v>
      </c>
      <c r="AC2236">
        <v>29.150784999999999</v>
      </c>
      <c r="AD2236">
        <v>30.339758</v>
      </c>
      <c r="AE2236">
        <v>31.251953</v>
      </c>
      <c r="AF2236">
        <v>31.954767</v>
      </c>
      <c r="AG2236">
        <v>33.092075000000001</v>
      </c>
      <c r="AH2236">
        <v>33.966782000000002</v>
      </c>
      <c r="AI2236">
        <v>34.737572</v>
      </c>
      <c r="AJ2236">
        <v>35.868343000000003</v>
      </c>
      <c r="AK2236">
        <v>36.338234</v>
      </c>
      <c r="AL2236">
        <v>37.128773000000002</v>
      </c>
      <c r="AM2236">
        <v>38.223953000000002</v>
      </c>
      <c r="AN2236">
        <v>39.131104000000001</v>
      </c>
      <c r="AO2236" s="1">
        <v>2.1000000000000001E-2</v>
      </c>
    </row>
    <row r="2237" spans="1:41" hidden="1" x14ac:dyDescent="0.2">
      <c r="A2237" t="s">
        <v>1779</v>
      </c>
      <c r="B2237" t="s">
        <v>15</v>
      </c>
      <c r="C2237" t="s">
        <v>2648</v>
      </c>
      <c r="D2237" t="s">
        <v>2680</v>
      </c>
      <c r="E2237" t="s">
        <v>2657</v>
      </c>
      <c r="F2237" t="s">
        <v>2654</v>
      </c>
      <c r="G2237" t="s">
        <v>2653</v>
      </c>
      <c r="H2237" t="s">
        <v>1652</v>
      </c>
      <c r="I2237" t="s">
        <v>186</v>
      </c>
      <c r="K2237">
        <v>21.359421000000001</v>
      </c>
      <c r="L2237">
        <v>22.247444000000002</v>
      </c>
      <c r="M2237">
        <v>21.114847000000001</v>
      </c>
      <c r="N2237">
        <v>22.364920000000001</v>
      </c>
      <c r="O2237">
        <v>22.761068000000002</v>
      </c>
      <c r="P2237">
        <v>23.003579999999999</v>
      </c>
      <c r="Q2237">
        <v>23.274576</v>
      </c>
      <c r="R2237">
        <v>24.299318</v>
      </c>
      <c r="S2237">
        <v>25.904512</v>
      </c>
      <c r="T2237">
        <v>26.689726</v>
      </c>
      <c r="U2237">
        <v>27.617249999999999</v>
      </c>
      <c r="V2237">
        <v>28.465126000000001</v>
      </c>
      <c r="W2237">
        <v>29.287590000000002</v>
      </c>
      <c r="X2237">
        <v>30.083244000000001</v>
      </c>
      <c r="Y2237">
        <v>30.699632999999999</v>
      </c>
      <c r="Z2237">
        <v>31.467818999999999</v>
      </c>
      <c r="AA2237">
        <v>32.380732999999999</v>
      </c>
      <c r="AB2237">
        <v>33.100658000000003</v>
      </c>
      <c r="AC2237">
        <v>33.932181999999997</v>
      </c>
      <c r="AD2237">
        <v>34.087803000000001</v>
      </c>
      <c r="AE2237">
        <v>34.747608</v>
      </c>
      <c r="AF2237">
        <v>35.61195</v>
      </c>
      <c r="AG2237">
        <v>36.833778000000002</v>
      </c>
      <c r="AH2237">
        <v>37.991549999999997</v>
      </c>
      <c r="AI2237">
        <v>39.444243999999998</v>
      </c>
      <c r="AJ2237">
        <v>40.501933999999999</v>
      </c>
      <c r="AK2237">
        <v>41.549911000000002</v>
      </c>
      <c r="AL2237">
        <v>42.248631000000003</v>
      </c>
      <c r="AM2237">
        <v>43.271388999999999</v>
      </c>
      <c r="AN2237">
        <v>44.534484999999997</v>
      </c>
      <c r="AO2237" s="1">
        <v>2.5999999999999999E-2</v>
      </c>
    </row>
    <row r="2238" spans="1:41" hidden="1" x14ac:dyDescent="0.2">
      <c r="A2238" t="s">
        <v>1779</v>
      </c>
      <c r="B2238" t="s">
        <v>36</v>
      </c>
      <c r="C2238" t="s">
        <v>2648</v>
      </c>
      <c r="D2238" t="s">
        <v>2680</v>
      </c>
      <c r="E2238" t="s">
        <v>2657</v>
      </c>
      <c r="F2238" t="s">
        <v>2658</v>
      </c>
      <c r="I2238" t="s">
        <v>186</v>
      </c>
    </row>
    <row r="2239" spans="1:41" hidden="1" x14ac:dyDescent="0.2">
      <c r="A2239" t="s">
        <v>1779</v>
      </c>
      <c r="B2239" t="s">
        <v>11</v>
      </c>
      <c r="C2239" t="s">
        <v>2648</v>
      </c>
      <c r="D2239" t="s">
        <v>2680</v>
      </c>
      <c r="E2239" t="s">
        <v>2657</v>
      </c>
      <c r="F2239" t="s">
        <v>2658</v>
      </c>
      <c r="G2239" t="s">
        <v>2651</v>
      </c>
      <c r="H2239" t="s">
        <v>1653</v>
      </c>
      <c r="I2239" t="s">
        <v>186</v>
      </c>
      <c r="K2239">
        <v>6.9542299999999999</v>
      </c>
      <c r="L2239">
        <v>8.5423010000000001</v>
      </c>
      <c r="M2239">
        <v>9.1862630000000003</v>
      </c>
      <c r="N2239">
        <v>11.176716000000001</v>
      </c>
      <c r="O2239">
        <v>12.360393999999999</v>
      </c>
      <c r="P2239">
        <v>13.713963</v>
      </c>
      <c r="Q2239">
        <v>15.295555999999999</v>
      </c>
      <c r="R2239">
        <v>15.933553</v>
      </c>
      <c r="S2239">
        <v>16.442301</v>
      </c>
      <c r="T2239">
        <v>17.016273000000002</v>
      </c>
      <c r="U2239">
        <v>17.638501999999999</v>
      </c>
      <c r="V2239">
        <v>18.211936999999999</v>
      </c>
      <c r="W2239">
        <v>18.773728999999999</v>
      </c>
      <c r="X2239">
        <v>19.208974999999999</v>
      </c>
      <c r="Y2239">
        <v>19.661079000000001</v>
      </c>
      <c r="Z2239">
        <v>20.002189999999999</v>
      </c>
      <c r="AA2239">
        <v>20.334793000000001</v>
      </c>
      <c r="AB2239">
        <v>21.145544000000001</v>
      </c>
      <c r="AC2239">
        <v>21.399629999999998</v>
      </c>
      <c r="AD2239">
        <v>22.68873</v>
      </c>
      <c r="AE2239">
        <v>23.473392</v>
      </c>
      <c r="AF2239">
        <v>24.234749000000001</v>
      </c>
      <c r="AG2239">
        <v>25.400043</v>
      </c>
      <c r="AH2239">
        <v>26.394497000000001</v>
      </c>
      <c r="AI2239">
        <v>27.124555999999998</v>
      </c>
      <c r="AJ2239">
        <v>28.056598999999999</v>
      </c>
      <c r="AK2239">
        <v>28.797348</v>
      </c>
      <c r="AL2239">
        <v>29.419094000000001</v>
      </c>
      <c r="AM2239">
        <v>30.115290000000002</v>
      </c>
      <c r="AN2239">
        <v>30.719453999999999</v>
      </c>
      <c r="AO2239" s="1">
        <v>5.2999999999999999E-2</v>
      </c>
    </row>
    <row r="2240" spans="1:41" hidden="1" x14ac:dyDescent="0.2">
      <c r="A2240" t="s">
        <v>1779</v>
      </c>
      <c r="B2240" t="s">
        <v>13</v>
      </c>
      <c r="C2240" t="s">
        <v>2648</v>
      </c>
      <c r="D2240" t="s">
        <v>2680</v>
      </c>
      <c r="E2240" t="s">
        <v>2657</v>
      </c>
      <c r="F2240" t="s">
        <v>2658</v>
      </c>
      <c r="G2240" t="s">
        <v>2652</v>
      </c>
      <c r="H2240" t="s">
        <v>1654</v>
      </c>
      <c r="I2240" t="s">
        <v>186</v>
      </c>
      <c r="K2240">
        <v>6.9542299999999999</v>
      </c>
      <c r="L2240">
        <v>8.5399829999999994</v>
      </c>
      <c r="M2240">
        <v>8.8632960000000001</v>
      </c>
      <c r="N2240">
        <v>10.354175</v>
      </c>
      <c r="O2240">
        <v>11.478064</v>
      </c>
      <c r="P2240">
        <v>12.833206000000001</v>
      </c>
      <c r="Q2240">
        <v>14.41605</v>
      </c>
      <c r="R2240">
        <v>14.993202999999999</v>
      </c>
      <c r="S2240">
        <v>15.540652</v>
      </c>
      <c r="T2240">
        <v>16.044153000000001</v>
      </c>
      <c r="U2240">
        <v>16.574422999999999</v>
      </c>
      <c r="V2240">
        <v>17.163239000000001</v>
      </c>
      <c r="W2240">
        <v>17.693579</v>
      </c>
      <c r="X2240">
        <v>18.067336999999998</v>
      </c>
      <c r="Y2240">
        <v>18.562297999999998</v>
      </c>
      <c r="Z2240">
        <v>19.011821999999999</v>
      </c>
      <c r="AA2240">
        <v>19.519917</v>
      </c>
      <c r="AB2240">
        <v>20.172696999999999</v>
      </c>
      <c r="AC2240">
        <v>20.670732000000001</v>
      </c>
      <c r="AD2240">
        <v>21.656192999999998</v>
      </c>
      <c r="AE2240">
        <v>22.371737</v>
      </c>
      <c r="AF2240">
        <v>22.874911999999998</v>
      </c>
      <c r="AG2240">
        <v>23.766190000000002</v>
      </c>
      <c r="AH2240">
        <v>24.471965999999998</v>
      </c>
      <c r="AI2240">
        <v>25.046230000000001</v>
      </c>
      <c r="AJ2240">
        <v>25.928356000000001</v>
      </c>
      <c r="AK2240">
        <v>26.262796000000002</v>
      </c>
      <c r="AL2240">
        <v>26.830742000000001</v>
      </c>
      <c r="AM2240">
        <v>27.637858999999999</v>
      </c>
      <c r="AN2240">
        <v>28.403883</v>
      </c>
      <c r="AO2240" s="1">
        <v>0.05</v>
      </c>
    </row>
    <row r="2241" spans="1:41" hidden="1" x14ac:dyDescent="0.2">
      <c r="A2241" t="s">
        <v>1779</v>
      </c>
      <c r="B2241" t="s">
        <v>15</v>
      </c>
      <c r="C2241" t="s">
        <v>2648</v>
      </c>
      <c r="D2241" t="s">
        <v>2680</v>
      </c>
      <c r="E2241" t="s">
        <v>2657</v>
      </c>
      <c r="F2241" t="s">
        <v>2658</v>
      </c>
      <c r="G2241" t="s">
        <v>2653</v>
      </c>
      <c r="H2241" t="s">
        <v>1655</v>
      </c>
      <c r="I2241" t="s">
        <v>186</v>
      </c>
      <c r="K2241">
        <v>6.9542299999999999</v>
      </c>
      <c r="L2241">
        <v>8.5469220000000004</v>
      </c>
      <c r="M2241">
        <v>9.0026290000000007</v>
      </c>
      <c r="N2241">
        <v>11.348355</v>
      </c>
      <c r="O2241">
        <v>12.946586999999999</v>
      </c>
      <c r="P2241">
        <v>14.48753</v>
      </c>
      <c r="Q2241">
        <v>16.179165000000001</v>
      </c>
      <c r="R2241">
        <v>16.950005000000001</v>
      </c>
      <c r="S2241">
        <v>18.184469</v>
      </c>
      <c r="T2241">
        <v>18.633641999999998</v>
      </c>
      <c r="U2241">
        <v>19.225066999999999</v>
      </c>
      <c r="V2241">
        <v>19.751370999999999</v>
      </c>
      <c r="W2241">
        <v>20.238861</v>
      </c>
      <c r="X2241">
        <v>20.698361999999999</v>
      </c>
      <c r="Y2241">
        <v>21.097086000000001</v>
      </c>
      <c r="Z2241">
        <v>21.582795999999998</v>
      </c>
      <c r="AA2241">
        <v>21.992277000000001</v>
      </c>
      <c r="AB2241">
        <v>22.637049000000001</v>
      </c>
      <c r="AC2241">
        <v>23.159882</v>
      </c>
      <c r="AD2241">
        <v>23.730512999999998</v>
      </c>
      <c r="AE2241">
        <v>24.45307</v>
      </c>
      <c r="AF2241">
        <v>25.153120000000001</v>
      </c>
      <c r="AG2241">
        <v>26.13382</v>
      </c>
      <c r="AH2241">
        <v>26.620501999999998</v>
      </c>
      <c r="AI2241">
        <v>27.411961000000002</v>
      </c>
      <c r="AJ2241">
        <v>28.292325999999999</v>
      </c>
      <c r="AK2241">
        <v>28.978006000000001</v>
      </c>
      <c r="AL2241">
        <v>29.802627999999999</v>
      </c>
      <c r="AM2241">
        <v>30.663651000000002</v>
      </c>
      <c r="AN2241">
        <v>31.355808</v>
      </c>
      <c r="AO2241" s="1">
        <v>5.2999999999999999E-2</v>
      </c>
    </row>
    <row r="2242" spans="1:41" hidden="1" x14ac:dyDescent="0.2">
      <c r="A2242" t="s">
        <v>1779</v>
      </c>
      <c r="B2242" t="s">
        <v>21</v>
      </c>
      <c r="C2242" t="s">
        <v>2648</v>
      </c>
      <c r="D2242" t="s">
        <v>2680</v>
      </c>
      <c r="E2242" t="s">
        <v>2657</v>
      </c>
      <c r="F2242" t="s">
        <v>2655</v>
      </c>
      <c r="I2242" t="s">
        <v>186</v>
      </c>
    </row>
    <row r="2243" spans="1:41" hidden="1" x14ac:dyDescent="0.2">
      <c r="A2243" t="s">
        <v>1779</v>
      </c>
      <c r="B2243" t="s">
        <v>11</v>
      </c>
      <c r="C2243" t="s">
        <v>2648</v>
      </c>
      <c r="D2243" t="s">
        <v>2680</v>
      </c>
      <c r="E2243" t="s">
        <v>2657</v>
      </c>
      <c r="F2243" t="s">
        <v>2655</v>
      </c>
      <c r="G2243" t="s">
        <v>2651</v>
      </c>
      <c r="H2243" t="s">
        <v>1656</v>
      </c>
      <c r="I2243" t="s">
        <v>186</v>
      </c>
      <c r="K2243">
        <v>9.4659309999999994</v>
      </c>
      <c r="L2243">
        <v>9.9332949999999993</v>
      </c>
      <c r="M2243">
        <v>9.9558140000000002</v>
      </c>
      <c r="N2243">
        <v>10.030196999999999</v>
      </c>
      <c r="O2243">
        <v>10.255948</v>
      </c>
      <c r="P2243">
        <v>10.621537</v>
      </c>
      <c r="Q2243">
        <v>11.084809999999999</v>
      </c>
      <c r="R2243">
        <v>11.515625999999999</v>
      </c>
      <c r="S2243">
        <v>12.00521</v>
      </c>
      <c r="T2243">
        <v>12.345200999999999</v>
      </c>
      <c r="U2243">
        <v>12.730308000000001</v>
      </c>
      <c r="V2243">
        <v>13.063884</v>
      </c>
      <c r="W2243">
        <v>13.475713000000001</v>
      </c>
      <c r="X2243">
        <v>13.828545</v>
      </c>
      <c r="Y2243">
        <v>14.107182</v>
      </c>
      <c r="Z2243">
        <v>14.452823</v>
      </c>
      <c r="AA2243">
        <v>14.842589</v>
      </c>
      <c r="AB2243">
        <v>15.211850999999999</v>
      </c>
      <c r="AC2243">
        <v>15.593023000000001</v>
      </c>
      <c r="AD2243">
        <v>15.985506000000001</v>
      </c>
      <c r="AE2243">
        <v>16.402964000000001</v>
      </c>
      <c r="AF2243">
        <v>16.774011999999999</v>
      </c>
      <c r="AG2243">
        <v>17.188783999999998</v>
      </c>
      <c r="AH2243">
        <v>17.520077000000001</v>
      </c>
      <c r="AI2243">
        <v>17.905985000000001</v>
      </c>
      <c r="AJ2243">
        <v>18.324938</v>
      </c>
      <c r="AK2243">
        <v>18.760469000000001</v>
      </c>
      <c r="AL2243">
        <v>19.209755000000001</v>
      </c>
      <c r="AM2243">
        <v>19.674268999999999</v>
      </c>
      <c r="AN2243">
        <v>20.148482999999999</v>
      </c>
      <c r="AO2243" s="1">
        <v>2.5999999999999999E-2</v>
      </c>
    </row>
    <row r="2244" spans="1:41" hidden="1" x14ac:dyDescent="0.2">
      <c r="A2244" t="s">
        <v>1779</v>
      </c>
      <c r="B2244" t="s">
        <v>13</v>
      </c>
      <c r="C2244" t="s">
        <v>2648</v>
      </c>
      <c r="D2244" t="s">
        <v>2680</v>
      </c>
      <c r="E2244" t="s">
        <v>2657</v>
      </c>
      <c r="F2244" t="s">
        <v>2655</v>
      </c>
      <c r="G2244" t="s">
        <v>2652</v>
      </c>
      <c r="H2244" t="s">
        <v>1657</v>
      </c>
      <c r="I2244" t="s">
        <v>186</v>
      </c>
      <c r="K2244">
        <v>9.4659309999999994</v>
      </c>
      <c r="L2244">
        <v>9.7118009999999995</v>
      </c>
      <c r="M2244">
        <v>9.5921719999999997</v>
      </c>
      <c r="N2244">
        <v>9.5749890000000004</v>
      </c>
      <c r="O2244">
        <v>9.749689</v>
      </c>
      <c r="P2244">
        <v>10.071916</v>
      </c>
      <c r="Q2244">
        <v>10.491838</v>
      </c>
      <c r="R2244">
        <v>10.921892</v>
      </c>
      <c r="S2244">
        <v>11.339009000000001</v>
      </c>
      <c r="T2244">
        <v>11.738884000000001</v>
      </c>
      <c r="U2244">
        <v>12.111719000000001</v>
      </c>
      <c r="V2244">
        <v>12.470387000000001</v>
      </c>
      <c r="W2244">
        <v>12.908277999999999</v>
      </c>
      <c r="X2244">
        <v>13.281776000000001</v>
      </c>
      <c r="Y2244">
        <v>13.613802</v>
      </c>
      <c r="Z2244">
        <v>13.949149999999999</v>
      </c>
      <c r="AA2244">
        <v>14.337667</v>
      </c>
      <c r="AB2244">
        <v>14.674806</v>
      </c>
      <c r="AC2244">
        <v>15.043312999999999</v>
      </c>
      <c r="AD2244">
        <v>15.383633</v>
      </c>
      <c r="AE2244">
        <v>15.733831</v>
      </c>
      <c r="AF2244">
        <v>16.044160999999999</v>
      </c>
      <c r="AG2244">
        <v>16.398040999999999</v>
      </c>
      <c r="AH2244">
        <v>16.739622000000001</v>
      </c>
      <c r="AI2244">
        <v>17.113218</v>
      </c>
      <c r="AJ2244">
        <v>17.492215999999999</v>
      </c>
      <c r="AK2244">
        <v>17.819075000000002</v>
      </c>
      <c r="AL2244">
        <v>18.177292000000001</v>
      </c>
      <c r="AM2244">
        <v>18.568560000000002</v>
      </c>
      <c r="AN2244">
        <v>18.944334000000001</v>
      </c>
      <c r="AO2244" s="1">
        <v>2.4E-2</v>
      </c>
    </row>
    <row r="2245" spans="1:41" hidden="1" x14ac:dyDescent="0.2">
      <c r="A2245" t="s">
        <v>1779</v>
      </c>
      <c r="B2245" t="s">
        <v>15</v>
      </c>
      <c r="C2245" t="s">
        <v>2648</v>
      </c>
      <c r="D2245" t="s">
        <v>2680</v>
      </c>
      <c r="E2245" t="s">
        <v>2657</v>
      </c>
      <c r="F2245" t="s">
        <v>2655</v>
      </c>
      <c r="G2245" t="s">
        <v>2653</v>
      </c>
      <c r="H2245" t="s">
        <v>1658</v>
      </c>
      <c r="I2245" t="s">
        <v>186</v>
      </c>
      <c r="K2245">
        <v>9.4659309999999994</v>
      </c>
      <c r="L2245">
        <v>10.638529</v>
      </c>
      <c r="M2245">
        <v>10.665960999999999</v>
      </c>
      <c r="N2245">
        <v>11.056316000000001</v>
      </c>
      <c r="O2245">
        <v>11.337583</v>
      </c>
      <c r="P2245">
        <v>11.839967</v>
      </c>
      <c r="Q2245">
        <v>12.334638999999999</v>
      </c>
      <c r="R2245">
        <v>12.871765</v>
      </c>
      <c r="S2245">
        <v>13.519252</v>
      </c>
      <c r="T2245">
        <v>13.908515</v>
      </c>
      <c r="U2245">
        <v>14.404902</v>
      </c>
      <c r="V2245">
        <v>14.855926999999999</v>
      </c>
      <c r="W2245">
        <v>15.315469</v>
      </c>
      <c r="X2245">
        <v>15.719384</v>
      </c>
      <c r="Y2245">
        <v>16.063662999999998</v>
      </c>
      <c r="Z2245">
        <v>16.535202000000002</v>
      </c>
      <c r="AA2245">
        <v>16.961002000000001</v>
      </c>
      <c r="AB2245">
        <v>17.387271999999999</v>
      </c>
      <c r="AC2245">
        <v>17.883818000000002</v>
      </c>
      <c r="AD2245">
        <v>18.40588</v>
      </c>
      <c r="AE2245">
        <v>18.812555</v>
      </c>
      <c r="AF2245">
        <v>19.168092999999999</v>
      </c>
      <c r="AG2245">
        <v>19.557469999999999</v>
      </c>
      <c r="AH2245">
        <v>20.168491</v>
      </c>
      <c r="AI2245">
        <v>20.736440999999999</v>
      </c>
      <c r="AJ2245">
        <v>21.336466000000001</v>
      </c>
      <c r="AK2245">
        <v>21.922905</v>
      </c>
      <c r="AL2245">
        <v>22.512671999999998</v>
      </c>
      <c r="AM2245">
        <v>23.203371000000001</v>
      </c>
      <c r="AN2245">
        <v>23.896218999999999</v>
      </c>
      <c r="AO2245" s="1">
        <v>3.2000000000000001E-2</v>
      </c>
    </row>
    <row r="2246" spans="1:41" hidden="1" x14ac:dyDescent="0.2">
      <c r="A2246" t="s">
        <v>1779</v>
      </c>
      <c r="B2246" t="s">
        <v>25</v>
      </c>
      <c r="C2246" t="s">
        <v>2648</v>
      </c>
      <c r="D2246" t="s">
        <v>2680</v>
      </c>
      <c r="E2246" t="s">
        <v>2657</v>
      </c>
      <c r="F2246" t="s">
        <v>2656</v>
      </c>
      <c r="I2246" t="s">
        <v>186</v>
      </c>
    </row>
    <row r="2247" spans="1:41" hidden="1" x14ac:dyDescent="0.2">
      <c r="A2247" t="s">
        <v>1779</v>
      </c>
      <c r="B2247" t="s">
        <v>11</v>
      </c>
      <c r="C2247" t="s">
        <v>2648</v>
      </c>
      <c r="D2247" t="s">
        <v>2680</v>
      </c>
      <c r="E2247" t="s">
        <v>2657</v>
      </c>
      <c r="F2247" t="s">
        <v>2656</v>
      </c>
      <c r="G2247" t="s">
        <v>2651</v>
      </c>
      <c r="H2247" t="s">
        <v>1659</v>
      </c>
      <c r="I2247" t="s">
        <v>186</v>
      </c>
      <c r="K2247">
        <v>29.790375000000001</v>
      </c>
      <c r="L2247">
        <v>30.640457000000001</v>
      </c>
      <c r="M2247">
        <v>28.354523</v>
      </c>
      <c r="N2247">
        <v>28.274256000000001</v>
      </c>
      <c r="O2247">
        <v>28.636810000000001</v>
      </c>
      <c r="P2247">
        <v>29.006124</v>
      </c>
      <c r="Q2247">
        <v>29.846547999999999</v>
      </c>
      <c r="R2247">
        <v>30.845707000000001</v>
      </c>
      <c r="S2247">
        <v>32.170577999999999</v>
      </c>
      <c r="T2247">
        <v>32.728282999999998</v>
      </c>
      <c r="U2247">
        <v>33.237831</v>
      </c>
      <c r="V2247">
        <v>33.803027999999998</v>
      </c>
      <c r="W2247">
        <v>34.673492000000003</v>
      </c>
      <c r="X2247">
        <v>35.354880999999999</v>
      </c>
      <c r="Y2247">
        <v>36.100783999999997</v>
      </c>
      <c r="Z2247">
        <v>36.379078</v>
      </c>
      <c r="AA2247">
        <v>36.857761000000004</v>
      </c>
      <c r="AB2247">
        <v>37.445869000000002</v>
      </c>
      <c r="AC2247">
        <v>38.036709000000002</v>
      </c>
      <c r="AD2247">
        <v>38.823967000000003</v>
      </c>
      <c r="AE2247">
        <v>39.627335000000002</v>
      </c>
      <c r="AF2247">
        <v>40.152340000000002</v>
      </c>
      <c r="AG2247">
        <v>40.922203000000003</v>
      </c>
      <c r="AH2247">
        <v>41.537875999999997</v>
      </c>
      <c r="AI2247">
        <v>42.232647</v>
      </c>
      <c r="AJ2247">
        <v>43.054436000000003</v>
      </c>
      <c r="AK2247">
        <v>43.901878000000004</v>
      </c>
      <c r="AL2247">
        <v>44.979641000000001</v>
      </c>
      <c r="AM2247">
        <v>45.706679999999999</v>
      </c>
      <c r="AN2247">
        <v>46.507472999999997</v>
      </c>
      <c r="AO2247" s="1">
        <v>1.4999999999999999E-2</v>
      </c>
    </row>
    <row r="2248" spans="1:41" hidden="1" x14ac:dyDescent="0.2">
      <c r="A2248" t="s">
        <v>1779</v>
      </c>
      <c r="B2248" t="s">
        <v>13</v>
      </c>
      <c r="C2248" t="s">
        <v>2648</v>
      </c>
      <c r="D2248" t="s">
        <v>2680</v>
      </c>
      <c r="E2248" t="s">
        <v>2657</v>
      </c>
      <c r="F2248" t="s">
        <v>2656</v>
      </c>
      <c r="G2248" t="s">
        <v>2652</v>
      </c>
      <c r="H2248" t="s">
        <v>1660</v>
      </c>
      <c r="I2248" t="s">
        <v>186</v>
      </c>
      <c r="K2248">
        <v>29.769213000000001</v>
      </c>
      <c r="L2248">
        <v>30.692457000000001</v>
      </c>
      <c r="M2248">
        <v>28.018106</v>
      </c>
      <c r="N2248">
        <v>27.699341</v>
      </c>
      <c r="O2248">
        <v>27.922041</v>
      </c>
      <c r="P2248">
        <v>28.293285000000001</v>
      </c>
      <c r="Q2248">
        <v>29.181457999999999</v>
      </c>
      <c r="R2248">
        <v>30.011268999999999</v>
      </c>
      <c r="S2248">
        <v>31.006665999999999</v>
      </c>
      <c r="T2248">
        <v>31.633618999999999</v>
      </c>
      <c r="U2248">
        <v>32.286259000000001</v>
      </c>
      <c r="V2248">
        <v>33.077224999999999</v>
      </c>
      <c r="W2248">
        <v>33.935763999999999</v>
      </c>
      <c r="X2248">
        <v>34.575111</v>
      </c>
      <c r="Y2248">
        <v>35.173018999999996</v>
      </c>
      <c r="Z2248">
        <v>35.499119</v>
      </c>
      <c r="AA2248">
        <v>36.117550000000001</v>
      </c>
      <c r="AB2248">
        <v>36.780087000000002</v>
      </c>
      <c r="AC2248">
        <v>37.453772999999998</v>
      </c>
      <c r="AD2248">
        <v>38.308182000000002</v>
      </c>
      <c r="AE2248">
        <v>39.005318000000003</v>
      </c>
      <c r="AF2248">
        <v>39.458247999999998</v>
      </c>
      <c r="AG2248">
        <v>39.946072000000001</v>
      </c>
      <c r="AH2248">
        <v>40.686278999999999</v>
      </c>
      <c r="AI2248">
        <v>41.550055999999998</v>
      </c>
      <c r="AJ2248">
        <v>42.237526000000003</v>
      </c>
      <c r="AK2248">
        <v>42.939177999999998</v>
      </c>
      <c r="AL2248">
        <v>43.652138000000001</v>
      </c>
      <c r="AM2248">
        <v>44.230815999999997</v>
      </c>
      <c r="AN2248">
        <v>44.845291000000003</v>
      </c>
      <c r="AO2248" s="1">
        <v>1.4E-2</v>
      </c>
    </row>
    <row r="2249" spans="1:41" hidden="1" x14ac:dyDescent="0.2">
      <c r="A2249" t="s">
        <v>1779</v>
      </c>
      <c r="B2249" t="s">
        <v>15</v>
      </c>
      <c r="C2249" t="s">
        <v>2648</v>
      </c>
      <c r="D2249" t="s">
        <v>2680</v>
      </c>
      <c r="E2249" t="s">
        <v>2657</v>
      </c>
      <c r="F2249" t="s">
        <v>2656</v>
      </c>
      <c r="G2249" t="s">
        <v>2653</v>
      </c>
      <c r="H2249" t="s">
        <v>1661</v>
      </c>
      <c r="I2249" t="s">
        <v>186</v>
      </c>
      <c r="K2249">
        <v>29.778521000000001</v>
      </c>
      <c r="L2249">
        <v>30.487879</v>
      </c>
      <c r="M2249">
        <v>28.965164000000001</v>
      </c>
      <c r="N2249">
        <v>29.284033000000001</v>
      </c>
      <c r="O2249">
        <v>29.878321</v>
      </c>
      <c r="P2249">
        <v>30.519386000000001</v>
      </c>
      <c r="Q2249">
        <v>31.689913000000001</v>
      </c>
      <c r="R2249">
        <v>32.496673999999999</v>
      </c>
      <c r="S2249">
        <v>33.322937000000003</v>
      </c>
      <c r="T2249">
        <v>34.089806000000003</v>
      </c>
      <c r="U2249">
        <v>35.116000999999997</v>
      </c>
      <c r="V2249">
        <v>35.553631000000003</v>
      </c>
      <c r="W2249">
        <v>36.177588999999998</v>
      </c>
      <c r="X2249">
        <v>36.700035</v>
      </c>
      <c r="Y2249">
        <v>37.197605000000003</v>
      </c>
      <c r="Z2249">
        <v>37.621856999999999</v>
      </c>
      <c r="AA2249">
        <v>38.238705000000003</v>
      </c>
      <c r="AB2249">
        <v>38.866084999999998</v>
      </c>
      <c r="AC2249">
        <v>39.504855999999997</v>
      </c>
      <c r="AD2249">
        <v>40.600417999999998</v>
      </c>
      <c r="AE2249">
        <v>41.482857000000003</v>
      </c>
      <c r="AF2249">
        <v>41.929115000000003</v>
      </c>
      <c r="AG2249">
        <v>42.382156000000002</v>
      </c>
      <c r="AH2249">
        <v>43.288257999999999</v>
      </c>
      <c r="AI2249">
        <v>43.942771999999998</v>
      </c>
      <c r="AJ2249">
        <v>44.849918000000002</v>
      </c>
      <c r="AK2249">
        <v>45.697735000000002</v>
      </c>
      <c r="AL2249">
        <v>46.640456999999998</v>
      </c>
      <c r="AM2249">
        <v>47.605083</v>
      </c>
      <c r="AN2249">
        <v>48.754204000000001</v>
      </c>
      <c r="AO2249" s="1">
        <v>1.7000000000000001E-2</v>
      </c>
    </row>
    <row r="2250" spans="1:41" hidden="1" x14ac:dyDescent="0.2">
      <c r="A2250" t="s">
        <v>1779</v>
      </c>
      <c r="B2250" t="s">
        <v>46</v>
      </c>
    </row>
    <row r="2251" spans="1:41" hidden="1" x14ac:dyDescent="0.2">
      <c r="A2251" t="s">
        <v>1779</v>
      </c>
      <c r="B2251" t="s">
        <v>9</v>
      </c>
      <c r="C2251" t="s">
        <v>2648</v>
      </c>
      <c r="D2251" t="s">
        <v>2680</v>
      </c>
      <c r="E2251" t="s">
        <v>2659</v>
      </c>
      <c r="F2251" t="s">
        <v>2650</v>
      </c>
      <c r="I2251" t="s">
        <v>186</v>
      </c>
    </row>
    <row r="2252" spans="1:41" hidden="1" x14ac:dyDescent="0.2">
      <c r="A2252" t="s">
        <v>1779</v>
      </c>
      <c r="B2252" t="s">
        <v>11</v>
      </c>
      <c r="C2252" t="s">
        <v>2648</v>
      </c>
      <c r="D2252" t="s">
        <v>2680</v>
      </c>
      <c r="E2252" t="s">
        <v>2659</v>
      </c>
      <c r="F2252" t="s">
        <v>2650</v>
      </c>
      <c r="G2252" t="s">
        <v>2651</v>
      </c>
      <c r="H2252" t="s">
        <v>1662</v>
      </c>
      <c r="I2252" t="s">
        <v>186</v>
      </c>
      <c r="K2252">
        <v>13.641980999999999</v>
      </c>
      <c r="L2252">
        <v>14.823278999999999</v>
      </c>
      <c r="M2252">
        <v>13.228116</v>
      </c>
      <c r="N2252">
        <v>13.50958</v>
      </c>
      <c r="O2252">
        <v>13.700346</v>
      </c>
      <c r="P2252">
        <v>14.203958999999999</v>
      </c>
      <c r="Q2252">
        <v>15.032783</v>
      </c>
      <c r="R2252">
        <v>16.078341000000002</v>
      </c>
      <c r="S2252">
        <v>16.922007000000001</v>
      </c>
      <c r="T2252">
        <v>17.805546</v>
      </c>
      <c r="U2252">
        <v>18.664694000000001</v>
      </c>
      <c r="V2252">
        <v>19.456358000000002</v>
      </c>
      <c r="W2252">
        <v>20.259916</v>
      </c>
      <c r="X2252">
        <v>20.942270000000001</v>
      </c>
      <c r="Y2252">
        <v>21.565059999999999</v>
      </c>
      <c r="Z2252">
        <v>22.266251</v>
      </c>
      <c r="AA2252">
        <v>23.055674</v>
      </c>
      <c r="AB2252">
        <v>23.847632999999998</v>
      </c>
      <c r="AC2252">
        <v>24.515267999999999</v>
      </c>
      <c r="AD2252">
        <v>25.546053000000001</v>
      </c>
      <c r="AE2252">
        <v>26.414724</v>
      </c>
      <c r="AF2252">
        <v>27.043839999999999</v>
      </c>
      <c r="AG2252">
        <v>27.982063</v>
      </c>
      <c r="AH2252">
        <v>29.014348999999999</v>
      </c>
      <c r="AI2252">
        <v>29.733128000000001</v>
      </c>
      <c r="AJ2252">
        <v>30.615953000000001</v>
      </c>
      <c r="AK2252">
        <v>31.452760999999999</v>
      </c>
      <c r="AL2252">
        <v>32.243564999999997</v>
      </c>
      <c r="AM2252">
        <v>32.938231999999999</v>
      </c>
      <c r="AN2252">
        <v>33.640236000000002</v>
      </c>
      <c r="AO2252" s="1">
        <v>3.2000000000000001E-2</v>
      </c>
    </row>
    <row r="2253" spans="1:41" hidden="1" x14ac:dyDescent="0.2">
      <c r="A2253" t="s">
        <v>1779</v>
      </c>
      <c r="B2253" t="s">
        <v>13</v>
      </c>
      <c r="C2253" t="s">
        <v>2648</v>
      </c>
      <c r="D2253" t="s">
        <v>2680</v>
      </c>
      <c r="E2253" t="s">
        <v>2659</v>
      </c>
      <c r="F2253" t="s">
        <v>2650</v>
      </c>
      <c r="G2253" t="s">
        <v>2652</v>
      </c>
      <c r="H2253" t="s">
        <v>1663</v>
      </c>
      <c r="I2253" t="s">
        <v>186</v>
      </c>
      <c r="K2253">
        <v>13.641980999999999</v>
      </c>
      <c r="L2253">
        <v>14.326269</v>
      </c>
      <c r="M2253">
        <v>12.259755999999999</v>
      </c>
      <c r="N2253">
        <v>11.873374</v>
      </c>
      <c r="O2253">
        <v>11.786516000000001</v>
      </c>
      <c r="P2253">
        <v>11.999395</v>
      </c>
      <c r="Q2253">
        <v>12.402298</v>
      </c>
      <c r="R2253">
        <v>13.033493999999999</v>
      </c>
      <c r="S2253">
        <v>13.751612</v>
      </c>
      <c r="T2253">
        <v>14.367091</v>
      </c>
      <c r="U2253">
        <v>14.937016</v>
      </c>
      <c r="V2253">
        <v>15.777037999999999</v>
      </c>
      <c r="W2253">
        <v>16.627728999999999</v>
      </c>
      <c r="X2253">
        <v>17.162856999999999</v>
      </c>
      <c r="Y2253">
        <v>17.583527</v>
      </c>
      <c r="Z2253">
        <v>18.096729</v>
      </c>
      <c r="AA2253">
        <v>18.767645000000002</v>
      </c>
      <c r="AB2253">
        <v>19.545641</v>
      </c>
      <c r="AC2253">
        <v>20.092358000000001</v>
      </c>
      <c r="AD2253">
        <v>20.995646000000001</v>
      </c>
      <c r="AE2253">
        <v>21.605782000000001</v>
      </c>
      <c r="AF2253">
        <v>22.156442999999999</v>
      </c>
      <c r="AG2253">
        <v>22.732094</v>
      </c>
      <c r="AH2253">
        <v>23.264033999999999</v>
      </c>
      <c r="AI2253">
        <v>23.792824</v>
      </c>
      <c r="AJ2253">
        <v>24.26219</v>
      </c>
      <c r="AK2253">
        <v>24.601168000000001</v>
      </c>
      <c r="AL2253">
        <v>24.947931000000001</v>
      </c>
      <c r="AM2253">
        <v>25.593572999999999</v>
      </c>
      <c r="AN2253">
        <v>26.090914000000001</v>
      </c>
      <c r="AO2253" s="1">
        <v>2.3E-2</v>
      </c>
    </row>
    <row r="2254" spans="1:41" hidden="1" x14ac:dyDescent="0.2">
      <c r="A2254" t="s">
        <v>1779</v>
      </c>
      <c r="B2254" t="s">
        <v>15</v>
      </c>
      <c r="C2254" t="s">
        <v>2648</v>
      </c>
      <c r="D2254" t="s">
        <v>2680</v>
      </c>
      <c r="E2254" t="s">
        <v>2659</v>
      </c>
      <c r="F2254" t="s">
        <v>2650</v>
      </c>
      <c r="G2254" t="s">
        <v>2653</v>
      </c>
      <c r="H2254" t="s">
        <v>1664</v>
      </c>
      <c r="I2254" t="s">
        <v>186</v>
      </c>
      <c r="K2254">
        <v>13.641980999999999</v>
      </c>
      <c r="L2254">
        <v>15.635956</v>
      </c>
      <c r="M2254">
        <v>14.600004</v>
      </c>
      <c r="N2254">
        <v>15.900316</v>
      </c>
      <c r="O2254">
        <v>16.963642</v>
      </c>
      <c r="P2254">
        <v>18.052396999999999</v>
      </c>
      <c r="Q2254">
        <v>19.186996000000001</v>
      </c>
      <c r="R2254">
        <v>20.500914000000002</v>
      </c>
      <c r="S2254">
        <v>22.575558000000001</v>
      </c>
      <c r="T2254">
        <v>24.032789000000001</v>
      </c>
      <c r="U2254">
        <v>25.430204</v>
      </c>
      <c r="V2254">
        <v>26.775642000000001</v>
      </c>
      <c r="W2254">
        <v>27.986173999999998</v>
      </c>
      <c r="X2254">
        <v>29.087060999999999</v>
      </c>
      <c r="Y2254">
        <v>29.872789000000001</v>
      </c>
      <c r="Z2254">
        <v>31.105186</v>
      </c>
      <c r="AA2254">
        <v>32.055584000000003</v>
      </c>
      <c r="AB2254">
        <v>33.180202000000001</v>
      </c>
      <c r="AC2254">
        <v>34.346854999999998</v>
      </c>
      <c r="AD2254">
        <v>35.128613000000001</v>
      </c>
      <c r="AE2254">
        <v>35.862278000000003</v>
      </c>
      <c r="AF2254">
        <v>36.605136999999999</v>
      </c>
      <c r="AG2254">
        <v>37.74194</v>
      </c>
      <c r="AH2254">
        <v>39.243907999999998</v>
      </c>
      <c r="AI2254">
        <v>40.822249999999997</v>
      </c>
      <c r="AJ2254">
        <v>42.139805000000003</v>
      </c>
      <c r="AK2254">
        <v>43.398457000000001</v>
      </c>
      <c r="AL2254">
        <v>44.531883000000001</v>
      </c>
      <c r="AM2254">
        <v>45.956249</v>
      </c>
      <c r="AN2254">
        <v>47.139645000000002</v>
      </c>
      <c r="AO2254" s="1">
        <v>4.3999999999999997E-2</v>
      </c>
    </row>
    <row r="2255" spans="1:41" hidden="1" x14ac:dyDescent="0.2">
      <c r="A2255" t="s">
        <v>1779</v>
      </c>
      <c r="B2255" t="s">
        <v>17</v>
      </c>
      <c r="C2255" t="s">
        <v>2648</v>
      </c>
      <c r="D2255" t="s">
        <v>2680</v>
      </c>
      <c r="E2255" t="s">
        <v>2659</v>
      </c>
      <c r="F2255" t="s">
        <v>2654</v>
      </c>
      <c r="I2255" t="s">
        <v>186</v>
      </c>
    </row>
    <row r="2256" spans="1:41" hidden="1" x14ac:dyDescent="0.2">
      <c r="A2256" t="s">
        <v>1779</v>
      </c>
      <c r="B2256" t="s">
        <v>11</v>
      </c>
      <c r="C2256" t="s">
        <v>2648</v>
      </c>
      <c r="D2256" t="s">
        <v>2680</v>
      </c>
      <c r="E2256" t="s">
        <v>2659</v>
      </c>
      <c r="F2256" t="s">
        <v>2654</v>
      </c>
      <c r="G2256" t="s">
        <v>2651</v>
      </c>
      <c r="H2256" t="s">
        <v>1665</v>
      </c>
      <c r="I2256" t="s">
        <v>186</v>
      </c>
      <c r="K2256">
        <v>22.125214</v>
      </c>
      <c r="L2256">
        <v>23.083290000000002</v>
      </c>
      <c r="M2256">
        <v>22.142723</v>
      </c>
      <c r="N2256">
        <v>23.087572000000002</v>
      </c>
      <c r="O2256">
        <v>23.114000000000001</v>
      </c>
      <c r="P2256">
        <v>23.182451</v>
      </c>
      <c r="Q2256">
        <v>23.367149000000001</v>
      </c>
      <c r="R2256">
        <v>24.181988</v>
      </c>
      <c r="S2256">
        <v>24.919502000000001</v>
      </c>
      <c r="T2256">
        <v>25.464328999999999</v>
      </c>
      <c r="U2256">
        <v>26.403625000000002</v>
      </c>
      <c r="V2256">
        <v>27.133531999999999</v>
      </c>
      <c r="W2256">
        <v>27.853209</v>
      </c>
      <c r="X2256">
        <v>28.543198</v>
      </c>
      <c r="Y2256">
        <v>29.310141000000002</v>
      </c>
      <c r="Z2256">
        <v>30.199960999999998</v>
      </c>
      <c r="AA2256">
        <v>31.177451999999999</v>
      </c>
      <c r="AB2256">
        <v>32.070774</v>
      </c>
      <c r="AC2256">
        <v>32.889969000000001</v>
      </c>
      <c r="AD2256">
        <v>33.952702000000002</v>
      </c>
      <c r="AE2256">
        <v>34.899929</v>
      </c>
      <c r="AF2256">
        <v>35.710051999999997</v>
      </c>
      <c r="AG2256">
        <v>36.959988000000003</v>
      </c>
      <c r="AH2256">
        <v>38.276142</v>
      </c>
      <c r="AI2256">
        <v>39.306972999999999</v>
      </c>
      <c r="AJ2256">
        <v>40.511349000000003</v>
      </c>
      <c r="AK2256">
        <v>41.534813</v>
      </c>
      <c r="AL2256">
        <v>42.406478999999997</v>
      </c>
      <c r="AM2256">
        <v>43.30986</v>
      </c>
      <c r="AN2256">
        <v>44.136707000000001</v>
      </c>
      <c r="AO2256" s="1">
        <v>2.4E-2</v>
      </c>
    </row>
    <row r="2257" spans="1:41" hidden="1" x14ac:dyDescent="0.2">
      <c r="A2257" t="s">
        <v>1779</v>
      </c>
      <c r="B2257" t="s">
        <v>13</v>
      </c>
      <c r="C2257" t="s">
        <v>2648</v>
      </c>
      <c r="D2257" t="s">
        <v>2680</v>
      </c>
      <c r="E2257" t="s">
        <v>2659</v>
      </c>
      <c r="F2257" t="s">
        <v>2654</v>
      </c>
      <c r="G2257" t="s">
        <v>2652</v>
      </c>
      <c r="H2257" t="s">
        <v>1666</v>
      </c>
      <c r="I2257" t="s">
        <v>186</v>
      </c>
      <c r="K2257">
        <v>22.125214</v>
      </c>
      <c r="L2257">
        <v>23.077024000000002</v>
      </c>
      <c r="M2257">
        <v>21.667076000000002</v>
      </c>
      <c r="N2257">
        <v>22.074558</v>
      </c>
      <c r="O2257">
        <v>22.008879</v>
      </c>
      <c r="P2257">
        <v>22.084796999999998</v>
      </c>
      <c r="Q2257">
        <v>22.32939</v>
      </c>
      <c r="R2257">
        <v>23.123358</v>
      </c>
      <c r="S2257">
        <v>23.856297999999999</v>
      </c>
      <c r="T2257">
        <v>24.422321</v>
      </c>
      <c r="U2257">
        <v>25.123318000000001</v>
      </c>
      <c r="V2257">
        <v>25.877047000000001</v>
      </c>
      <c r="W2257">
        <v>26.578737</v>
      </c>
      <c r="X2257">
        <v>27.042576</v>
      </c>
      <c r="Y2257">
        <v>27.697002000000001</v>
      </c>
      <c r="Z2257">
        <v>28.354282000000001</v>
      </c>
      <c r="AA2257">
        <v>29.075137999999999</v>
      </c>
      <c r="AB2257">
        <v>29.885538</v>
      </c>
      <c r="AC2257">
        <v>30.588282</v>
      </c>
      <c r="AD2257">
        <v>31.803968000000001</v>
      </c>
      <c r="AE2257">
        <v>32.748997000000003</v>
      </c>
      <c r="AF2257">
        <v>33.484921</v>
      </c>
      <c r="AG2257">
        <v>34.654277999999998</v>
      </c>
      <c r="AH2257">
        <v>35.560603999999998</v>
      </c>
      <c r="AI2257">
        <v>36.362006999999998</v>
      </c>
      <c r="AJ2257">
        <v>37.527920000000002</v>
      </c>
      <c r="AK2257">
        <v>38.029578999999998</v>
      </c>
      <c r="AL2257">
        <v>38.851954999999997</v>
      </c>
      <c r="AM2257">
        <v>39.977603999999999</v>
      </c>
      <c r="AN2257">
        <v>40.915194999999997</v>
      </c>
      <c r="AO2257" s="1">
        <v>2.1000000000000001E-2</v>
      </c>
    </row>
    <row r="2258" spans="1:41" hidden="1" x14ac:dyDescent="0.2">
      <c r="A2258" t="s">
        <v>1779</v>
      </c>
      <c r="B2258" t="s">
        <v>15</v>
      </c>
      <c r="C2258" t="s">
        <v>2648</v>
      </c>
      <c r="D2258" t="s">
        <v>2680</v>
      </c>
      <c r="E2258" t="s">
        <v>2659</v>
      </c>
      <c r="F2258" t="s">
        <v>2654</v>
      </c>
      <c r="G2258" t="s">
        <v>2653</v>
      </c>
      <c r="H2258" t="s">
        <v>1667</v>
      </c>
      <c r="I2258" t="s">
        <v>186</v>
      </c>
      <c r="K2258">
        <v>22.125214</v>
      </c>
      <c r="L2258">
        <v>23.095776000000001</v>
      </c>
      <c r="M2258">
        <v>22.010786</v>
      </c>
      <c r="N2258">
        <v>23.288972999999999</v>
      </c>
      <c r="O2258">
        <v>23.743628999999999</v>
      </c>
      <c r="P2258">
        <v>24.037596000000001</v>
      </c>
      <c r="Q2258">
        <v>24.357620000000001</v>
      </c>
      <c r="R2258">
        <v>25.397261</v>
      </c>
      <c r="S2258">
        <v>27.018711</v>
      </c>
      <c r="T2258">
        <v>27.819327999999999</v>
      </c>
      <c r="U2258">
        <v>28.756513999999999</v>
      </c>
      <c r="V2258">
        <v>29.618131999999999</v>
      </c>
      <c r="W2258">
        <v>30.461987000000001</v>
      </c>
      <c r="X2258">
        <v>31.277042000000002</v>
      </c>
      <c r="Y2258">
        <v>31.913927000000001</v>
      </c>
      <c r="Z2258">
        <v>32.704028999999998</v>
      </c>
      <c r="AA2258">
        <v>33.641159000000002</v>
      </c>
      <c r="AB2258">
        <v>34.382710000000003</v>
      </c>
      <c r="AC2258">
        <v>35.236598999999998</v>
      </c>
      <c r="AD2258">
        <v>35.415455000000001</v>
      </c>
      <c r="AE2258">
        <v>36.10331</v>
      </c>
      <c r="AF2258">
        <v>36.998652999999997</v>
      </c>
      <c r="AG2258">
        <v>38.254196</v>
      </c>
      <c r="AH2258">
        <v>39.445362000000003</v>
      </c>
      <c r="AI2258">
        <v>40.928043000000002</v>
      </c>
      <c r="AJ2258">
        <v>42.024033000000003</v>
      </c>
      <c r="AK2258">
        <v>43.107979</v>
      </c>
      <c r="AL2258">
        <v>43.841197999999999</v>
      </c>
      <c r="AM2258">
        <v>44.905234999999998</v>
      </c>
      <c r="AN2258">
        <v>46.212032000000001</v>
      </c>
      <c r="AO2258" s="1">
        <v>2.5999999999999999E-2</v>
      </c>
    </row>
    <row r="2259" spans="1:41" hidden="1" x14ac:dyDescent="0.2">
      <c r="A2259" t="s">
        <v>1779</v>
      </c>
      <c r="B2259" t="s">
        <v>36</v>
      </c>
      <c r="C2259" t="s">
        <v>2648</v>
      </c>
      <c r="D2259" t="s">
        <v>2680</v>
      </c>
      <c r="E2259" t="s">
        <v>2659</v>
      </c>
      <c r="F2259" t="s">
        <v>2660</v>
      </c>
      <c r="I2259" t="s">
        <v>186</v>
      </c>
    </row>
    <row r="2260" spans="1:41" hidden="1" x14ac:dyDescent="0.2">
      <c r="A2260" t="s">
        <v>1779</v>
      </c>
      <c r="B2260" t="s">
        <v>11</v>
      </c>
      <c r="C2260" t="s">
        <v>2648</v>
      </c>
      <c r="D2260" t="s">
        <v>2680</v>
      </c>
      <c r="E2260" t="s">
        <v>2659</v>
      </c>
      <c r="F2260" t="s">
        <v>2660</v>
      </c>
      <c r="G2260" t="s">
        <v>2651</v>
      </c>
      <c r="H2260" t="s">
        <v>1668</v>
      </c>
      <c r="I2260" t="s">
        <v>186</v>
      </c>
      <c r="K2260">
        <v>7.140504</v>
      </c>
      <c r="L2260">
        <v>8.6482840000000003</v>
      </c>
      <c r="M2260">
        <v>9.2725570000000008</v>
      </c>
      <c r="N2260">
        <v>11.242902000000001</v>
      </c>
      <c r="O2260">
        <v>12.405564999999999</v>
      </c>
      <c r="P2260">
        <v>13.737102</v>
      </c>
      <c r="Q2260">
        <v>15.295555999999999</v>
      </c>
      <c r="R2260">
        <v>15.933553</v>
      </c>
      <c r="S2260">
        <v>16.442301</v>
      </c>
      <c r="T2260">
        <v>17.016273000000002</v>
      </c>
      <c r="U2260">
        <v>17.638501999999999</v>
      </c>
      <c r="V2260">
        <v>18.211936999999999</v>
      </c>
      <c r="W2260">
        <v>18.773728999999999</v>
      </c>
      <c r="X2260">
        <v>19.208974999999999</v>
      </c>
      <c r="Y2260">
        <v>19.661079000000001</v>
      </c>
      <c r="Z2260">
        <v>20.002189999999999</v>
      </c>
      <c r="AA2260">
        <v>20.334793000000001</v>
      </c>
      <c r="AB2260">
        <v>21.145544000000001</v>
      </c>
      <c r="AC2260">
        <v>21.399629999999998</v>
      </c>
      <c r="AD2260">
        <v>22.68873</v>
      </c>
      <c r="AE2260">
        <v>23.473392</v>
      </c>
      <c r="AF2260">
        <v>24.234749000000001</v>
      </c>
      <c r="AG2260">
        <v>25.400043</v>
      </c>
      <c r="AH2260">
        <v>26.394497000000001</v>
      </c>
      <c r="AI2260">
        <v>27.124555999999998</v>
      </c>
      <c r="AJ2260">
        <v>28.056598999999999</v>
      </c>
      <c r="AK2260">
        <v>28.797348</v>
      </c>
      <c r="AL2260">
        <v>29.419094000000001</v>
      </c>
      <c r="AM2260">
        <v>30.115290000000002</v>
      </c>
      <c r="AN2260">
        <v>30.719453999999999</v>
      </c>
      <c r="AO2260" s="1">
        <v>5.1999999999999998E-2</v>
      </c>
    </row>
    <row r="2261" spans="1:41" hidden="1" x14ac:dyDescent="0.2">
      <c r="A2261" t="s">
        <v>1779</v>
      </c>
      <c r="B2261" t="s">
        <v>13</v>
      </c>
      <c r="C2261" t="s">
        <v>2648</v>
      </c>
      <c r="D2261" t="s">
        <v>2680</v>
      </c>
      <c r="E2261" t="s">
        <v>2659</v>
      </c>
      <c r="F2261" t="s">
        <v>2660</v>
      </c>
      <c r="G2261" t="s">
        <v>2652</v>
      </c>
      <c r="H2261" t="s">
        <v>1669</v>
      </c>
      <c r="I2261" t="s">
        <v>186</v>
      </c>
      <c r="K2261">
        <v>7.140504</v>
      </c>
      <c r="L2261">
        <v>8.645937</v>
      </c>
      <c r="M2261">
        <v>8.9495149999999999</v>
      </c>
      <c r="N2261">
        <v>10.420272000000001</v>
      </c>
      <c r="O2261">
        <v>11.523189</v>
      </c>
      <c r="P2261">
        <v>12.856348000000001</v>
      </c>
      <c r="Q2261">
        <v>14.41605</v>
      </c>
      <c r="R2261">
        <v>14.993202999999999</v>
      </c>
      <c r="S2261">
        <v>15.540652</v>
      </c>
      <c r="T2261">
        <v>16.044153000000001</v>
      </c>
      <c r="U2261">
        <v>16.574422999999999</v>
      </c>
      <c r="V2261">
        <v>17.163239000000001</v>
      </c>
      <c r="W2261">
        <v>17.693579</v>
      </c>
      <c r="X2261">
        <v>18.067336999999998</v>
      </c>
      <c r="Y2261">
        <v>18.562297999999998</v>
      </c>
      <c r="Z2261">
        <v>19.011821999999999</v>
      </c>
      <c r="AA2261">
        <v>19.519917</v>
      </c>
      <c r="AB2261">
        <v>20.172696999999999</v>
      </c>
      <c r="AC2261">
        <v>20.670732000000001</v>
      </c>
      <c r="AD2261">
        <v>21.656192999999998</v>
      </c>
      <c r="AE2261">
        <v>22.371737</v>
      </c>
      <c r="AF2261">
        <v>22.874911999999998</v>
      </c>
      <c r="AG2261">
        <v>23.766190000000002</v>
      </c>
      <c r="AH2261">
        <v>24.471965999999998</v>
      </c>
      <c r="AI2261">
        <v>25.046230000000001</v>
      </c>
      <c r="AJ2261">
        <v>25.928356000000001</v>
      </c>
      <c r="AK2261">
        <v>26.262796000000002</v>
      </c>
      <c r="AL2261">
        <v>26.830742000000001</v>
      </c>
      <c r="AM2261">
        <v>27.637858999999999</v>
      </c>
      <c r="AN2261">
        <v>28.403883</v>
      </c>
      <c r="AO2261" s="1">
        <v>4.9000000000000002E-2</v>
      </c>
    </row>
    <row r="2262" spans="1:41" hidden="1" x14ac:dyDescent="0.2">
      <c r="A2262" t="s">
        <v>1779</v>
      </c>
      <c r="B2262" t="s">
        <v>15</v>
      </c>
      <c r="C2262" t="s">
        <v>2648</v>
      </c>
      <c r="D2262" t="s">
        <v>2680</v>
      </c>
      <c r="E2262" t="s">
        <v>2659</v>
      </c>
      <c r="F2262" t="s">
        <v>2660</v>
      </c>
      <c r="G2262" t="s">
        <v>2653</v>
      </c>
      <c r="H2262" t="s">
        <v>1670</v>
      </c>
      <c r="I2262" t="s">
        <v>186</v>
      </c>
      <c r="K2262">
        <v>7.140504</v>
      </c>
      <c r="L2262">
        <v>8.6529620000000005</v>
      </c>
      <c r="M2262">
        <v>9.0890009999999997</v>
      </c>
      <c r="N2262">
        <v>11.414612999999999</v>
      </c>
      <c r="O2262">
        <v>12.991826</v>
      </c>
      <c r="P2262">
        <v>14.510678</v>
      </c>
      <c r="Q2262">
        <v>16.179165000000001</v>
      </c>
      <c r="R2262">
        <v>16.950005000000001</v>
      </c>
      <c r="S2262">
        <v>18.184469</v>
      </c>
      <c r="T2262">
        <v>18.633641999999998</v>
      </c>
      <c r="U2262">
        <v>19.225066999999999</v>
      </c>
      <c r="V2262">
        <v>19.751370999999999</v>
      </c>
      <c r="W2262">
        <v>20.238861</v>
      </c>
      <c r="X2262">
        <v>20.698361999999999</v>
      </c>
      <c r="Y2262">
        <v>21.097086000000001</v>
      </c>
      <c r="Z2262">
        <v>21.582795999999998</v>
      </c>
      <c r="AA2262">
        <v>21.992277000000001</v>
      </c>
      <c r="AB2262">
        <v>22.637049000000001</v>
      </c>
      <c r="AC2262">
        <v>23.159882</v>
      </c>
      <c r="AD2262">
        <v>23.730512999999998</v>
      </c>
      <c r="AE2262">
        <v>24.45307</v>
      </c>
      <c r="AF2262">
        <v>25.153120000000001</v>
      </c>
      <c r="AG2262">
        <v>26.13382</v>
      </c>
      <c r="AH2262">
        <v>26.620501999999998</v>
      </c>
      <c r="AI2262">
        <v>27.411961000000002</v>
      </c>
      <c r="AJ2262">
        <v>28.292325999999999</v>
      </c>
      <c r="AK2262">
        <v>28.978006000000001</v>
      </c>
      <c r="AL2262">
        <v>29.802627999999999</v>
      </c>
      <c r="AM2262">
        <v>30.663651000000002</v>
      </c>
      <c r="AN2262">
        <v>31.355808</v>
      </c>
      <c r="AO2262" s="1">
        <v>5.1999999999999998E-2</v>
      </c>
    </row>
    <row r="2263" spans="1:41" hidden="1" x14ac:dyDescent="0.2">
      <c r="A2263" t="s">
        <v>1779</v>
      </c>
      <c r="B2263" t="s">
        <v>21</v>
      </c>
      <c r="C2263" t="s">
        <v>2648</v>
      </c>
      <c r="D2263" t="s">
        <v>2680</v>
      </c>
      <c r="E2263" t="s">
        <v>2659</v>
      </c>
      <c r="F2263" t="s">
        <v>2655</v>
      </c>
      <c r="I2263" t="s">
        <v>186</v>
      </c>
    </row>
    <row r="2264" spans="1:41" hidden="1" x14ac:dyDescent="0.2">
      <c r="A2264" t="s">
        <v>1779</v>
      </c>
      <c r="B2264" t="s">
        <v>11</v>
      </c>
      <c r="C2264" t="s">
        <v>2648</v>
      </c>
      <c r="D2264" t="s">
        <v>2680</v>
      </c>
      <c r="E2264" t="s">
        <v>2659</v>
      </c>
      <c r="F2264" t="s">
        <v>2655</v>
      </c>
      <c r="G2264" t="s">
        <v>2651</v>
      </c>
      <c r="H2264" t="s">
        <v>1671</v>
      </c>
      <c r="I2264" t="s">
        <v>186</v>
      </c>
      <c r="K2264">
        <v>5.0051379999999996</v>
      </c>
      <c r="L2264">
        <v>4.8555989999999998</v>
      </c>
      <c r="M2264">
        <v>4.5801980000000002</v>
      </c>
      <c r="N2264">
        <v>4.3442129999999999</v>
      </c>
      <c r="O2264">
        <v>4.2594019999999997</v>
      </c>
      <c r="P2264">
        <v>4.3356880000000002</v>
      </c>
      <c r="Q2264">
        <v>4.5488590000000002</v>
      </c>
      <c r="R2264">
        <v>4.8518350000000003</v>
      </c>
      <c r="S2264">
        <v>5.1114090000000001</v>
      </c>
      <c r="T2264">
        <v>5.3366170000000004</v>
      </c>
      <c r="U2264">
        <v>5.5596560000000004</v>
      </c>
      <c r="V2264">
        <v>5.7188220000000003</v>
      </c>
      <c r="W2264">
        <v>5.9331040000000002</v>
      </c>
      <c r="X2264">
        <v>6.0540770000000004</v>
      </c>
      <c r="Y2264">
        <v>6.1798260000000003</v>
      </c>
      <c r="Z2264">
        <v>6.3261989999999999</v>
      </c>
      <c r="AA2264">
        <v>6.4886400000000002</v>
      </c>
      <c r="AB2264">
        <v>6.6573130000000003</v>
      </c>
      <c r="AC2264">
        <v>6.8024440000000004</v>
      </c>
      <c r="AD2264">
        <v>7.0006069999999996</v>
      </c>
      <c r="AE2264">
        <v>7.1672169999999999</v>
      </c>
      <c r="AF2264">
        <v>7.289066</v>
      </c>
      <c r="AG2264">
        <v>7.4561320000000002</v>
      </c>
      <c r="AH2264">
        <v>7.5113320000000003</v>
      </c>
      <c r="AI2264">
        <v>7.6259309999999996</v>
      </c>
      <c r="AJ2264">
        <v>7.77372</v>
      </c>
      <c r="AK2264">
        <v>7.9283679999999999</v>
      </c>
      <c r="AL2264">
        <v>8.1271210000000007</v>
      </c>
      <c r="AM2264">
        <v>8.2758640000000003</v>
      </c>
      <c r="AN2264">
        <v>8.4556799999999992</v>
      </c>
      <c r="AO2264" s="1">
        <v>1.7999999999999999E-2</v>
      </c>
    </row>
    <row r="2265" spans="1:41" hidden="1" x14ac:dyDescent="0.2">
      <c r="A2265" t="s">
        <v>1779</v>
      </c>
      <c r="B2265" t="s">
        <v>13</v>
      </c>
      <c r="C2265" t="s">
        <v>2648</v>
      </c>
      <c r="D2265" t="s">
        <v>2680</v>
      </c>
      <c r="E2265" t="s">
        <v>2659</v>
      </c>
      <c r="F2265" t="s">
        <v>2655</v>
      </c>
      <c r="G2265" t="s">
        <v>2652</v>
      </c>
      <c r="H2265" t="s">
        <v>1672</v>
      </c>
      <c r="I2265" t="s">
        <v>186</v>
      </c>
      <c r="K2265">
        <v>5.0036050000000003</v>
      </c>
      <c r="L2265">
        <v>4.5627279999999999</v>
      </c>
      <c r="M2265">
        <v>4.1304629999999998</v>
      </c>
      <c r="N2265">
        <v>3.7898749999999999</v>
      </c>
      <c r="O2265">
        <v>3.670245</v>
      </c>
      <c r="P2265">
        <v>3.693746</v>
      </c>
      <c r="Q2265">
        <v>3.8334299999999999</v>
      </c>
      <c r="R2265">
        <v>4.0962990000000001</v>
      </c>
      <c r="S2265">
        <v>4.2973249999999998</v>
      </c>
      <c r="T2265">
        <v>4.4977710000000002</v>
      </c>
      <c r="U2265">
        <v>4.6542120000000002</v>
      </c>
      <c r="V2265">
        <v>4.7889109999999997</v>
      </c>
      <c r="W2265">
        <v>5.018332</v>
      </c>
      <c r="X2265">
        <v>5.1476199999999999</v>
      </c>
      <c r="Y2265">
        <v>5.2277360000000002</v>
      </c>
      <c r="Z2265">
        <v>5.3289650000000002</v>
      </c>
      <c r="AA2265">
        <v>5.4545440000000003</v>
      </c>
      <c r="AB2265">
        <v>5.5421129999999996</v>
      </c>
      <c r="AC2265">
        <v>5.6779590000000004</v>
      </c>
      <c r="AD2265">
        <v>5.7635509999999996</v>
      </c>
      <c r="AE2265">
        <v>5.8353229999999998</v>
      </c>
      <c r="AF2265">
        <v>5.8643020000000003</v>
      </c>
      <c r="AG2265">
        <v>5.9545940000000002</v>
      </c>
      <c r="AH2265">
        <v>6.0420829999999999</v>
      </c>
      <c r="AI2265">
        <v>6.1462349999999999</v>
      </c>
      <c r="AJ2265">
        <v>6.2457729999999998</v>
      </c>
      <c r="AK2265">
        <v>6.297739</v>
      </c>
      <c r="AL2265">
        <v>6.4189129999999999</v>
      </c>
      <c r="AM2265">
        <v>6.5453520000000003</v>
      </c>
      <c r="AN2265">
        <v>6.6722029999999997</v>
      </c>
      <c r="AO2265" s="1">
        <v>0.01</v>
      </c>
    </row>
    <row r="2266" spans="1:41" hidden="1" x14ac:dyDescent="0.2">
      <c r="A2266" t="s">
        <v>1779</v>
      </c>
      <c r="B2266" t="s">
        <v>15</v>
      </c>
      <c r="C2266" t="s">
        <v>2648</v>
      </c>
      <c r="D2266" t="s">
        <v>2680</v>
      </c>
      <c r="E2266" t="s">
        <v>2659</v>
      </c>
      <c r="F2266" t="s">
        <v>2655</v>
      </c>
      <c r="G2266" t="s">
        <v>2653</v>
      </c>
      <c r="H2266" t="s">
        <v>1673</v>
      </c>
      <c r="I2266" t="s">
        <v>186</v>
      </c>
      <c r="K2266">
        <v>5.0033810000000001</v>
      </c>
      <c r="L2266">
        <v>5.5125890000000002</v>
      </c>
      <c r="M2266">
        <v>5.4814540000000003</v>
      </c>
      <c r="N2266">
        <v>5.4843999999999999</v>
      </c>
      <c r="O2266">
        <v>5.5886100000000001</v>
      </c>
      <c r="P2266">
        <v>5.8373559999999998</v>
      </c>
      <c r="Q2266">
        <v>6.0729309999999996</v>
      </c>
      <c r="R2266">
        <v>6.5219779999999998</v>
      </c>
      <c r="S2266">
        <v>6.9869469999999998</v>
      </c>
      <c r="T2266">
        <v>7.3211149999999998</v>
      </c>
      <c r="U2266">
        <v>7.6969649999999996</v>
      </c>
      <c r="V2266">
        <v>8.0455469999999991</v>
      </c>
      <c r="W2266">
        <v>8.3747450000000008</v>
      </c>
      <c r="X2266">
        <v>8.6524979999999996</v>
      </c>
      <c r="Y2266">
        <v>8.8725000000000005</v>
      </c>
      <c r="Z2266">
        <v>9.2601010000000006</v>
      </c>
      <c r="AA2266">
        <v>9.5009259999999998</v>
      </c>
      <c r="AB2266">
        <v>9.7790689999999998</v>
      </c>
      <c r="AC2266">
        <v>10.133459999999999</v>
      </c>
      <c r="AD2266">
        <v>10.514424</v>
      </c>
      <c r="AE2266">
        <v>10.703393</v>
      </c>
      <c r="AF2266">
        <v>10.840449</v>
      </c>
      <c r="AG2266">
        <v>11.0129</v>
      </c>
      <c r="AH2266">
        <v>11.461668</v>
      </c>
      <c r="AI2266">
        <v>11.801842000000001</v>
      </c>
      <c r="AJ2266">
        <v>12.163164</v>
      </c>
      <c r="AK2266">
        <v>12.515318000000001</v>
      </c>
      <c r="AL2266">
        <v>12.87707</v>
      </c>
      <c r="AM2266">
        <v>13.320724</v>
      </c>
      <c r="AN2266">
        <v>13.769297</v>
      </c>
      <c r="AO2266" s="1">
        <v>3.5999999999999997E-2</v>
      </c>
    </row>
    <row r="2267" spans="1:41" hidden="1" x14ac:dyDescent="0.2">
      <c r="A2267" t="s">
        <v>1779</v>
      </c>
      <c r="B2267" t="s">
        <v>59</v>
      </c>
      <c r="C2267" t="s">
        <v>2648</v>
      </c>
      <c r="D2267" t="s">
        <v>2680</v>
      </c>
      <c r="E2267" t="s">
        <v>2659</v>
      </c>
      <c r="F2267" t="s">
        <v>2661</v>
      </c>
      <c r="I2267" t="s">
        <v>186</v>
      </c>
    </row>
    <row r="2268" spans="1:41" hidden="1" x14ac:dyDescent="0.2">
      <c r="A2268" t="s">
        <v>1779</v>
      </c>
      <c r="B2268" t="s">
        <v>11</v>
      </c>
      <c r="C2268" t="s">
        <v>2648</v>
      </c>
      <c r="D2268" t="s">
        <v>2680</v>
      </c>
      <c r="E2268" t="s">
        <v>2659</v>
      </c>
      <c r="F2268" t="s">
        <v>2661</v>
      </c>
      <c r="G2268" t="s">
        <v>2651</v>
      </c>
      <c r="H2268" t="s">
        <v>1674</v>
      </c>
      <c r="I2268" t="s">
        <v>186</v>
      </c>
      <c r="K2268">
        <v>4.0819229999999997</v>
      </c>
      <c r="L2268">
        <v>3.7585670000000002</v>
      </c>
      <c r="M2268">
        <v>3.627767</v>
      </c>
      <c r="N2268">
        <v>3.5535060000000001</v>
      </c>
      <c r="O2268">
        <v>3.545995</v>
      </c>
      <c r="P2268">
        <v>3.5848969999999998</v>
      </c>
      <c r="Q2268">
        <v>3.6546810000000001</v>
      </c>
      <c r="R2268">
        <v>3.7462070000000001</v>
      </c>
      <c r="S2268">
        <v>3.8568799999999999</v>
      </c>
      <c r="T2268">
        <v>3.960385</v>
      </c>
      <c r="U2268">
        <v>4.0878769999999998</v>
      </c>
      <c r="V2268">
        <v>4.2002439999999996</v>
      </c>
      <c r="W2268">
        <v>4.3259610000000004</v>
      </c>
      <c r="X2268">
        <v>4.4582079999999999</v>
      </c>
      <c r="Y2268">
        <v>4.5909909999999998</v>
      </c>
      <c r="Z2268">
        <v>4.7285490000000001</v>
      </c>
      <c r="AA2268">
        <v>4.8646349999999998</v>
      </c>
      <c r="AB2268">
        <v>5.0148760000000001</v>
      </c>
      <c r="AC2268">
        <v>5.1598899999999999</v>
      </c>
      <c r="AD2268">
        <v>5.3186660000000003</v>
      </c>
      <c r="AE2268">
        <v>5.4776210000000001</v>
      </c>
      <c r="AF2268">
        <v>5.6388639999999999</v>
      </c>
      <c r="AG2268">
        <v>5.8054779999999999</v>
      </c>
      <c r="AH2268">
        <v>5.9783439999999999</v>
      </c>
      <c r="AI2268">
        <v>6.1577840000000004</v>
      </c>
      <c r="AJ2268">
        <v>6.3495080000000002</v>
      </c>
      <c r="AK2268">
        <v>6.5388460000000004</v>
      </c>
      <c r="AL2268">
        <v>6.7266349999999999</v>
      </c>
      <c r="AM2268">
        <v>6.9250400000000001</v>
      </c>
      <c r="AN2268">
        <v>7.1340729999999999</v>
      </c>
      <c r="AO2268" s="1">
        <v>1.9E-2</v>
      </c>
    </row>
    <row r="2269" spans="1:41" hidden="1" x14ac:dyDescent="0.2">
      <c r="A2269" t="s">
        <v>1779</v>
      </c>
      <c r="B2269" t="s">
        <v>13</v>
      </c>
      <c r="C2269" t="s">
        <v>2648</v>
      </c>
      <c r="D2269" t="s">
        <v>2680</v>
      </c>
      <c r="E2269" t="s">
        <v>2659</v>
      </c>
      <c r="F2269" t="s">
        <v>2661</v>
      </c>
      <c r="G2269" t="s">
        <v>2652</v>
      </c>
      <c r="H2269" t="s">
        <v>1675</v>
      </c>
      <c r="I2269" t="s">
        <v>186</v>
      </c>
      <c r="K2269">
        <v>4.0819479999999997</v>
      </c>
      <c r="L2269">
        <v>3.7504400000000002</v>
      </c>
      <c r="M2269">
        <v>3.6177510000000002</v>
      </c>
      <c r="N2269">
        <v>3.5392440000000001</v>
      </c>
      <c r="O2269">
        <v>3.5312830000000002</v>
      </c>
      <c r="P2269">
        <v>3.5711149999999998</v>
      </c>
      <c r="Q2269">
        <v>3.6454240000000002</v>
      </c>
      <c r="R2269">
        <v>3.7425009999999999</v>
      </c>
      <c r="S2269">
        <v>3.8617159999999999</v>
      </c>
      <c r="T2269">
        <v>3.9768509999999999</v>
      </c>
      <c r="U2269">
        <v>4.1189939999999998</v>
      </c>
      <c r="V2269">
        <v>4.2490230000000002</v>
      </c>
      <c r="W2269">
        <v>4.3907210000000001</v>
      </c>
      <c r="X2269">
        <v>4.5377970000000003</v>
      </c>
      <c r="Y2269">
        <v>4.6825789999999996</v>
      </c>
      <c r="Z2269">
        <v>4.8316990000000004</v>
      </c>
      <c r="AA2269">
        <v>4.9862690000000001</v>
      </c>
      <c r="AB2269">
        <v>5.144247</v>
      </c>
      <c r="AC2269">
        <v>5.2990389999999996</v>
      </c>
      <c r="AD2269">
        <v>5.4682729999999999</v>
      </c>
      <c r="AE2269">
        <v>5.629893</v>
      </c>
      <c r="AF2269">
        <v>5.7920470000000002</v>
      </c>
      <c r="AG2269">
        <v>5.9608689999999998</v>
      </c>
      <c r="AH2269">
        <v>6.1323410000000003</v>
      </c>
      <c r="AI2269">
        <v>6.3038809999999996</v>
      </c>
      <c r="AJ2269">
        <v>6.485284</v>
      </c>
      <c r="AK2269">
        <v>6.661626</v>
      </c>
      <c r="AL2269">
        <v>6.8335800000000004</v>
      </c>
      <c r="AM2269">
        <v>7.0063029999999999</v>
      </c>
      <c r="AN2269">
        <v>7.173673</v>
      </c>
      <c r="AO2269" s="1">
        <v>0.02</v>
      </c>
    </row>
    <row r="2270" spans="1:41" hidden="1" x14ac:dyDescent="0.2">
      <c r="A2270" t="s">
        <v>1779</v>
      </c>
      <c r="B2270" t="s">
        <v>15</v>
      </c>
      <c r="C2270" t="s">
        <v>2648</v>
      </c>
      <c r="D2270" t="s">
        <v>2680</v>
      </c>
      <c r="E2270" t="s">
        <v>2659</v>
      </c>
      <c r="F2270" t="s">
        <v>2661</v>
      </c>
      <c r="G2270" t="s">
        <v>2653</v>
      </c>
      <c r="H2270" t="s">
        <v>1676</v>
      </c>
      <c r="I2270" t="s">
        <v>186</v>
      </c>
      <c r="K2270">
        <v>4.0820319999999999</v>
      </c>
      <c r="L2270">
        <v>3.7513649999999998</v>
      </c>
      <c r="M2270">
        <v>3.6126659999999999</v>
      </c>
      <c r="N2270">
        <v>3.5466350000000002</v>
      </c>
      <c r="O2270">
        <v>3.556352</v>
      </c>
      <c r="P2270">
        <v>3.5991399999999998</v>
      </c>
      <c r="Q2270">
        <v>3.6663000000000001</v>
      </c>
      <c r="R2270">
        <v>3.750918</v>
      </c>
      <c r="S2270">
        <v>3.852684</v>
      </c>
      <c r="T2270">
        <v>3.9424579999999998</v>
      </c>
      <c r="U2270">
        <v>4.04915</v>
      </c>
      <c r="V2270">
        <v>4.1404719999999999</v>
      </c>
      <c r="W2270">
        <v>4.2418760000000004</v>
      </c>
      <c r="X2270">
        <v>4.3477240000000004</v>
      </c>
      <c r="Y2270">
        <v>4.4531229999999997</v>
      </c>
      <c r="Z2270">
        <v>4.5667710000000001</v>
      </c>
      <c r="AA2270">
        <v>4.6828240000000001</v>
      </c>
      <c r="AB2270">
        <v>4.8185390000000003</v>
      </c>
      <c r="AC2270">
        <v>4.9492950000000002</v>
      </c>
      <c r="AD2270">
        <v>5.0886420000000001</v>
      </c>
      <c r="AE2270">
        <v>5.2311709999999998</v>
      </c>
      <c r="AF2270">
        <v>5.3792660000000003</v>
      </c>
      <c r="AG2270">
        <v>5.5375829999999997</v>
      </c>
      <c r="AH2270">
        <v>5.7051910000000001</v>
      </c>
      <c r="AI2270">
        <v>5.8824709999999998</v>
      </c>
      <c r="AJ2270">
        <v>6.0645239999999996</v>
      </c>
      <c r="AK2270">
        <v>6.2583399999999996</v>
      </c>
      <c r="AL2270">
        <v>6.4505210000000002</v>
      </c>
      <c r="AM2270">
        <v>6.655818</v>
      </c>
      <c r="AN2270">
        <v>6.8722409999999998</v>
      </c>
      <c r="AO2270" s="1">
        <v>1.7999999999999999E-2</v>
      </c>
    </row>
    <row r="2271" spans="1:41" hidden="1" x14ac:dyDescent="0.2">
      <c r="A2271" t="s">
        <v>1779</v>
      </c>
      <c r="B2271" t="s">
        <v>63</v>
      </c>
      <c r="C2271" t="s">
        <v>2648</v>
      </c>
      <c r="D2271" t="s">
        <v>2680</v>
      </c>
      <c r="E2271" t="s">
        <v>2659</v>
      </c>
      <c r="F2271" t="s">
        <v>2662</v>
      </c>
      <c r="I2271" t="s">
        <v>186</v>
      </c>
    </row>
    <row r="2272" spans="1:41" hidden="1" x14ac:dyDescent="0.2">
      <c r="A2272" t="s">
        <v>1779</v>
      </c>
      <c r="B2272" t="s">
        <v>11</v>
      </c>
      <c r="C2272" t="s">
        <v>2648</v>
      </c>
      <c r="D2272" t="s">
        <v>2680</v>
      </c>
      <c r="E2272" t="s">
        <v>2659</v>
      </c>
      <c r="F2272" t="s">
        <v>2662</v>
      </c>
      <c r="G2272" t="s">
        <v>2651</v>
      </c>
      <c r="H2272" t="s">
        <v>1677</v>
      </c>
      <c r="I2272" t="s">
        <v>186</v>
      </c>
      <c r="K2272">
        <v>3.2270690000000002</v>
      </c>
      <c r="L2272">
        <v>3.3170570000000001</v>
      </c>
      <c r="M2272">
        <v>3.3907180000000001</v>
      </c>
      <c r="N2272">
        <v>3.4911750000000001</v>
      </c>
      <c r="O2272">
        <v>3.5900370000000001</v>
      </c>
      <c r="P2272">
        <v>3.6892589999999998</v>
      </c>
      <c r="Q2272">
        <v>3.79453</v>
      </c>
      <c r="R2272">
        <v>3.9078460000000002</v>
      </c>
      <c r="S2272">
        <v>4.0253769999999998</v>
      </c>
      <c r="T2272">
        <v>4.1422480000000004</v>
      </c>
      <c r="U2272">
        <v>4.2657360000000004</v>
      </c>
      <c r="V2272">
        <v>4.3841000000000001</v>
      </c>
      <c r="W2272">
        <v>4.5035559999999997</v>
      </c>
      <c r="X2272">
        <v>4.6256589999999997</v>
      </c>
      <c r="Y2272">
        <v>4.7490519999999998</v>
      </c>
      <c r="Z2272">
        <v>4.8758410000000003</v>
      </c>
      <c r="AA2272">
        <v>5.0078490000000002</v>
      </c>
      <c r="AB2272">
        <v>5.1450259999999997</v>
      </c>
      <c r="AC2272">
        <v>5.2867160000000002</v>
      </c>
      <c r="AD2272">
        <v>5.4418550000000003</v>
      </c>
      <c r="AE2272">
        <v>5.600905</v>
      </c>
      <c r="AF2272">
        <v>5.7643649999999997</v>
      </c>
      <c r="AG2272">
        <v>5.9368069999999999</v>
      </c>
      <c r="AH2272">
        <v>6.1160230000000002</v>
      </c>
      <c r="AI2272">
        <v>6.2954860000000004</v>
      </c>
      <c r="AJ2272">
        <v>6.4821460000000002</v>
      </c>
      <c r="AK2272">
        <v>6.668971</v>
      </c>
      <c r="AL2272">
        <v>6.8616200000000003</v>
      </c>
      <c r="AM2272">
        <v>7.0642199999999997</v>
      </c>
      <c r="AN2272">
        <v>7.2743339999999996</v>
      </c>
      <c r="AO2272" s="1">
        <v>2.8000000000000001E-2</v>
      </c>
    </row>
    <row r="2273" spans="1:41" hidden="1" x14ac:dyDescent="0.2">
      <c r="A2273" t="s">
        <v>1779</v>
      </c>
      <c r="B2273" t="s">
        <v>13</v>
      </c>
      <c r="C2273" t="s">
        <v>2648</v>
      </c>
      <c r="D2273" t="s">
        <v>2680</v>
      </c>
      <c r="E2273" t="s">
        <v>2659</v>
      </c>
      <c r="F2273" t="s">
        <v>2662</v>
      </c>
      <c r="G2273" t="s">
        <v>2652</v>
      </c>
      <c r="H2273" t="s">
        <v>1678</v>
      </c>
      <c r="I2273" t="s">
        <v>186</v>
      </c>
      <c r="K2273">
        <v>3.3284449999999999</v>
      </c>
      <c r="L2273">
        <v>3.319258</v>
      </c>
      <c r="M2273">
        <v>3.3847619999999998</v>
      </c>
      <c r="N2273">
        <v>3.4857309999999999</v>
      </c>
      <c r="O2273">
        <v>3.5858539999999999</v>
      </c>
      <c r="P2273">
        <v>3.6889370000000001</v>
      </c>
      <c r="Q2273">
        <v>3.8014190000000001</v>
      </c>
      <c r="R2273">
        <v>3.9230369999999999</v>
      </c>
      <c r="S2273">
        <v>4.0522689999999999</v>
      </c>
      <c r="T2273">
        <v>4.1832390000000004</v>
      </c>
      <c r="U2273">
        <v>4.3221020000000001</v>
      </c>
      <c r="V2273">
        <v>4.4591120000000002</v>
      </c>
      <c r="W2273">
        <v>4.595904</v>
      </c>
      <c r="X2273">
        <v>4.7333489999999996</v>
      </c>
      <c r="Y2273">
        <v>4.8701100000000004</v>
      </c>
      <c r="Z2273">
        <v>5.009709</v>
      </c>
      <c r="AA2273">
        <v>5.1552850000000001</v>
      </c>
      <c r="AB2273">
        <v>5.301628</v>
      </c>
      <c r="AC2273">
        <v>5.4482090000000003</v>
      </c>
      <c r="AD2273">
        <v>5.6075169999999996</v>
      </c>
      <c r="AE2273">
        <v>5.7691999999999997</v>
      </c>
      <c r="AF2273">
        <v>5.9339389999999996</v>
      </c>
      <c r="AG2273">
        <v>6.1023769999999997</v>
      </c>
      <c r="AH2273">
        <v>6.2718639999999999</v>
      </c>
      <c r="AI2273">
        <v>6.4433670000000003</v>
      </c>
      <c r="AJ2273">
        <v>6.6229189999999996</v>
      </c>
      <c r="AK2273">
        <v>6.7932819999999996</v>
      </c>
      <c r="AL2273">
        <v>6.9661169999999997</v>
      </c>
      <c r="AM2273">
        <v>7.1393380000000004</v>
      </c>
      <c r="AN2273">
        <v>7.3105770000000003</v>
      </c>
      <c r="AO2273" s="1">
        <v>2.8000000000000001E-2</v>
      </c>
    </row>
    <row r="2274" spans="1:41" hidden="1" x14ac:dyDescent="0.2">
      <c r="A2274" t="s">
        <v>1779</v>
      </c>
      <c r="B2274" t="s">
        <v>15</v>
      </c>
      <c r="C2274" t="s">
        <v>2648</v>
      </c>
      <c r="D2274" t="s">
        <v>2680</v>
      </c>
      <c r="E2274" t="s">
        <v>2659</v>
      </c>
      <c r="F2274" t="s">
        <v>2662</v>
      </c>
      <c r="G2274" t="s">
        <v>2653</v>
      </c>
      <c r="H2274" t="s">
        <v>1679</v>
      </c>
      <c r="I2274" t="s">
        <v>186</v>
      </c>
      <c r="K2274">
        <v>3.3286389999999999</v>
      </c>
      <c r="L2274">
        <v>3.321148</v>
      </c>
      <c r="M2274">
        <v>3.397389</v>
      </c>
      <c r="N2274">
        <v>3.4986820000000001</v>
      </c>
      <c r="O2274">
        <v>3.613842</v>
      </c>
      <c r="P2274">
        <v>3.7232249999999998</v>
      </c>
      <c r="Q2274">
        <v>3.828716</v>
      </c>
      <c r="R2274">
        <v>3.937703</v>
      </c>
      <c r="S2274">
        <v>4.0504930000000003</v>
      </c>
      <c r="T2274">
        <v>4.155195</v>
      </c>
      <c r="U2274">
        <v>4.2584249999999999</v>
      </c>
      <c r="V2274">
        <v>4.3546230000000001</v>
      </c>
      <c r="W2274">
        <v>4.450342</v>
      </c>
      <c r="X2274">
        <v>4.5473790000000003</v>
      </c>
      <c r="Y2274">
        <v>4.644323</v>
      </c>
      <c r="Z2274">
        <v>4.7499099999999999</v>
      </c>
      <c r="AA2274">
        <v>4.8613860000000004</v>
      </c>
      <c r="AB2274">
        <v>4.9780800000000003</v>
      </c>
      <c r="AC2274">
        <v>5.1025520000000002</v>
      </c>
      <c r="AD2274">
        <v>5.2287590000000002</v>
      </c>
      <c r="AE2274">
        <v>5.365335</v>
      </c>
      <c r="AF2274">
        <v>5.5113640000000004</v>
      </c>
      <c r="AG2274">
        <v>5.6682199999999998</v>
      </c>
      <c r="AH2274">
        <v>5.8364880000000001</v>
      </c>
      <c r="AI2274">
        <v>6.015288</v>
      </c>
      <c r="AJ2274">
        <v>6.1960850000000001</v>
      </c>
      <c r="AK2274">
        <v>6.3839370000000004</v>
      </c>
      <c r="AL2274">
        <v>6.5730490000000001</v>
      </c>
      <c r="AM2274">
        <v>6.7743690000000001</v>
      </c>
      <c r="AN2274">
        <v>6.9899940000000003</v>
      </c>
      <c r="AO2274" s="1">
        <v>2.5999999999999999E-2</v>
      </c>
    </row>
    <row r="2275" spans="1:41" hidden="1" x14ac:dyDescent="0.2">
      <c r="A2275" t="s">
        <v>1779</v>
      </c>
      <c r="B2275" t="s">
        <v>67</v>
      </c>
      <c r="C2275" t="s">
        <v>2648</v>
      </c>
      <c r="D2275" t="s">
        <v>2680</v>
      </c>
      <c r="E2275" t="s">
        <v>2659</v>
      </c>
      <c r="F2275" t="s">
        <v>2663</v>
      </c>
      <c r="I2275" t="s">
        <v>186</v>
      </c>
    </row>
    <row r="2276" spans="1:41" hidden="1" x14ac:dyDescent="0.2">
      <c r="A2276" t="s">
        <v>1779</v>
      </c>
      <c r="B2276" t="s">
        <v>11</v>
      </c>
      <c r="C2276" t="s">
        <v>2648</v>
      </c>
      <c r="D2276" t="s">
        <v>2680</v>
      </c>
      <c r="E2276" t="s">
        <v>2659</v>
      </c>
      <c r="F2276" t="s">
        <v>2663</v>
      </c>
      <c r="G2276" t="s">
        <v>2651</v>
      </c>
      <c r="H2276" t="s">
        <v>1680</v>
      </c>
      <c r="I2276" t="s">
        <v>186</v>
      </c>
      <c r="K2276">
        <v>0</v>
      </c>
      <c r="L2276">
        <v>0</v>
      </c>
      <c r="M2276">
        <v>0</v>
      </c>
      <c r="N2276">
        <v>0</v>
      </c>
      <c r="O2276">
        <v>0</v>
      </c>
      <c r="P2276">
        <v>0</v>
      </c>
      <c r="Q2276">
        <v>0</v>
      </c>
      <c r="R2276">
        <v>0</v>
      </c>
      <c r="S2276">
        <v>0</v>
      </c>
      <c r="T2276">
        <v>0</v>
      </c>
      <c r="U2276">
        <v>0</v>
      </c>
      <c r="V2276">
        <v>0</v>
      </c>
      <c r="W2276">
        <v>0</v>
      </c>
      <c r="X2276">
        <v>0</v>
      </c>
      <c r="Y2276">
        <v>0</v>
      </c>
      <c r="Z2276">
        <v>0</v>
      </c>
      <c r="AA2276">
        <v>0</v>
      </c>
      <c r="AB2276">
        <v>0</v>
      </c>
      <c r="AC2276">
        <v>0</v>
      </c>
      <c r="AD2276">
        <v>0</v>
      </c>
      <c r="AE2276">
        <v>0</v>
      </c>
      <c r="AF2276">
        <v>0</v>
      </c>
      <c r="AG2276">
        <v>0</v>
      </c>
      <c r="AH2276">
        <v>0</v>
      </c>
      <c r="AI2276">
        <v>0</v>
      </c>
      <c r="AJ2276">
        <v>0</v>
      </c>
      <c r="AK2276">
        <v>0</v>
      </c>
      <c r="AL2276">
        <v>0</v>
      </c>
      <c r="AM2276">
        <v>0</v>
      </c>
      <c r="AN2276">
        <v>0</v>
      </c>
      <c r="AO2276" t="s">
        <v>69</v>
      </c>
    </row>
    <row r="2277" spans="1:41" hidden="1" x14ac:dyDescent="0.2">
      <c r="A2277" t="s">
        <v>1779</v>
      </c>
      <c r="B2277" t="s">
        <v>13</v>
      </c>
      <c r="C2277" t="s">
        <v>2648</v>
      </c>
      <c r="D2277" t="s">
        <v>2680</v>
      </c>
      <c r="E2277" t="s">
        <v>2659</v>
      </c>
      <c r="F2277" t="s">
        <v>2663</v>
      </c>
      <c r="G2277" t="s">
        <v>2652</v>
      </c>
      <c r="H2277" t="s">
        <v>1681</v>
      </c>
      <c r="I2277" t="s">
        <v>186</v>
      </c>
      <c r="K2277">
        <v>0</v>
      </c>
      <c r="L2277">
        <v>0</v>
      </c>
      <c r="M2277">
        <v>0</v>
      </c>
      <c r="N2277">
        <v>0</v>
      </c>
      <c r="O2277">
        <v>0</v>
      </c>
      <c r="P2277">
        <v>0</v>
      </c>
      <c r="Q2277">
        <v>0</v>
      </c>
      <c r="R2277">
        <v>0</v>
      </c>
      <c r="S2277">
        <v>0</v>
      </c>
      <c r="T2277">
        <v>0</v>
      </c>
      <c r="U2277">
        <v>0</v>
      </c>
      <c r="V2277">
        <v>0</v>
      </c>
      <c r="W2277">
        <v>0</v>
      </c>
      <c r="X2277">
        <v>0</v>
      </c>
      <c r="Y2277">
        <v>0</v>
      </c>
      <c r="Z2277">
        <v>0</v>
      </c>
      <c r="AA2277">
        <v>0</v>
      </c>
      <c r="AB2277">
        <v>0</v>
      </c>
      <c r="AC2277">
        <v>0</v>
      </c>
      <c r="AD2277">
        <v>0</v>
      </c>
      <c r="AE2277">
        <v>0</v>
      </c>
      <c r="AF2277">
        <v>0</v>
      </c>
      <c r="AG2277">
        <v>0</v>
      </c>
      <c r="AH2277">
        <v>0</v>
      </c>
      <c r="AI2277">
        <v>0</v>
      </c>
      <c r="AJ2277">
        <v>0</v>
      </c>
      <c r="AK2277">
        <v>0</v>
      </c>
      <c r="AL2277">
        <v>0</v>
      </c>
      <c r="AM2277">
        <v>0</v>
      </c>
      <c r="AN2277">
        <v>0</v>
      </c>
      <c r="AO2277" t="s">
        <v>69</v>
      </c>
    </row>
    <row r="2278" spans="1:41" hidden="1" x14ac:dyDescent="0.2">
      <c r="A2278" t="s">
        <v>1779</v>
      </c>
      <c r="B2278" t="s">
        <v>15</v>
      </c>
      <c r="C2278" t="s">
        <v>2648</v>
      </c>
      <c r="D2278" t="s">
        <v>2680</v>
      </c>
      <c r="E2278" t="s">
        <v>2659</v>
      </c>
      <c r="F2278" t="s">
        <v>2663</v>
      </c>
      <c r="G2278" t="s">
        <v>2653</v>
      </c>
      <c r="H2278" t="s">
        <v>1682</v>
      </c>
      <c r="I2278" t="s">
        <v>186</v>
      </c>
      <c r="K2278">
        <v>0</v>
      </c>
      <c r="L2278">
        <v>0</v>
      </c>
      <c r="M2278">
        <v>0</v>
      </c>
      <c r="N2278">
        <v>0</v>
      </c>
      <c r="O2278">
        <v>0</v>
      </c>
      <c r="P2278">
        <v>0</v>
      </c>
      <c r="Q2278">
        <v>0</v>
      </c>
      <c r="R2278">
        <v>0</v>
      </c>
      <c r="S2278">
        <v>0</v>
      </c>
      <c r="T2278">
        <v>0</v>
      </c>
      <c r="U2278">
        <v>0</v>
      </c>
      <c r="V2278">
        <v>0</v>
      </c>
      <c r="W2278">
        <v>0</v>
      </c>
      <c r="X2278">
        <v>0</v>
      </c>
      <c r="Y2278">
        <v>0</v>
      </c>
      <c r="Z2278">
        <v>0</v>
      </c>
      <c r="AA2278">
        <v>0</v>
      </c>
      <c r="AB2278">
        <v>0</v>
      </c>
      <c r="AC2278">
        <v>0</v>
      </c>
      <c r="AD2278">
        <v>0</v>
      </c>
      <c r="AE2278">
        <v>0</v>
      </c>
      <c r="AF2278">
        <v>0</v>
      </c>
      <c r="AG2278">
        <v>0</v>
      </c>
      <c r="AH2278">
        <v>0</v>
      </c>
      <c r="AI2278">
        <v>0</v>
      </c>
      <c r="AJ2278">
        <v>0</v>
      </c>
      <c r="AK2278">
        <v>0</v>
      </c>
      <c r="AL2278">
        <v>0</v>
      </c>
      <c r="AM2278">
        <v>0</v>
      </c>
      <c r="AN2278">
        <v>0</v>
      </c>
      <c r="AO2278" t="s">
        <v>69</v>
      </c>
    </row>
    <row r="2279" spans="1:41" hidden="1" x14ac:dyDescent="0.2">
      <c r="A2279" t="s">
        <v>1779</v>
      </c>
      <c r="B2279" t="s">
        <v>25</v>
      </c>
      <c r="C2279" t="s">
        <v>2648</v>
      </c>
      <c r="D2279" t="s">
        <v>2680</v>
      </c>
      <c r="E2279" t="s">
        <v>2659</v>
      </c>
      <c r="F2279" t="s">
        <v>2656</v>
      </c>
      <c r="I2279" t="s">
        <v>186</v>
      </c>
    </row>
    <row r="2280" spans="1:41" hidden="1" x14ac:dyDescent="0.2">
      <c r="A2280" t="s">
        <v>1779</v>
      </c>
      <c r="B2280" t="s">
        <v>11</v>
      </c>
      <c r="C2280" t="s">
        <v>2648</v>
      </c>
      <c r="D2280" t="s">
        <v>2680</v>
      </c>
      <c r="E2280" t="s">
        <v>2659</v>
      </c>
      <c r="F2280" t="s">
        <v>2656</v>
      </c>
      <c r="G2280" t="s">
        <v>2651</v>
      </c>
      <c r="H2280" t="s">
        <v>1683</v>
      </c>
      <c r="I2280" t="s">
        <v>186</v>
      </c>
      <c r="K2280">
        <v>17.104771</v>
      </c>
      <c r="L2280">
        <v>17.662113000000002</v>
      </c>
      <c r="M2280">
        <v>15.95955</v>
      </c>
      <c r="N2280">
        <v>15.950424</v>
      </c>
      <c r="O2280">
        <v>16.029432</v>
      </c>
      <c r="P2280">
        <v>16.164311999999999</v>
      </c>
      <c r="Q2280">
        <v>16.624752000000001</v>
      </c>
      <c r="R2280">
        <v>17.248432000000001</v>
      </c>
      <c r="S2280">
        <v>17.96217</v>
      </c>
      <c r="T2280">
        <v>18.245888000000001</v>
      </c>
      <c r="U2280">
        <v>18.560171</v>
      </c>
      <c r="V2280">
        <v>18.933826</v>
      </c>
      <c r="W2280">
        <v>19.436755999999999</v>
      </c>
      <c r="X2280">
        <v>19.852710999999999</v>
      </c>
      <c r="Y2280">
        <v>20.25104</v>
      </c>
      <c r="Z2280">
        <v>20.418077</v>
      </c>
      <c r="AA2280">
        <v>20.672288999999999</v>
      </c>
      <c r="AB2280">
        <v>20.977720000000001</v>
      </c>
      <c r="AC2280">
        <v>21.290351999999999</v>
      </c>
      <c r="AD2280">
        <v>21.713552</v>
      </c>
      <c r="AE2280">
        <v>22.151999</v>
      </c>
      <c r="AF2280">
        <v>22.439060000000001</v>
      </c>
      <c r="AG2280">
        <v>22.886911000000001</v>
      </c>
      <c r="AH2280">
        <v>23.161349999999999</v>
      </c>
      <c r="AI2280">
        <v>23.525341000000001</v>
      </c>
      <c r="AJ2280">
        <v>23.957021999999998</v>
      </c>
      <c r="AK2280">
        <v>24.389429</v>
      </c>
      <c r="AL2280">
        <v>24.972774999999999</v>
      </c>
      <c r="AM2280">
        <v>25.318304000000001</v>
      </c>
      <c r="AN2280">
        <v>25.776011</v>
      </c>
      <c r="AO2280" s="1">
        <v>1.4E-2</v>
      </c>
    </row>
    <row r="2281" spans="1:41" hidden="1" x14ac:dyDescent="0.2">
      <c r="A2281" t="s">
        <v>1779</v>
      </c>
      <c r="B2281" t="s">
        <v>13</v>
      </c>
      <c r="C2281" t="s">
        <v>2648</v>
      </c>
      <c r="D2281" t="s">
        <v>2680</v>
      </c>
      <c r="E2281" t="s">
        <v>2659</v>
      </c>
      <c r="F2281" t="s">
        <v>2656</v>
      </c>
      <c r="G2281" t="s">
        <v>2652</v>
      </c>
      <c r="H2281" t="s">
        <v>1684</v>
      </c>
      <c r="I2281" t="s">
        <v>186</v>
      </c>
      <c r="K2281">
        <v>17.087088000000001</v>
      </c>
      <c r="L2281">
        <v>17.670227000000001</v>
      </c>
      <c r="M2281">
        <v>15.643789</v>
      </c>
      <c r="N2281">
        <v>15.499973000000001</v>
      </c>
      <c r="O2281">
        <v>15.490608</v>
      </c>
      <c r="P2281">
        <v>15.652926000000001</v>
      </c>
      <c r="Q2281">
        <v>16.122361999999999</v>
      </c>
      <c r="R2281">
        <v>16.702051000000001</v>
      </c>
      <c r="S2281">
        <v>17.272404000000002</v>
      </c>
      <c r="T2281">
        <v>17.632151</v>
      </c>
      <c r="U2281">
        <v>18.062519000000002</v>
      </c>
      <c r="V2281">
        <v>18.626991</v>
      </c>
      <c r="W2281">
        <v>19.038146999999999</v>
      </c>
      <c r="X2281">
        <v>19.410494</v>
      </c>
      <c r="Y2281">
        <v>19.788865999999999</v>
      </c>
      <c r="Z2281">
        <v>19.980391999999998</v>
      </c>
      <c r="AA2281">
        <v>20.304331000000001</v>
      </c>
      <c r="AB2281">
        <v>20.637663</v>
      </c>
      <c r="AC2281">
        <v>20.983457999999999</v>
      </c>
      <c r="AD2281">
        <v>21.449192</v>
      </c>
      <c r="AE2281">
        <v>21.776900999999999</v>
      </c>
      <c r="AF2281">
        <v>22.021944000000001</v>
      </c>
      <c r="AG2281">
        <v>22.314219999999999</v>
      </c>
      <c r="AH2281">
        <v>22.695436000000001</v>
      </c>
      <c r="AI2281">
        <v>23.151872999999998</v>
      </c>
      <c r="AJ2281">
        <v>23.587600999999999</v>
      </c>
      <c r="AK2281">
        <v>23.923121999999999</v>
      </c>
      <c r="AL2281">
        <v>24.268436000000001</v>
      </c>
      <c r="AM2281">
        <v>24.548978999999999</v>
      </c>
      <c r="AN2281">
        <v>24.875502000000001</v>
      </c>
      <c r="AO2281" s="1">
        <v>1.2999999999999999E-2</v>
      </c>
    </row>
    <row r="2282" spans="1:41" hidden="1" x14ac:dyDescent="0.2">
      <c r="A2282" t="s">
        <v>1779</v>
      </c>
      <c r="B2282" t="s">
        <v>15</v>
      </c>
      <c r="C2282" t="s">
        <v>2648</v>
      </c>
      <c r="D2282" t="s">
        <v>2680</v>
      </c>
      <c r="E2282" t="s">
        <v>2659</v>
      </c>
      <c r="F2282" t="s">
        <v>2656</v>
      </c>
      <c r="G2282" t="s">
        <v>2653</v>
      </c>
      <c r="H2282" t="s">
        <v>1685</v>
      </c>
      <c r="I2282" t="s">
        <v>186</v>
      </c>
      <c r="K2282">
        <v>17.096855000000001</v>
      </c>
      <c r="L2282">
        <v>17.554098</v>
      </c>
      <c r="M2282">
        <v>16.507998000000001</v>
      </c>
      <c r="N2282">
        <v>16.752813</v>
      </c>
      <c r="O2282">
        <v>16.966132999999999</v>
      </c>
      <c r="P2282">
        <v>17.322285000000001</v>
      </c>
      <c r="Q2282">
        <v>17.961234999999999</v>
      </c>
      <c r="R2282">
        <v>18.371535999999999</v>
      </c>
      <c r="S2282">
        <v>18.816706</v>
      </c>
      <c r="T2282">
        <v>19.245294999999999</v>
      </c>
      <c r="U2282">
        <v>19.819742000000002</v>
      </c>
      <c r="V2282">
        <v>20.045380000000002</v>
      </c>
      <c r="W2282">
        <v>20.399035999999999</v>
      </c>
      <c r="X2282">
        <v>20.681571999999999</v>
      </c>
      <c r="Y2282">
        <v>20.954252</v>
      </c>
      <c r="Z2282">
        <v>21.229009999999999</v>
      </c>
      <c r="AA2282">
        <v>21.639119999999998</v>
      </c>
      <c r="AB2282">
        <v>21.965723000000001</v>
      </c>
      <c r="AC2282">
        <v>22.325873999999999</v>
      </c>
      <c r="AD2282">
        <v>23.033947000000001</v>
      </c>
      <c r="AE2282">
        <v>23.545991999999998</v>
      </c>
      <c r="AF2282">
        <v>23.735554</v>
      </c>
      <c r="AG2282">
        <v>24.067851999999998</v>
      </c>
      <c r="AH2282">
        <v>24.661055000000001</v>
      </c>
      <c r="AI2282">
        <v>24.932445999999999</v>
      </c>
      <c r="AJ2282">
        <v>25.473610000000001</v>
      </c>
      <c r="AK2282">
        <v>25.846474000000001</v>
      </c>
      <c r="AL2282">
        <v>26.398610999999999</v>
      </c>
      <c r="AM2282">
        <v>27.051431999999998</v>
      </c>
      <c r="AN2282">
        <v>27.609044999999998</v>
      </c>
      <c r="AO2282" s="1">
        <v>1.7000000000000001E-2</v>
      </c>
    </row>
    <row r="2283" spans="1:41" hidden="1" x14ac:dyDescent="0.2">
      <c r="A2283" t="s">
        <v>1779</v>
      </c>
      <c r="B2283" t="s">
        <v>75</v>
      </c>
    </row>
    <row r="2284" spans="1:41" hidden="1" x14ac:dyDescent="0.2">
      <c r="A2284" t="s">
        <v>1779</v>
      </c>
      <c r="B2284" t="s">
        <v>9</v>
      </c>
      <c r="C2284" t="s">
        <v>2648</v>
      </c>
      <c r="D2284" t="s">
        <v>2680</v>
      </c>
      <c r="E2284" t="s">
        <v>2664</v>
      </c>
      <c r="F2284" t="s">
        <v>2650</v>
      </c>
      <c r="I2284" t="s">
        <v>186</v>
      </c>
    </row>
    <row r="2285" spans="1:41" hidden="1" x14ac:dyDescent="0.2">
      <c r="A2285" t="s">
        <v>1779</v>
      </c>
      <c r="B2285" t="s">
        <v>11</v>
      </c>
      <c r="C2285" t="s">
        <v>2648</v>
      </c>
      <c r="D2285" t="s">
        <v>2680</v>
      </c>
      <c r="E2285" t="s">
        <v>2664</v>
      </c>
      <c r="F2285" t="s">
        <v>2650</v>
      </c>
      <c r="G2285" t="s">
        <v>2651</v>
      </c>
      <c r="H2285" t="s">
        <v>1686</v>
      </c>
      <c r="I2285" t="s">
        <v>186</v>
      </c>
      <c r="K2285">
        <v>17.967226</v>
      </c>
      <c r="L2285">
        <v>19.038312999999999</v>
      </c>
      <c r="M2285">
        <v>17.776026000000002</v>
      </c>
      <c r="N2285">
        <v>18.182562000000001</v>
      </c>
      <c r="O2285">
        <v>18.504474999999999</v>
      </c>
      <c r="P2285">
        <v>19.107206000000001</v>
      </c>
      <c r="Q2285">
        <v>19.996300000000002</v>
      </c>
      <c r="R2285">
        <v>21.063642999999999</v>
      </c>
      <c r="S2285">
        <v>21.949425000000002</v>
      </c>
      <c r="T2285">
        <v>22.863275999999999</v>
      </c>
      <c r="U2285">
        <v>23.755382999999998</v>
      </c>
      <c r="V2285">
        <v>24.587185000000002</v>
      </c>
      <c r="W2285">
        <v>25.431125999999999</v>
      </c>
      <c r="X2285">
        <v>26.181597</v>
      </c>
      <c r="Y2285">
        <v>26.887957</v>
      </c>
      <c r="Z2285">
        <v>27.662178000000001</v>
      </c>
      <c r="AA2285">
        <v>28.511113999999999</v>
      </c>
      <c r="AB2285">
        <v>29.366339</v>
      </c>
      <c r="AC2285">
        <v>30.125494</v>
      </c>
      <c r="AD2285">
        <v>31.18487</v>
      </c>
      <c r="AE2285">
        <v>32.116371000000001</v>
      </c>
      <c r="AF2285">
        <v>32.867676000000003</v>
      </c>
      <c r="AG2285">
        <v>33.872031999999997</v>
      </c>
      <c r="AH2285">
        <v>34.951199000000003</v>
      </c>
      <c r="AI2285">
        <v>35.788918000000002</v>
      </c>
      <c r="AJ2285">
        <v>36.766029000000003</v>
      </c>
      <c r="AK2285">
        <v>37.711910000000003</v>
      </c>
      <c r="AL2285">
        <v>38.630367</v>
      </c>
      <c r="AM2285">
        <v>39.483378999999999</v>
      </c>
      <c r="AN2285">
        <v>40.350216000000003</v>
      </c>
      <c r="AO2285" s="1">
        <v>2.8000000000000001E-2</v>
      </c>
    </row>
    <row r="2286" spans="1:41" hidden="1" x14ac:dyDescent="0.2">
      <c r="A2286" t="s">
        <v>1779</v>
      </c>
      <c r="B2286" t="s">
        <v>13</v>
      </c>
      <c r="C2286" t="s">
        <v>2648</v>
      </c>
      <c r="D2286" t="s">
        <v>2680</v>
      </c>
      <c r="E2286" t="s">
        <v>2664</v>
      </c>
      <c r="F2286" t="s">
        <v>2650</v>
      </c>
      <c r="G2286" t="s">
        <v>2652</v>
      </c>
      <c r="H2286" t="s">
        <v>1687</v>
      </c>
      <c r="I2286" t="s">
        <v>186</v>
      </c>
      <c r="K2286">
        <v>17.967856999999999</v>
      </c>
      <c r="L2286">
        <v>18.621221999999999</v>
      </c>
      <c r="M2286">
        <v>16.922916000000001</v>
      </c>
      <c r="N2286">
        <v>16.730042000000001</v>
      </c>
      <c r="O2286">
        <v>16.803652</v>
      </c>
      <c r="P2286">
        <v>17.159302</v>
      </c>
      <c r="Q2286">
        <v>17.699909000000002</v>
      </c>
      <c r="R2286">
        <v>18.456018</v>
      </c>
      <c r="S2286">
        <v>19.290908999999999</v>
      </c>
      <c r="T2286">
        <v>20.029848000000001</v>
      </c>
      <c r="U2286">
        <v>20.734542999999999</v>
      </c>
      <c r="V2286">
        <v>21.681574000000001</v>
      </c>
      <c r="W2286">
        <v>22.633154000000001</v>
      </c>
      <c r="X2286">
        <v>23.307919999999999</v>
      </c>
      <c r="Y2286">
        <v>23.885757000000002</v>
      </c>
      <c r="Z2286">
        <v>24.547032999999999</v>
      </c>
      <c r="AA2286">
        <v>25.351088000000001</v>
      </c>
      <c r="AB2286">
        <v>26.241734999999998</v>
      </c>
      <c r="AC2286">
        <v>26.928522000000001</v>
      </c>
      <c r="AD2286">
        <v>27.937608999999998</v>
      </c>
      <c r="AE2286">
        <v>28.686823</v>
      </c>
      <c r="AF2286">
        <v>29.389966999999999</v>
      </c>
      <c r="AG2286">
        <v>30.114294000000001</v>
      </c>
      <c r="AH2286">
        <v>30.801147</v>
      </c>
      <c r="AI2286">
        <v>31.483345</v>
      </c>
      <c r="AJ2286">
        <v>32.119979999999998</v>
      </c>
      <c r="AK2286">
        <v>32.636718999999999</v>
      </c>
      <c r="AL2286">
        <v>33.158672000000003</v>
      </c>
      <c r="AM2286">
        <v>33.933959999999999</v>
      </c>
      <c r="AN2286">
        <v>34.569912000000002</v>
      </c>
      <c r="AO2286" s="1">
        <v>2.3E-2</v>
      </c>
    </row>
    <row r="2287" spans="1:41" hidden="1" x14ac:dyDescent="0.2">
      <c r="A2287" t="s">
        <v>1779</v>
      </c>
      <c r="B2287" t="s">
        <v>15</v>
      </c>
      <c r="C2287" t="s">
        <v>2648</v>
      </c>
      <c r="D2287" t="s">
        <v>2680</v>
      </c>
      <c r="E2287" t="s">
        <v>2664</v>
      </c>
      <c r="F2287" t="s">
        <v>2650</v>
      </c>
      <c r="G2287" t="s">
        <v>2653</v>
      </c>
      <c r="H2287" t="s">
        <v>1688</v>
      </c>
      <c r="I2287" t="s">
        <v>186</v>
      </c>
      <c r="K2287">
        <v>17.96686</v>
      </c>
      <c r="L2287">
        <v>19.711302</v>
      </c>
      <c r="M2287">
        <v>18.944948</v>
      </c>
      <c r="N2287">
        <v>20.192271999999999</v>
      </c>
      <c r="O2287">
        <v>21.224067999999999</v>
      </c>
      <c r="P2287">
        <v>22.267927</v>
      </c>
      <c r="Q2287">
        <v>23.340779999999999</v>
      </c>
      <c r="R2287">
        <v>24.537804000000001</v>
      </c>
      <c r="S2287">
        <v>26.290966000000001</v>
      </c>
      <c r="T2287">
        <v>27.531893</v>
      </c>
      <c r="U2287">
        <v>28.715095999999999</v>
      </c>
      <c r="V2287">
        <v>29.841797</v>
      </c>
      <c r="W2287">
        <v>30.865801000000001</v>
      </c>
      <c r="X2287">
        <v>31.815355</v>
      </c>
      <c r="Y2287">
        <v>32.548363000000002</v>
      </c>
      <c r="Z2287">
        <v>33.610785999999997</v>
      </c>
      <c r="AA2287">
        <v>34.484268</v>
      </c>
      <c r="AB2287">
        <v>35.494598000000003</v>
      </c>
      <c r="AC2287">
        <v>36.543785</v>
      </c>
      <c r="AD2287">
        <v>37.341915</v>
      </c>
      <c r="AE2287">
        <v>38.124003999999999</v>
      </c>
      <c r="AF2287">
        <v>38.926270000000002</v>
      </c>
      <c r="AG2287">
        <v>40.012721999999997</v>
      </c>
      <c r="AH2287">
        <v>41.359397999999999</v>
      </c>
      <c r="AI2287">
        <v>42.763680000000001</v>
      </c>
      <c r="AJ2287">
        <v>44.003692999999998</v>
      </c>
      <c r="AK2287">
        <v>45.220359999999999</v>
      </c>
      <c r="AL2287">
        <v>46.368442999999999</v>
      </c>
      <c r="AM2287">
        <v>47.727984999999997</v>
      </c>
      <c r="AN2287">
        <v>48.937255999999998</v>
      </c>
      <c r="AO2287" s="1">
        <v>3.5000000000000003E-2</v>
      </c>
    </row>
    <row r="2288" spans="1:41" hidden="1" x14ac:dyDescent="0.2">
      <c r="A2288" t="s">
        <v>1779</v>
      </c>
      <c r="B2288" t="s">
        <v>79</v>
      </c>
      <c r="C2288" t="s">
        <v>2648</v>
      </c>
      <c r="D2288" t="s">
        <v>2680</v>
      </c>
      <c r="E2288" t="s">
        <v>2664</v>
      </c>
      <c r="F2288" t="s">
        <v>2665</v>
      </c>
      <c r="I2288" t="s">
        <v>186</v>
      </c>
    </row>
    <row r="2289" spans="1:41" hidden="1" x14ac:dyDescent="0.2">
      <c r="A2289" t="s">
        <v>1779</v>
      </c>
      <c r="B2289" t="s">
        <v>11</v>
      </c>
      <c r="C2289" t="s">
        <v>2648</v>
      </c>
      <c r="D2289" t="s">
        <v>2680</v>
      </c>
      <c r="E2289" t="s">
        <v>2664</v>
      </c>
      <c r="F2289" t="s">
        <v>2665</v>
      </c>
      <c r="G2289" t="s">
        <v>2651</v>
      </c>
      <c r="H2289" t="s">
        <v>1689</v>
      </c>
      <c r="I2289" t="s">
        <v>186</v>
      </c>
      <c r="K2289">
        <v>23.822379999999999</v>
      </c>
      <c r="L2289">
        <v>24.397490000000001</v>
      </c>
      <c r="M2289">
        <v>25.062822000000001</v>
      </c>
      <c r="N2289">
        <v>25.196546999999999</v>
      </c>
      <c r="O2289">
        <v>25.421253</v>
      </c>
      <c r="P2289">
        <v>26.331568000000001</v>
      </c>
      <c r="Q2289">
        <v>27.354391</v>
      </c>
      <c r="R2289">
        <v>28.373069999999998</v>
      </c>
      <c r="S2289">
        <v>29.303557999999999</v>
      </c>
      <c r="T2289">
        <v>30.858726999999998</v>
      </c>
      <c r="U2289">
        <v>32.048324999999998</v>
      </c>
      <c r="V2289">
        <v>33.195072000000003</v>
      </c>
      <c r="W2289">
        <v>34.061798000000003</v>
      </c>
      <c r="X2289">
        <v>35.325344000000001</v>
      </c>
      <c r="Y2289">
        <v>36.266238999999999</v>
      </c>
      <c r="Z2289">
        <v>37.303699000000002</v>
      </c>
      <c r="AA2289">
        <v>38.296261000000001</v>
      </c>
      <c r="AB2289">
        <v>39.681441999999997</v>
      </c>
      <c r="AC2289">
        <v>40.546719000000003</v>
      </c>
      <c r="AD2289">
        <v>41.815719999999999</v>
      </c>
      <c r="AE2289">
        <v>43.057277999999997</v>
      </c>
      <c r="AF2289">
        <v>44.103957999999999</v>
      </c>
      <c r="AG2289">
        <v>45.577156000000002</v>
      </c>
      <c r="AH2289">
        <v>47.121014000000002</v>
      </c>
      <c r="AI2289">
        <v>48.336646999999999</v>
      </c>
      <c r="AJ2289">
        <v>49.901046999999998</v>
      </c>
      <c r="AK2289">
        <v>51.220680000000002</v>
      </c>
      <c r="AL2289">
        <v>52.241131000000003</v>
      </c>
      <c r="AM2289">
        <v>53.486480999999998</v>
      </c>
      <c r="AN2289">
        <v>54.669144000000003</v>
      </c>
      <c r="AO2289" s="1">
        <v>2.9000000000000001E-2</v>
      </c>
    </row>
    <row r="2290" spans="1:41" hidden="1" x14ac:dyDescent="0.2">
      <c r="A2290" t="s">
        <v>1779</v>
      </c>
      <c r="B2290" t="s">
        <v>13</v>
      </c>
      <c r="C2290" t="s">
        <v>2648</v>
      </c>
      <c r="D2290" t="s">
        <v>2680</v>
      </c>
      <c r="E2290" t="s">
        <v>2664</v>
      </c>
      <c r="F2290" t="s">
        <v>2665</v>
      </c>
      <c r="G2290" t="s">
        <v>2652</v>
      </c>
      <c r="H2290" t="s">
        <v>1690</v>
      </c>
      <c r="I2290" t="s">
        <v>186</v>
      </c>
      <c r="K2290">
        <v>23.822379999999999</v>
      </c>
      <c r="L2290">
        <v>24.390867</v>
      </c>
      <c r="M2290">
        <v>24.530204999999999</v>
      </c>
      <c r="N2290">
        <v>24.088101999999999</v>
      </c>
      <c r="O2290">
        <v>24.166294000000001</v>
      </c>
      <c r="P2290">
        <v>24.957184000000002</v>
      </c>
      <c r="Q2290">
        <v>26.016546000000002</v>
      </c>
      <c r="R2290">
        <v>26.738516000000001</v>
      </c>
      <c r="S2290">
        <v>27.698526000000001</v>
      </c>
      <c r="T2290">
        <v>28.941445999999999</v>
      </c>
      <c r="U2290">
        <v>30.236221</v>
      </c>
      <c r="V2290">
        <v>31.352164999999999</v>
      </c>
      <c r="W2290">
        <v>31.810915000000001</v>
      </c>
      <c r="X2290">
        <v>33.017704000000002</v>
      </c>
      <c r="Y2290">
        <v>33.889679000000001</v>
      </c>
      <c r="Z2290">
        <v>34.371983</v>
      </c>
      <c r="AA2290">
        <v>34.969180999999999</v>
      </c>
      <c r="AB2290">
        <v>36.595241999999999</v>
      </c>
      <c r="AC2290">
        <v>37.308368999999999</v>
      </c>
      <c r="AD2290">
        <v>39.311591999999997</v>
      </c>
      <c r="AE2290">
        <v>40.462811000000002</v>
      </c>
      <c r="AF2290">
        <v>41.366795000000003</v>
      </c>
      <c r="AG2290">
        <v>42.359302999999997</v>
      </c>
      <c r="AH2290">
        <v>43.644005</v>
      </c>
      <c r="AI2290">
        <v>44.547587999999998</v>
      </c>
      <c r="AJ2290">
        <v>45.473553000000003</v>
      </c>
      <c r="AK2290">
        <v>46.142848999999998</v>
      </c>
      <c r="AL2290">
        <v>47.240822000000001</v>
      </c>
      <c r="AM2290">
        <v>48.717162999999999</v>
      </c>
      <c r="AN2290">
        <v>50.068950999999998</v>
      </c>
      <c r="AO2290" s="1">
        <v>2.5999999999999999E-2</v>
      </c>
    </row>
    <row r="2291" spans="1:41" hidden="1" x14ac:dyDescent="0.2">
      <c r="A2291" t="s">
        <v>1779</v>
      </c>
      <c r="B2291" t="s">
        <v>15</v>
      </c>
      <c r="C2291" t="s">
        <v>2648</v>
      </c>
      <c r="D2291" t="s">
        <v>2680</v>
      </c>
      <c r="E2291" t="s">
        <v>2664</v>
      </c>
      <c r="F2291" t="s">
        <v>2665</v>
      </c>
      <c r="G2291" t="s">
        <v>2653</v>
      </c>
      <c r="H2291" t="s">
        <v>1691</v>
      </c>
      <c r="I2291" t="s">
        <v>186</v>
      </c>
      <c r="K2291">
        <v>23.822379999999999</v>
      </c>
      <c r="L2291">
        <v>24.410685999999998</v>
      </c>
      <c r="M2291">
        <v>24.814769999999999</v>
      </c>
      <c r="N2291">
        <v>26.119837</v>
      </c>
      <c r="O2291">
        <v>27.037849000000001</v>
      </c>
      <c r="P2291">
        <v>28.054310000000001</v>
      </c>
      <c r="Q2291">
        <v>29.228722000000001</v>
      </c>
      <c r="R2291">
        <v>30.526879999999998</v>
      </c>
      <c r="S2291">
        <v>32.430782000000001</v>
      </c>
      <c r="T2291">
        <v>33.783546000000001</v>
      </c>
      <c r="U2291">
        <v>34.926830000000002</v>
      </c>
      <c r="V2291">
        <v>36.211975000000002</v>
      </c>
      <c r="W2291">
        <v>37.294139999999999</v>
      </c>
      <c r="X2291">
        <v>38.414734000000003</v>
      </c>
      <c r="Y2291">
        <v>39.250011000000001</v>
      </c>
      <c r="Z2291">
        <v>40.278790000000001</v>
      </c>
      <c r="AA2291">
        <v>41.344692000000002</v>
      </c>
      <c r="AB2291">
        <v>42.283321000000001</v>
      </c>
      <c r="AC2291">
        <v>43.432499</v>
      </c>
      <c r="AD2291">
        <v>43.754631000000003</v>
      </c>
      <c r="AE2291">
        <v>44.488373000000003</v>
      </c>
      <c r="AF2291">
        <v>46.017479000000002</v>
      </c>
      <c r="AG2291">
        <v>47.541283</v>
      </c>
      <c r="AH2291">
        <v>48.888587999999999</v>
      </c>
      <c r="AI2291">
        <v>50.770358999999999</v>
      </c>
      <c r="AJ2291">
        <v>51.747013000000003</v>
      </c>
      <c r="AK2291">
        <v>52.908133999999997</v>
      </c>
      <c r="AL2291">
        <v>53.742336000000002</v>
      </c>
      <c r="AM2291">
        <v>55.502102000000001</v>
      </c>
      <c r="AN2291">
        <v>57.148505999999998</v>
      </c>
      <c r="AO2291" s="1">
        <v>3.1E-2</v>
      </c>
    </row>
    <row r="2292" spans="1:41" hidden="1" x14ac:dyDescent="0.2">
      <c r="A2292" t="s">
        <v>1779</v>
      </c>
      <c r="B2292" t="s">
        <v>83</v>
      </c>
      <c r="C2292" t="s">
        <v>2648</v>
      </c>
      <c r="D2292" t="s">
        <v>2680</v>
      </c>
      <c r="E2292" t="s">
        <v>2664</v>
      </c>
      <c r="F2292" t="s">
        <v>2666</v>
      </c>
      <c r="I2292" t="s">
        <v>186</v>
      </c>
    </row>
    <row r="2293" spans="1:41" hidden="1" x14ac:dyDescent="0.2">
      <c r="A2293" t="s">
        <v>1779</v>
      </c>
      <c r="B2293" t="s">
        <v>11</v>
      </c>
      <c r="C2293" t="s">
        <v>2648</v>
      </c>
      <c r="D2293" t="s">
        <v>2680</v>
      </c>
      <c r="E2293" t="s">
        <v>2664</v>
      </c>
      <c r="F2293" t="s">
        <v>2666</v>
      </c>
      <c r="G2293" t="s">
        <v>2651</v>
      </c>
      <c r="H2293" t="s">
        <v>1692</v>
      </c>
      <c r="I2293" t="s">
        <v>186</v>
      </c>
      <c r="K2293">
        <v>24.132835</v>
      </c>
      <c r="L2293">
        <v>23.443633999999999</v>
      </c>
      <c r="M2293">
        <v>20.881269</v>
      </c>
      <c r="N2293">
        <v>20.99268</v>
      </c>
      <c r="O2293">
        <v>21.179897</v>
      </c>
      <c r="P2293">
        <v>21.938331999999999</v>
      </c>
      <c r="Q2293">
        <v>22.790503000000001</v>
      </c>
      <c r="R2293">
        <v>23.639223000000001</v>
      </c>
      <c r="S2293">
        <v>24.414466999999998</v>
      </c>
      <c r="T2293">
        <v>25.710166999999998</v>
      </c>
      <c r="U2293">
        <v>26.668955</v>
      </c>
      <c r="V2293">
        <v>27.589812999999999</v>
      </c>
      <c r="W2293">
        <v>28.378826</v>
      </c>
      <c r="X2293">
        <v>29.289528000000001</v>
      </c>
      <c r="Y2293">
        <v>30.069658</v>
      </c>
      <c r="Z2293">
        <v>31.004667000000001</v>
      </c>
      <c r="AA2293">
        <v>31.906798999999999</v>
      </c>
      <c r="AB2293">
        <v>33.02084</v>
      </c>
      <c r="AC2293">
        <v>33.751091000000002</v>
      </c>
      <c r="AD2293">
        <v>34.839061999999998</v>
      </c>
      <c r="AE2293">
        <v>35.873474000000002</v>
      </c>
      <c r="AF2293">
        <v>36.745525000000001</v>
      </c>
      <c r="AG2293">
        <v>37.972926999999999</v>
      </c>
      <c r="AH2293">
        <v>39.259208999999998</v>
      </c>
      <c r="AI2293">
        <v>40.272022</v>
      </c>
      <c r="AJ2293">
        <v>41.575409000000001</v>
      </c>
      <c r="AK2293">
        <v>42.674869999999999</v>
      </c>
      <c r="AL2293">
        <v>43.525066000000002</v>
      </c>
      <c r="AM2293">
        <v>44.562637000000002</v>
      </c>
      <c r="AN2293">
        <v>45.547984999999997</v>
      </c>
      <c r="AO2293" s="1">
        <v>2.1999999999999999E-2</v>
      </c>
    </row>
    <row r="2294" spans="1:41" hidden="1" x14ac:dyDescent="0.2">
      <c r="A2294" t="s">
        <v>1779</v>
      </c>
      <c r="B2294" t="s">
        <v>13</v>
      </c>
      <c r="C2294" t="s">
        <v>2648</v>
      </c>
      <c r="D2294" t="s">
        <v>2680</v>
      </c>
      <c r="E2294" t="s">
        <v>2664</v>
      </c>
      <c r="F2294" t="s">
        <v>2666</v>
      </c>
      <c r="G2294" t="s">
        <v>2652</v>
      </c>
      <c r="H2294" t="s">
        <v>1693</v>
      </c>
      <c r="I2294" t="s">
        <v>186</v>
      </c>
      <c r="K2294">
        <v>24.132835</v>
      </c>
      <c r="L2294">
        <v>23.437270999999999</v>
      </c>
      <c r="M2294">
        <v>20.488291</v>
      </c>
      <c r="N2294">
        <v>20.120187999999999</v>
      </c>
      <c r="O2294">
        <v>20.179728999999998</v>
      </c>
      <c r="P2294">
        <v>20.782091000000001</v>
      </c>
      <c r="Q2294">
        <v>21.620947000000001</v>
      </c>
      <c r="R2294">
        <v>22.303141</v>
      </c>
      <c r="S2294">
        <v>23.058164999999999</v>
      </c>
      <c r="T2294">
        <v>24.023800000000001</v>
      </c>
      <c r="U2294">
        <v>24.864837999999999</v>
      </c>
      <c r="V2294">
        <v>25.76585</v>
      </c>
      <c r="W2294">
        <v>26.47052</v>
      </c>
      <c r="X2294">
        <v>27.152386</v>
      </c>
      <c r="Y2294">
        <v>27.851427000000001</v>
      </c>
      <c r="Z2294">
        <v>28.553225999999999</v>
      </c>
      <c r="AA2294">
        <v>29.165094</v>
      </c>
      <c r="AB2294">
        <v>30.087209999999999</v>
      </c>
      <c r="AC2294">
        <v>30.855846</v>
      </c>
      <c r="AD2294">
        <v>32.208317000000001</v>
      </c>
      <c r="AE2294">
        <v>33.156826000000002</v>
      </c>
      <c r="AF2294">
        <v>33.977058</v>
      </c>
      <c r="AG2294">
        <v>35.019772000000003</v>
      </c>
      <c r="AH2294">
        <v>35.999251999999998</v>
      </c>
      <c r="AI2294">
        <v>36.822124000000002</v>
      </c>
      <c r="AJ2294">
        <v>37.876854000000002</v>
      </c>
      <c r="AK2294">
        <v>38.350726999999999</v>
      </c>
      <c r="AL2294">
        <v>39.265945000000002</v>
      </c>
      <c r="AM2294">
        <v>40.499324999999999</v>
      </c>
      <c r="AN2294">
        <v>41.639294</v>
      </c>
      <c r="AO2294" s="1">
        <v>1.9E-2</v>
      </c>
    </row>
    <row r="2295" spans="1:41" hidden="1" x14ac:dyDescent="0.2">
      <c r="A2295" t="s">
        <v>1779</v>
      </c>
      <c r="B2295" t="s">
        <v>15</v>
      </c>
      <c r="C2295" t="s">
        <v>2648</v>
      </c>
      <c r="D2295" t="s">
        <v>2680</v>
      </c>
      <c r="E2295" t="s">
        <v>2664</v>
      </c>
      <c r="F2295" t="s">
        <v>2666</v>
      </c>
      <c r="G2295" t="s">
        <v>2653</v>
      </c>
      <c r="H2295" t="s">
        <v>1694</v>
      </c>
      <c r="I2295" t="s">
        <v>186</v>
      </c>
      <c r="K2295">
        <v>24.132835</v>
      </c>
      <c r="L2295">
        <v>23.456316000000001</v>
      </c>
      <c r="M2295">
        <v>20.697496000000001</v>
      </c>
      <c r="N2295">
        <v>21.785900000000002</v>
      </c>
      <c r="O2295">
        <v>22.579236999999999</v>
      </c>
      <c r="P2295">
        <v>23.431706999999999</v>
      </c>
      <c r="Q2295">
        <v>24.408850000000001</v>
      </c>
      <c r="R2295">
        <v>25.441965</v>
      </c>
      <c r="S2295">
        <v>27.053426999999999</v>
      </c>
      <c r="T2295">
        <v>28.197115</v>
      </c>
      <c r="U2295">
        <v>29.151361000000001</v>
      </c>
      <c r="V2295">
        <v>30.221958000000001</v>
      </c>
      <c r="W2295">
        <v>31.127251000000001</v>
      </c>
      <c r="X2295">
        <v>32.040855000000001</v>
      </c>
      <c r="Y2295">
        <v>32.740203999999999</v>
      </c>
      <c r="Z2295">
        <v>33.584797000000002</v>
      </c>
      <c r="AA2295">
        <v>34.478973000000003</v>
      </c>
      <c r="AB2295">
        <v>35.256332</v>
      </c>
      <c r="AC2295">
        <v>36.214367000000003</v>
      </c>
      <c r="AD2295">
        <v>36.499512000000003</v>
      </c>
      <c r="AE2295">
        <v>37.100963999999998</v>
      </c>
      <c r="AF2295">
        <v>38.379027999999998</v>
      </c>
      <c r="AG2295">
        <v>39.631855000000002</v>
      </c>
      <c r="AH2295">
        <v>40.776730000000001</v>
      </c>
      <c r="AI2295">
        <v>42.325966000000001</v>
      </c>
      <c r="AJ2295">
        <v>43.140621000000003</v>
      </c>
      <c r="AK2295">
        <v>44.111736000000001</v>
      </c>
      <c r="AL2295">
        <v>44.824978000000002</v>
      </c>
      <c r="AM2295">
        <v>46.289669000000004</v>
      </c>
      <c r="AN2295">
        <v>47.666080000000001</v>
      </c>
      <c r="AO2295" s="1">
        <v>2.4E-2</v>
      </c>
    </row>
    <row r="2296" spans="1:41" hidden="1" x14ac:dyDescent="0.2">
      <c r="A2296" t="s">
        <v>1779</v>
      </c>
      <c r="B2296" t="s">
        <v>87</v>
      </c>
      <c r="C2296" t="s">
        <v>2648</v>
      </c>
      <c r="D2296" t="s">
        <v>2680</v>
      </c>
      <c r="E2296" t="s">
        <v>2664</v>
      </c>
      <c r="F2296" t="s">
        <v>2667</v>
      </c>
      <c r="I2296" t="s">
        <v>186</v>
      </c>
    </row>
    <row r="2297" spans="1:41" hidden="1" x14ac:dyDescent="0.2">
      <c r="A2297" t="s">
        <v>1779</v>
      </c>
      <c r="B2297" t="s">
        <v>11</v>
      </c>
      <c r="C2297" t="s">
        <v>2648</v>
      </c>
      <c r="D2297" t="s">
        <v>2680</v>
      </c>
      <c r="E2297" t="s">
        <v>2664</v>
      </c>
      <c r="F2297" t="s">
        <v>2667</v>
      </c>
      <c r="G2297" t="s">
        <v>2651</v>
      </c>
      <c r="H2297" t="s">
        <v>1695</v>
      </c>
      <c r="I2297" t="s">
        <v>186</v>
      </c>
      <c r="K2297">
        <v>14.3431</v>
      </c>
      <c r="L2297">
        <v>15.282875000000001</v>
      </c>
      <c r="M2297">
        <v>14.374537</v>
      </c>
      <c r="N2297">
        <v>15.923887000000001</v>
      </c>
      <c r="O2297">
        <v>16.297180000000001</v>
      </c>
      <c r="P2297">
        <v>16.822824000000001</v>
      </c>
      <c r="Q2297">
        <v>17.476982</v>
      </c>
      <c r="R2297">
        <v>18.258939999999999</v>
      </c>
      <c r="S2297">
        <v>18.896087999999999</v>
      </c>
      <c r="T2297">
        <v>19.257641</v>
      </c>
      <c r="U2297">
        <v>20.244699000000001</v>
      </c>
      <c r="V2297">
        <v>20.931809999999999</v>
      </c>
      <c r="W2297">
        <v>21.527327</v>
      </c>
      <c r="X2297">
        <v>22.244402000000001</v>
      </c>
      <c r="Y2297">
        <v>22.889983999999998</v>
      </c>
      <c r="Z2297">
        <v>23.668785</v>
      </c>
      <c r="AA2297">
        <v>24.554698999999999</v>
      </c>
      <c r="AB2297">
        <v>25.363033000000001</v>
      </c>
      <c r="AC2297">
        <v>26.062432999999999</v>
      </c>
      <c r="AD2297">
        <v>26.973438000000002</v>
      </c>
      <c r="AE2297">
        <v>27.79355</v>
      </c>
      <c r="AF2297">
        <v>28.476783999999999</v>
      </c>
      <c r="AG2297">
        <v>29.584966999999999</v>
      </c>
      <c r="AH2297">
        <v>30.779457000000001</v>
      </c>
      <c r="AI2297">
        <v>31.661021999999999</v>
      </c>
      <c r="AJ2297">
        <v>32.738483000000002</v>
      </c>
      <c r="AK2297">
        <v>33.627555999999998</v>
      </c>
      <c r="AL2297">
        <v>34.348247999999998</v>
      </c>
      <c r="AM2297">
        <v>35.228161</v>
      </c>
      <c r="AN2297">
        <v>35.887791</v>
      </c>
      <c r="AO2297" s="1">
        <v>3.2000000000000001E-2</v>
      </c>
    </row>
    <row r="2298" spans="1:41" hidden="1" x14ac:dyDescent="0.2">
      <c r="A2298" t="s">
        <v>1779</v>
      </c>
      <c r="B2298" t="s">
        <v>13</v>
      </c>
      <c r="C2298" t="s">
        <v>2648</v>
      </c>
      <c r="D2298" t="s">
        <v>2680</v>
      </c>
      <c r="E2298" t="s">
        <v>2664</v>
      </c>
      <c r="F2298" t="s">
        <v>2667</v>
      </c>
      <c r="G2298" t="s">
        <v>2652</v>
      </c>
      <c r="H2298" t="s">
        <v>1696</v>
      </c>
      <c r="I2298" t="s">
        <v>186</v>
      </c>
      <c r="K2298">
        <v>14.3431</v>
      </c>
      <c r="L2298">
        <v>15.278727999999999</v>
      </c>
      <c r="M2298">
        <v>13.897232000000001</v>
      </c>
      <c r="N2298">
        <v>14.847711</v>
      </c>
      <c r="O2298">
        <v>15.141628000000001</v>
      </c>
      <c r="P2298">
        <v>15.692278</v>
      </c>
      <c r="Q2298">
        <v>16.403934</v>
      </c>
      <c r="R2298">
        <v>17.140930000000001</v>
      </c>
      <c r="S2298">
        <v>17.790534999999998</v>
      </c>
      <c r="T2298">
        <v>18.219729999999998</v>
      </c>
      <c r="U2298">
        <v>18.877763999999999</v>
      </c>
      <c r="V2298">
        <v>19.563048999999999</v>
      </c>
      <c r="W2298">
        <v>20.059097000000001</v>
      </c>
      <c r="X2298">
        <v>20.385317000000001</v>
      </c>
      <c r="Y2298">
        <v>20.943321000000001</v>
      </c>
      <c r="Z2298">
        <v>21.430738000000002</v>
      </c>
      <c r="AA2298">
        <v>22.018060999999999</v>
      </c>
      <c r="AB2298">
        <v>22.799752999999999</v>
      </c>
      <c r="AC2298">
        <v>23.334949000000002</v>
      </c>
      <c r="AD2298">
        <v>24.441751</v>
      </c>
      <c r="AE2298">
        <v>25.246416</v>
      </c>
      <c r="AF2298">
        <v>25.810347</v>
      </c>
      <c r="AG2298">
        <v>26.937187000000002</v>
      </c>
      <c r="AH2298">
        <v>27.767531999999999</v>
      </c>
      <c r="AI2298">
        <v>28.480536000000001</v>
      </c>
      <c r="AJ2298">
        <v>29.485099999999999</v>
      </c>
      <c r="AK2298">
        <v>29.880558000000001</v>
      </c>
      <c r="AL2298">
        <v>30.601569999999999</v>
      </c>
      <c r="AM2298">
        <v>31.666754000000001</v>
      </c>
      <c r="AN2298">
        <v>32.513263999999999</v>
      </c>
      <c r="AO2298" s="1">
        <v>2.9000000000000001E-2</v>
      </c>
    </row>
    <row r="2299" spans="1:41" hidden="1" x14ac:dyDescent="0.2">
      <c r="A2299" t="s">
        <v>1779</v>
      </c>
      <c r="B2299" t="s">
        <v>15</v>
      </c>
      <c r="C2299" t="s">
        <v>2648</v>
      </c>
      <c r="D2299" t="s">
        <v>2680</v>
      </c>
      <c r="E2299" t="s">
        <v>2664</v>
      </c>
      <c r="F2299" t="s">
        <v>2667</v>
      </c>
      <c r="G2299" t="s">
        <v>2653</v>
      </c>
      <c r="H2299" t="s">
        <v>1697</v>
      </c>
      <c r="I2299" t="s">
        <v>186</v>
      </c>
      <c r="K2299">
        <v>14.3431</v>
      </c>
      <c r="L2299">
        <v>15.291142000000001</v>
      </c>
      <c r="M2299">
        <v>14.236945</v>
      </c>
      <c r="N2299">
        <v>16.032281999999999</v>
      </c>
      <c r="O2299">
        <v>16.866426000000001</v>
      </c>
      <c r="P2299">
        <v>17.572479000000001</v>
      </c>
      <c r="Q2299">
        <v>18.352844000000001</v>
      </c>
      <c r="R2299">
        <v>19.431460999999999</v>
      </c>
      <c r="S2299">
        <v>21.035450000000001</v>
      </c>
      <c r="T2299">
        <v>21.768927000000001</v>
      </c>
      <c r="U2299">
        <v>22.733919</v>
      </c>
      <c r="V2299">
        <v>23.570667</v>
      </c>
      <c r="W2299">
        <v>24.343026999999999</v>
      </c>
      <c r="X2299">
        <v>25.095618999999999</v>
      </c>
      <c r="Y2299">
        <v>25.671198</v>
      </c>
      <c r="Z2299">
        <v>26.417233</v>
      </c>
      <c r="AA2299">
        <v>27.25271</v>
      </c>
      <c r="AB2299">
        <v>27.867908</v>
      </c>
      <c r="AC2299">
        <v>28.679425999999999</v>
      </c>
      <c r="AD2299">
        <v>28.870701</v>
      </c>
      <c r="AE2299">
        <v>29.386241999999999</v>
      </c>
      <c r="AF2299">
        <v>30.179590000000001</v>
      </c>
      <c r="AG2299">
        <v>31.320843</v>
      </c>
      <c r="AH2299">
        <v>32.365001999999997</v>
      </c>
      <c r="AI2299">
        <v>33.721496999999999</v>
      </c>
      <c r="AJ2299">
        <v>34.624988999999999</v>
      </c>
      <c r="AK2299">
        <v>35.615794999999999</v>
      </c>
      <c r="AL2299">
        <v>36.234825000000001</v>
      </c>
      <c r="AM2299">
        <v>37.125847</v>
      </c>
      <c r="AN2299">
        <v>38.308368999999999</v>
      </c>
      <c r="AO2299" s="1">
        <v>3.4000000000000002E-2</v>
      </c>
    </row>
    <row r="2300" spans="1:41" hidden="1" x14ac:dyDescent="0.2">
      <c r="A2300" t="s">
        <v>1779</v>
      </c>
      <c r="B2300" t="s">
        <v>91</v>
      </c>
      <c r="C2300" t="s">
        <v>2648</v>
      </c>
      <c r="D2300" t="s">
        <v>2680</v>
      </c>
      <c r="E2300" t="s">
        <v>2664</v>
      </c>
      <c r="F2300" t="s">
        <v>2668</v>
      </c>
      <c r="I2300" t="s">
        <v>186</v>
      </c>
    </row>
    <row r="2301" spans="1:41" hidden="1" x14ac:dyDescent="0.2">
      <c r="A2301" t="s">
        <v>1779</v>
      </c>
      <c r="B2301" t="s">
        <v>11</v>
      </c>
      <c r="C2301" t="s">
        <v>2648</v>
      </c>
      <c r="D2301" t="s">
        <v>2680</v>
      </c>
      <c r="E2301" t="s">
        <v>2664</v>
      </c>
      <c r="F2301" t="s">
        <v>2668</v>
      </c>
      <c r="G2301" t="s">
        <v>2651</v>
      </c>
      <c r="H2301" t="s">
        <v>1698</v>
      </c>
      <c r="I2301" t="s">
        <v>186</v>
      </c>
      <c r="K2301">
        <v>22.932403999999998</v>
      </c>
      <c r="L2301">
        <v>22.468582000000001</v>
      </c>
      <c r="M2301">
        <v>21.896414</v>
      </c>
      <c r="N2301">
        <v>23.16328</v>
      </c>
      <c r="O2301">
        <v>23.602122999999999</v>
      </c>
      <c r="P2301">
        <v>24.077809999999999</v>
      </c>
      <c r="Q2301">
        <v>24.671371000000001</v>
      </c>
      <c r="R2301">
        <v>25.500978</v>
      </c>
      <c r="S2301">
        <v>26.282001000000001</v>
      </c>
      <c r="T2301">
        <v>26.848251000000001</v>
      </c>
      <c r="U2301">
        <v>27.797663</v>
      </c>
      <c r="V2301">
        <v>28.550449</v>
      </c>
      <c r="W2301">
        <v>29.297737000000001</v>
      </c>
      <c r="X2301">
        <v>29.995906999999999</v>
      </c>
      <c r="Y2301">
        <v>30.795819999999999</v>
      </c>
      <c r="Z2301">
        <v>31.741399999999999</v>
      </c>
      <c r="AA2301">
        <v>32.717185999999998</v>
      </c>
      <c r="AB2301">
        <v>33.638905000000001</v>
      </c>
      <c r="AC2301">
        <v>34.510910000000003</v>
      </c>
      <c r="AD2301">
        <v>35.609794999999998</v>
      </c>
      <c r="AE2301">
        <v>36.593989999999998</v>
      </c>
      <c r="AF2301">
        <v>37.438938</v>
      </c>
      <c r="AG2301">
        <v>38.726269000000002</v>
      </c>
      <c r="AH2301">
        <v>40.089706</v>
      </c>
      <c r="AI2301">
        <v>41.151485000000001</v>
      </c>
      <c r="AJ2301">
        <v>42.398612999999997</v>
      </c>
      <c r="AK2301">
        <v>43.475409999999997</v>
      </c>
      <c r="AL2301">
        <v>44.379086000000001</v>
      </c>
      <c r="AM2301">
        <v>45.329540000000001</v>
      </c>
      <c r="AN2301">
        <v>46.22504</v>
      </c>
      <c r="AO2301" s="1">
        <v>2.4E-2</v>
      </c>
    </row>
    <row r="2302" spans="1:41" hidden="1" x14ac:dyDescent="0.2">
      <c r="A2302" t="s">
        <v>1779</v>
      </c>
      <c r="B2302" t="s">
        <v>13</v>
      </c>
      <c r="C2302" t="s">
        <v>2648</v>
      </c>
      <c r="D2302" t="s">
        <v>2680</v>
      </c>
      <c r="E2302" t="s">
        <v>2664</v>
      </c>
      <c r="F2302" t="s">
        <v>2668</v>
      </c>
      <c r="G2302" t="s">
        <v>2652</v>
      </c>
      <c r="H2302" t="s">
        <v>1699</v>
      </c>
      <c r="I2302" t="s">
        <v>186</v>
      </c>
      <c r="K2302">
        <v>22.932403999999998</v>
      </c>
      <c r="L2302">
        <v>22.462484</v>
      </c>
      <c r="M2302">
        <v>21.563182999999999</v>
      </c>
      <c r="N2302">
        <v>22.313326</v>
      </c>
      <c r="O2302">
        <v>22.690992000000001</v>
      </c>
      <c r="P2302">
        <v>23.145036999999999</v>
      </c>
      <c r="Q2302">
        <v>23.816984000000001</v>
      </c>
      <c r="R2302">
        <v>24.622828999999999</v>
      </c>
      <c r="S2302">
        <v>25.431076000000001</v>
      </c>
      <c r="T2302">
        <v>26.080708000000001</v>
      </c>
      <c r="U2302">
        <v>26.881418</v>
      </c>
      <c r="V2302">
        <v>27.658318999999999</v>
      </c>
      <c r="W2302">
        <v>28.359413</v>
      </c>
      <c r="X2302">
        <v>28.831219000000001</v>
      </c>
      <c r="Y2302">
        <v>29.545998000000001</v>
      </c>
      <c r="Z2302">
        <v>30.293806</v>
      </c>
      <c r="AA2302">
        <v>31.093903999999998</v>
      </c>
      <c r="AB2302">
        <v>31.914885999999999</v>
      </c>
      <c r="AC2302">
        <v>32.656917999999997</v>
      </c>
      <c r="AD2302">
        <v>33.901629999999997</v>
      </c>
      <c r="AE2302">
        <v>34.902523000000002</v>
      </c>
      <c r="AF2302">
        <v>35.740107999999999</v>
      </c>
      <c r="AG2302">
        <v>36.926375999999998</v>
      </c>
      <c r="AH2302">
        <v>37.756531000000003</v>
      </c>
      <c r="AI2302">
        <v>38.639220999999999</v>
      </c>
      <c r="AJ2302">
        <v>39.839111000000003</v>
      </c>
      <c r="AK2302">
        <v>40.424011</v>
      </c>
      <c r="AL2302">
        <v>41.311942999999999</v>
      </c>
      <c r="AM2302">
        <v>42.509323000000002</v>
      </c>
      <c r="AN2302">
        <v>43.480690000000003</v>
      </c>
      <c r="AO2302" s="1">
        <v>2.1999999999999999E-2</v>
      </c>
    </row>
    <row r="2303" spans="1:41" hidden="1" x14ac:dyDescent="0.2">
      <c r="A2303" t="s">
        <v>1779</v>
      </c>
      <c r="B2303" t="s">
        <v>15</v>
      </c>
      <c r="C2303" t="s">
        <v>2648</v>
      </c>
      <c r="D2303" t="s">
        <v>2680</v>
      </c>
      <c r="E2303" t="s">
        <v>2664</v>
      </c>
      <c r="F2303" t="s">
        <v>2668</v>
      </c>
      <c r="G2303" t="s">
        <v>2653</v>
      </c>
      <c r="H2303" t="s">
        <v>1700</v>
      </c>
      <c r="I2303" t="s">
        <v>186</v>
      </c>
      <c r="K2303">
        <v>22.932403999999998</v>
      </c>
      <c r="L2303">
        <v>22.480736</v>
      </c>
      <c r="M2303">
        <v>21.845427000000001</v>
      </c>
      <c r="N2303">
        <v>23.475777000000001</v>
      </c>
      <c r="O2303">
        <v>24.373038999999999</v>
      </c>
      <c r="P2303">
        <v>25.090343000000001</v>
      </c>
      <c r="Q2303">
        <v>25.819229</v>
      </c>
      <c r="R2303">
        <v>26.754512999999999</v>
      </c>
      <c r="S2303">
        <v>28.495100000000001</v>
      </c>
      <c r="T2303">
        <v>29.342403000000001</v>
      </c>
      <c r="U2303">
        <v>30.287175999999999</v>
      </c>
      <c r="V2303">
        <v>31.183809</v>
      </c>
      <c r="W2303">
        <v>32.000408</v>
      </c>
      <c r="X2303">
        <v>32.791172000000003</v>
      </c>
      <c r="Y2303">
        <v>33.392578</v>
      </c>
      <c r="Z2303">
        <v>34.296463000000003</v>
      </c>
      <c r="AA2303">
        <v>35.188662999999998</v>
      </c>
      <c r="AB2303">
        <v>35.902625999999998</v>
      </c>
      <c r="AC2303">
        <v>36.850788000000001</v>
      </c>
      <c r="AD2303">
        <v>37.132472999999997</v>
      </c>
      <c r="AE2303">
        <v>37.892406000000001</v>
      </c>
      <c r="AF2303">
        <v>38.813384999999997</v>
      </c>
      <c r="AG2303">
        <v>40.127921999999998</v>
      </c>
      <c r="AH2303">
        <v>41.275955000000003</v>
      </c>
      <c r="AI2303">
        <v>42.712811000000002</v>
      </c>
      <c r="AJ2303">
        <v>43.946209000000003</v>
      </c>
      <c r="AK2303">
        <v>45.014744</v>
      </c>
      <c r="AL2303">
        <v>45.935051000000001</v>
      </c>
      <c r="AM2303">
        <v>47.063167999999997</v>
      </c>
      <c r="AN2303">
        <v>48.423690999999998</v>
      </c>
      <c r="AO2303" s="1">
        <v>2.5999999999999999E-2</v>
      </c>
    </row>
    <row r="2304" spans="1:41" hidden="1" x14ac:dyDescent="0.2">
      <c r="A2304" t="s">
        <v>1779</v>
      </c>
      <c r="B2304" t="s">
        <v>36</v>
      </c>
      <c r="C2304" t="s">
        <v>2648</v>
      </c>
      <c r="D2304" t="s">
        <v>2680</v>
      </c>
      <c r="E2304" t="s">
        <v>2664</v>
      </c>
      <c r="F2304" t="s">
        <v>2660</v>
      </c>
      <c r="I2304" t="s">
        <v>186</v>
      </c>
    </row>
    <row r="2305" spans="1:41" hidden="1" x14ac:dyDescent="0.2">
      <c r="A2305" t="s">
        <v>1779</v>
      </c>
      <c r="B2305" t="s">
        <v>11</v>
      </c>
      <c r="C2305" t="s">
        <v>2648</v>
      </c>
      <c r="D2305" t="s">
        <v>2680</v>
      </c>
      <c r="E2305" t="s">
        <v>2664</v>
      </c>
      <c r="F2305" t="s">
        <v>2660</v>
      </c>
      <c r="G2305" t="s">
        <v>2651</v>
      </c>
      <c r="H2305" t="s">
        <v>1701</v>
      </c>
      <c r="I2305" t="s">
        <v>186</v>
      </c>
      <c r="K2305">
        <v>5.9942130000000002</v>
      </c>
      <c r="L2305">
        <v>4.5421290000000001</v>
      </c>
      <c r="M2305">
        <v>7.9927440000000001</v>
      </c>
      <c r="N2305">
        <v>9.1624140000000001</v>
      </c>
      <c r="O2305">
        <v>9.4905340000000002</v>
      </c>
      <c r="P2305">
        <v>9.9385080000000006</v>
      </c>
      <c r="Q2305">
        <v>10.563409</v>
      </c>
      <c r="R2305">
        <v>11.077800999999999</v>
      </c>
      <c r="S2305">
        <v>11.46907</v>
      </c>
      <c r="T2305">
        <v>11.924965</v>
      </c>
      <c r="U2305">
        <v>12.430580000000001</v>
      </c>
      <c r="V2305">
        <v>12.886222</v>
      </c>
      <c r="W2305">
        <v>13.329618999999999</v>
      </c>
      <c r="X2305">
        <v>13.645776</v>
      </c>
      <c r="Y2305">
        <v>13.976174</v>
      </c>
      <c r="Z2305">
        <v>14.196372</v>
      </c>
      <c r="AA2305">
        <v>14.405376</v>
      </c>
      <c r="AB2305">
        <v>15.075955</v>
      </c>
      <c r="AC2305">
        <v>15.204523999999999</v>
      </c>
      <c r="AD2305">
        <v>16.323170000000001</v>
      </c>
      <c r="AE2305">
        <v>16.950524999999999</v>
      </c>
      <c r="AF2305">
        <v>17.551054000000001</v>
      </c>
      <c r="AG2305">
        <v>18.533788999999999</v>
      </c>
      <c r="AH2305">
        <v>19.346879999999999</v>
      </c>
      <c r="AI2305">
        <v>19.908655</v>
      </c>
      <c r="AJ2305">
        <v>20.659407000000002</v>
      </c>
      <c r="AK2305">
        <v>21.224758000000001</v>
      </c>
      <c r="AL2305">
        <v>21.676544</v>
      </c>
      <c r="AM2305">
        <v>22.193093999999999</v>
      </c>
      <c r="AN2305">
        <v>22.620229999999999</v>
      </c>
      <c r="AO2305" s="1">
        <v>4.7E-2</v>
      </c>
    </row>
    <row r="2306" spans="1:41" hidden="1" x14ac:dyDescent="0.2">
      <c r="A2306" t="s">
        <v>1779</v>
      </c>
      <c r="B2306" t="s">
        <v>13</v>
      </c>
      <c r="C2306" t="s">
        <v>2648</v>
      </c>
      <c r="D2306" t="s">
        <v>2680</v>
      </c>
      <c r="E2306" t="s">
        <v>2664</v>
      </c>
      <c r="F2306" t="s">
        <v>2660</v>
      </c>
      <c r="G2306" t="s">
        <v>2652</v>
      </c>
      <c r="H2306" t="s">
        <v>1702</v>
      </c>
      <c r="I2306" t="s">
        <v>186</v>
      </c>
      <c r="K2306">
        <v>5.9942960000000003</v>
      </c>
      <c r="L2306">
        <v>4.5391360000000001</v>
      </c>
      <c r="M2306">
        <v>7.6488110000000002</v>
      </c>
      <c r="N2306">
        <v>8.3313179999999996</v>
      </c>
      <c r="O2306">
        <v>8.6233280000000008</v>
      </c>
      <c r="P2306">
        <v>9.0724710000000002</v>
      </c>
      <c r="Q2306">
        <v>9.6955629999999999</v>
      </c>
      <c r="R2306">
        <v>10.13874</v>
      </c>
      <c r="S2306">
        <v>10.552004</v>
      </c>
      <c r="T2306">
        <v>10.922884</v>
      </c>
      <c r="U2306">
        <v>11.317397</v>
      </c>
      <c r="V2306">
        <v>11.763479</v>
      </c>
      <c r="W2306">
        <v>12.153157999999999</v>
      </c>
      <c r="X2306">
        <v>12.387708999999999</v>
      </c>
      <c r="Y2306">
        <v>12.73898</v>
      </c>
      <c r="Z2306">
        <v>13.045133999999999</v>
      </c>
      <c r="AA2306">
        <v>13.405268</v>
      </c>
      <c r="AB2306">
        <v>13.905269000000001</v>
      </c>
      <c r="AC2306">
        <v>14.263157</v>
      </c>
      <c r="AD2306">
        <v>15.073684999999999</v>
      </c>
      <c r="AE2306">
        <v>15.628912</v>
      </c>
      <c r="AF2306">
        <v>15.981074</v>
      </c>
      <c r="AG2306">
        <v>16.692394</v>
      </c>
      <c r="AH2306">
        <v>17.234435999999999</v>
      </c>
      <c r="AI2306">
        <v>17.655949</v>
      </c>
      <c r="AJ2306">
        <v>18.357924000000001</v>
      </c>
      <c r="AK2306">
        <v>18.556861999999999</v>
      </c>
      <c r="AL2306">
        <v>18.973244000000001</v>
      </c>
      <c r="AM2306">
        <v>19.613668000000001</v>
      </c>
      <c r="AN2306">
        <v>20.229489999999998</v>
      </c>
      <c r="AO2306" s="1">
        <v>4.2999999999999997E-2</v>
      </c>
    </row>
    <row r="2307" spans="1:41" hidden="1" x14ac:dyDescent="0.2">
      <c r="A2307" t="s">
        <v>1779</v>
      </c>
      <c r="B2307" t="s">
        <v>15</v>
      </c>
      <c r="C2307" t="s">
        <v>2648</v>
      </c>
      <c r="D2307" t="s">
        <v>2680</v>
      </c>
      <c r="E2307" t="s">
        <v>2664</v>
      </c>
      <c r="F2307" t="s">
        <v>2660</v>
      </c>
      <c r="G2307" t="s">
        <v>2653</v>
      </c>
      <c r="H2307" t="s">
        <v>1703</v>
      </c>
      <c r="I2307" t="s">
        <v>186</v>
      </c>
      <c r="K2307">
        <v>5.9942060000000001</v>
      </c>
      <c r="L2307">
        <v>4.5517260000000004</v>
      </c>
      <c r="M2307">
        <v>8.0040560000000003</v>
      </c>
      <c r="N2307">
        <v>9.4766960000000005</v>
      </c>
      <c r="O2307">
        <v>10.160382</v>
      </c>
      <c r="P2307">
        <v>10.744239</v>
      </c>
      <c r="Q2307">
        <v>11.435772999999999</v>
      </c>
      <c r="R2307">
        <v>12.097711</v>
      </c>
      <c r="S2307">
        <v>13.218000999999999</v>
      </c>
      <c r="T2307">
        <v>13.578666999999999</v>
      </c>
      <c r="U2307">
        <v>14.081951999999999</v>
      </c>
      <c r="V2307">
        <v>14.526996</v>
      </c>
      <c r="W2307">
        <v>14.936327</v>
      </c>
      <c r="X2307">
        <v>15.311610999999999</v>
      </c>
      <c r="Y2307">
        <v>15.625908000000001</v>
      </c>
      <c r="Z2307">
        <v>16.016171</v>
      </c>
      <c r="AA2307">
        <v>16.323772000000002</v>
      </c>
      <c r="AB2307">
        <v>16.856649000000001</v>
      </c>
      <c r="AC2307">
        <v>17.267101</v>
      </c>
      <c r="AD2307">
        <v>17.720692</v>
      </c>
      <c r="AE2307">
        <v>18.310749000000001</v>
      </c>
      <c r="AF2307">
        <v>18.873621</v>
      </c>
      <c r="AG2307">
        <v>19.701747999999998</v>
      </c>
      <c r="AH2307">
        <v>20.049078000000002</v>
      </c>
      <c r="AI2307">
        <v>20.68404</v>
      </c>
      <c r="AJ2307">
        <v>21.401883999999999</v>
      </c>
      <c r="AK2307">
        <v>21.925841999999999</v>
      </c>
      <c r="AL2307">
        <v>22.577504999999999</v>
      </c>
      <c r="AM2307">
        <v>23.260238999999999</v>
      </c>
      <c r="AN2307">
        <v>23.775423</v>
      </c>
      <c r="AO2307" s="1">
        <v>4.9000000000000002E-2</v>
      </c>
    </row>
    <row r="2308" spans="1:41" hidden="1" x14ac:dyDescent="0.2">
      <c r="A2308" t="s">
        <v>1779</v>
      </c>
      <c r="B2308" t="s">
        <v>21</v>
      </c>
      <c r="C2308" t="s">
        <v>2648</v>
      </c>
      <c r="D2308" t="s">
        <v>2680</v>
      </c>
      <c r="E2308" t="s">
        <v>2664</v>
      </c>
      <c r="F2308" t="s">
        <v>2655</v>
      </c>
      <c r="I2308" t="s">
        <v>186</v>
      </c>
    </row>
    <row r="2309" spans="1:41" hidden="1" x14ac:dyDescent="0.2">
      <c r="A2309" t="s">
        <v>1779</v>
      </c>
      <c r="B2309" t="s">
        <v>11</v>
      </c>
      <c r="C2309" t="s">
        <v>2648</v>
      </c>
      <c r="D2309" t="s">
        <v>2680</v>
      </c>
      <c r="E2309" t="s">
        <v>2664</v>
      </c>
      <c r="F2309" t="s">
        <v>2655</v>
      </c>
      <c r="G2309" t="s">
        <v>2651</v>
      </c>
      <c r="H2309" t="s">
        <v>1704</v>
      </c>
      <c r="I2309" t="s">
        <v>186</v>
      </c>
      <c r="K2309">
        <v>14.247108000000001</v>
      </c>
      <c r="L2309">
        <v>14.266674</v>
      </c>
      <c r="M2309">
        <v>13.935858</v>
      </c>
      <c r="N2309">
        <v>13.730746999999999</v>
      </c>
      <c r="O2309">
        <v>13.615748</v>
      </c>
      <c r="P2309">
        <v>13.606313</v>
      </c>
      <c r="Q2309">
        <v>13.717597</v>
      </c>
      <c r="R2309">
        <v>13.909545</v>
      </c>
      <c r="S2309">
        <v>14.045472</v>
      </c>
      <c r="T2309">
        <v>14.160439</v>
      </c>
      <c r="U2309">
        <v>14.313314</v>
      </c>
      <c r="V2309">
        <v>14.412209000000001</v>
      </c>
      <c r="W2309">
        <v>14.600244</v>
      </c>
      <c r="X2309">
        <v>14.738953</v>
      </c>
      <c r="Y2309">
        <v>14.886521</v>
      </c>
      <c r="Z2309">
        <v>15.094637000000001</v>
      </c>
      <c r="AA2309">
        <v>15.31897</v>
      </c>
      <c r="AB2309">
        <v>15.573354999999999</v>
      </c>
      <c r="AC2309">
        <v>15.821121</v>
      </c>
      <c r="AD2309">
        <v>16.149792000000001</v>
      </c>
      <c r="AE2309">
        <v>16.465720999999998</v>
      </c>
      <c r="AF2309">
        <v>16.744637000000001</v>
      </c>
      <c r="AG2309">
        <v>17.094111999999999</v>
      </c>
      <c r="AH2309">
        <v>17.339055999999999</v>
      </c>
      <c r="AI2309">
        <v>17.655552</v>
      </c>
      <c r="AJ2309">
        <v>18.020212000000001</v>
      </c>
      <c r="AK2309">
        <v>18.406307000000002</v>
      </c>
      <c r="AL2309">
        <v>18.844525999999998</v>
      </c>
      <c r="AM2309">
        <v>19.248187999999999</v>
      </c>
      <c r="AN2309">
        <v>19.688395</v>
      </c>
      <c r="AO2309" s="1">
        <v>1.0999999999999999E-2</v>
      </c>
    </row>
    <row r="2310" spans="1:41" hidden="1" x14ac:dyDescent="0.2">
      <c r="A2310" t="s">
        <v>1779</v>
      </c>
      <c r="B2310" t="s">
        <v>13</v>
      </c>
      <c r="C2310" t="s">
        <v>2648</v>
      </c>
      <c r="D2310" t="s">
        <v>2680</v>
      </c>
      <c r="E2310" t="s">
        <v>2664</v>
      </c>
      <c r="F2310" t="s">
        <v>2655</v>
      </c>
      <c r="G2310" t="s">
        <v>2652</v>
      </c>
      <c r="H2310" t="s">
        <v>1705</v>
      </c>
      <c r="I2310" t="s">
        <v>186</v>
      </c>
      <c r="K2310">
        <v>14.234738999999999</v>
      </c>
      <c r="L2310">
        <v>13.94594</v>
      </c>
      <c r="M2310">
        <v>13.454217</v>
      </c>
      <c r="N2310">
        <v>13.131083</v>
      </c>
      <c r="O2310">
        <v>13.002596</v>
      </c>
      <c r="P2310">
        <v>12.950062000000001</v>
      </c>
      <c r="Q2310">
        <v>13.004889</v>
      </c>
      <c r="R2310">
        <v>13.157114999999999</v>
      </c>
      <c r="S2310">
        <v>13.250222000000001</v>
      </c>
      <c r="T2310">
        <v>13.368983</v>
      </c>
      <c r="U2310">
        <v>13.476532000000001</v>
      </c>
      <c r="V2310">
        <v>13.569578</v>
      </c>
      <c r="W2310">
        <v>13.796065</v>
      </c>
      <c r="X2310">
        <v>13.94903</v>
      </c>
      <c r="Y2310">
        <v>14.051886</v>
      </c>
      <c r="Z2310">
        <v>14.204288999999999</v>
      </c>
      <c r="AA2310">
        <v>14.382842</v>
      </c>
      <c r="AB2310">
        <v>14.537102000000001</v>
      </c>
      <c r="AC2310">
        <v>14.754035</v>
      </c>
      <c r="AD2310">
        <v>14.953865</v>
      </c>
      <c r="AE2310">
        <v>15.141639</v>
      </c>
      <c r="AF2310">
        <v>15.291005</v>
      </c>
      <c r="AG2310">
        <v>15.539618000000001</v>
      </c>
      <c r="AH2310">
        <v>15.784703</v>
      </c>
      <c r="AI2310">
        <v>16.057849999999998</v>
      </c>
      <c r="AJ2310">
        <v>16.333632000000001</v>
      </c>
      <c r="AK2310">
        <v>16.556180999999999</v>
      </c>
      <c r="AL2310">
        <v>16.865179000000001</v>
      </c>
      <c r="AM2310">
        <v>17.180399000000001</v>
      </c>
      <c r="AN2310">
        <v>17.489042000000001</v>
      </c>
      <c r="AO2310" s="1">
        <v>7.0000000000000001E-3</v>
      </c>
    </row>
    <row r="2311" spans="1:41" hidden="1" x14ac:dyDescent="0.2">
      <c r="A2311" t="s">
        <v>1779</v>
      </c>
      <c r="B2311" t="s">
        <v>15</v>
      </c>
      <c r="C2311" t="s">
        <v>2648</v>
      </c>
      <c r="D2311" t="s">
        <v>2680</v>
      </c>
      <c r="E2311" t="s">
        <v>2664</v>
      </c>
      <c r="F2311" t="s">
        <v>2655</v>
      </c>
      <c r="G2311" t="s">
        <v>2653</v>
      </c>
      <c r="H2311" t="s">
        <v>1706</v>
      </c>
      <c r="I2311" t="s">
        <v>186</v>
      </c>
      <c r="K2311">
        <v>14.248663000000001</v>
      </c>
      <c r="L2311">
        <v>15.001346</v>
      </c>
      <c r="M2311">
        <v>14.926992</v>
      </c>
      <c r="N2311">
        <v>14.987291000000001</v>
      </c>
      <c r="O2311">
        <v>15.066595</v>
      </c>
      <c r="P2311">
        <v>15.228502000000001</v>
      </c>
      <c r="Q2311">
        <v>15.343372</v>
      </c>
      <c r="R2311">
        <v>15.654109999999999</v>
      </c>
      <c r="S2311">
        <v>15.959833</v>
      </c>
      <c r="T2311">
        <v>16.142413999999999</v>
      </c>
      <c r="U2311">
        <v>16.410862000000002</v>
      </c>
      <c r="V2311">
        <v>16.670822000000001</v>
      </c>
      <c r="W2311">
        <v>16.950716</v>
      </c>
      <c r="X2311">
        <v>17.209026000000001</v>
      </c>
      <c r="Y2311">
        <v>17.423742000000001</v>
      </c>
      <c r="Z2311">
        <v>17.843885</v>
      </c>
      <c r="AA2311">
        <v>18.129822000000001</v>
      </c>
      <c r="AB2311">
        <v>18.474830999999998</v>
      </c>
      <c r="AC2311">
        <v>18.924799</v>
      </c>
      <c r="AD2311">
        <v>19.419878000000001</v>
      </c>
      <c r="AE2311">
        <v>19.722667999999999</v>
      </c>
      <c r="AF2311">
        <v>19.978186000000001</v>
      </c>
      <c r="AG2311">
        <v>20.291250000000002</v>
      </c>
      <c r="AH2311">
        <v>20.904904999999999</v>
      </c>
      <c r="AI2311">
        <v>21.440169999999998</v>
      </c>
      <c r="AJ2311">
        <v>22.001715000000001</v>
      </c>
      <c r="AK2311">
        <v>22.564585000000001</v>
      </c>
      <c r="AL2311">
        <v>23.142368000000001</v>
      </c>
      <c r="AM2311">
        <v>23.824738</v>
      </c>
      <c r="AN2311">
        <v>24.518249999999998</v>
      </c>
      <c r="AO2311" s="1">
        <v>1.9E-2</v>
      </c>
    </row>
    <row r="2312" spans="1:41" hidden="1" x14ac:dyDescent="0.2">
      <c r="A2312" t="s">
        <v>1779</v>
      </c>
      <c r="B2312" t="s">
        <v>25</v>
      </c>
      <c r="C2312" t="s">
        <v>2648</v>
      </c>
      <c r="D2312" t="s">
        <v>2680</v>
      </c>
      <c r="E2312" t="s">
        <v>2664</v>
      </c>
      <c r="F2312" t="s">
        <v>2656</v>
      </c>
      <c r="I2312" t="s">
        <v>186</v>
      </c>
    </row>
    <row r="2313" spans="1:41" hidden="1" x14ac:dyDescent="0.2">
      <c r="A2313" t="s">
        <v>1779</v>
      </c>
      <c r="B2313" t="s">
        <v>11</v>
      </c>
      <c r="C2313" t="s">
        <v>2648</v>
      </c>
      <c r="D2313" t="s">
        <v>2680</v>
      </c>
      <c r="E2313" t="s">
        <v>2664</v>
      </c>
      <c r="F2313" t="s">
        <v>2656</v>
      </c>
      <c r="G2313" t="s">
        <v>2651</v>
      </c>
      <c r="H2313" t="s">
        <v>1707</v>
      </c>
      <c r="I2313" t="s">
        <v>186</v>
      </c>
      <c r="K2313">
        <v>36.408954999999999</v>
      </c>
      <c r="L2313">
        <v>38.287894999999999</v>
      </c>
      <c r="M2313">
        <v>36.497886999999999</v>
      </c>
      <c r="N2313">
        <v>36.658199000000003</v>
      </c>
      <c r="O2313">
        <v>37.369278000000001</v>
      </c>
      <c r="P2313">
        <v>37.884265999999997</v>
      </c>
      <c r="Q2313">
        <v>38.809627999999996</v>
      </c>
      <c r="R2313">
        <v>39.914875000000002</v>
      </c>
      <c r="S2313">
        <v>41.261913</v>
      </c>
      <c r="T2313">
        <v>41.883163000000003</v>
      </c>
      <c r="U2313">
        <v>42.372177000000001</v>
      </c>
      <c r="V2313">
        <v>42.893723000000001</v>
      </c>
      <c r="W2313">
        <v>43.795363999999999</v>
      </c>
      <c r="X2313">
        <v>44.405754000000002</v>
      </c>
      <c r="Y2313">
        <v>45.054904999999998</v>
      </c>
      <c r="Z2313">
        <v>45.317538999999996</v>
      </c>
      <c r="AA2313">
        <v>45.762264000000002</v>
      </c>
      <c r="AB2313">
        <v>46.334296999999999</v>
      </c>
      <c r="AC2313">
        <v>46.917610000000003</v>
      </c>
      <c r="AD2313">
        <v>47.738200999999997</v>
      </c>
      <c r="AE2313">
        <v>48.535198000000001</v>
      </c>
      <c r="AF2313">
        <v>49.008136999999998</v>
      </c>
      <c r="AG2313">
        <v>49.603785999999999</v>
      </c>
      <c r="AH2313">
        <v>50.295859999999998</v>
      </c>
      <c r="AI2313">
        <v>51.008934000000004</v>
      </c>
      <c r="AJ2313">
        <v>51.886833000000003</v>
      </c>
      <c r="AK2313">
        <v>52.790675999999998</v>
      </c>
      <c r="AL2313">
        <v>53.879646000000001</v>
      </c>
      <c r="AM2313">
        <v>54.696193999999998</v>
      </c>
      <c r="AN2313">
        <v>55.464626000000003</v>
      </c>
      <c r="AO2313" s="1">
        <v>1.4999999999999999E-2</v>
      </c>
    </row>
    <row r="2314" spans="1:41" hidden="1" x14ac:dyDescent="0.2">
      <c r="A2314" t="s">
        <v>1779</v>
      </c>
      <c r="B2314" t="s">
        <v>13</v>
      </c>
      <c r="C2314" t="s">
        <v>2648</v>
      </c>
      <c r="D2314" t="s">
        <v>2680</v>
      </c>
      <c r="E2314" t="s">
        <v>2664</v>
      </c>
      <c r="F2314" t="s">
        <v>2656</v>
      </c>
      <c r="G2314" t="s">
        <v>2652</v>
      </c>
      <c r="H2314" t="s">
        <v>1708</v>
      </c>
      <c r="I2314" t="s">
        <v>186</v>
      </c>
      <c r="K2314">
        <v>36.459758999999998</v>
      </c>
      <c r="L2314">
        <v>38.324058999999998</v>
      </c>
      <c r="M2314">
        <v>36.124203000000001</v>
      </c>
      <c r="N2314">
        <v>35.997089000000003</v>
      </c>
      <c r="O2314">
        <v>36.504089</v>
      </c>
      <c r="P2314">
        <v>36.994346999999998</v>
      </c>
      <c r="Q2314">
        <v>37.956524000000002</v>
      </c>
      <c r="R2314">
        <v>38.570492000000002</v>
      </c>
      <c r="S2314">
        <v>39.616073999999998</v>
      </c>
      <c r="T2314">
        <v>40.251514</v>
      </c>
      <c r="U2314">
        <v>40.873066000000001</v>
      </c>
      <c r="V2314">
        <v>41.419688999999998</v>
      </c>
      <c r="W2314">
        <v>42.333519000000003</v>
      </c>
      <c r="X2314">
        <v>42.899540000000002</v>
      </c>
      <c r="Y2314">
        <v>43.446472</v>
      </c>
      <c r="Z2314">
        <v>43.743361999999998</v>
      </c>
      <c r="AA2314">
        <v>44.313358000000001</v>
      </c>
      <c r="AB2314">
        <v>44.978538999999998</v>
      </c>
      <c r="AC2314">
        <v>45.637492999999999</v>
      </c>
      <c r="AD2314">
        <v>46.530861000000002</v>
      </c>
      <c r="AE2314">
        <v>47.248767999999998</v>
      </c>
      <c r="AF2314">
        <v>47.612591000000002</v>
      </c>
      <c r="AG2314">
        <v>48.024773000000003</v>
      </c>
      <c r="AH2314">
        <v>48.771541999999997</v>
      </c>
      <c r="AI2314">
        <v>49.625534000000002</v>
      </c>
      <c r="AJ2314">
        <v>50.032378999999999</v>
      </c>
      <c r="AK2314">
        <v>50.730136999999999</v>
      </c>
      <c r="AL2314">
        <v>51.464492999999997</v>
      </c>
      <c r="AM2314">
        <v>52.069564999999997</v>
      </c>
      <c r="AN2314">
        <v>52.628501999999997</v>
      </c>
      <c r="AO2314" s="1">
        <v>1.2999999999999999E-2</v>
      </c>
    </row>
    <row r="2315" spans="1:41" hidden="1" x14ac:dyDescent="0.2">
      <c r="A2315" t="s">
        <v>1779</v>
      </c>
      <c r="B2315" t="s">
        <v>15</v>
      </c>
      <c r="C2315" t="s">
        <v>2648</v>
      </c>
      <c r="D2315" t="s">
        <v>2680</v>
      </c>
      <c r="E2315" t="s">
        <v>2664</v>
      </c>
      <c r="F2315" t="s">
        <v>2656</v>
      </c>
      <c r="G2315" t="s">
        <v>2653</v>
      </c>
      <c r="H2315" t="s">
        <v>1709</v>
      </c>
      <c r="I2315" t="s">
        <v>186</v>
      </c>
      <c r="K2315">
        <v>36.428978000000001</v>
      </c>
      <c r="L2315">
        <v>38.219898000000001</v>
      </c>
      <c r="M2315">
        <v>37.122931999999999</v>
      </c>
      <c r="N2315">
        <v>37.802428999999997</v>
      </c>
      <c r="O2315">
        <v>38.884438000000003</v>
      </c>
      <c r="P2315">
        <v>39.767487000000003</v>
      </c>
      <c r="Q2315">
        <v>41.018535999999997</v>
      </c>
      <c r="R2315">
        <v>42.015179000000003</v>
      </c>
      <c r="S2315">
        <v>42.958202</v>
      </c>
      <c r="T2315">
        <v>43.666229000000001</v>
      </c>
      <c r="U2315">
        <v>44.597988000000001</v>
      </c>
      <c r="V2315">
        <v>45.085514000000003</v>
      </c>
      <c r="W2315">
        <v>45.6661</v>
      </c>
      <c r="X2315">
        <v>46.082782999999999</v>
      </c>
      <c r="Y2315">
        <v>46.485039</v>
      </c>
      <c r="Z2315">
        <v>46.804572999999998</v>
      </c>
      <c r="AA2315">
        <v>47.410187000000001</v>
      </c>
      <c r="AB2315">
        <v>48.056316000000002</v>
      </c>
      <c r="AC2315">
        <v>48.681038000000001</v>
      </c>
      <c r="AD2315">
        <v>49.770988000000003</v>
      </c>
      <c r="AE2315">
        <v>50.697440999999998</v>
      </c>
      <c r="AF2315">
        <v>51.073784000000003</v>
      </c>
      <c r="AG2315">
        <v>51.416080000000001</v>
      </c>
      <c r="AH2315">
        <v>52.331401999999997</v>
      </c>
      <c r="AI2315">
        <v>53.056305000000002</v>
      </c>
      <c r="AJ2315">
        <v>53.991348000000002</v>
      </c>
      <c r="AK2315">
        <v>54.885241999999998</v>
      </c>
      <c r="AL2315">
        <v>55.872504999999997</v>
      </c>
      <c r="AM2315">
        <v>56.892116999999999</v>
      </c>
      <c r="AN2315">
        <v>57.940970999999998</v>
      </c>
      <c r="AO2315" s="1">
        <v>1.6E-2</v>
      </c>
    </row>
    <row r="2316" spans="1:41" hidden="1" x14ac:dyDescent="0.2">
      <c r="A2316" t="s">
        <v>1779</v>
      </c>
      <c r="B2316" t="s">
        <v>104</v>
      </c>
    </row>
    <row r="2317" spans="1:41" hidden="1" x14ac:dyDescent="0.2">
      <c r="A2317" t="s">
        <v>1779</v>
      </c>
      <c r="B2317" t="s">
        <v>17</v>
      </c>
      <c r="C2317" t="s">
        <v>2648</v>
      </c>
      <c r="D2317" t="s">
        <v>2680</v>
      </c>
      <c r="E2317" t="s">
        <v>2669</v>
      </c>
      <c r="F2317" t="s">
        <v>2654</v>
      </c>
      <c r="I2317" t="s">
        <v>186</v>
      </c>
    </row>
    <row r="2318" spans="1:41" hidden="1" x14ac:dyDescent="0.2">
      <c r="A2318" t="s">
        <v>1779</v>
      </c>
      <c r="B2318" t="s">
        <v>11</v>
      </c>
      <c r="C2318" t="s">
        <v>2648</v>
      </c>
      <c r="D2318" t="s">
        <v>2680</v>
      </c>
      <c r="E2318" t="s">
        <v>2669</v>
      </c>
      <c r="F2318" t="s">
        <v>2654</v>
      </c>
      <c r="G2318" t="s">
        <v>2651</v>
      </c>
      <c r="H2318" t="s">
        <v>1710</v>
      </c>
      <c r="I2318" t="s">
        <v>186</v>
      </c>
      <c r="K2318">
        <v>20.635023</v>
      </c>
      <c r="L2318">
        <v>21.387547000000001</v>
      </c>
      <c r="M2318">
        <v>20.099713999999999</v>
      </c>
      <c r="N2318">
        <v>20.859282</v>
      </c>
      <c r="O2318">
        <v>20.494980000000002</v>
      </c>
      <c r="P2318">
        <v>20.221872000000001</v>
      </c>
      <c r="Q2318">
        <v>20.089064</v>
      </c>
      <c r="R2318">
        <v>20.866887999999999</v>
      </c>
      <c r="S2318">
        <v>21.520201</v>
      </c>
      <c r="T2318">
        <v>22.013729000000001</v>
      </c>
      <c r="U2318">
        <v>22.922832</v>
      </c>
      <c r="V2318">
        <v>23.620519999999999</v>
      </c>
      <c r="W2318">
        <v>24.264513000000001</v>
      </c>
      <c r="X2318">
        <v>24.965281999999998</v>
      </c>
      <c r="Y2318">
        <v>25.655757999999999</v>
      </c>
      <c r="Z2318">
        <v>26.463958999999999</v>
      </c>
      <c r="AA2318">
        <v>27.354908000000002</v>
      </c>
      <c r="AB2318">
        <v>28.176349999999999</v>
      </c>
      <c r="AC2318">
        <v>28.902246000000002</v>
      </c>
      <c r="AD2318">
        <v>29.879601999999998</v>
      </c>
      <c r="AE2318">
        <v>30.736806999999999</v>
      </c>
      <c r="AF2318">
        <v>31.458124000000002</v>
      </c>
      <c r="AG2318">
        <v>32.602950999999997</v>
      </c>
      <c r="AH2318">
        <v>33.823352999999997</v>
      </c>
      <c r="AI2318">
        <v>34.748032000000002</v>
      </c>
      <c r="AJ2318">
        <v>35.851917</v>
      </c>
      <c r="AK2318">
        <v>36.772072000000001</v>
      </c>
      <c r="AL2318">
        <v>37.532150000000001</v>
      </c>
      <c r="AM2318">
        <v>38.326079999999997</v>
      </c>
      <c r="AN2318">
        <v>39.037571</v>
      </c>
      <c r="AO2318" s="1">
        <v>2.1999999999999999E-2</v>
      </c>
    </row>
    <row r="2319" spans="1:41" hidden="1" x14ac:dyDescent="0.2">
      <c r="A2319" t="s">
        <v>1779</v>
      </c>
      <c r="B2319" t="s">
        <v>13</v>
      </c>
      <c r="C2319" t="s">
        <v>2648</v>
      </c>
      <c r="D2319" t="s">
        <v>2680</v>
      </c>
      <c r="E2319" t="s">
        <v>2669</v>
      </c>
      <c r="F2319" t="s">
        <v>2654</v>
      </c>
      <c r="G2319" t="s">
        <v>2652</v>
      </c>
      <c r="H2319" t="s">
        <v>1711</v>
      </c>
      <c r="I2319" t="s">
        <v>186</v>
      </c>
      <c r="K2319">
        <v>20.635023</v>
      </c>
      <c r="L2319">
        <v>21.381741999999999</v>
      </c>
      <c r="M2319">
        <v>19.641749999999998</v>
      </c>
      <c r="N2319">
        <v>19.833970999999998</v>
      </c>
      <c r="O2319">
        <v>19.415013999999999</v>
      </c>
      <c r="P2319">
        <v>19.149477000000001</v>
      </c>
      <c r="Q2319">
        <v>19.03492</v>
      </c>
      <c r="R2319">
        <v>19.779249</v>
      </c>
      <c r="S2319">
        <v>20.438662999999998</v>
      </c>
      <c r="T2319">
        <v>20.940607</v>
      </c>
      <c r="U2319">
        <v>21.591528</v>
      </c>
      <c r="V2319">
        <v>22.294926</v>
      </c>
      <c r="W2319">
        <v>22.867101999999999</v>
      </c>
      <c r="X2319">
        <v>23.268763</v>
      </c>
      <c r="Y2319">
        <v>23.849468000000002</v>
      </c>
      <c r="Z2319">
        <v>24.385712000000002</v>
      </c>
      <c r="AA2319">
        <v>24.997395000000001</v>
      </c>
      <c r="AB2319">
        <v>25.798459999999999</v>
      </c>
      <c r="AC2319">
        <v>26.372464999999998</v>
      </c>
      <c r="AD2319">
        <v>27.541889000000001</v>
      </c>
      <c r="AE2319">
        <v>28.395512</v>
      </c>
      <c r="AF2319">
        <v>29.039245999999999</v>
      </c>
      <c r="AG2319">
        <v>30.123083000000001</v>
      </c>
      <c r="AH2319">
        <v>30.946997</v>
      </c>
      <c r="AI2319">
        <v>31.671555000000001</v>
      </c>
      <c r="AJ2319">
        <v>32.731513999999997</v>
      </c>
      <c r="AK2319">
        <v>33.145556999999997</v>
      </c>
      <c r="AL2319">
        <v>33.878112999999999</v>
      </c>
      <c r="AM2319">
        <v>34.921539000000003</v>
      </c>
      <c r="AN2319">
        <v>35.771908000000003</v>
      </c>
      <c r="AO2319" s="1">
        <v>1.9E-2</v>
      </c>
    </row>
    <row r="2320" spans="1:41" hidden="1" x14ac:dyDescent="0.2">
      <c r="A2320" t="s">
        <v>1779</v>
      </c>
      <c r="B2320" t="s">
        <v>15</v>
      </c>
      <c r="C2320" t="s">
        <v>2648</v>
      </c>
      <c r="D2320" t="s">
        <v>2680</v>
      </c>
      <c r="E2320" t="s">
        <v>2669</v>
      </c>
      <c r="F2320" t="s">
        <v>2654</v>
      </c>
      <c r="G2320" t="s">
        <v>2653</v>
      </c>
      <c r="H2320" t="s">
        <v>1712</v>
      </c>
      <c r="I2320" t="s">
        <v>186</v>
      </c>
      <c r="K2320">
        <v>20.635023</v>
      </c>
      <c r="L2320">
        <v>21.399114999999998</v>
      </c>
      <c r="M2320">
        <v>19.973274</v>
      </c>
      <c r="N2320">
        <v>21.068161</v>
      </c>
      <c r="O2320">
        <v>21.127020000000002</v>
      </c>
      <c r="P2320">
        <v>21.070892000000001</v>
      </c>
      <c r="Q2320">
        <v>21.054258000000001</v>
      </c>
      <c r="R2320">
        <v>22.083199</v>
      </c>
      <c r="S2320">
        <v>23.680053999999998</v>
      </c>
      <c r="T2320">
        <v>24.454834000000002</v>
      </c>
      <c r="U2320">
        <v>25.403362000000001</v>
      </c>
      <c r="V2320">
        <v>26.24231</v>
      </c>
      <c r="W2320">
        <v>27.009461999999999</v>
      </c>
      <c r="X2320">
        <v>27.764969000000001</v>
      </c>
      <c r="Y2320">
        <v>28.337595</v>
      </c>
      <c r="Z2320">
        <v>29.059092</v>
      </c>
      <c r="AA2320">
        <v>29.917627</v>
      </c>
      <c r="AB2320">
        <v>30.605087000000001</v>
      </c>
      <c r="AC2320">
        <v>31.405063999999999</v>
      </c>
      <c r="AD2320">
        <v>31.530028999999999</v>
      </c>
      <c r="AE2320">
        <v>32.135100999999999</v>
      </c>
      <c r="AF2320">
        <v>32.931908</v>
      </c>
      <c r="AG2320">
        <v>34.075038999999997</v>
      </c>
      <c r="AH2320">
        <v>35.162295999999998</v>
      </c>
      <c r="AI2320">
        <v>36.570304999999998</v>
      </c>
      <c r="AJ2320">
        <v>37.538494</v>
      </c>
      <c r="AK2320">
        <v>38.51688</v>
      </c>
      <c r="AL2320">
        <v>39.160865999999999</v>
      </c>
      <c r="AM2320">
        <v>40.093086</v>
      </c>
      <c r="AN2320">
        <v>41.256484999999998</v>
      </c>
      <c r="AO2320" s="1">
        <v>2.4E-2</v>
      </c>
    </row>
    <row r="2321" spans="1:41" hidden="1" x14ac:dyDescent="0.2">
      <c r="A2321" t="s">
        <v>1779</v>
      </c>
      <c r="B2321" t="s">
        <v>36</v>
      </c>
      <c r="C2321" t="s">
        <v>2648</v>
      </c>
      <c r="D2321" t="s">
        <v>2680</v>
      </c>
      <c r="E2321" t="s">
        <v>2669</v>
      </c>
      <c r="F2321" t="s">
        <v>2660</v>
      </c>
      <c r="I2321" t="s">
        <v>186</v>
      </c>
    </row>
    <row r="2322" spans="1:41" hidden="1" x14ac:dyDescent="0.2">
      <c r="A2322" t="s">
        <v>1779</v>
      </c>
      <c r="B2322" t="s">
        <v>11</v>
      </c>
      <c r="C2322" t="s">
        <v>2648</v>
      </c>
      <c r="D2322" t="s">
        <v>2680</v>
      </c>
      <c r="E2322" t="s">
        <v>2669</v>
      </c>
      <c r="F2322" t="s">
        <v>2660</v>
      </c>
      <c r="G2322" t="s">
        <v>2651</v>
      </c>
      <c r="H2322" t="s">
        <v>1713</v>
      </c>
      <c r="I2322" t="s">
        <v>186</v>
      </c>
      <c r="K2322">
        <v>5.8572829999999998</v>
      </c>
      <c r="L2322">
        <v>7.927594</v>
      </c>
      <c r="M2322">
        <v>8.1766190000000005</v>
      </c>
      <c r="N2322">
        <v>9.7515079999999994</v>
      </c>
      <c r="O2322">
        <v>10.499312</v>
      </c>
      <c r="P2322">
        <v>11.395344</v>
      </c>
      <c r="Q2322">
        <v>12.495801</v>
      </c>
      <c r="R2322">
        <v>13.063420000000001</v>
      </c>
      <c r="S2322">
        <v>13.502317</v>
      </c>
      <c r="T2322">
        <v>14.007815000000001</v>
      </c>
      <c r="U2322">
        <v>14.560653</v>
      </c>
      <c r="V2322">
        <v>15.065707</v>
      </c>
      <c r="W2322">
        <v>15.557859000000001</v>
      </c>
      <c r="X2322">
        <v>15.921301</v>
      </c>
      <c r="Y2322">
        <v>16.300599999999999</v>
      </c>
      <c r="Z2322">
        <v>16.567467000000001</v>
      </c>
      <c r="AA2322">
        <v>16.824024000000001</v>
      </c>
      <c r="AB2322">
        <v>17.556560999999999</v>
      </c>
      <c r="AC2322">
        <v>17.731255999999998</v>
      </c>
      <c r="AD2322">
        <v>18.937141</v>
      </c>
      <c r="AE2322">
        <v>19.636713</v>
      </c>
      <c r="AF2322">
        <v>20.310593000000001</v>
      </c>
      <c r="AG2322">
        <v>21.385950000000001</v>
      </c>
      <c r="AH2322">
        <v>22.28875</v>
      </c>
      <c r="AI2322">
        <v>22.925540999999999</v>
      </c>
      <c r="AJ2322">
        <v>23.761623</v>
      </c>
      <c r="AK2322">
        <v>24.404522</v>
      </c>
      <c r="AL2322">
        <v>24.925901</v>
      </c>
      <c r="AM2322">
        <v>25.519051000000001</v>
      </c>
      <c r="AN2322">
        <v>26.017976999999998</v>
      </c>
      <c r="AO2322" s="1">
        <v>5.2999999999999999E-2</v>
      </c>
    </row>
    <row r="2323" spans="1:41" hidden="1" x14ac:dyDescent="0.2">
      <c r="A2323" t="s">
        <v>1779</v>
      </c>
      <c r="B2323" t="s">
        <v>13</v>
      </c>
      <c r="C2323" t="s">
        <v>2648</v>
      </c>
      <c r="D2323" t="s">
        <v>2680</v>
      </c>
      <c r="E2323" t="s">
        <v>2669</v>
      </c>
      <c r="F2323" t="s">
        <v>2660</v>
      </c>
      <c r="G2323" t="s">
        <v>2652</v>
      </c>
      <c r="H2323" t="s">
        <v>1714</v>
      </c>
      <c r="I2323" t="s">
        <v>186</v>
      </c>
      <c r="K2323">
        <v>5.8572829999999998</v>
      </c>
      <c r="L2323">
        <v>7.9254420000000003</v>
      </c>
      <c r="M2323">
        <v>7.8545189999999998</v>
      </c>
      <c r="N2323">
        <v>8.9308589999999999</v>
      </c>
      <c r="O2323">
        <v>9.6188590000000005</v>
      </c>
      <c r="P2323">
        <v>10.514383</v>
      </c>
      <c r="Q2323">
        <v>11.610927999999999</v>
      </c>
      <c r="R2323">
        <v>12.109885</v>
      </c>
      <c r="S2323">
        <v>12.577070000000001</v>
      </c>
      <c r="T2323">
        <v>12.999921000000001</v>
      </c>
      <c r="U2323">
        <v>13.446662999999999</v>
      </c>
      <c r="V2323">
        <v>13.951608</v>
      </c>
      <c r="W2323">
        <v>14.39723</v>
      </c>
      <c r="X2323">
        <v>14.68487</v>
      </c>
      <c r="Y2323">
        <v>15.093921999999999</v>
      </c>
      <c r="Z2323">
        <v>15.457545</v>
      </c>
      <c r="AA2323">
        <v>15.87748</v>
      </c>
      <c r="AB2323">
        <v>16.443594000000001</v>
      </c>
      <c r="AC2323">
        <v>16.855122000000001</v>
      </c>
      <c r="AD2323">
        <v>17.749395</v>
      </c>
      <c r="AE2323">
        <v>18.374701999999999</v>
      </c>
      <c r="AF2323">
        <v>18.786863</v>
      </c>
      <c r="AG2323">
        <v>19.587723</v>
      </c>
      <c r="AH2323">
        <v>20.203028</v>
      </c>
      <c r="AI2323">
        <v>20.687875999999999</v>
      </c>
      <c r="AJ2323">
        <v>21.478522999999999</v>
      </c>
      <c r="AK2323">
        <v>21.725148999999998</v>
      </c>
      <c r="AL2323">
        <v>22.206347000000001</v>
      </c>
      <c r="AM2323">
        <v>22.928089</v>
      </c>
      <c r="AN2323">
        <v>23.611989999999999</v>
      </c>
      <c r="AO2323" s="1">
        <v>4.9000000000000002E-2</v>
      </c>
    </row>
    <row r="2324" spans="1:41" hidden="1" x14ac:dyDescent="0.2">
      <c r="A2324" t="s">
        <v>1779</v>
      </c>
      <c r="B2324" t="s">
        <v>15</v>
      </c>
      <c r="C2324" t="s">
        <v>2648</v>
      </c>
      <c r="D2324" t="s">
        <v>2680</v>
      </c>
      <c r="E2324" t="s">
        <v>2669</v>
      </c>
      <c r="F2324" t="s">
        <v>2660</v>
      </c>
      <c r="G2324" t="s">
        <v>2653</v>
      </c>
      <c r="H2324" t="s">
        <v>1715</v>
      </c>
      <c r="I2324" t="s">
        <v>186</v>
      </c>
      <c r="K2324">
        <v>5.8572829999999998</v>
      </c>
      <c r="L2324">
        <v>7.9318819999999999</v>
      </c>
      <c r="M2324">
        <v>7.9920770000000001</v>
      </c>
      <c r="N2324">
        <v>9.9215920000000004</v>
      </c>
      <c r="O2324">
        <v>11.082706999999999</v>
      </c>
      <c r="P2324">
        <v>12.167857</v>
      </c>
      <c r="Q2324">
        <v>13.384743</v>
      </c>
      <c r="R2324">
        <v>14.095181</v>
      </c>
      <c r="S2324">
        <v>15.271894</v>
      </c>
      <c r="T2324">
        <v>15.667948000000001</v>
      </c>
      <c r="U2324">
        <v>16.208645000000001</v>
      </c>
      <c r="V2324">
        <v>16.687325999999999</v>
      </c>
      <c r="W2324">
        <v>17.126852</v>
      </c>
      <c r="X2324">
        <v>17.536545</v>
      </c>
      <c r="Y2324">
        <v>17.883486000000001</v>
      </c>
      <c r="Z2324">
        <v>18.313755</v>
      </c>
      <c r="AA2324">
        <v>18.663778000000001</v>
      </c>
      <c r="AB2324">
        <v>19.245221999999998</v>
      </c>
      <c r="AC2324">
        <v>19.701311</v>
      </c>
      <c r="AD2324">
        <v>20.201250000000002</v>
      </c>
      <c r="AE2324">
        <v>20.849689000000001</v>
      </c>
      <c r="AF2324">
        <v>21.472256000000002</v>
      </c>
      <c r="AG2324">
        <v>22.372025000000001</v>
      </c>
      <c r="AH2324">
        <v>22.773869000000001</v>
      </c>
      <c r="AI2324">
        <v>23.477331</v>
      </c>
      <c r="AJ2324">
        <v>24.265827000000002</v>
      </c>
      <c r="AK2324">
        <v>24.856072999999999</v>
      </c>
      <c r="AL2324">
        <v>25.581553</v>
      </c>
      <c r="AM2324">
        <v>26.339808999999999</v>
      </c>
      <c r="AN2324">
        <v>26.925621</v>
      </c>
      <c r="AO2324" s="1">
        <v>5.3999999999999999E-2</v>
      </c>
    </row>
    <row r="2325" spans="1:41" hidden="1" x14ac:dyDescent="0.2">
      <c r="A2325" t="s">
        <v>1779</v>
      </c>
      <c r="B2325" t="s">
        <v>21</v>
      </c>
      <c r="C2325" t="s">
        <v>2648</v>
      </c>
      <c r="D2325" t="s">
        <v>2680</v>
      </c>
      <c r="E2325" t="s">
        <v>2669</v>
      </c>
      <c r="F2325" t="s">
        <v>2655</v>
      </c>
      <c r="I2325" t="s">
        <v>186</v>
      </c>
    </row>
    <row r="2326" spans="1:41" hidden="1" x14ac:dyDescent="0.2">
      <c r="A2326" t="s">
        <v>1779</v>
      </c>
      <c r="B2326" t="s">
        <v>11</v>
      </c>
      <c r="C2326" t="s">
        <v>2648</v>
      </c>
      <c r="D2326" t="s">
        <v>2680</v>
      </c>
      <c r="E2326" t="s">
        <v>2669</v>
      </c>
      <c r="F2326" t="s">
        <v>2655</v>
      </c>
      <c r="G2326" t="s">
        <v>2651</v>
      </c>
      <c r="H2326" t="s">
        <v>1716</v>
      </c>
      <c r="I2326" t="s">
        <v>186</v>
      </c>
      <c r="K2326">
        <v>5.1785019999999999</v>
      </c>
      <c r="L2326">
        <v>4.0962909999999999</v>
      </c>
      <c r="M2326">
        <v>3.8686820000000002</v>
      </c>
      <c r="N2326">
        <v>3.692685</v>
      </c>
      <c r="O2326">
        <v>3.6042480000000001</v>
      </c>
      <c r="P2326">
        <v>3.684599</v>
      </c>
      <c r="Q2326">
        <v>3.8846530000000001</v>
      </c>
      <c r="R2326">
        <v>4.2062410000000003</v>
      </c>
      <c r="S2326">
        <v>4.4486359999999996</v>
      </c>
      <c r="T2326">
        <v>4.6405630000000002</v>
      </c>
      <c r="U2326">
        <v>4.8479979999999996</v>
      </c>
      <c r="V2326">
        <v>4.9700759999999997</v>
      </c>
      <c r="W2326">
        <v>5.1673960000000001</v>
      </c>
      <c r="X2326">
        <v>5.260764</v>
      </c>
      <c r="Y2326">
        <v>5.3608229999999999</v>
      </c>
      <c r="Z2326">
        <v>5.4908840000000003</v>
      </c>
      <c r="AA2326">
        <v>5.6377519999999999</v>
      </c>
      <c r="AB2326">
        <v>5.8032729999999999</v>
      </c>
      <c r="AC2326">
        <v>5.9318720000000003</v>
      </c>
      <c r="AD2326">
        <v>6.1304460000000001</v>
      </c>
      <c r="AE2326">
        <v>6.283239</v>
      </c>
      <c r="AF2326">
        <v>6.3929410000000004</v>
      </c>
      <c r="AG2326">
        <v>6.5508740000000003</v>
      </c>
      <c r="AH2326">
        <v>6.5906000000000002</v>
      </c>
      <c r="AI2326">
        <v>6.6847599999999998</v>
      </c>
      <c r="AJ2326">
        <v>6.8272529999999998</v>
      </c>
      <c r="AK2326">
        <v>6.9622999999999999</v>
      </c>
      <c r="AL2326">
        <v>7.1741149999999996</v>
      </c>
      <c r="AM2326">
        <v>7.2479839999999998</v>
      </c>
      <c r="AN2326">
        <v>7.4145029999999998</v>
      </c>
      <c r="AO2326" s="1">
        <v>1.2E-2</v>
      </c>
    </row>
    <row r="2327" spans="1:41" hidden="1" x14ac:dyDescent="0.2">
      <c r="A2327" t="s">
        <v>1779</v>
      </c>
      <c r="B2327" t="s">
        <v>13</v>
      </c>
      <c r="C2327" t="s">
        <v>2648</v>
      </c>
      <c r="D2327" t="s">
        <v>2680</v>
      </c>
      <c r="E2327" t="s">
        <v>2669</v>
      </c>
      <c r="F2327" t="s">
        <v>2655</v>
      </c>
      <c r="G2327" t="s">
        <v>2652</v>
      </c>
      <c r="H2327" t="s">
        <v>1717</v>
      </c>
      <c r="I2327" t="s">
        <v>186</v>
      </c>
      <c r="K2327">
        <v>5.1352310000000001</v>
      </c>
      <c r="L2327">
        <v>3.834848</v>
      </c>
      <c r="M2327">
        <v>3.4805069999999998</v>
      </c>
      <c r="N2327">
        <v>3.1851219999999998</v>
      </c>
      <c r="O2327">
        <v>3.0638359999999998</v>
      </c>
      <c r="P2327">
        <v>3.0908630000000001</v>
      </c>
      <c r="Q2327">
        <v>3.2418999999999998</v>
      </c>
      <c r="R2327">
        <v>3.5573419999999998</v>
      </c>
      <c r="S2327">
        <v>3.7384759999999999</v>
      </c>
      <c r="T2327">
        <v>3.9292539999999998</v>
      </c>
      <c r="U2327">
        <v>4.0747</v>
      </c>
      <c r="V2327">
        <v>4.2139329999999999</v>
      </c>
      <c r="W2327">
        <v>4.466825</v>
      </c>
      <c r="X2327">
        <v>4.5873119999999998</v>
      </c>
      <c r="Y2327">
        <v>4.6297269999999999</v>
      </c>
      <c r="Z2327">
        <v>4.7149640000000002</v>
      </c>
      <c r="AA2327">
        <v>4.8181599999999998</v>
      </c>
      <c r="AB2327">
        <v>4.8975010000000001</v>
      </c>
      <c r="AC2327">
        <v>5.037471</v>
      </c>
      <c r="AD2327">
        <v>5.1185929999999997</v>
      </c>
      <c r="AE2327">
        <v>5.175548</v>
      </c>
      <c r="AF2327">
        <v>5.1890840000000003</v>
      </c>
      <c r="AG2327">
        <v>5.2855239999999997</v>
      </c>
      <c r="AH2327">
        <v>5.3774879999999996</v>
      </c>
      <c r="AI2327">
        <v>5.4660019999999996</v>
      </c>
      <c r="AJ2327">
        <v>5.5743970000000003</v>
      </c>
      <c r="AK2327">
        <v>5.6026740000000004</v>
      </c>
      <c r="AL2327">
        <v>5.7355150000000004</v>
      </c>
      <c r="AM2327">
        <v>5.8513310000000001</v>
      </c>
      <c r="AN2327">
        <v>5.9735810000000003</v>
      </c>
      <c r="AO2327" s="1">
        <v>5.0000000000000001E-3</v>
      </c>
    </row>
    <row r="2328" spans="1:41" hidden="1" x14ac:dyDescent="0.2">
      <c r="A2328" t="s">
        <v>1779</v>
      </c>
      <c r="B2328" t="s">
        <v>15</v>
      </c>
      <c r="C2328" t="s">
        <v>2648</v>
      </c>
      <c r="D2328" t="s">
        <v>2680</v>
      </c>
      <c r="E2328" t="s">
        <v>2669</v>
      </c>
      <c r="F2328" t="s">
        <v>2655</v>
      </c>
      <c r="G2328" t="s">
        <v>2653</v>
      </c>
      <c r="H2328" t="s">
        <v>1718</v>
      </c>
      <c r="I2328" t="s">
        <v>186</v>
      </c>
      <c r="K2328">
        <v>5.1875090000000004</v>
      </c>
      <c r="L2328">
        <v>4.7793089999999996</v>
      </c>
      <c r="M2328">
        <v>4.7233200000000002</v>
      </c>
      <c r="N2328">
        <v>4.7243690000000003</v>
      </c>
      <c r="O2328">
        <v>4.7780250000000004</v>
      </c>
      <c r="P2328">
        <v>4.9997619999999996</v>
      </c>
      <c r="Q2328">
        <v>5.1910100000000003</v>
      </c>
      <c r="R2328">
        <v>5.6519300000000001</v>
      </c>
      <c r="S2328">
        <v>5.9949770000000004</v>
      </c>
      <c r="T2328">
        <v>6.2167490000000001</v>
      </c>
      <c r="U2328">
        <v>6.5568280000000003</v>
      </c>
      <c r="V2328">
        <v>6.8152660000000003</v>
      </c>
      <c r="W2328">
        <v>7.1422359999999996</v>
      </c>
      <c r="X2328">
        <v>7.2420730000000004</v>
      </c>
      <c r="Y2328">
        <v>7.5037120000000002</v>
      </c>
      <c r="Z2328">
        <v>7.9302479999999997</v>
      </c>
      <c r="AA2328">
        <v>8.1288490000000007</v>
      </c>
      <c r="AB2328">
        <v>8.3913349999999998</v>
      </c>
      <c r="AC2328">
        <v>8.7493010000000009</v>
      </c>
      <c r="AD2328">
        <v>9.0971360000000008</v>
      </c>
      <c r="AE2328">
        <v>9.2491439999999994</v>
      </c>
      <c r="AF2328">
        <v>9.3748179999999994</v>
      </c>
      <c r="AG2328">
        <v>9.605537</v>
      </c>
      <c r="AH2328">
        <v>10.096427</v>
      </c>
      <c r="AI2328">
        <v>10.438725</v>
      </c>
      <c r="AJ2328">
        <v>10.810036999999999</v>
      </c>
      <c r="AK2328">
        <v>11.141800999999999</v>
      </c>
      <c r="AL2328">
        <v>11.522012999999999</v>
      </c>
      <c r="AM2328">
        <v>11.951936</v>
      </c>
      <c r="AN2328">
        <v>12.380134999999999</v>
      </c>
      <c r="AO2328" s="1">
        <v>0.03</v>
      </c>
    </row>
    <row r="2329" spans="1:41" hidden="1" x14ac:dyDescent="0.2">
      <c r="A2329" t="s">
        <v>1779</v>
      </c>
      <c r="B2329" t="s">
        <v>114</v>
      </c>
      <c r="C2329" t="s">
        <v>2648</v>
      </c>
      <c r="D2329" t="s">
        <v>2680</v>
      </c>
      <c r="E2329" t="s">
        <v>2669</v>
      </c>
      <c r="F2329" t="s">
        <v>2670</v>
      </c>
      <c r="I2329" t="s">
        <v>186</v>
      </c>
    </row>
    <row r="2330" spans="1:41" hidden="1" x14ac:dyDescent="0.2">
      <c r="A2330" t="s">
        <v>1779</v>
      </c>
      <c r="B2330" t="s">
        <v>11</v>
      </c>
      <c r="C2330" t="s">
        <v>2648</v>
      </c>
      <c r="D2330" t="s">
        <v>2680</v>
      </c>
      <c r="E2330" t="s">
        <v>2669</v>
      </c>
      <c r="F2330" t="s">
        <v>2670</v>
      </c>
      <c r="G2330" t="s">
        <v>2651</v>
      </c>
      <c r="H2330" t="s">
        <v>1719</v>
      </c>
      <c r="I2330" t="s">
        <v>186</v>
      </c>
      <c r="K2330">
        <v>1.915381</v>
      </c>
      <c r="L2330">
        <v>1.942242</v>
      </c>
      <c r="M2330">
        <v>1.9732160000000001</v>
      </c>
      <c r="N2330">
        <v>2.0847530000000001</v>
      </c>
      <c r="O2330">
        <v>2.1144180000000001</v>
      </c>
      <c r="P2330">
        <v>2.1422659999999998</v>
      </c>
      <c r="Q2330">
        <v>2.1681490000000001</v>
      </c>
      <c r="R2330">
        <v>2.2070029999999998</v>
      </c>
      <c r="S2330">
        <v>2.2514660000000002</v>
      </c>
      <c r="T2330">
        <v>2.2897590000000001</v>
      </c>
      <c r="U2330">
        <v>2.3352249999999999</v>
      </c>
      <c r="V2330">
        <v>2.382784</v>
      </c>
      <c r="W2330">
        <v>2.3916210000000002</v>
      </c>
      <c r="X2330">
        <v>2.4400710000000001</v>
      </c>
      <c r="Y2330">
        <v>2.4879449999999999</v>
      </c>
      <c r="Z2330">
        <v>2.5340310000000001</v>
      </c>
      <c r="AA2330">
        <v>2.5851869999999999</v>
      </c>
      <c r="AB2330">
        <v>2.6377030000000001</v>
      </c>
      <c r="AC2330">
        <v>2.6915619999999998</v>
      </c>
      <c r="AD2330">
        <v>2.749431</v>
      </c>
      <c r="AE2330">
        <v>2.8088890000000002</v>
      </c>
      <c r="AF2330">
        <v>2.8671489999999999</v>
      </c>
      <c r="AG2330">
        <v>2.9315519999999999</v>
      </c>
      <c r="AH2330">
        <v>2.9967440000000001</v>
      </c>
      <c r="AI2330">
        <v>3.062732</v>
      </c>
      <c r="AJ2330">
        <v>3.1305299999999998</v>
      </c>
      <c r="AK2330">
        <v>3.1966920000000001</v>
      </c>
      <c r="AL2330">
        <v>3.2567889999999999</v>
      </c>
      <c r="AM2330">
        <v>3.3350810000000002</v>
      </c>
      <c r="AN2330">
        <v>3.4083549999999998</v>
      </c>
      <c r="AO2330" s="1">
        <v>0.02</v>
      </c>
    </row>
    <row r="2331" spans="1:41" hidden="1" x14ac:dyDescent="0.2">
      <c r="A2331" t="s">
        <v>1779</v>
      </c>
      <c r="B2331" t="s">
        <v>13</v>
      </c>
      <c r="C2331" t="s">
        <v>2648</v>
      </c>
      <c r="D2331" t="s">
        <v>2680</v>
      </c>
      <c r="E2331" t="s">
        <v>2669</v>
      </c>
      <c r="F2331" t="s">
        <v>2670</v>
      </c>
      <c r="G2331" t="s">
        <v>2652</v>
      </c>
      <c r="H2331" t="s">
        <v>1720</v>
      </c>
      <c r="I2331" t="s">
        <v>186</v>
      </c>
      <c r="K2331">
        <v>1.911832</v>
      </c>
      <c r="L2331">
        <v>1.9305110000000001</v>
      </c>
      <c r="M2331">
        <v>1.9582930000000001</v>
      </c>
      <c r="N2331">
        <v>2.0715539999999999</v>
      </c>
      <c r="O2331">
        <v>2.0852040000000001</v>
      </c>
      <c r="P2331">
        <v>2.1190159999999998</v>
      </c>
      <c r="Q2331">
        <v>2.1583139999999998</v>
      </c>
      <c r="R2331">
        <v>2.1949149999999999</v>
      </c>
      <c r="S2331">
        <v>2.2425619999999999</v>
      </c>
      <c r="T2331">
        <v>2.2808299999999999</v>
      </c>
      <c r="U2331">
        <v>2.332335</v>
      </c>
      <c r="V2331">
        <v>2.3852699999999998</v>
      </c>
      <c r="W2331">
        <v>2.3897029999999999</v>
      </c>
      <c r="X2331">
        <v>2.4464760000000001</v>
      </c>
      <c r="Y2331">
        <v>2.4965639999999998</v>
      </c>
      <c r="Z2331">
        <v>2.5480689999999999</v>
      </c>
      <c r="AA2331">
        <v>2.6018219999999999</v>
      </c>
      <c r="AB2331">
        <v>2.6576230000000001</v>
      </c>
      <c r="AC2331">
        <v>2.712685</v>
      </c>
      <c r="AD2331">
        <v>2.7710110000000001</v>
      </c>
      <c r="AE2331">
        <v>2.816964</v>
      </c>
      <c r="AF2331">
        <v>2.8723000000000001</v>
      </c>
      <c r="AG2331">
        <v>2.904566</v>
      </c>
      <c r="AH2331">
        <v>2.9653399999999999</v>
      </c>
      <c r="AI2331">
        <v>3.0186869999999999</v>
      </c>
      <c r="AJ2331">
        <v>3.074033</v>
      </c>
      <c r="AK2331">
        <v>3.119853</v>
      </c>
      <c r="AL2331">
        <v>3.1649310000000002</v>
      </c>
      <c r="AM2331">
        <v>3.2211889999999999</v>
      </c>
      <c r="AN2331">
        <v>3.2756259999999999</v>
      </c>
      <c r="AO2331" s="1">
        <v>1.9E-2</v>
      </c>
    </row>
    <row r="2332" spans="1:41" hidden="1" x14ac:dyDescent="0.2">
      <c r="A2332" t="s">
        <v>1779</v>
      </c>
      <c r="B2332" t="s">
        <v>15</v>
      </c>
      <c r="C2332" t="s">
        <v>2648</v>
      </c>
      <c r="D2332" t="s">
        <v>2680</v>
      </c>
      <c r="E2332" t="s">
        <v>2669</v>
      </c>
      <c r="F2332" t="s">
        <v>2670</v>
      </c>
      <c r="G2332" t="s">
        <v>2653</v>
      </c>
      <c r="H2332" t="s">
        <v>1721</v>
      </c>
      <c r="I2332" t="s">
        <v>186</v>
      </c>
      <c r="K2332">
        <v>1.9123289999999999</v>
      </c>
      <c r="L2332">
        <v>1.9409339999999999</v>
      </c>
      <c r="M2332">
        <v>2.0036269999999998</v>
      </c>
      <c r="N2332">
        <v>2.1161449999999999</v>
      </c>
      <c r="O2332">
        <v>2.131885</v>
      </c>
      <c r="P2332">
        <v>2.169451</v>
      </c>
      <c r="Q2332">
        <v>2.2076389999999999</v>
      </c>
      <c r="R2332">
        <v>2.2494010000000002</v>
      </c>
      <c r="S2332">
        <v>2.2922419999999999</v>
      </c>
      <c r="T2332">
        <v>2.3248600000000001</v>
      </c>
      <c r="U2332">
        <v>2.3624339999999999</v>
      </c>
      <c r="V2332">
        <v>2.3995850000000001</v>
      </c>
      <c r="W2332">
        <v>2.4099759999999999</v>
      </c>
      <c r="X2332">
        <v>2.4532829999999999</v>
      </c>
      <c r="Y2332">
        <v>2.4916019999999999</v>
      </c>
      <c r="Z2332">
        <v>2.5319280000000002</v>
      </c>
      <c r="AA2332">
        <v>2.576174</v>
      </c>
      <c r="AB2332">
        <v>2.624031</v>
      </c>
      <c r="AC2332">
        <v>2.6761460000000001</v>
      </c>
      <c r="AD2332">
        <v>2.7260559999999998</v>
      </c>
      <c r="AE2332">
        <v>2.7813150000000002</v>
      </c>
      <c r="AF2332">
        <v>2.8386110000000002</v>
      </c>
      <c r="AG2332">
        <v>2.89967</v>
      </c>
      <c r="AH2332">
        <v>2.9640879999999998</v>
      </c>
      <c r="AI2332">
        <v>3.0319970000000001</v>
      </c>
      <c r="AJ2332">
        <v>3.099313</v>
      </c>
      <c r="AK2332">
        <v>3.1676419999999998</v>
      </c>
      <c r="AL2332">
        <v>3.2351830000000001</v>
      </c>
      <c r="AM2332">
        <v>3.3088259999999998</v>
      </c>
      <c r="AN2332">
        <v>3.389211</v>
      </c>
      <c r="AO2332" s="1">
        <v>0.02</v>
      </c>
    </row>
    <row r="2333" spans="1:41" hidden="1" x14ac:dyDescent="0.2">
      <c r="A2333" t="s">
        <v>1779</v>
      </c>
      <c r="B2333" t="s">
        <v>118</v>
      </c>
      <c r="C2333" t="s">
        <v>2648</v>
      </c>
      <c r="D2333" t="s">
        <v>2680</v>
      </c>
      <c r="E2333" t="s">
        <v>2669</v>
      </c>
      <c r="F2333" t="s">
        <v>2671</v>
      </c>
      <c r="I2333" t="s">
        <v>186</v>
      </c>
    </row>
    <row r="2334" spans="1:41" hidden="1" x14ac:dyDescent="0.2">
      <c r="A2334" t="s">
        <v>1779</v>
      </c>
      <c r="B2334" t="s">
        <v>11</v>
      </c>
      <c r="C2334" t="s">
        <v>2648</v>
      </c>
      <c r="D2334" t="s">
        <v>2680</v>
      </c>
      <c r="E2334" t="s">
        <v>2669</v>
      </c>
      <c r="F2334" t="s">
        <v>2671</v>
      </c>
      <c r="G2334" t="s">
        <v>2651</v>
      </c>
      <c r="H2334" t="s">
        <v>1722</v>
      </c>
      <c r="I2334" t="s">
        <v>186</v>
      </c>
      <c r="K2334">
        <v>0.71666399999999997</v>
      </c>
      <c r="L2334">
        <v>0.73504000000000003</v>
      </c>
      <c r="M2334">
        <v>0.75029400000000002</v>
      </c>
      <c r="N2334">
        <v>0.76839900000000005</v>
      </c>
      <c r="O2334">
        <v>0.788937</v>
      </c>
      <c r="P2334">
        <v>0.80945999999999996</v>
      </c>
      <c r="Q2334">
        <v>0.83239399999999997</v>
      </c>
      <c r="R2334">
        <v>0.85455099999999995</v>
      </c>
      <c r="S2334">
        <v>0.87787400000000004</v>
      </c>
      <c r="T2334">
        <v>0.90090700000000001</v>
      </c>
      <c r="U2334">
        <v>0.92300800000000005</v>
      </c>
      <c r="V2334">
        <v>0.946218</v>
      </c>
      <c r="W2334">
        <v>0.96992599999999995</v>
      </c>
      <c r="X2334">
        <v>0.99299499999999996</v>
      </c>
      <c r="Y2334">
        <v>1.0178720000000001</v>
      </c>
      <c r="Z2334">
        <v>1.043312</v>
      </c>
      <c r="AA2334">
        <v>1.06792</v>
      </c>
      <c r="AB2334">
        <v>1.094794</v>
      </c>
      <c r="AC2334">
        <v>1.1221639999999999</v>
      </c>
      <c r="AD2334">
        <v>1.150844</v>
      </c>
      <c r="AE2334">
        <v>1.1802429999999999</v>
      </c>
      <c r="AF2334">
        <v>1.2105250000000001</v>
      </c>
      <c r="AG2334">
        <v>1.2417180000000001</v>
      </c>
      <c r="AH2334">
        <v>1.273598</v>
      </c>
      <c r="AI2334">
        <v>1.306138</v>
      </c>
      <c r="AJ2334">
        <v>1.3396779999999999</v>
      </c>
      <c r="AK2334">
        <v>1.373974</v>
      </c>
      <c r="AL2334">
        <v>1.4092260000000001</v>
      </c>
      <c r="AM2334">
        <v>1.4454959999999999</v>
      </c>
      <c r="AN2334">
        <v>1.482631</v>
      </c>
      <c r="AO2334" s="1">
        <v>2.5000000000000001E-2</v>
      </c>
    </row>
    <row r="2335" spans="1:41" hidden="1" x14ac:dyDescent="0.2">
      <c r="A2335" t="s">
        <v>1779</v>
      </c>
      <c r="B2335" t="s">
        <v>13</v>
      </c>
      <c r="C2335" t="s">
        <v>2648</v>
      </c>
      <c r="D2335" t="s">
        <v>2680</v>
      </c>
      <c r="E2335" t="s">
        <v>2669</v>
      </c>
      <c r="F2335" t="s">
        <v>2671</v>
      </c>
      <c r="G2335" t="s">
        <v>2652</v>
      </c>
      <c r="H2335" t="s">
        <v>1723</v>
      </c>
      <c r="I2335" t="s">
        <v>186</v>
      </c>
      <c r="K2335">
        <v>0.71666399999999997</v>
      </c>
      <c r="L2335">
        <v>0.73484000000000005</v>
      </c>
      <c r="M2335">
        <v>0.74964900000000001</v>
      </c>
      <c r="N2335">
        <v>0.76737900000000003</v>
      </c>
      <c r="O2335">
        <v>0.78814099999999998</v>
      </c>
      <c r="P2335">
        <v>0.80953200000000003</v>
      </c>
      <c r="Q2335">
        <v>0.83399000000000001</v>
      </c>
      <c r="R2335">
        <v>0.85847700000000005</v>
      </c>
      <c r="S2335">
        <v>0.88492099999999996</v>
      </c>
      <c r="T2335">
        <v>0.91161899999999996</v>
      </c>
      <c r="U2335">
        <v>0.93797600000000003</v>
      </c>
      <c r="V2335">
        <v>0.96588700000000005</v>
      </c>
      <c r="W2335">
        <v>0.99419800000000003</v>
      </c>
      <c r="X2335">
        <v>1.0216259999999999</v>
      </c>
      <c r="Y2335">
        <v>1.050554</v>
      </c>
      <c r="Z2335">
        <v>1.079626</v>
      </c>
      <c r="AA2335">
        <v>1.107971</v>
      </c>
      <c r="AB2335">
        <v>1.137537</v>
      </c>
      <c r="AC2335">
        <v>1.167205</v>
      </c>
      <c r="AD2335">
        <v>1.198455</v>
      </c>
      <c r="AE2335">
        <v>1.229571</v>
      </c>
      <c r="AF2335">
        <v>1.261082</v>
      </c>
      <c r="AG2335">
        <v>1.292565</v>
      </c>
      <c r="AH2335">
        <v>1.324219</v>
      </c>
      <c r="AI2335">
        <v>1.3556999999999999</v>
      </c>
      <c r="AJ2335">
        <v>1.38798</v>
      </c>
      <c r="AK2335">
        <v>1.41927</v>
      </c>
      <c r="AL2335">
        <v>1.450377</v>
      </c>
      <c r="AM2335">
        <v>1.4812000000000001</v>
      </c>
      <c r="AN2335">
        <v>1.511145</v>
      </c>
      <c r="AO2335" s="1">
        <v>2.5999999999999999E-2</v>
      </c>
    </row>
    <row r="2336" spans="1:41" hidden="1" x14ac:dyDescent="0.2">
      <c r="A2336" t="s">
        <v>1779</v>
      </c>
      <c r="B2336" t="s">
        <v>15</v>
      </c>
      <c r="C2336" t="s">
        <v>2648</v>
      </c>
      <c r="D2336" t="s">
        <v>2680</v>
      </c>
      <c r="E2336" t="s">
        <v>2669</v>
      </c>
      <c r="F2336" t="s">
        <v>2671</v>
      </c>
      <c r="G2336" t="s">
        <v>2653</v>
      </c>
      <c r="H2336" t="s">
        <v>1724</v>
      </c>
      <c r="I2336" t="s">
        <v>186</v>
      </c>
      <c r="K2336">
        <v>0.71666399999999997</v>
      </c>
      <c r="L2336">
        <v>0.73543700000000001</v>
      </c>
      <c r="M2336">
        <v>0.750969</v>
      </c>
      <c r="N2336">
        <v>0.76923799999999998</v>
      </c>
      <c r="O2336">
        <v>0.79012199999999999</v>
      </c>
      <c r="P2336">
        <v>0.80982799999999999</v>
      </c>
      <c r="Q2336">
        <v>0.83080900000000002</v>
      </c>
      <c r="R2336">
        <v>0.849993</v>
      </c>
      <c r="S2336">
        <v>0.86969099999999999</v>
      </c>
      <c r="T2336">
        <v>0.88810100000000003</v>
      </c>
      <c r="U2336">
        <v>0.90458700000000003</v>
      </c>
      <c r="V2336">
        <v>0.92150100000000001</v>
      </c>
      <c r="W2336">
        <v>0.93859999999999999</v>
      </c>
      <c r="X2336">
        <v>0.95498099999999997</v>
      </c>
      <c r="Y2336">
        <v>0.973383</v>
      </c>
      <c r="Z2336">
        <v>0.99298500000000001</v>
      </c>
      <c r="AA2336">
        <v>1.0124759999999999</v>
      </c>
      <c r="AB2336">
        <v>1.034653</v>
      </c>
      <c r="AC2336">
        <v>1.057984</v>
      </c>
      <c r="AD2336">
        <v>1.0826420000000001</v>
      </c>
      <c r="AE2336">
        <v>1.1084750000000001</v>
      </c>
      <c r="AF2336">
        <v>1.135473</v>
      </c>
      <c r="AG2336">
        <v>1.163672</v>
      </c>
      <c r="AH2336">
        <v>1.1932210000000001</v>
      </c>
      <c r="AI2336">
        <v>1.2238979999999999</v>
      </c>
      <c r="AJ2336">
        <v>1.2559340000000001</v>
      </c>
      <c r="AK2336">
        <v>1.2892440000000001</v>
      </c>
      <c r="AL2336">
        <v>1.3238799999999999</v>
      </c>
      <c r="AM2336">
        <v>1.3598269999999999</v>
      </c>
      <c r="AN2336">
        <v>1.397079</v>
      </c>
      <c r="AO2336" s="1">
        <v>2.3E-2</v>
      </c>
    </row>
    <row r="2337" spans="1:41" hidden="1" x14ac:dyDescent="0.2">
      <c r="A2337" t="s">
        <v>1779</v>
      </c>
      <c r="B2337" t="s">
        <v>122</v>
      </c>
    </row>
    <row r="2338" spans="1:41" hidden="1" x14ac:dyDescent="0.2">
      <c r="A2338" t="s">
        <v>1779</v>
      </c>
      <c r="B2338" t="s">
        <v>9</v>
      </c>
      <c r="C2338" t="s">
        <v>2648</v>
      </c>
      <c r="D2338" t="s">
        <v>2680</v>
      </c>
      <c r="E2338" t="s">
        <v>2672</v>
      </c>
      <c r="F2338" t="s">
        <v>2650</v>
      </c>
      <c r="I2338" t="s">
        <v>186</v>
      </c>
    </row>
    <row r="2339" spans="1:41" hidden="1" x14ac:dyDescent="0.2">
      <c r="A2339" t="s">
        <v>1779</v>
      </c>
      <c r="B2339" t="s">
        <v>11</v>
      </c>
      <c r="C2339" t="s">
        <v>2648</v>
      </c>
      <c r="D2339" t="s">
        <v>2680</v>
      </c>
      <c r="E2339" t="s">
        <v>2672</v>
      </c>
      <c r="F2339" t="s">
        <v>2650</v>
      </c>
      <c r="G2339" t="s">
        <v>2651</v>
      </c>
      <c r="H2339" t="s">
        <v>1725</v>
      </c>
      <c r="I2339" t="s">
        <v>186</v>
      </c>
      <c r="K2339">
        <v>19.217669000000001</v>
      </c>
      <c r="L2339">
        <v>21.257648</v>
      </c>
      <c r="M2339">
        <v>19.857386000000002</v>
      </c>
      <c r="N2339">
        <v>23.392979</v>
      </c>
      <c r="O2339">
        <v>23.844567999999999</v>
      </c>
      <c r="P2339">
        <v>24.536297000000001</v>
      </c>
      <c r="Q2339">
        <v>25.5137</v>
      </c>
      <c r="R2339">
        <v>26.755887999999999</v>
      </c>
      <c r="S2339">
        <v>27.916395000000001</v>
      </c>
      <c r="T2339">
        <v>29.104702</v>
      </c>
      <c r="U2339">
        <v>30.288444999999999</v>
      </c>
      <c r="V2339">
        <v>31.407247999999999</v>
      </c>
      <c r="W2339">
        <v>32.521946</v>
      </c>
      <c r="X2339">
        <v>33.540218000000003</v>
      </c>
      <c r="Y2339">
        <v>34.481312000000003</v>
      </c>
      <c r="Z2339">
        <v>35.455708000000001</v>
      </c>
      <c r="AA2339">
        <v>36.498725999999998</v>
      </c>
      <c r="AB2339">
        <v>37.560993000000003</v>
      </c>
      <c r="AC2339">
        <v>38.530982999999999</v>
      </c>
      <c r="AD2339">
        <v>39.777740000000001</v>
      </c>
      <c r="AE2339">
        <v>40.950904999999999</v>
      </c>
      <c r="AF2339">
        <v>41.938567999999997</v>
      </c>
      <c r="AG2339">
        <v>43.127288999999998</v>
      </c>
      <c r="AH2339">
        <v>44.417633000000002</v>
      </c>
      <c r="AI2339">
        <v>45.492789999999999</v>
      </c>
      <c r="AJ2339">
        <v>46.661921999999997</v>
      </c>
      <c r="AK2339">
        <v>47.803176999999998</v>
      </c>
      <c r="AL2339">
        <v>48.907856000000002</v>
      </c>
      <c r="AM2339">
        <v>49.930098999999998</v>
      </c>
      <c r="AN2339">
        <v>50.933815000000003</v>
      </c>
      <c r="AO2339" s="1">
        <v>3.4000000000000002E-2</v>
      </c>
    </row>
    <row r="2340" spans="1:41" hidden="1" x14ac:dyDescent="0.2">
      <c r="A2340" t="s">
        <v>1779</v>
      </c>
      <c r="B2340" t="s">
        <v>13</v>
      </c>
      <c r="C2340" t="s">
        <v>2648</v>
      </c>
      <c r="D2340" t="s">
        <v>2680</v>
      </c>
      <c r="E2340" t="s">
        <v>2672</v>
      </c>
      <c r="F2340" t="s">
        <v>2650</v>
      </c>
      <c r="G2340" t="s">
        <v>2652</v>
      </c>
      <c r="H2340" t="s">
        <v>1726</v>
      </c>
      <c r="I2340" t="s">
        <v>186</v>
      </c>
      <c r="K2340">
        <v>19.217554</v>
      </c>
      <c r="L2340">
        <v>19.858591000000001</v>
      </c>
      <c r="M2340">
        <v>18.944085999999999</v>
      </c>
      <c r="N2340">
        <v>21.739021000000001</v>
      </c>
      <c r="O2340">
        <v>21.702224999999999</v>
      </c>
      <c r="P2340">
        <v>21.960697</v>
      </c>
      <c r="Q2340">
        <v>22.441216000000001</v>
      </c>
      <c r="R2340">
        <v>23.205763000000001</v>
      </c>
      <c r="S2340">
        <v>24.131623999999999</v>
      </c>
      <c r="T2340">
        <v>25.032575999999999</v>
      </c>
      <c r="U2340">
        <v>25.919111000000001</v>
      </c>
      <c r="V2340">
        <v>27.023053999999998</v>
      </c>
      <c r="W2340">
        <v>28.185645999999998</v>
      </c>
      <c r="X2340">
        <v>29.117322999999999</v>
      </c>
      <c r="Y2340">
        <v>29.897933999999999</v>
      </c>
      <c r="Z2340">
        <v>30.700413000000001</v>
      </c>
      <c r="AA2340">
        <v>31.630167</v>
      </c>
      <c r="AB2340">
        <v>32.660148999999997</v>
      </c>
      <c r="AC2340">
        <v>33.526909000000003</v>
      </c>
      <c r="AD2340">
        <v>34.679828999999998</v>
      </c>
      <c r="AE2340">
        <v>35.629790999999997</v>
      </c>
      <c r="AF2340">
        <v>36.500171999999999</v>
      </c>
      <c r="AG2340">
        <v>37.357425999999997</v>
      </c>
      <c r="AH2340">
        <v>38.164265</v>
      </c>
      <c r="AI2340">
        <v>38.945884999999997</v>
      </c>
      <c r="AJ2340">
        <v>39.675682000000002</v>
      </c>
      <c r="AK2340">
        <v>40.258651999999998</v>
      </c>
      <c r="AL2340">
        <v>40.811348000000002</v>
      </c>
      <c r="AM2340">
        <v>41.595005</v>
      </c>
      <c r="AN2340">
        <v>42.280506000000003</v>
      </c>
      <c r="AO2340" s="1">
        <v>2.8000000000000001E-2</v>
      </c>
    </row>
    <row r="2341" spans="1:41" hidden="1" x14ac:dyDescent="0.2">
      <c r="A2341" t="s">
        <v>1779</v>
      </c>
      <c r="B2341" t="s">
        <v>15</v>
      </c>
      <c r="C2341" t="s">
        <v>2648</v>
      </c>
      <c r="D2341" t="s">
        <v>2680</v>
      </c>
      <c r="E2341" t="s">
        <v>2672</v>
      </c>
      <c r="F2341" t="s">
        <v>2650</v>
      </c>
      <c r="G2341" t="s">
        <v>2653</v>
      </c>
      <c r="H2341" t="s">
        <v>1727</v>
      </c>
      <c r="I2341" t="s">
        <v>186</v>
      </c>
      <c r="K2341">
        <v>19.217804000000001</v>
      </c>
      <c r="L2341">
        <v>20.93413</v>
      </c>
      <c r="M2341">
        <v>21.127419</v>
      </c>
      <c r="N2341">
        <v>25.677578</v>
      </c>
      <c r="O2341">
        <v>27.175011000000001</v>
      </c>
      <c r="P2341">
        <v>28.687252000000001</v>
      </c>
      <c r="Q2341">
        <v>30.179646999999999</v>
      </c>
      <c r="R2341">
        <v>31.793627000000001</v>
      </c>
      <c r="S2341">
        <v>33.971412999999998</v>
      </c>
      <c r="T2341">
        <v>35.825198999999998</v>
      </c>
      <c r="U2341">
        <v>37.584198000000001</v>
      </c>
      <c r="V2341">
        <v>39.248978000000001</v>
      </c>
      <c r="W2341">
        <v>40.787765999999998</v>
      </c>
      <c r="X2341">
        <v>42.211559000000001</v>
      </c>
      <c r="Y2341">
        <v>43.369419000000001</v>
      </c>
      <c r="Z2341">
        <v>44.77467</v>
      </c>
      <c r="AA2341">
        <v>46.024925000000003</v>
      </c>
      <c r="AB2341">
        <v>47.374713999999997</v>
      </c>
      <c r="AC2341">
        <v>48.770938999999998</v>
      </c>
      <c r="AD2341">
        <v>49.915194999999997</v>
      </c>
      <c r="AE2341">
        <v>50.972144999999998</v>
      </c>
      <c r="AF2341">
        <v>52.000205999999999</v>
      </c>
      <c r="AG2341">
        <v>53.294834000000002</v>
      </c>
      <c r="AH2341">
        <v>54.907902</v>
      </c>
      <c r="AI2341">
        <v>56.662776999999998</v>
      </c>
      <c r="AJ2341">
        <v>58.298782000000003</v>
      </c>
      <c r="AK2341">
        <v>59.888817000000003</v>
      </c>
      <c r="AL2341">
        <v>61.383400000000002</v>
      </c>
      <c r="AM2341">
        <v>63.060982000000003</v>
      </c>
      <c r="AN2341">
        <v>64.599136000000001</v>
      </c>
      <c r="AO2341" s="1">
        <v>4.2999999999999997E-2</v>
      </c>
    </row>
    <row r="2342" spans="1:41" hidden="1" x14ac:dyDescent="0.2">
      <c r="A2342" t="s">
        <v>1779</v>
      </c>
      <c r="B2342" t="s">
        <v>79</v>
      </c>
      <c r="C2342" t="s">
        <v>2648</v>
      </c>
      <c r="D2342" t="s">
        <v>2680</v>
      </c>
      <c r="E2342" t="s">
        <v>2672</v>
      </c>
      <c r="F2342" t="s">
        <v>2665</v>
      </c>
      <c r="I2342" t="s">
        <v>186</v>
      </c>
    </row>
    <row r="2343" spans="1:41" hidden="1" x14ac:dyDescent="0.2">
      <c r="A2343" t="s">
        <v>1779</v>
      </c>
      <c r="B2343" t="s">
        <v>11</v>
      </c>
      <c r="C2343" t="s">
        <v>2648</v>
      </c>
      <c r="D2343" t="s">
        <v>2680</v>
      </c>
      <c r="E2343" t="s">
        <v>2672</v>
      </c>
      <c r="F2343" t="s">
        <v>2665</v>
      </c>
      <c r="G2343" t="s">
        <v>2651</v>
      </c>
      <c r="H2343" t="s">
        <v>1728</v>
      </c>
      <c r="I2343" t="s">
        <v>186</v>
      </c>
      <c r="K2343">
        <v>23.822379999999999</v>
      </c>
      <c r="L2343">
        <v>24.397490000000001</v>
      </c>
      <c r="M2343">
        <v>25.062822000000001</v>
      </c>
      <c r="N2343">
        <v>25.196546999999999</v>
      </c>
      <c r="O2343">
        <v>25.421253</v>
      </c>
      <c r="P2343">
        <v>26.331568000000001</v>
      </c>
      <c r="Q2343">
        <v>27.354391</v>
      </c>
      <c r="R2343">
        <v>28.373069999999998</v>
      </c>
      <c r="S2343">
        <v>29.303557999999999</v>
      </c>
      <c r="T2343">
        <v>30.858726999999998</v>
      </c>
      <c r="U2343">
        <v>32.048324999999998</v>
      </c>
      <c r="V2343">
        <v>33.195072000000003</v>
      </c>
      <c r="W2343">
        <v>34.061798000000003</v>
      </c>
      <c r="X2343">
        <v>35.325344000000001</v>
      </c>
      <c r="Y2343">
        <v>36.266238999999999</v>
      </c>
      <c r="Z2343">
        <v>37.303699000000002</v>
      </c>
      <c r="AA2343">
        <v>38.296261000000001</v>
      </c>
      <c r="AB2343">
        <v>39.681441999999997</v>
      </c>
      <c r="AC2343">
        <v>40.546719000000003</v>
      </c>
      <c r="AD2343">
        <v>41.815719999999999</v>
      </c>
      <c r="AE2343">
        <v>43.057277999999997</v>
      </c>
      <c r="AF2343">
        <v>44.103957999999999</v>
      </c>
      <c r="AG2343">
        <v>45.577156000000002</v>
      </c>
      <c r="AH2343">
        <v>47.121014000000002</v>
      </c>
      <c r="AI2343">
        <v>48.336646999999999</v>
      </c>
      <c r="AJ2343">
        <v>49.901046999999998</v>
      </c>
      <c r="AK2343">
        <v>51.220680000000002</v>
      </c>
      <c r="AL2343">
        <v>52.241131000000003</v>
      </c>
      <c r="AM2343">
        <v>53.486480999999998</v>
      </c>
      <c r="AN2343">
        <v>54.669144000000003</v>
      </c>
      <c r="AO2343" s="1">
        <v>2.9000000000000001E-2</v>
      </c>
    </row>
    <row r="2344" spans="1:41" hidden="1" x14ac:dyDescent="0.2">
      <c r="A2344" t="s">
        <v>1779</v>
      </c>
      <c r="B2344" t="s">
        <v>13</v>
      </c>
      <c r="C2344" t="s">
        <v>2648</v>
      </c>
      <c r="D2344" t="s">
        <v>2680</v>
      </c>
      <c r="E2344" t="s">
        <v>2672</v>
      </c>
      <c r="F2344" t="s">
        <v>2665</v>
      </c>
      <c r="G2344" t="s">
        <v>2652</v>
      </c>
      <c r="H2344" t="s">
        <v>1729</v>
      </c>
      <c r="I2344" t="s">
        <v>186</v>
      </c>
      <c r="K2344">
        <v>23.822379999999999</v>
      </c>
      <c r="L2344">
        <v>24.390867</v>
      </c>
      <c r="M2344">
        <v>24.530204999999999</v>
      </c>
      <c r="N2344">
        <v>24.088101999999999</v>
      </c>
      <c r="O2344">
        <v>24.166294000000001</v>
      </c>
      <c r="P2344">
        <v>24.957184000000002</v>
      </c>
      <c r="Q2344">
        <v>26.016546000000002</v>
      </c>
      <c r="R2344">
        <v>26.738516000000001</v>
      </c>
      <c r="S2344">
        <v>27.698526000000001</v>
      </c>
      <c r="T2344">
        <v>28.941445999999999</v>
      </c>
      <c r="U2344">
        <v>30.236221</v>
      </c>
      <c r="V2344">
        <v>31.352164999999999</v>
      </c>
      <c r="W2344">
        <v>31.810915000000001</v>
      </c>
      <c r="X2344">
        <v>33.017704000000002</v>
      </c>
      <c r="Y2344">
        <v>33.889679000000001</v>
      </c>
      <c r="Z2344">
        <v>34.371983</v>
      </c>
      <c r="AA2344">
        <v>34.969180999999999</v>
      </c>
      <c r="AB2344">
        <v>36.595241999999999</v>
      </c>
      <c r="AC2344">
        <v>37.308368999999999</v>
      </c>
      <c r="AD2344">
        <v>39.311591999999997</v>
      </c>
      <c r="AE2344">
        <v>40.462811000000002</v>
      </c>
      <c r="AF2344">
        <v>41.366795000000003</v>
      </c>
      <c r="AG2344">
        <v>42.359302999999997</v>
      </c>
      <c r="AH2344">
        <v>43.644005</v>
      </c>
      <c r="AI2344">
        <v>44.547587999999998</v>
      </c>
      <c r="AJ2344">
        <v>45.473553000000003</v>
      </c>
      <c r="AK2344">
        <v>46.142848999999998</v>
      </c>
      <c r="AL2344">
        <v>47.240822000000001</v>
      </c>
      <c r="AM2344">
        <v>48.717162999999999</v>
      </c>
      <c r="AN2344">
        <v>50.068950999999998</v>
      </c>
      <c r="AO2344" s="1">
        <v>2.5999999999999999E-2</v>
      </c>
    </row>
    <row r="2345" spans="1:41" hidden="1" x14ac:dyDescent="0.2">
      <c r="A2345" t="s">
        <v>1779</v>
      </c>
      <c r="B2345" t="s">
        <v>15</v>
      </c>
      <c r="C2345" t="s">
        <v>2648</v>
      </c>
      <c r="D2345" t="s">
        <v>2680</v>
      </c>
      <c r="E2345" t="s">
        <v>2672</v>
      </c>
      <c r="F2345" t="s">
        <v>2665</v>
      </c>
      <c r="G2345" t="s">
        <v>2653</v>
      </c>
      <c r="H2345" t="s">
        <v>1730</v>
      </c>
      <c r="I2345" t="s">
        <v>186</v>
      </c>
      <c r="K2345">
        <v>23.822379999999999</v>
      </c>
      <c r="L2345">
        <v>24.410685999999998</v>
      </c>
      <c r="M2345">
        <v>24.814769999999999</v>
      </c>
      <c r="N2345">
        <v>26.119837</v>
      </c>
      <c r="O2345">
        <v>27.037849000000001</v>
      </c>
      <c r="P2345">
        <v>28.054310000000001</v>
      </c>
      <c r="Q2345">
        <v>29.228722000000001</v>
      </c>
      <c r="R2345">
        <v>30.526879999999998</v>
      </c>
      <c r="S2345">
        <v>32.430782000000001</v>
      </c>
      <c r="T2345">
        <v>33.783546000000001</v>
      </c>
      <c r="U2345">
        <v>34.926830000000002</v>
      </c>
      <c r="V2345">
        <v>36.211975000000002</v>
      </c>
      <c r="W2345">
        <v>37.294139999999999</v>
      </c>
      <c r="X2345">
        <v>38.414734000000003</v>
      </c>
      <c r="Y2345">
        <v>39.250011000000001</v>
      </c>
      <c r="Z2345">
        <v>40.278790000000001</v>
      </c>
      <c r="AA2345">
        <v>41.344692000000002</v>
      </c>
      <c r="AB2345">
        <v>42.283321000000001</v>
      </c>
      <c r="AC2345">
        <v>43.432499</v>
      </c>
      <c r="AD2345">
        <v>43.754631000000003</v>
      </c>
      <c r="AE2345">
        <v>44.488373000000003</v>
      </c>
      <c r="AF2345">
        <v>46.017479000000002</v>
      </c>
      <c r="AG2345">
        <v>47.541283</v>
      </c>
      <c r="AH2345">
        <v>48.888587999999999</v>
      </c>
      <c r="AI2345">
        <v>50.770358999999999</v>
      </c>
      <c r="AJ2345">
        <v>51.747013000000003</v>
      </c>
      <c r="AK2345">
        <v>52.908133999999997</v>
      </c>
      <c r="AL2345">
        <v>53.742336000000002</v>
      </c>
      <c r="AM2345">
        <v>55.502102000000001</v>
      </c>
      <c r="AN2345">
        <v>57.148505999999998</v>
      </c>
      <c r="AO2345" s="1">
        <v>3.1E-2</v>
      </c>
    </row>
    <row r="2346" spans="1:41" hidden="1" x14ac:dyDescent="0.2">
      <c r="A2346" t="s">
        <v>1779</v>
      </c>
      <c r="B2346" t="s">
        <v>83</v>
      </c>
      <c r="C2346" t="s">
        <v>2648</v>
      </c>
      <c r="D2346" t="s">
        <v>2680</v>
      </c>
      <c r="E2346" t="s">
        <v>2672</v>
      </c>
      <c r="F2346" t="s">
        <v>2666</v>
      </c>
      <c r="I2346" t="s">
        <v>186</v>
      </c>
    </row>
    <row r="2347" spans="1:41" hidden="1" x14ac:dyDescent="0.2">
      <c r="A2347" t="s">
        <v>1779</v>
      </c>
      <c r="B2347" t="s">
        <v>11</v>
      </c>
      <c r="C2347" t="s">
        <v>2648</v>
      </c>
      <c r="D2347" t="s">
        <v>2680</v>
      </c>
      <c r="E2347" t="s">
        <v>2672</v>
      </c>
      <c r="F2347" t="s">
        <v>2666</v>
      </c>
      <c r="G2347" t="s">
        <v>2651</v>
      </c>
      <c r="H2347" t="s">
        <v>1731</v>
      </c>
      <c r="I2347" t="s">
        <v>186</v>
      </c>
      <c r="K2347">
        <v>24.067270000000001</v>
      </c>
      <c r="L2347">
        <v>23.394660999999999</v>
      </c>
      <c r="M2347">
        <v>20.868369999999999</v>
      </c>
      <c r="N2347">
        <v>20.997885</v>
      </c>
      <c r="O2347">
        <v>21.190542000000001</v>
      </c>
      <c r="P2347">
        <v>21.946068</v>
      </c>
      <c r="Q2347">
        <v>22.790503000000001</v>
      </c>
      <c r="R2347">
        <v>23.639219000000001</v>
      </c>
      <c r="S2347">
        <v>24.414466999999998</v>
      </c>
      <c r="T2347">
        <v>25.710169</v>
      </c>
      <c r="U2347">
        <v>26.668955</v>
      </c>
      <c r="V2347">
        <v>27.589812999999999</v>
      </c>
      <c r="W2347">
        <v>28.378826</v>
      </c>
      <c r="X2347">
        <v>29.289528000000001</v>
      </c>
      <c r="Y2347">
        <v>30.069658</v>
      </c>
      <c r="Z2347">
        <v>31.004667000000001</v>
      </c>
      <c r="AA2347">
        <v>31.906803</v>
      </c>
      <c r="AB2347">
        <v>33.02084</v>
      </c>
      <c r="AC2347">
        <v>33.751094999999999</v>
      </c>
      <c r="AD2347">
        <v>34.839058000000001</v>
      </c>
      <c r="AE2347">
        <v>35.873477999999999</v>
      </c>
      <c r="AF2347">
        <v>36.745522000000001</v>
      </c>
      <c r="AG2347">
        <v>37.972926999999999</v>
      </c>
      <c r="AH2347">
        <v>39.259205000000001</v>
      </c>
      <c r="AI2347">
        <v>40.272022</v>
      </c>
      <c r="AJ2347">
        <v>41.575409000000001</v>
      </c>
      <c r="AK2347">
        <v>42.674869999999999</v>
      </c>
      <c r="AL2347">
        <v>43.525066000000002</v>
      </c>
      <c r="AM2347">
        <v>44.562640999999999</v>
      </c>
      <c r="AN2347">
        <v>45.547989000000001</v>
      </c>
      <c r="AO2347" s="1">
        <v>2.1999999999999999E-2</v>
      </c>
    </row>
    <row r="2348" spans="1:41" hidden="1" x14ac:dyDescent="0.2">
      <c r="A2348" t="s">
        <v>1779</v>
      </c>
      <c r="B2348" t="s">
        <v>13</v>
      </c>
      <c r="C2348" t="s">
        <v>2648</v>
      </c>
      <c r="D2348" t="s">
        <v>2680</v>
      </c>
      <c r="E2348" t="s">
        <v>2672</v>
      </c>
      <c r="F2348" t="s">
        <v>2666</v>
      </c>
      <c r="G2348" t="s">
        <v>2652</v>
      </c>
      <c r="H2348" t="s">
        <v>1732</v>
      </c>
      <c r="I2348" t="s">
        <v>186</v>
      </c>
      <c r="K2348">
        <v>24.067267999999999</v>
      </c>
      <c r="L2348">
        <v>23.388475</v>
      </c>
      <c r="M2348">
        <v>20.476687999999999</v>
      </c>
      <c r="N2348">
        <v>20.127129</v>
      </c>
      <c r="O2348">
        <v>20.191943999999999</v>
      </c>
      <c r="P2348">
        <v>20.790763999999999</v>
      </c>
      <c r="Q2348">
        <v>21.620947000000001</v>
      </c>
      <c r="R2348">
        <v>22.303141</v>
      </c>
      <c r="S2348">
        <v>23.058164999999999</v>
      </c>
      <c r="T2348">
        <v>24.023800000000001</v>
      </c>
      <c r="U2348">
        <v>24.864837999999999</v>
      </c>
      <c r="V2348">
        <v>25.765847999999998</v>
      </c>
      <c r="W2348">
        <v>26.47052</v>
      </c>
      <c r="X2348">
        <v>27.152384000000001</v>
      </c>
      <c r="Y2348">
        <v>27.851431000000002</v>
      </c>
      <c r="Z2348">
        <v>28.553229999999999</v>
      </c>
      <c r="AA2348">
        <v>29.165092000000001</v>
      </c>
      <c r="AB2348">
        <v>30.087205999999998</v>
      </c>
      <c r="AC2348">
        <v>30.855846</v>
      </c>
      <c r="AD2348">
        <v>32.208320999999998</v>
      </c>
      <c r="AE2348">
        <v>33.156829999999999</v>
      </c>
      <c r="AF2348">
        <v>33.977061999999997</v>
      </c>
      <c r="AG2348">
        <v>35.019772000000003</v>
      </c>
      <c r="AH2348">
        <v>35.999251999999998</v>
      </c>
      <c r="AI2348">
        <v>36.822127999999999</v>
      </c>
      <c r="AJ2348">
        <v>37.876854000000002</v>
      </c>
      <c r="AK2348">
        <v>38.350723000000002</v>
      </c>
      <c r="AL2348">
        <v>39.265945000000002</v>
      </c>
      <c r="AM2348">
        <v>40.499324999999999</v>
      </c>
      <c r="AN2348">
        <v>41.639290000000003</v>
      </c>
      <c r="AO2348" s="1">
        <v>1.9E-2</v>
      </c>
    </row>
    <row r="2349" spans="1:41" hidden="1" x14ac:dyDescent="0.2">
      <c r="A2349" t="s">
        <v>1779</v>
      </c>
      <c r="B2349" t="s">
        <v>15</v>
      </c>
      <c r="C2349" t="s">
        <v>2648</v>
      </c>
      <c r="D2349" t="s">
        <v>2680</v>
      </c>
      <c r="E2349" t="s">
        <v>2672</v>
      </c>
      <c r="F2349" t="s">
        <v>2666</v>
      </c>
      <c r="G2349" t="s">
        <v>2653</v>
      </c>
      <c r="H2349" t="s">
        <v>1733</v>
      </c>
      <c r="I2349" t="s">
        <v>186</v>
      </c>
      <c r="K2349">
        <v>24.067267999999999</v>
      </c>
      <c r="L2349">
        <v>23.407488000000001</v>
      </c>
      <c r="M2349">
        <v>20.677910000000001</v>
      </c>
      <c r="N2349">
        <v>21.782164000000002</v>
      </c>
      <c r="O2349">
        <v>22.581952999999999</v>
      </c>
      <c r="P2349">
        <v>23.434784000000001</v>
      </c>
      <c r="Q2349">
        <v>24.408850000000001</v>
      </c>
      <c r="R2349">
        <v>25.441963000000001</v>
      </c>
      <c r="S2349">
        <v>27.053426999999999</v>
      </c>
      <c r="T2349">
        <v>28.197113000000002</v>
      </c>
      <c r="U2349">
        <v>29.151364999999998</v>
      </c>
      <c r="V2349">
        <v>30.221958000000001</v>
      </c>
      <c r="W2349">
        <v>31.127251000000001</v>
      </c>
      <c r="X2349">
        <v>32.040855000000001</v>
      </c>
      <c r="Y2349">
        <v>32.740200000000002</v>
      </c>
      <c r="Z2349">
        <v>33.584800999999999</v>
      </c>
      <c r="AA2349">
        <v>34.478973000000003</v>
      </c>
      <c r="AB2349">
        <v>35.256332</v>
      </c>
      <c r="AC2349">
        <v>36.214362999999999</v>
      </c>
      <c r="AD2349">
        <v>36.499512000000003</v>
      </c>
      <c r="AE2349">
        <v>37.100963999999998</v>
      </c>
      <c r="AF2349">
        <v>38.379027999999998</v>
      </c>
      <c r="AG2349">
        <v>39.631855000000002</v>
      </c>
      <c r="AH2349">
        <v>40.776730000000001</v>
      </c>
      <c r="AI2349">
        <v>42.325966000000001</v>
      </c>
      <c r="AJ2349">
        <v>43.140616999999999</v>
      </c>
      <c r="AK2349">
        <v>44.111736000000001</v>
      </c>
      <c r="AL2349">
        <v>44.824981999999999</v>
      </c>
      <c r="AM2349">
        <v>46.289669000000004</v>
      </c>
      <c r="AN2349">
        <v>47.666083999999998</v>
      </c>
      <c r="AO2349" s="1">
        <v>2.4E-2</v>
      </c>
    </row>
    <row r="2350" spans="1:41" hidden="1" x14ac:dyDescent="0.2">
      <c r="A2350" t="s">
        <v>1779</v>
      </c>
      <c r="B2350" t="s">
        <v>87</v>
      </c>
      <c r="C2350" t="s">
        <v>2648</v>
      </c>
      <c r="D2350" t="s">
        <v>2680</v>
      </c>
      <c r="E2350" t="s">
        <v>2672</v>
      </c>
      <c r="F2350" t="s">
        <v>2667</v>
      </c>
      <c r="I2350" t="s">
        <v>186</v>
      </c>
    </row>
    <row r="2351" spans="1:41" hidden="1" x14ac:dyDescent="0.2">
      <c r="A2351" t="s">
        <v>1779</v>
      </c>
      <c r="B2351" t="s">
        <v>11</v>
      </c>
      <c r="C2351" t="s">
        <v>2648</v>
      </c>
      <c r="D2351" t="s">
        <v>2680</v>
      </c>
      <c r="E2351" t="s">
        <v>2672</v>
      </c>
      <c r="F2351" t="s">
        <v>2667</v>
      </c>
      <c r="G2351" t="s">
        <v>2651</v>
      </c>
      <c r="H2351" t="s">
        <v>1734</v>
      </c>
      <c r="I2351" t="s">
        <v>186</v>
      </c>
      <c r="K2351">
        <v>14.3431</v>
      </c>
      <c r="L2351">
        <v>15.282875000000001</v>
      </c>
      <c r="M2351">
        <v>14.374537</v>
      </c>
      <c r="N2351">
        <v>15.923887000000001</v>
      </c>
      <c r="O2351">
        <v>16.297180000000001</v>
      </c>
      <c r="P2351">
        <v>16.822824000000001</v>
      </c>
      <c r="Q2351">
        <v>17.476982</v>
      </c>
      <c r="R2351">
        <v>18.258939999999999</v>
      </c>
      <c r="S2351">
        <v>18.896087999999999</v>
      </c>
      <c r="T2351">
        <v>19.257641</v>
      </c>
      <c r="U2351">
        <v>20.244699000000001</v>
      </c>
      <c r="V2351">
        <v>20.931809999999999</v>
      </c>
      <c r="W2351">
        <v>21.527327</v>
      </c>
      <c r="X2351">
        <v>22.244402000000001</v>
      </c>
      <c r="Y2351">
        <v>22.889983999999998</v>
      </c>
      <c r="Z2351">
        <v>23.668785</v>
      </c>
      <c r="AA2351">
        <v>24.554698999999999</v>
      </c>
      <c r="AB2351">
        <v>25.363033000000001</v>
      </c>
      <c r="AC2351">
        <v>26.062432999999999</v>
      </c>
      <c r="AD2351">
        <v>26.973438000000002</v>
      </c>
      <c r="AE2351">
        <v>27.79355</v>
      </c>
      <c r="AF2351">
        <v>28.476783999999999</v>
      </c>
      <c r="AG2351">
        <v>29.584966999999999</v>
      </c>
      <c r="AH2351">
        <v>30.779457000000001</v>
      </c>
      <c r="AI2351">
        <v>31.661021999999999</v>
      </c>
      <c r="AJ2351">
        <v>32.738483000000002</v>
      </c>
      <c r="AK2351">
        <v>33.627555999999998</v>
      </c>
      <c r="AL2351">
        <v>34.348247999999998</v>
      </c>
      <c r="AM2351">
        <v>35.228161</v>
      </c>
      <c r="AN2351">
        <v>35.887791</v>
      </c>
      <c r="AO2351" s="1">
        <v>3.2000000000000001E-2</v>
      </c>
    </row>
    <row r="2352" spans="1:41" hidden="1" x14ac:dyDescent="0.2">
      <c r="A2352" t="s">
        <v>1779</v>
      </c>
      <c r="B2352" t="s">
        <v>13</v>
      </c>
      <c r="C2352" t="s">
        <v>2648</v>
      </c>
      <c r="D2352" t="s">
        <v>2680</v>
      </c>
      <c r="E2352" t="s">
        <v>2672</v>
      </c>
      <c r="F2352" t="s">
        <v>2667</v>
      </c>
      <c r="G2352" t="s">
        <v>2652</v>
      </c>
      <c r="H2352" t="s">
        <v>1735</v>
      </c>
      <c r="I2352" t="s">
        <v>186</v>
      </c>
      <c r="K2352">
        <v>14.3431</v>
      </c>
      <c r="L2352">
        <v>15.278727999999999</v>
      </c>
      <c r="M2352">
        <v>13.897232000000001</v>
      </c>
      <c r="N2352">
        <v>14.847711</v>
      </c>
      <c r="O2352">
        <v>15.141628000000001</v>
      </c>
      <c r="P2352">
        <v>15.692278</v>
      </c>
      <c r="Q2352">
        <v>16.403934</v>
      </c>
      <c r="R2352">
        <v>17.140930000000001</v>
      </c>
      <c r="S2352">
        <v>17.790534999999998</v>
      </c>
      <c r="T2352">
        <v>18.219729999999998</v>
      </c>
      <c r="U2352">
        <v>18.877763999999999</v>
      </c>
      <c r="V2352">
        <v>19.563048999999999</v>
      </c>
      <c r="W2352">
        <v>20.059097000000001</v>
      </c>
      <c r="X2352">
        <v>20.385317000000001</v>
      </c>
      <c r="Y2352">
        <v>20.943321000000001</v>
      </c>
      <c r="Z2352">
        <v>21.430738000000002</v>
      </c>
      <c r="AA2352">
        <v>22.018060999999999</v>
      </c>
      <c r="AB2352">
        <v>22.799752999999999</v>
      </c>
      <c r="AC2352">
        <v>23.334949000000002</v>
      </c>
      <c r="AD2352">
        <v>24.441751</v>
      </c>
      <c r="AE2352">
        <v>25.246416</v>
      </c>
      <c r="AF2352">
        <v>25.810347</v>
      </c>
      <c r="AG2352">
        <v>26.937187000000002</v>
      </c>
      <c r="AH2352">
        <v>27.767531999999999</v>
      </c>
      <c r="AI2352">
        <v>28.480536000000001</v>
      </c>
      <c r="AJ2352">
        <v>29.485099999999999</v>
      </c>
      <c r="AK2352">
        <v>29.880558000000001</v>
      </c>
      <c r="AL2352">
        <v>30.601569999999999</v>
      </c>
      <c r="AM2352">
        <v>31.666754000000001</v>
      </c>
      <c r="AN2352">
        <v>32.513263999999999</v>
      </c>
      <c r="AO2352" s="1">
        <v>2.9000000000000001E-2</v>
      </c>
    </row>
    <row r="2353" spans="1:41" hidden="1" x14ac:dyDescent="0.2">
      <c r="A2353" t="s">
        <v>1779</v>
      </c>
      <c r="B2353" t="s">
        <v>15</v>
      </c>
      <c r="C2353" t="s">
        <v>2648</v>
      </c>
      <c r="D2353" t="s">
        <v>2680</v>
      </c>
      <c r="E2353" t="s">
        <v>2672</v>
      </c>
      <c r="F2353" t="s">
        <v>2667</v>
      </c>
      <c r="G2353" t="s">
        <v>2653</v>
      </c>
      <c r="H2353" t="s">
        <v>1736</v>
      </c>
      <c r="I2353" t="s">
        <v>186</v>
      </c>
      <c r="K2353">
        <v>14.3431</v>
      </c>
      <c r="L2353">
        <v>15.291142000000001</v>
      </c>
      <c r="M2353">
        <v>14.236945</v>
      </c>
      <c r="N2353">
        <v>16.032281999999999</v>
      </c>
      <c r="O2353">
        <v>16.866426000000001</v>
      </c>
      <c r="P2353">
        <v>17.572479000000001</v>
      </c>
      <c r="Q2353">
        <v>18.352844000000001</v>
      </c>
      <c r="R2353">
        <v>19.431460999999999</v>
      </c>
      <c r="S2353">
        <v>21.035450000000001</v>
      </c>
      <c r="T2353">
        <v>21.768927000000001</v>
      </c>
      <c r="U2353">
        <v>22.733919</v>
      </c>
      <c r="V2353">
        <v>23.570667</v>
      </c>
      <c r="W2353">
        <v>24.343026999999999</v>
      </c>
      <c r="X2353">
        <v>25.095618999999999</v>
      </c>
      <c r="Y2353">
        <v>25.671198</v>
      </c>
      <c r="Z2353">
        <v>26.417233</v>
      </c>
      <c r="AA2353">
        <v>27.25271</v>
      </c>
      <c r="AB2353">
        <v>27.867908</v>
      </c>
      <c r="AC2353">
        <v>28.679425999999999</v>
      </c>
      <c r="AD2353">
        <v>28.870701</v>
      </c>
      <c r="AE2353">
        <v>29.386241999999999</v>
      </c>
      <c r="AF2353">
        <v>30.179590000000001</v>
      </c>
      <c r="AG2353">
        <v>31.320843</v>
      </c>
      <c r="AH2353">
        <v>32.365001999999997</v>
      </c>
      <c r="AI2353">
        <v>33.721496999999999</v>
      </c>
      <c r="AJ2353">
        <v>34.624988999999999</v>
      </c>
      <c r="AK2353">
        <v>35.615794999999999</v>
      </c>
      <c r="AL2353">
        <v>36.234825000000001</v>
      </c>
      <c r="AM2353">
        <v>37.125847</v>
      </c>
      <c r="AN2353">
        <v>38.308368999999999</v>
      </c>
      <c r="AO2353" s="1">
        <v>3.4000000000000002E-2</v>
      </c>
    </row>
    <row r="2354" spans="1:41" hidden="1" x14ac:dyDescent="0.2">
      <c r="A2354" t="s">
        <v>1779</v>
      </c>
      <c r="B2354" t="s">
        <v>17</v>
      </c>
      <c r="C2354" t="s">
        <v>2648</v>
      </c>
      <c r="D2354" t="s">
        <v>2680</v>
      </c>
      <c r="E2354" t="s">
        <v>2672</v>
      </c>
      <c r="F2354" t="s">
        <v>2654</v>
      </c>
      <c r="I2354" t="s">
        <v>186</v>
      </c>
    </row>
    <row r="2355" spans="1:41" x14ac:dyDescent="0.2">
      <c r="A2355" t="s">
        <v>1779</v>
      </c>
      <c r="B2355" t="s">
        <v>11</v>
      </c>
      <c r="C2355" t="s">
        <v>2648</v>
      </c>
      <c r="D2355" t="s">
        <v>2680</v>
      </c>
      <c r="E2355" t="s">
        <v>2672</v>
      </c>
      <c r="F2355" t="s">
        <v>2654</v>
      </c>
      <c r="G2355" t="s">
        <v>2651</v>
      </c>
      <c r="H2355" t="s">
        <v>1737</v>
      </c>
      <c r="I2355" t="s">
        <v>186</v>
      </c>
      <c r="K2355" s="4">
        <v>22.773720000000001</v>
      </c>
      <c r="L2355" s="4">
        <v>22.519677999999999</v>
      </c>
      <c r="M2355" s="4">
        <v>21.888842</v>
      </c>
      <c r="N2355" s="4">
        <v>23.114874</v>
      </c>
      <c r="O2355">
        <v>23.478601000000001</v>
      </c>
      <c r="P2355">
        <v>23.883305</v>
      </c>
      <c r="Q2355">
        <v>24.414912999999999</v>
      </c>
      <c r="R2355">
        <v>25.246452000000001</v>
      </c>
      <c r="S2355">
        <v>26.009716000000001</v>
      </c>
      <c r="T2355">
        <v>26.57048</v>
      </c>
      <c r="U2355">
        <v>27.521121999999998</v>
      </c>
      <c r="V2355">
        <v>28.263338000000001</v>
      </c>
      <c r="W2355">
        <v>29.004286</v>
      </c>
      <c r="X2355">
        <v>29.699287000000002</v>
      </c>
      <c r="Y2355">
        <v>30.488871</v>
      </c>
      <c r="Z2355">
        <v>31.403461</v>
      </c>
      <c r="AA2355">
        <v>32.405827000000002</v>
      </c>
      <c r="AB2355">
        <v>33.320746999999997</v>
      </c>
      <c r="AC2355">
        <v>34.166386000000003</v>
      </c>
      <c r="AD2355">
        <v>35.254519999999999</v>
      </c>
      <c r="AE2355">
        <v>36.228637999999997</v>
      </c>
      <c r="AF2355">
        <v>37.066116000000001</v>
      </c>
      <c r="AG2355">
        <v>38.347442999999998</v>
      </c>
      <c r="AH2355">
        <v>39.692951000000001</v>
      </c>
      <c r="AI2355">
        <v>40.754886999999997</v>
      </c>
      <c r="AJ2355">
        <v>41.989852999999997</v>
      </c>
      <c r="AK2355">
        <v>43.044460000000001</v>
      </c>
      <c r="AL2355">
        <v>43.948441000000003</v>
      </c>
      <c r="AM2355">
        <v>44.884602000000001</v>
      </c>
      <c r="AN2355">
        <v>45.746184999999997</v>
      </c>
      <c r="AO2355" s="1">
        <v>2.4E-2</v>
      </c>
    </row>
    <row r="2356" spans="1:41" x14ac:dyDescent="0.2">
      <c r="A2356" t="s">
        <v>1779</v>
      </c>
      <c r="B2356" t="s">
        <v>13</v>
      </c>
      <c r="C2356" t="s">
        <v>2648</v>
      </c>
      <c r="D2356" t="s">
        <v>2680</v>
      </c>
      <c r="E2356" t="s">
        <v>2672</v>
      </c>
      <c r="F2356" t="s">
        <v>2654</v>
      </c>
      <c r="G2356" t="s">
        <v>2652</v>
      </c>
      <c r="H2356" t="s">
        <v>1738</v>
      </c>
      <c r="I2356" t="s">
        <v>186</v>
      </c>
      <c r="K2356" s="4">
        <v>22.773721999999999</v>
      </c>
      <c r="L2356" s="4">
        <v>22.512053999999999</v>
      </c>
      <c r="M2356" s="4">
        <v>21.409599</v>
      </c>
      <c r="N2356" s="4">
        <v>22.106438000000001</v>
      </c>
      <c r="O2356">
        <v>22.371518999999999</v>
      </c>
      <c r="P2356">
        <v>22.785388999999999</v>
      </c>
      <c r="Q2356">
        <v>23.386600000000001</v>
      </c>
      <c r="R2356">
        <v>24.198468999999999</v>
      </c>
      <c r="S2356">
        <v>24.957129999999999</v>
      </c>
      <c r="T2356">
        <v>25.542860000000001</v>
      </c>
      <c r="U2356">
        <v>26.261009000000001</v>
      </c>
      <c r="V2356">
        <v>27.032347000000001</v>
      </c>
      <c r="W2356">
        <v>27.768737999999999</v>
      </c>
      <c r="X2356">
        <v>28.254534</v>
      </c>
      <c r="Y2356">
        <v>28.931764999999999</v>
      </c>
      <c r="Z2356">
        <v>29.623813999999999</v>
      </c>
      <c r="AA2356">
        <v>30.375661999999998</v>
      </c>
      <c r="AB2356">
        <v>31.194911999999999</v>
      </c>
      <c r="AC2356">
        <v>31.932053</v>
      </c>
      <c r="AD2356">
        <v>33.165176000000002</v>
      </c>
      <c r="AE2356">
        <v>34.138519000000002</v>
      </c>
      <c r="AF2356">
        <v>34.903548999999998</v>
      </c>
      <c r="AG2356">
        <v>36.103091999999997</v>
      </c>
      <c r="AH2356">
        <v>37.036541</v>
      </c>
      <c r="AI2356">
        <v>37.863059999999997</v>
      </c>
      <c r="AJ2356">
        <v>39.061988999999997</v>
      </c>
      <c r="AK2356">
        <v>39.593406999999999</v>
      </c>
      <c r="AL2356">
        <v>40.445506999999999</v>
      </c>
      <c r="AM2356">
        <v>41.597141000000001</v>
      </c>
      <c r="AN2356">
        <v>42.562095999999997</v>
      </c>
      <c r="AO2356" s="1">
        <v>2.1999999999999999E-2</v>
      </c>
    </row>
    <row r="2357" spans="1:41" x14ac:dyDescent="0.2">
      <c r="A2357" t="s">
        <v>1779</v>
      </c>
      <c r="B2357" t="s">
        <v>15</v>
      </c>
      <c r="C2357" t="s">
        <v>2648</v>
      </c>
      <c r="D2357" t="s">
        <v>2680</v>
      </c>
      <c r="E2357" t="s">
        <v>2672</v>
      </c>
      <c r="F2357" t="s">
        <v>2654</v>
      </c>
      <c r="G2357" t="s">
        <v>2653</v>
      </c>
      <c r="H2357" t="s">
        <v>1739</v>
      </c>
      <c r="I2357" t="s">
        <v>186</v>
      </c>
      <c r="K2357" s="4">
        <v>22.773712</v>
      </c>
      <c r="L2357" s="4">
        <v>22.530277000000002</v>
      </c>
      <c r="M2357" s="4">
        <v>21.753644999999999</v>
      </c>
      <c r="N2357" s="4">
        <v>23.311872000000001</v>
      </c>
      <c r="O2357">
        <v>24.103024999999999</v>
      </c>
      <c r="P2357">
        <v>24.733782000000001</v>
      </c>
      <c r="Q2357">
        <v>25.401475999999999</v>
      </c>
      <c r="R2357">
        <v>26.449210999999998</v>
      </c>
      <c r="S2357">
        <v>28.081087</v>
      </c>
      <c r="T2357">
        <v>28.890688000000001</v>
      </c>
      <c r="U2357">
        <v>29.830041999999999</v>
      </c>
      <c r="V2357">
        <v>30.700120999999999</v>
      </c>
      <c r="W2357">
        <v>31.563717</v>
      </c>
      <c r="X2357">
        <v>32.398327000000002</v>
      </c>
      <c r="Y2357">
        <v>33.053531999999997</v>
      </c>
      <c r="Z2357">
        <v>33.863419</v>
      </c>
      <c r="AA2357">
        <v>34.822673999999999</v>
      </c>
      <c r="AB2357">
        <v>35.581389999999999</v>
      </c>
      <c r="AC2357">
        <v>36.452274000000003</v>
      </c>
      <c r="AD2357">
        <v>36.648560000000003</v>
      </c>
      <c r="AE2357">
        <v>37.360432000000003</v>
      </c>
      <c r="AF2357">
        <v>38.284477000000003</v>
      </c>
      <c r="AG2357">
        <v>39.572296000000001</v>
      </c>
      <c r="AH2357">
        <v>40.793339000000003</v>
      </c>
      <c r="AI2357">
        <v>42.299843000000003</v>
      </c>
      <c r="AJ2357">
        <v>43.431828000000003</v>
      </c>
      <c r="AK2357">
        <v>44.547207</v>
      </c>
      <c r="AL2357">
        <v>45.307834999999997</v>
      </c>
      <c r="AM2357">
        <v>46.409008</v>
      </c>
      <c r="AN2357">
        <v>47.757153000000002</v>
      </c>
      <c r="AO2357" s="1">
        <v>2.5999999999999999E-2</v>
      </c>
    </row>
    <row r="2358" spans="1:41" hidden="1" x14ac:dyDescent="0.2">
      <c r="A2358" t="s">
        <v>1779</v>
      </c>
      <c r="B2358" t="s">
        <v>36</v>
      </c>
      <c r="C2358" t="s">
        <v>2648</v>
      </c>
      <c r="D2358" t="s">
        <v>2680</v>
      </c>
      <c r="E2358" t="s">
        <v>2672</v>
      </c>
      <c r="F2358" t="s">
        <v>2660</v>
      </c>
      <c r="I2358" t="s">
        <v>186</v>
      </c>
    </row>
    <row r="2359" spans="1:41" hidden="1" x14ac:dyDescent="0.2">
      <c r="A2359" t="s">
        <v>1779</v>
      </c>
      <c r="B2359" t="s">
        <v>11</v>
      </c>
      <c r="C2359" t="s">
        <v>2648</v>
      </c>
      <c r="D2359" t="s">
        <v>2680</v>
      </c>
      <c r="E2359" t="s">
        <v>2672</v>
      </c>
      <c r="F2359" t="s">
        <v>2660</v>
      </c>
      <c r="G2359" t="s">
        <v>2651</v>
      </c>
      <c r="H2359" t="s">
        <v>1740</v>
      </c>
      <c r="I2359" t="s">
        <v>186</v>
      </c>
      <c r="K2359">
        <v>6.5013129999999997</v>
      </c>
      <c r="L2359">
        <v>5.9114209999999998</v>
      </c>
      <c r="M2359">
        <v>8.5277399999999997</v>
      </c>
      <c r="N2359">
        <v>10.000628000000001</v>
      </c>
      <c r="O2359">
        <v>10.634539999999999</v>
      </c>
      <c r="P2359">
        <v>11.465984000000001</v>
      </c>
      <c r="Q2359">
        <v>12.529703</v>
      </c>
      <c r="R2359">
        <v>13.182888999999999</v>
      </c>
      <c r="S2359">
        <v>13.705696</v>
      </c>
      <c r="T2359">
        <v>14.296868999999999</v>
      </c>
      <c r="U2359">
        <v>14.895891000000001</v>
      </c>
      <c r="V2359">
        <v>15.473941</v>
      </c>
      <c r="W2359">
        <v>16.045649999999998</v>
      </c>
      <c r="X2359">
        <v>16.471253999999998</v>
      </c>
      <c r="Y2359">
        <v>16.900841</v>
      </c>
      <c r="Z2359">
        <v>17.231344</v>
      </c>
      <c r="AA2359">
        <v>17.557307999999999</v>
      </c>
      <c r="AB2359">
        <v>18.345244999999998</v>
      </c>
      <c r="AC2359">
        <v>18.600632000000001</v>
      </c>
      <c r="AD2359">
        <v>19.8598</v>
      </c>
      <c r="AE2359">
        <v>20.626642</v>
      </c>
      <c r="AF2359">
        <v>21.360014</v>
      </c>
      <c r="AG2359">
        <v>22.489494000000001</v>
      </c>
      <c r="AH2359">
        <v>23.422165</v>
      </c>
      <c r="AI2359">
        <v>24.108694</v>
      </c>
      <c r="AJ2359">
        <v>24.997952000000002</v>
      </c>
      <c r="AK2359">
        <v>25.696894</v>
      </c>
      <c r="AL2359">
        <v>26.279169</v>
      </c>
      <c r="AM2359">
        <v>26.928477999999998</v>
      </c>
      <c r="AN2359">
        <v>27.497458000000002</v>
      </c>
      <c r="AO2359" s="1">
        <v>5.0999999999999997E-2</v>
      </c>
    </row>
    <row r="2360" spans="1:41" hidden="1" x14ac:dyDescent="0.2">
      <c r="A2360" t="s">
        <v>1779</v>
      </c>
      <c r="B2360" t="s">
        <v>13</v>
      </c>
      <c r="C2360" t="s">
        <v>2648</v>
      </c>
      <c r="D2360" t="s">
        <v>2680</v>
      </c>
      <c r="E2360" t="s">
        <v>2672</v>
      </c>
      <c r="F2360" t="s">
        <v>2660</v>
      </c>
      <c r="G2360" t="s">
        <v>2652</v>
      </c>
      <c r="H2360" t="s">
        <v>1741</v>
      </c>
      <c r="I2360" t="s">
        <v>186</v>
      </c>
      <c r="K2360">
        <v>6.5013290000000001</v>
      </c>
      <c r="L2360">
        <v>5.9545750000000002</v>
      </c>
      <c r="M2360">
        <v>8.2107759999999992</v>
      </c>
      <c r="N2360">
        <v>9.20838</v>
      </c>
      <c r="O2360">
        <v>9.7931329999999992</v>
      </c>
      <c r="P2360">
        <v>10.61917</v>
      </c>
      <c r="Q2360">
        <v>11.669149000000001</v>
      </c>
      <c r="R2360">
        <v>12.238913999999999</v>
      </c>
      <c r="S2360">
        <v>12.770073999999999</v>
      </c>
      <c r="T2360">
        <v>13.259781</v>
      </c>
      <c r="U2360">
        <v>13.739266000000001</v>
      </c>
      <c r="V2360">
        <v>14.300716</v>
      </c>
      <c r="W2360">
        <v>14.827635000000001</v>
      </c>
      <c r="X2360">
        <v>15.1851</v>
      </c>
      <c r="Y2360">
        <v>15.649554999999999</v>
      </c>
      <c r="Z2360">
        <v>16.082014000000001</v>
      </c>
      <c r="AA2360">
        <v>16.573179</v>
      </c>
      <c r="AB2360">
        <v>17.198214</v>
      </c>
      <c r="AC2360">
        <v>17.679908999999999</v>
      </c>
      <c r="AD2360">
        <v>18.616838000000001</v>
      </c>
      <c r="AE2360">
        <v>19.302111</v>
      </c>
      <c r="AF2360">
        <v>19.771082</v>
      </c>
      <c r="AG2360">
        <v>20.633027999999999</v>
      </c>
      <c r="AH2360">
        <v>21.309866</v>
      </c>
      <c r="AI2360">
        <v>21.861916000000001</v>
      </c>
      <c r="AJ2360">
        <v>22.711545999999998</v>
      </c>
      <c r="AK2360">
        <v>23.032394</v>
      </c>
      <c r="AL2360">
        <v>23.576972999999999</v>
      </c>
      <c r="AM2360">
        <v>24.349169</v>
      </c>
      <c r="AN2360">
        <v>25.094729999999998</v>
      </c>
      <c r="AO2360" s="1">
        <v>4.8000000000000001E-2</v>
      </c>
    </row>
    <row r="2361" spans="1:41" hidden="1" x14ac:dyDescent="0.2">
      <c r="A2361" t="s">
        <v>1779</v>
      </c>
      <c r="B2361" t="s">
        <v>15</v>
      </c>
      <c r="C2361" t="s">
        <v>2648</v>
      </c>
      <c r="D2361" t="s">
        <v>2680</v>
      </c>
      <c r="E2361" t="s">
        <v>2672</v>
      </c>
      <c r="F2361" t="s">
        <v>2660</v>
      </c>
      <c r="G2361" t="s">
        <v>2653</v>
      </c>
      <c r="H2361" t="s">
        <v>1742</v>
      </c>
      <c r="I2361" t="s">
        <v>186</v>
      </c>
      <c r="K2361">
        <v>6.501258</v>
      </c>
      <c r="L2361">
        <v>6.1105489999999998</v>
      </c>
      <c r="M2361">
        <v>8.5139209999999999</v>
      </c>
      <c r="N2361">
        <v>10.329351000000001</v>
      </c>
      <c r="O2361">
        <v>11.362938</v>
      </c>
      <c r="P2361">
        <v>12.383679000000001</v>
      </c>
      <c r="Q2361">
        <v>13.551289000000001</v>
      </c>
      <c r="R2361">
        <v>14.372641</v>
      </c>
      <c r="S2361">
        <v>15.658674</v>
      </c>
      <c r="T2361">
        <v>16.177622</v>
      </c>
      <c r="U2361">
        <v>16.847111000000002</v>
      </c>
      <c r="V2361">
        <v>17.436942999999999</v>
      </c>
      <c r="W2361">
        <v>17.954851000000001</v>
      </c>
      <c r="X2361">
        <v>18.449162999999999</v>
      </c>
      <c r="Y2361">
        <v>18.872444000000002</v>
      </c>
      <c r="Z2361">
        <v>19.406770999999999</v>
      </c>
      <c r="AA2361">
        <v>19.825710000000001</v>
      </c>
      <c r="AB2361">
        <v>20.478079000000001</v>
      </c>
      <c r="AC2361">
        <v>21.018246000000001</v>
      </c>
      <c r="AD2361">
        <v>21.611446000000001</v>
      </c>
      <c r="AE2361">
        <v>22.316053</v>
      </c>
      <c r="AF2361">
        <v>22.98752</v>
      </c>
      <c r="AG2361">
        <v>23.916692999999999</v>
      </c>
      <c r="AH2361">
        <v>24.40382</v>
      </c>
      <c r="AI2361">
        <v>25.150585</v>
      </c>
      <c r="AJ2361">
        <v>26.006751999999999</v>
      </c>
      <c r="AK2361">
        <v>26.661847999999999</v>
      </c>
      <c r="AL2361">
        <v>27.452463000000002</v>
      </c>
      <c r="AM2361">
        <v>28.282578000000001</v>
      </c>
      <c r="AN2361">
        <v>28.957176</v>
      </c>
      <c r="AO2361" s="1">
        <v>5.2999999999999999E-2</v>
      </c>
    </row>
    <row r="2362" spans="1:41" hidden="1" x14ac:dyDescent="0.2">
      <c r="A2362" t="s">
        <v>1779</v>
      </c>
      <c r="B2362" t="s">
        <v>21</v>
      </c>
      <c r="C2362" t="s">
        <v>2648</v>
      </c>
      <c r="D2362" t="s">
        <v>2680</v>
      </c>
      <c r="E2362" t="s">
        <v>2672</v>
      </c>
      <c r="F2362" t="s">
        <v>2655</v>
      </c>
      <c r="I2362" t="s">
        <v>186</v>
      </c>
    </row>
    <row r="2363" spans="1:41" hidden="1" x14ac:dyDescent="0.2">
      <c r="A2363" t="s">
        <v>1779</v>
      </c>
      <c r="B2363" t="s">
        <v>11</v>
      </c>
      <c r="C2363" t="s">
        <v>2648</v>
      </c>
      <c r="D2363" t="s">
        <v>2680</v>
      </c>
      <c r="E2363" t="s">
        <v>2672</v>
      </c>
      <c r="F2363" t="s">
        <v>2655</v>
      </c>
      <c r="G2363" t="s">
        <v>2651</v>
      </c>
      <c r="H2363" t="s">
        <v>1743</v>
      </c>
      <c r="I2363" t="s">
        <v>186</v>
      </c>
      <c r="K2363">
        <v>6.0691179999999996</v>
      </c>
      <c r="L2363">
        <v>5.542052</v>
      </c>
      <c r="M2363">
        <v>5.3548629999999999</v>
      </c>
      <c r="N2363">
        <v>5.1515060000000004</v>
      </c>
      <c r="O2363">
        <v>5.172174</v>
      </c>
      <c r="P2363">
        <v>5.3219099999999999</v>
      </c>
      <c r="Q2363">
        <v>5.6922670000000002</v>
      </c>
      <c r="R2363">
        <v>5.9865649999999997</v>
      </c>
      <c r="S2363">
        <v>6.2512699999999999</v>
      </c>
      <c r="T2363">
        <v>6.511018</v>
      </c>
      <c r="U2363">
        <v>6.7615239999999996</v>
      </c>
      <c r="V2363">
        <v>6.9400940000000002</v>
      </c>
      <c r="W2363">
        <v>7.2279799999999996</v>
      </c>
      <c r="X2363">
        <v>7.5089990000000002</v>
      </c>
      <c r="Y2363">
        <v>7.639513</v>
      </c>
      <c r="Z2363">
        <v>7.8635440000000001</v>
      </c>
      <c r="AA2363">
        <v>8.0595239999999997</v>
      </c>
      <c r="AB2363">
        <v>8.2533150000000006</v>
      </c>
      <c r="AC2363">
        <v>8.4108959999999993</v>
      </c>
      <c r="AD2363">
        <v>8.6522839999999999</v>
      </c>
      <c r="AE2363">
        <v>8.8493390000000005</v>
      </c>
      <c r="AF2363">
        <v>9.0032110000000003</v>
      </c>
      <c r="AG2363">
        <v>9.1795589999999994</v>
      </c>
      <c r="AH2363">
        <v>9.2635740000000002</v>
      </c>
      <c r="AI2363">
        <v>9.389977</v>
      </c>
      <c r="AJ2363">
        <v>9.5892060000000008</v>
      </c>
      <c r="AK2363">
        <v>9.7866649999999993</v>
      </c>
      <c r="AL2363">
        <v>10.094049</v>
      </c>
      <c r="AM2363">
        <v>10.313497999999999</v>
      </c>
      <c r="AN2363">
        <v>10.477676000000001</v>
      </c>
      <c r="AO2363" s="1">
        <v>1.9E-2</v>
      </c>
    </row>
    <row r="2364" spans="1:41" hidden="1" x14ac:dyDescent="0.2">
      <c r="A2364" t="s">
        <v>1779</v>
      </c>
      <c r="B2364" t="s">
        <v>13</v>
      </c>
      <c r="C2364" t="s">
        <v>2648</v>
      </c>
      <c r="D2364" t="s">
        <v>2680</v>
      </c>
      <c r="E2364" t="s">
        <v>2672</v>
      </c>
      <c r="F2364" t="s">
        <v>2655</v>
      </c>
      <c r="G2364" t="s">
        <v>2652</v>
      </c>
      <c r="H2364" t="s">
        <v>1744</v>
      </c>
      <c r="I2364" t="s">
        <v>186</v>
      </c>
      <c r="K2364">
        <v>6.0485819999999997</v>
      </c>
      <c r="L2364">
        <v>5.269444</v>
      </c>
      <c r="M2364">
        <v>4.8680110000000001</v>
      </c>
      <c r="N2364">
        <v>4.5741160000000001</v>
      </c>
      <c r="O2364">
        <v>4.5488369999999998</v>
      </c>
      <c r="P2364">
        <v>4.629772</v>
      </c>
      <c r="Q2364">
        <v>4.8583160000000003</v>
      </c>
      <c r="R2364">
        <v>5.0467880000000003</v>
      </c>
      <c r="S2364">
        <v>5.2550850000000002</v>
      </c>
      <c r="T2364">
        <v>5.4910249999999996</v>
      </c>
      <c r="U2364">
        <v>5.6799799999999996</v>
      </c>
      <c r="V2364">
        <v>5.8152039999999996</v>
      </c>
      <c r="W2364">
        <v>6.0356860000000001</v>
      </c>
      <c r="X2364">
        <v>6.178426</v>
      </c>
      <c r="Y2364">
        <v>6.3024019999999998</v>
      </c>
      <c r="Z2364">
        <v>6.4216490000000004</v>
      </c>
      <c r="AA2364">
        <v>6.5646880000000003</v>
      </c>
      <c r="AB2364">
        <v>6.6719629999999999</v>
      </c>
      <c r="AC2364">
        <v>6.8338029999999996</v>
      </c>
      <c r="AD2364">
        <v>6.9236820000000003</v>
      </c>
      <c r="AE2364">
        <v>7.0169300000000003</v>
      </c>
      <c r="AF2364">
        <v>7.0634189999999997</v>
      </c>
      <c r="AG2364">
        <v>7.1751610000000001</v>
      </c>
      <c r="AH2364">
        <v>7.2689329999999996</v>
      </c>
      <c r="AI2364">
        <v>7.3746510000000001</v>
      </c>
      <c r="AJ2364">
        <v>7.4843700000000002</v>
      </c>
      <c r="AK2364">
        <v>7.5381629999999999</v>
      </c>
      <c r="AL2364">
        <v>7.6815600000000002</v>
      </c>
      <c r="AM2364">
        <v>7.8187360000000004</v>
      </c>
      <c r="AN2364">
        <v>7.9530719999999997</v>
      </c>
      <c r="AO2364" s="1">
        <v>8.9999999999999993E-3</v>
      </c>
    </row>
    <row r="2365" spans="1:41" hidden="1" x14ac:dyDescent="0.2">
      <c r="A2365" t="s">
        <v>1779</v>
      </c>
      <c r="B2365" t="s">
        <v>15</v>
      </c>
      <c r="C2365" t="s">
        <v>2648</v>
      </c>
      <c r="D2365" t="s">
        <v>2680</v>
      </c>
      <c r="E2365" t="s">
        <v>2672</v>
      </c>
      <c r="F2365" t="s">
        <v>2655</v>
      </c>
      <c r="G2365" t="s">
        <v>2653</v>
      </c>
      <c r="H2365" t="s">
        <v>1745</v>
      </c>
      <c r="I2365" t="s">
        <v>186</v>
      </c>
      <c r="K2365">
        <v>6.071485</v>
      </c>
      <c r="L2365">
        <v>6.2433949999999996</v>
      </c>
      <c r="M2365">
        <v>6.2931160000000004</v>
      </c>
      <c r="N2365">
        <v>6.3662989999999997</v>
      </c>
      <c r="O2365">
        <v>6.6432640000000003</v>
      </c>
      <c r="P2365">
        <v>6.9745140000000001</v>
      </c>
      <c r="Q2365">
        <v>7.3577729999999999</v>
      </c>
      <c r="R2365">
        <v>7.8941730000000003</v>
      </c>
      <c r="S2365">
        <v>8.4063140000000001</v>
      </c>
      <c r="T2365">
        <v>8.8761050000000008</v>
      </c>
      <c r="U2365">
        <v>9.3095029999999994</v>
      </c>
      <c r="V2365">
        <v>9.7345600000000001</v>
      </c>
      <c r="W2365">
        <v>10.137498000000001</v>
      </c>
      <c r="X2365">
        <v>10.421046</v>
      </c>
      <c r="Y2365">
        <v>10.651671</v>
      </c>
      <c r="Z2365">
        <v>11.101105</v>
      </c>
      <c r="AA2365">
        <v>11.389227999999999</v>
      </c>
      <c r="AB2365">
        <v>11.695715999999999</v>
      </c>
      <c r="AC2365">
        <v>12.094519</v>
      </c>
      <c r="AD2365">
        <v>12.537527000000001</v>
      </c>
      <c r="AE2365">
        <v>12.752871000000001</v>
      </c>
      <c r="AF2365">
        <v>12.909143</v>
      </c>
      <c r="AG2365">
        <v>13.093503999999999</v>
      </c>
      <c r="AH2365">
        <v>13.565773999999999</v>
      </c>
      <c r="AI2365">
        <v>13.935202</v>
      </c>
      <c r="AJ2365">
        <v>14.310142000000001</v>
      </c>
      <c r="AK2365">
        <v>14.735013</v>
      </c>
      <c r="AL2365">
        <v>15.175687999999999</v>
      </c>
      <c r="AM2365">
        <v>15.622384</v>
      </c>
      <c r="AN2365">
        <v>16.154751000000001</v>
      </c>
      <c r="AO2365" s="1">
        <v>3.4000000000000002E-2</v>
      </c>
    </row>
    <row r="2366" spans="1:41" hidden="1" x14ac:dyDescent="0.2">
      <c r="A2366" t="s">
        <v>1779</v>
      </c>
      <c r="B2366" t="s">
        <v>59</v>
      </c>
      <c r="C2366" t="s">
        <v>2648</v>
      </c>
      <c r="D2366" t="s">
        <v>2680</v>
      </c>
      <c r="E2366" t="s">
        <v>2672</v>
      </c>
      <c r="F2366" t="s">
        <v>2661</v>
      </c>
      <c r="I2366" t="s">
        <v>186</v>
      </c>
    </row>
    <row r="2367" spans="1:41" hidden="1" x14ac:dyDescent="0.2">
      <c r="A2367" t="s">
        <v>1779</v>
      </c>
      <c r="B2367" t="s">
        <v>11</v>
      </c>
      <c r="C2367" t="s">
        <v>2648</v>
      </c>
      <c r="D2367" t="s">
        <v>2680</v>
      </c>
      <c r="E2367" t="s">
        <v>2672</v>
      </c>
      <c r="F2367" t="s">
        <v>2661</v>
      </c>
      <c r="G2367" t="s">
        <v>2651</v>
      </c>
      <c r="H2367" t="s">
        <v>1746</v>
      </c>
      <c r="I2367" t="s">
        <v>186</v>
      </c>
      <c r="K2367">
        <v>4.0819229999999997</v>
      </c>
      <c r="L2367">
        <v>3.7585670000000002</v>
      </c>
      <c r="M2367">
        <v>3.627767</v>
      </c>
      <c r="N2367">
        <v>3.5535060000000001</v>
      </c>
      <c r="O2367">
        <v>3.545995</v>
      </c>
      <c r="P2367">
        <v>3.5848969999999998</v>
      </c>
      <c r="Q2367">
        <v>3.6546810000000001</v>
      </c>
      <c r="R2367">
        <v>3.7462070000000001</v>
      </c>
      <c r="S2367">
        <v>3.8568799999999999</v>
      </c>
      <c r="T2367">
        <v>3.960385</v>
      </c>
      <c r="U2367">
        <v>4.0878769999999998</v>
      </c>
      <c r="V2367">
        <v>4.2002439999999996</v>
      </c>
      <c r="W2367">
        <v>4.3259610000000004</v>
      </c>
      <c r="X2367">
        <v>4.4582079999999999</v>
      </c>
      <c r="Y2367">
        <v>4.5909909999999998</v>
      </c>
      <c r="Z2367">
        <v>4.7285490000000001</v>
      </c>
      <c r="AA2367">
        <v>4.8646349999999998</v>
      </c>
      <c r="AB2367">
        <v>5.0148760000000001</v>
      </c>
      <c r="AC2367">
        <v>5.1598899999999999</v>
      </c>
      <c r="AD2367">
        <v>5.3186660000000003</v>
      </c>
      <c r="AE2367">
        <v>5.4776210000000001</v>
      </c>
      <c r="AF2367">
        <v>5.6388639999999999</v>
      </c>
      <c r="AG2367">
        <v>5.8054779999999999</v>
      </c>
      <c r="AH2367">
        <v>5.9783439999999999</v>
      </c>
      <c r="AI2367">
        <v>6.1577840000000004</v>
      </c>
      <c r="AJ2367">
        <v>6.3495080000000002</v>
      </c>
      <c r="AK2367">
        <v>6.5388460000000004</v>
      </c>
      <c r="AL2367">
        <v>6.7266349999999999</v>
      </c>
      <c r="AM2367">
        <v>6.9250400000000001</v>
      </c>
      <c r="AN2367">
        <v>7.1340729999999999</v>
      </c>
      <c r="AO2367" s="1">
        <v>1.9E-2</v>
      </c>
    </row>
    <row r="2368" spans="1:41" hidden="1" x14ac:dyDescent="0.2">
      <c r="A2368" t="s">
        <v>1779</v>
      </c>
      <c r="B2368" t="s">
        <v>13</v>
      </c>
      <c r="C2368" t="s">
        <v>2648</v>
      </c>
      <c r="D2368" t="s">
        <v>2680</v>
      </c>
      <c r="E2368" t="s">
        <v>2672</v>
      </c>
      <c r="F2368" t="s">
        <v>2661</v>
      </c>
      <c r="G2368" t="s">
        <v>2652</v>
      </c>
      <c r="H2368" t="s">
        <v>1747</v>
      </c>
      <c r="I2368" t="s">
        <v>186</v>
      </c>
      <c r="K2368">
        <v>4.0819479999999997</v>
      </c>
      <c r="L2368">
        <v>3.7504400000000002</v>
      </c>
      <c r="M2368">
        <v>3.6177510000000002</v>
      </c>
      <c r="N2368">
        <v>3.5392440000000001</v>
      </c>
      <c r="O2368">
        <v>3.5312830000000002</v>
      </c>
      <c r="P2368">
        <v>3.5711149999999998</v>
      </c>
      <c r="Q2368">
        <v>3.6454240000000002</v>
      </c>
      <c r="R2368">
        <v>3.7425009999999999</v>
      </c>
      <c r="S2368">
        <v>3.8617159999999999</v>
      </c>
      <c r="T2368">
        <v>3.9768509999999999</v>
      </c>
      <c r="U2368">
        <v>4.1189939999999998</v>
      </c>
      <c r="V2368">
        <v>4.2490230000000002</v>
      </c>
      <c r="W2368">
        <v>4.3907210000000001</v>
      </c>
      <c r="X2368">
        <v>4.5377970000000003</v>
      </c>
      <c r="Y2368">
        <v>4.6825789999999996</v>
      </c>
      <c r="Z2368">
        <v>4.8316990000000004</v>
      </c>
      <c r="AA2368">
        <v>4.9862690000000001</v>
      </c>
      <c r="AB2368">
        <v>5.144247</v>
      </c>
      <c r="AC2368">
        <v>5.2990389999999996</v>
      </c>
      <c r="AD2368">
        <v>5.4682729999999999</v>
      </c>
      <c r="AE2368">
        <v>5.629893</v>
      </c>
      <c r="AF2368">
        <v>5.7920470000000002</v>
      </c>
      <c r="AG2368">
        <v>5.9608689999999998</v>
      </c>
      <c r="AH2368">
        <v>6.1323410000000003</v>
      </c>
      <c r="AI2368">
        <v>6.3038809999999996</v>
      </c>
      <c r="AJ2368">
        <v>6.485284</v>
      </c>
      <c r="AK2368">
        <v>6.661626</v>
      </c>
      <c r="AL2368">
        <v>6.8335800000000004</v>
      </c>
      <c r="AM2368">
        <v>7.0063029999999999</v>
      </c>
      <c r="AN2368">
        <v>7.173673</v>
      </c>
      <c r="AO2368" s="1">
        <v>0.02</v>
      </c>
    </row>
    <row r="2369" spans="1:41" hidden="1" x14ac:dyDescent="0.2">
      <c r="A2369" t="s">
        <v>1779</v>
      </c>
      <c r="B2369" t="s">
        <v>15</v>
      </c>
      <c r="C2369" t="s">
        <v>2648</v>
      </c>
      <c r="D2369" t="s">
        <v>2680</v>
      </c>
      <c r="E2369" t="s">
        <v>2672</v>
      </c>
      <c r="F2369" t="s">
        <v>2661</v>
      </c>
      <c r="G2369" t="s">
        <v>2653</v>
      </c>
      <c r="H2369" t="s">
        <v>1748</v>
      </c>
      <c r="I2369" t="s">
        <v>186</v>
      </c>
      <c r="K2369">
        <v>4.0820319999999999</v>
      </c>
      <c r="L2369">
        <v>3.7513649999999998</v>
      </c>
      <c r="M2369">
        <v>3.6126659999999999</v>
      </c>
      <c r="N2369">
        <v>3.5466350000000002</v>
      </c>
      <c r="O2369">
        <v>3.556352</v>
      </c>
      <c r="P2369">
        <v>3.5991399999999998</v>
      </c>
      <c r="Q2369">
        <v>3.6663000000000001</v>
      </c>
      <c r="R2369">
        <v>3.750918</v>
      </c>
      <c r="S2369">
        <v>3.852684</v>
      </c>
      <c r="T2369">
        <v>3.9424579999999998</v>
      </c>
      <c r="U2369">
        <v>4.04915</v>
      </c>
      <c r="V2369">
        <v>4.1404719999999999</v>
      </c>
      <c r="W2369">
        <v>4.2418760000000004</v>
      </c>
      <c r="X2369">
        <v>4.3477240000000004</v>
      </c>
      <c r="Y2369">
        <v>4.4531229999999997</v>
      </c>
      <c r="Z2369">
        <v>4.5667710000000001</v>
      </c>
      <c r="AA2369">
        <v>4.6828240000000001</v>
      </c>
      <c r="AB2369">
        <v>4.8185390000000003</v>
      </c>
      <c r="AC2369">
        <v>4.9492950000000002</v>
      </c>
      <c r="AD2369">
        <v>5.0886420000000001</v>
      </c>
      <c r="AE2369">
        <v>5.2311709999999998</v>
      </c>
      <c r="AF2369">
        <v>5.3792660000000003</v>
      </c>
      <c r="AG2369">
        <v>5.5375829999999997</v>
      </c>
      <c r="AH2369">
        <v>5.7051910000000001</v>
      </c>
      <c r="AI2369">
        <v>5.8824709999999998</v>
      </c>
      <c r="AJ2369">
        <v>6.0645239999999996</v>
      </c>
      <c r="AK2369">
        <v>6.2583399999999996</v>
      </c>
      <c r="AL2369">
        <v>6.4505210000000002</v>
      </c>
      <c r="AM2369">
        <v>6.655818</v>
      </c>
      <c r="AN2369">
        <v>6.8722409999999998</v>
      </c>
      <c r="AO2369" s="1">
        <v>1.7999999999999999E-2</v>
      </c>
    </row>
    <row r="2370" spans="1:41" hidden="1" x14ac:dyDescent="0.2">
      <c r="A2370" t="s">
        <v>1779</v>
      </c>
      <c r="B2370" t="s">
        <v>147</v>
      </c>
      <c r="C2370" t="s">
        <v>2648</v>
      </c>
      <c r="D2370" t="s">
        <v>2680</v>
      </c>
      <c r="E2370" t="s">
        <v>2672</v>
      </c>
      <c r="F2370" t="s">
        <v>2673</v>
      </c>
      <c r="I2370" t="s">
        <v>186</v>
      </c>
    </row>
    <row r="2371" spans="1:41" hidden="1" x14ac:dyDescent="0.2">
      <c r="A2371" t="s">
        <v>1779</v>
      </c>
      <c r="B2371" t="s">
        <v>11</v>
      </c>
      <c r="C2371" t="s">
        <v>2648</v>
      </c>
      <c r="D2371" t="s">
        <v>2680</v>
      </c>
      <c r="E2371" t="s">
        <v>2672</v>
      </c>
      <c r="F2371" t="s">
        <v>2673</v>
      </c>
      <c r="G2371" t="s">
        <v>2651</v>
      </c>
      <c r="H2371" t="s">
        <v>1749</v>
      </c>
      <c r="I2371" t="s">
        <v>186</v>
      </c>
      <c r="K2371">
        <v>1.9865360000000001</v>
      </c>
      <c r="L2371">
        <v>2.0180549999999999</v>
      </c>
      <c r="M2371">
        <v>2.0502150000000001</v>
      </c>
      <c r="N2371">
        <v>2.1632989999999999</v>
      </c>
      <c r="O2371">
        <v>2.2006510000000001</v>
      </c>
      <c r="P2371">
        <v>2.2333080000000001</v>
      </c>
      <c r="Q2371">
        <v>2.2773029999999999</v>
      </c>
      <c r="R2371">
        <v>2.3335689999999998</v>
      </c>
      <c r="S2371">
        <v>2.3953769999999999</v>
      </c>
      <c r="T2371">
        <v>2.4392930000000002</v>
      </c>
      <c r="U2371">
        <v>2.4909659999999998</v>
      </c>
      <c r="V2371">
        <v>2.5452490000000001</v>
      </c>
      <c r="W2371">
        <v>2.5628540000000002</v>
      </c>
      <c r="X2371">
        <v>2.634433</v>
      </c>
      <c r="Y2371">
        <v>2.6906829999999999</v>
      </c>
      <c r="Z2371">
        <v>2.7503320000000002</v>
      </c>
      <c r="AA2371">
        <v>2.8107259999999998</v>
      </c>
      <c r="AB2371">
        <v>2.8788770000000001</v>
      </c>
      <c r="AC2371">
        <v>2.943765</v>
      </c>
      <c r="AD2371">
        <v>3.01695</v>
      </c>
      <c r="AE2371">
        <v>3.085893</v>
      </c>
      <c r="AF2371">
        <v>3.1541730000000001</v>
      </c>
      <c r="AG2371">
        <v>3.2287569999999999</v>
      </c>
      <c r="AH2371">
        <v>3.3043749999999998</v>
      </c>
      <c r="AI2371">
        <v>3.3807</v>
      </c>
      <c r="AJ2371">
        <v>3.4595129999999998</v>
      </c>
      <c r="AK2371">
        <v>3.5376029999999998</v>
      </c>
      <c r="AL2371">
        <v>3.6098780000000001</v>
      </c>
      <c r="AM2371">
        <v>3.6995719999999999</v>
      </c>
      <c r="AN2371">
        <v>3.785749</v>
      </c>
      <c r="AO2371" s="1">
        <v>2.1999999999999999E-2</v>
      </c>
    </row>
    <row r="2372" spans="1:41" hidden="1" x14ac:dyDescent="0.2">
      <c r="A2372" t="s">
        <v>1779</v>
      </c>
      <c r="B2372" t="s">
        <v>13</v>
      </c>
      <c r="C2372" t="s">
        <v>2648</v>
      </c>
      <c r="D2372" t="s">
        <v>2680</v>
      </c>
      <c r="E2372" t="s">
        <v>2672</v>
      </c>
      <c r="F2372" t="s">
        <v>2673</v>
      </c>
      <c r="G2372" t="s">
        <v>2652</v>
      </c>
      <c r="H2372" t="s">
        <v>1750</v>
      </c>
      <c r="I2372" t="s">
        <v>186</v>
      </c>
      <c r="K2372">
        <v>1.988661</v>
      </c>
      <c r="L2372">
        <v>2.007047</v>
      </c>
      <c r="M2372">
        <v>2.037166</v>
      </c>
      <c r="N2372">
        <v>2.1542970000000001</v>
      </c>
      <c r="O2372">
        <v>2.1823130000000002</v>
      </c>
      <c r="P2372">
        <v>2.2257340000000001</v>
      </c>
      <c r="Q2372">
        <v>2.2838829999999999</v>
      </c>
      <c r="R2372">
        <v>2.3318569999999998</v>
      </c>
      <c r="S2372">
        <v>2.4050739999999999</v>
      </c>
      <c r="T2372">
        <v>2.450752</v>
      </c>
      <c r="U2372">
        <v>2.5104989999999998</v>
      </c>
      <c r="V2372">
        <v>2.5715819999999998</v>
      </c>
      <c r="W2372">
        <v>2.5909970000000002</v>
      </c>
      <c r="X2372">
        <v>2.6785160000000001</v>
      </c>
      <c r="Y2372">
        <v>2.7378849999999999</v>
      </c>
      <c r="Z2372">
        <v>2.804929</v>
      </c>
      <c r="AA2372">
        <v>2.8735050000000002</v>
      </c>
      <c r="AB2372">
        <v>2.949783</v>
      </c>
      <c r="AC2372">
        <v>3.0209929999999998</v>
      </c>
      <c r="AD2372">
        <v>3.0901930000000002</v>
      </c>
      <c r="AE2372">
        <v>3.1531989999999999</v>
      </c>
      <c r="AF2372">
        <v>3.2296330000000002</v>
      </c>
      <c r="AG2372">
        <v>3.3239719999999999</v>
      </c>
      <c r="AH2372">
        <v>3.4105300000000001</v>
      </c>
      <c r="AI2372">
        <v>3.488426</v>
      </c>
      <c r="AJ2372">
        <v>3.573356</v>
      </c>
      <c r="AK2372">
        <v>3.6705730000000001</v>
      </c>
      <c r="AL2372">
        <v>3.8037559999999999</v>
      </c>
      <c r="AM2372">
        <v>3.9044029999999998</v>
      </c>
      <c r="AN2372">
        <v>3.9822820000000001</v>
      </c>
      <c r="AO2372" s="1">
        <v>2.4E-2</v>
      </c>
    </row>
    <row r="2373" spans="1:41" hidden="1" x14ac:dyDescent="0.2">
      <c r="A2373" t="s">
        <v>1779</v>
      </c>
      <c r="B2373" t="s">
        <v>15</v>
      </c>
      <c r="C2373" t="s">
        <v>2648</v>
      </c>
      <c r="D2373" t="s">
        <v>2680</v>
      </c>
      <c r="E2373" t="s">
        <v>2672</v>
      </c>
      <c r="F2373" t="s">
        <v>2673</v>
      </c>
      <c r="G2373" t="s">
        <v>2653</v>
      </c>
      <c r="H2373" t="s">
        <v>1751</v>
      </c>
      <c r="I2373" t="s">
        <v>186</v>
      </c>
      <c r="K2373">
        <v>1.989141</v>
      </c>
      <c r="L2373">
        <v>2.0168740000000001</v>
      </c>
      <c r="M2373">
        <v>2.076613</v>
      </c>
      <c r="N2373">
        <v>2.1890420000000002</v>
      </c>
      <c r="O2373">
        <v>2.2088610000000002</v>
      </c>
      <c r="P2373">
        <v>2.2503839999999999</v>
      </c>
      <c r="Q2373">
        <v>2.2997019999999999</v>
      </c>
      <c r="R2373">
        <v>2.3496320000000002</v>
      </c>
      <c r="S2373">
        <v>2.4022480000000002</v>
      </c>
      <c r="T2373">
        <v>2.4390230000000002</v>
      </c>
      <c r="U2373">
        <v>2.4820630000000001</v>
      </c>
      <c r="V2373">
        <v>2.5239600000000002</v>
      </c>
      <c r="W2373">
        <v>2.5399500000000002</v>
      </c>
      <c r="X2373">
        <v>2.5968909999999998</v>
      </c>
      <c r="Y2373">
        <v>2.639141</v>
      </c>
      <c r="Z2373">
        <v>2.6839750000000002</v>
      </c>
      <c r="AA2373">
        <v>2.7326579999999998</v>
      </c>
      <c r="AB2373">
        <v>2.7849910000000002</v>
      </c>
      <c r="AC2373">
        <v>2.8456079999999999</v>
      </c>
      <c r="AD2373">
        <v>2.904245</v>
      </c>
      <c r="AE2373">
        <v>2.9692069999999999</v>
      </c>
      <c r="AF2373">
        <v>3.0364450000000001</v>
      </c>
      <c r="AG2373">
        <v>3.1047259999999999</v>
      </c>
      <c r="AH2373">
        <v>3.1758109999999999</v>
      </c>
      <c r="AI2373">
        <v>3.2518129999999998</v>
      </c>
      <c r="AJ2373">
        <v>3.3263539999999998</v>
      </c>
      <c r="AK2373">
        <v>3.4033419999999999</v>
      </c>
      <c r="AL2373">
        <v>3.4789059999999998</v>
      </c>
      <c r="AM2373">
        <v>3.5606100000000001</v>
      </c>
      <c r="AN2373">
        <v>3.6510199999999999</v>
      </c>
      <c r="AO2373" s="1">
        <v>2.1000000000000001E-2</v>
      </c>
    </row>
    <row r="2374" spans="1:41" hidden="1" x14ac:dyDescent="0.2">
      <c r="A2374" t="s">
        <v>1779</v>
      </c>
      <c r="B2374" t="s">
        <v>67</v>
      </c>
      <c r="C2374" t="s">
        <v>2648</v>
      </c>
      <c r="D2374" t="s">
        <v>2680</v>
      </c>
      <c r="E2374" t="s">
        <v>2672</v>
      </c>
      <c r="F2374" t="s">
        <v>2663</v>
      </c>
      <c r="I2374" t="s">
        <v>186</v>
      </c>
    </row>
    <row r="2375" spans="1:41" hidden="1" x14ac:dyDescent="0.2">
      <c r="A2375" t="s">
        <v>1779</v>
      </c>
      <c r="B2375" t="s">
        <v>11</v>
      </c>
      <c r="C2375" t="s">
        <v>2648</v>
      </c>
      <c r="D2375" t="s">
        <v>2680</v>
      </c>
      <c r="E2375" t="s">
        <v>2672</v>
      </c>
      <c r="F2375" t="s">
        <v>2663</v>
      </c>
      <c r="G2375" t="s">
        <v>2651</v>
      </c>
      <c r="H2375" t="s">
        <v>1752</v>
      </c>
      <c r="I2375" t="s">
        <v>186</v>
      </c>
      <c r="K2375">
        <v>0</v>
      </c>
      <c r="L2375">
        <v>0</v>
      </c>
      <c r="M2375">
        <v>0</v>
      </c>
      <c r="N2375">
        <v>0</v>
      </c>
      <c r="O2375">
        <v>0</v>
      </c>
      <c r="P2375">
        <v>0</v>
      </c>
      <c r="Q2375">
        <v>0</v>
      </c>
      <c r="R2375">
        <v>0</v>
      </c>
      <c r="S2375">
        <v>0</v>
      </c>
      <c r="T2375">
        <v>0</v>
      </c>
      <c r="U2375">
        <v>0</v>
      </c>
      <c r="V2375">
        <v>0</v>
      </c>
      <c r="W2375">
        <v>0</v>
      </c>
      <c r="X2375">
        <v>0</v>
      </c>
      <c r="Y2375">
        <v>0</v>
      </c>
      <c r="Z2375">
        <v>0</v>
      </c>
      <c r="AA2375">
        <v>0</v>
      </c>
      <c r="AB2375">
        <v>0</v>
      </c>
      <c r="AC2375">
        <v>0</v>
      </c>
      <c r="AD2375">
        <v>0</v>
      </c>
      <c r="AE2375">
        <v>0</v>
      </c>
      <c r="AF2375">
        <v>0</v>
      </c>
      <c r="AG2375">
        <v>0</v>
      </c>
      <c r="AH2375">
        <v>0</v>
      </c>
      <c r="AI2375">
        <v>0</v>
      </c>
      <c r="AJ2375">
        <v>0</v>
      </c>
      <c r="AK2375">
        <v>0</v>
      </c>
      <c r="AL2375">
        <v>0</v>
      </c>
      <c r="AM2375">
        <v>0</v>
      </c>
      <c r="AN2375">
        <v>0</v>
      </c>
      <c r="AO2375" t="s">
        <v>69</v>
      </c>
    </row>
    <row r="2376" spans="1:41" hidden="1" x14ac:dyDescent="0.2">
      <c r="A2376" t="s">
        <v>1779</v>
      </c>
      <c r="B2376" t="s">
        <v>13</v>
      </c>
      <c r="C2376" t="s">
        <v>2648</v>
      </c>
      <c r="D2376" t="s">
        <v>2680</v>
      </c>
      <c r="E2376" t="s">
        <v>2672</v>
      </c>
      <c r="F2376" t="s">
        <v>2663</v>
      </c>
      <c r="G2376" t="s">
        <v>2652</v>
      </c>
      <c r="H2376" t="s">
        <v>1753</v>
      </c>
      <c r="I2376" t="s">
        <v>186</v>
      </c>
      <c r="K2376">
        <v>0</v>
      </c>
      <c r="L2376">
        <v>0</v>
      </c>
      <c r="M2376">
        <v>0</v>
      </c>
      <c r="N2376">
        <v>0</v>
      </c>
      <c r="O2376">
        <v>0</v>
      </c>
      <c r="P2376">
        <v>0</v>
      </c>
      <c r="Q2376">
        <v>0</v>
      </c>
      <c r="R2376">
        <v>0</v>
      </c>
      <c r="S2376">
        <v>0</v>
      </c>
      <c r="T2376">
        <v>0</v>
      </c>
      <c r="U2376">
        <v>0</v>
      </c>
      <c r="V2376">
        <v>0</v>
      </c>
      <c r="W2376">
        <v>0</v>
      </c>
      <c r="X2376">
        <v>0</v>
      </c>
      <c r="Y2376">
        <v>0</v>
      </c>
      <c r="Z2376">
        <v>0</v>
      </c>
      <c r="AA2376">
        <v>0</v>
      </c>
      <c r="AB2376">
        <v>0</v>
      </c>
      <c r="AC2376">
        <v>0</v>
      </c>
      <c r="AD2376">
        <v>0</v>
      </c>
      <c r="AE2376">
        <v>0</v>
      </c>
      <c r="AF2376">
        <v>0</v>
      </c>
      <c r="AG2376">
        <v>0</v>
      </c>
      <c r="AH2376">
        <v>0</v>
      </c>
      <c r="AI2376">
        <v>0</v>
      </c>
      <c r="AJ2376">
        <v>0</v>
      </c>
      <c r="AK2376">
        <v>0</v>
      </c>
      <c r="AL2376">
        <v>0</v>
      </c>
      <c r="AM2376">
        <v>0</v>
      </c>
      <c r="AN2376">
        <v>0</v>
      </c>
      <c r="AO2376" t="s">
        <v>69</v>
      </c>
    </row>
    <row r="2377" spans="1:41" hidden="1" x14ac:dyDescent="0.2">
      <c r="A2377" t="s">
        <v>1779</v>
      </c>
      <c r="B2377" t="s">
        <v>15</v>
      </c>
      <c r="C2377" t="s">
        <v>2648</v>
      </c>
      <c r="D2377" t="s">
        <v>2680</v>
      </c>
      <c r="E2377" t="s">
        <v>2672</v>
      </c>
      <c r="F2377" t="s">
        <v>2663</v>
      </c>
      <c r="G2377" t="s">
        <v>2653</v>
      </c>
      <c r="H2377" t="s">
        <v>1754</v>
      </c>
      <c r="I2377" t="s">
        <v>186</v>
      </c>
      <c r="K2377">
        <v>0</v>
      </c>
      <c r="L2377">
        <v>0</v>
      </c>
      <c r="M2377">
        <v>0</v>
      </c>
      <c r="N2377">
        <v>0</v>
      </c>
      <c r="O2377">
        <v>0</v>
      </c>
      <c r="P2377">
        <v>0</v>
      </c>
      <c r="Q2377">
        <v>0</v>
      </c>
      <c r="R2377">
        <v>0</v>
      </c>
      <c r="S2377">
        <v>0</v>
      </c>
      <c r="T2377">
        <v>0</v>
      </c>
      <c r="U2377">
        <v>0</v>
      </c>
      <c r="V2377">
        <v>0</v>
      </c>
      <c r="W2377">
        <v>0</v>
      </c>
      <c r="X2377">
        <v>0</v>
      </c>
      <c r="Y2377">
        <v>0</v>
      </c>
      <c r="Z2377">
        <v>0</v>
      </c>
      <c r="AA2377">
        <v>0</v>
      </c>
      <c r="AB2377">
        <v>0</v>
      </c>
      <c r="AC2377">
        <v>0</v>
      </c>
      <c r="AD2377">
        <v>0</v>
      </c>
      <c r="AE2377">
        <v>0</v>
      </c>
      <c r="AF2377">
        <v>0</v>
      </c>
      <c r="AG2377">
        <v>0</v>
      </c>
      <c r="AH2377">
        <v>0</v>
      </c>
      <c r="AI2377">
        <v>0</v>
      </c>
      <c r="AJ2377">
        <v>0</v>
      </c>
      <c r="AK2377">
        <v>0</v>
      </c>
      <c r="AL2377">
        <v>0</v>
      </c>
      <c r="AM2377">
        <v>0</v>
      </c>
      <c r="AN2377">
        <v>0</v>
      </c>
      <c r="AO2377" t="s">
        <v>69</v>
      </c>
    </row>
    <row r="2378" spans="1:41" hidden="1" x14ac:dyDescent="0.2">
      <c r="A2378" t="s">
        <v>1779</v>
      </c>
      <c r="B2378" t="s">
        <v>25</v>
      </c>
      <c r="C2378" t="s">
        <v>2648</v>
      </c>
      <c r="D2378" t="s">
        <v>2680</v>
      </c>
      <c r="E2378" t="s">
        <v>2672</v>
      </c>
      <c r="F2378" t="s">
        <v>2656</v>
      </c>
      <c r="I2378" t="s">
        <v>186</v>
      </c>
    </row>
    <row r="2379" spans="1:41" hidden="1" x14ac:dyDescent="0.2">
      <c r="A2379" t="s">
        <v>1779</v>
      </c>
      <c r="B2379" t="s">
        <v>11</v>
      </c>
      <c r="C2379" t="s">
        <v>2648</v>
      </c>
      <c r="D2379" t="s">
        <v>2680</v>
      </c>
      <c r="E2379" t="s">
        <v>2672</v>
      </c>
      <c r="F2379" t="s">
        <v>2656</v>
      </c>
      <c r="G2379" t="s">
        <v>2651</v>
      </c>
      <c r="H2379" t="s">
        <v>1755</v>
      </c>
      <c r="I2379" t="s">
        <v>186</v>
      </c>
      <c r="K2379">
        <v>26.824204999999999</v>
      </c>
      <c r="L2379">
        <v>27.649511</v>
      </c>
      <c r="M2379">
        <v>25.917968999999999</v>
      </c>
      <c r="N2379">
        <v>25.882110999999998</v>
      </c>
      <c r="O2379">
        <v>26.198488000000001</v>
      </c>
      <c r="P2379">
        <v>26.543327000000001</v>
      </c>
      <c r="Q2379">
        <v>27.325161000000001</v>
      </c>
      <c r="R2379">
        <v>28.272756999999999</v>
      </c>
      <c r="S2379">
        <v>29.417673000000001</v>
      </c>
      <c r="T2379">
        <v>29.962744000000001</v>
      </c>
      <c r="U2379">
        <v>30.489435</v>
      </c>
      <c r="V2379">
        <v>31.082308000000001</v>
      </c>
      <c r="W2379">
        <v>31.921977999999999</v>
      </c>
      <c r="X2379">
        <v>32.601745999999999</v>
      </c>
      <c r="Y2379">
        <v>33.304229999999997</v>
      </c>
      <c r="Z2379">
        <v>33.650557999999997</v>
      </c>
      <c r="AA2379">
        <v>34.141499000000003</v>
      </c>
      <c r="AB2379">
        <v>34.718547999999998</v>
      </c>
      <c r="AC2379">
        <v>35.308987000000002</v>
      </c>
      <c r="AD2379">
        <v>36.070625</v>
      </c>
      <c r="AE2379">
        <v>36.844006</v>
      </c>
      <c r="AF2379">
        <v>37.388939000000001</v>
      </c>
      <c r="AG2379">
        <v>38.135756999999998</v>
      </c>
      <c r="AH2379">
        <v>38.741680000000002</v>
      </c>
      <c r="AI2379">
        <v>39.438575999999998</v>
      </c>
      <c r="AJ2379">
        <v>40.237965000000003</v>
      </c>
      <c r="AK2379">
        <v>41.064338999999997</v>
      </c>
      <c r="AL2379">
        <v>42.099299999999999</v>
      </c>
      <c r="AM2379">
        <v>42.807822999999999</v>
      </c>
      <c r="AN2379">
        <v>43.576157000000002</v>
      </c>
      <c r="AO2379" s="1">
        <v>1.7000000000000001E-2</v>
      </c>
    </row>
    <row r="2380" spans="1:41" hidden="1" x14ac:dyDescent="0.2">
      <c r="A2380" t="s">
        <v>1779</v>
      </c>
      <c r="B2380" t="s">
        <v>13</v>
      </c>
      <c r="C2380" t="s">
        <v>2648</v>
      </c>
      <c r="D2380" t="s">
        <v>2680</v>
      </c>
      <c r="E2380" t="s">
        <v>2672</v>
      </c>
      <c r="F2380" t="s">
        <v>2656</v>
      </c>
      <c r="G2380" t="s">
        <v>2652</v>
      </c>
      <c r="H2380" t="s">
        <v>1756</v>
      </c>
      <c r="I2380" t="s">
        <v>186</v>
      </c>
      <c r="K2380">
        <v>26.805323000000001</v>
      </c>
      <c r="L2380">
        <v>27.707172</v>
      </c>
      <c r="M2380">
        <v>25.587143000000001</v>
      </c>
      <c r="N2380">
        <v>25.281647</v>
      </c>
      <c r="O2380">
        <v>25.443384000000002</v>
      </c>
      <c r="P2380">
        <v>25.788155</v>
      </c>
      <c r="Q2380">
        <v>26.589829999999999</v>
      </c>
      <c r="R2380">
        <v>27.38233</v>
      </c>
      <c r="S2380">
        <v>28.295414000000001</v>
      </c>
      <c r="T2380">
        <v>28.902767000000001</v>
      </c>
      <c r="U2380">
        <v>29.566748</v>
      </c>
      <c r="V2380">
        <v>30.366765999999998</v>
      </c>
      <c r="W2380">
        <v>31.150998999999999</v>
      </c>
      <c r="X2380">
        <v>31.785204</v>
      </c>
      <c r="Y2380">
        <v>32.398136000000001</v>
      </c>
      <c r="Z2380">
        <v>32.778984000000001</v>
      </c>
      <c r="AA2380">
        <v>33.380504999999999</v>
      </c>
      <c r="AB2380">
        <v>34.010871999999999</v>
      </c>
      <c r="AC2380">
        <v>34.656154999999998</v>
      </c>
      <c r="AD2380">
        <v>35.471127000000003</v>
      </c>
      <c r="AE2380">
        <v>36.121670000000002</v>
      </c>
      <c r="AF2380">
        <v>36.588596000000003</v>
      </c>
      <c r="AG2380">
        <v>37.098056999999997</v>
      </c>
      <c r="AH2380">
        <v>37.802612000000003</v>
      </c>
      <c r="AI2380">
        <v>38.619194</v>
      </c>
      <c r="AJ2380">
        <v>39.308266000000003</v>
      </c>
      <c r="AK2380">
        <v>39.954799999999999</v>
      </c>
      <c r="AL2380">
        <v>40.628056000000001</v>
      </c>
      <c r="AM2380">
        <v>41.198588999999998</v>
      </c>
      <c r="AN2380">
        <v>41.774445</v>
      </c>
      <c r="AO2380" s="1">
        <v>1.4999999999999999E-2</v>
      </c>
    </row>
    <row r="2381" spans="1:41" hidden="1" x14ac:dyDescent="0.2">
      <c r="A2381" t="s">
        <v>1779</v>
      </c>
      <c r="B2381" t="s">
        <v>15</v>
      </c>
      <c r="C2381" t="s">
        <v>2648</v>
      </c>
      <c r="D2381" t="s">
        <v>2680</v>
      </c>
      <c r="E2381" t="s">
        <v>2672</v>
      </c>
      <c r="F2381" t="s">
        <v>2656</v>
      </c>
      <c r="G2381" t="s">
        <v>2653</v>
      </c>
      <c r="H2381" t="s">
        <v>1757</v>
      </c>
      <c r="I2381" t="s">
        <v>186</v>
      </c>
      <c r="K2381">
        <v>26.815314999999998</v>
      </c>
      <c r="L2381">
        <v>27.523399000000001</v>
      </c>
      <c r="M2381">
        <v>26.5898</v>
      </c>
      <c r="N2381">
        <v>26.992128000000001</v>
      </c>
      <c r="O2381">
        <v>27.551268</v>
      </c>
      <c r="P2381">
        <v>28.191773999999999</v>
      </c>
      <c r="Q2381">
        <v>29.253202000000002</v>
      </c>
      <c r="R2381">
        <v>30.014921000000001</v>
      </c>
      <c r="S2381">
        <v>30.791281000000001</v>
      </c>
      <c r="T2381">
        <v>31.513259999999999</v>
      </c>
      <c r="U2381">
        <v>32.414828999999997</v>
      </c>
      <c r="V2381">
        <v>32.849991000000003</v>
      </c>
      <c r="W2381">
        <v>33.461978999999999</v>
      </c>
      <c r="X2381">
        <v>33.978698999999999</v>
      </c>
      <c r="Y2381">
        <v>34.455139000000003</v>
      </c>
      <c r="Z2381">
        <v>34.911960999999998</v>
      </c>
      <c r="AA2381">
        <v>35.550601999999998</v>
      </c>
      <c r="AB2381">
        <v>36.165973999999999</v>
      </c>
      <c r="AC2381">
        <v>36.806263000000001</v>
      </c>
      <c r="AD2381">
        <v>37.872219000000001</v>
      </c>
      <c r="AE2381">
        <v>38.724997999999999</v>
      </c>
      <c r="AF2381">
        <v>39.175694</v>
      </c>
      <c r="AG2381">
        <v>39.690734999999997</v>
      </c>
      <c r="AH2381">
        <v>40.614173999999998</v>
      </c>
      <c r="AI2381">
        <v>41.260508999999999</v>
      </c>
      <c r="AJ2381">
        <v>42.170757000000002</v>
      </c>
      <c r="AK2381">
        <v>42.982394999999997</v>
      </c>
      <c r="AL2381">
        <v>43.935687999999999</v>
      </c>
      <c r="AM2381">
        <v>44.942149999999998</v>
      </c>
      <c r="AN2381">
        <v>45.967041000000002</v>
      </c>
      <c r="AO2381" s="1">
        <v>1.9E-2</v>
      </c>
    </row>
    <row r="2382" spans="1:41" hidden="1" x14ac:dyDescent="0.2">
      <c r="A2382" t="s">
        <v>1779</v>
      </c>
      <c r="B2382" t="s">
        <v>157</v>
      </c>
    </row>
    <row r="2383" spans="1:41" hidden="1" x14ac:dyDescent="0.2">
      <c r="A2383" t="s">
        <v>1779</v>
      </c>
      <c r="B2383" t="s">
        <v>310</v>
      </c>
    </row>
    <row r="2384" spans="1:41" hidden="1" x14ac:dyDescent="0.2">
      <c r="A2384" t="s">
        <v>1779</v>
      </c>
      <c r="B2384" t="s">
        <v>8</v>
      </c>
      <c r="C2384" t="s">
        <v>181</v>
      </c>
      <c r="D2384" t="s">
        <v>2680</v>
      </c>
      <c r="E2384" t="s">
        <v>2674</v>
      </c>
      <c r="I2384" t="s">
        <v>311</v>
      </c>
    </row>
    <row r="2385" spans="1:41" hidden="1" x14ac:dyDescent="0.2">
      <c r="A2385" t="s">
        <v>1779</v>
      </c>
      <c r="B2385" t="s">
        <v>11</v>
      </c>
      <c r="C2385" t="s">
        <v>181</v>
      </c>
      <c r="D2385" t="s">
        <v>2680</v>
      </c>
      <c r="E2385" t="s">
        <v>2674</v>
      </c>
      <c r="F2385" t="s">
        <v>2651</v>
      </c>
      <c r="H2385" t="s">
        <v>1758</v>
      </c>
      <c r="I2385" t="s">
        <v>311</v>
      </c>
      <c r="K2385">
        <v>15.923909</v>
      </c>
      <c r="L2385">
        <v>16.143647999999999</v>
      </c>
      <c r="M2385">
        <v>16.387568000000002</v>
      </c>
      <c r="N2385">
        <v>16.570902</v>
      </c>
      <c r="O2385">
        <v>16.973476000000002</v>
      </c>
      <c r="P2385">
        <v>17.375133999999999</v>
      </c>
      <c r="Q2385">
        <v>17.970278</v>
      </c>
      <c r="R2385">
        <v>18.606331000000001</v>
      </c>
      <c r="S2385">
        <v>19.325844</v>
      </c>
      <c r="T2385">
        <v>19.769763999999999</v>
      </c>
      <c r="U2385">
        <v>20.231033</v>
      </c>
      <c r="V2385">
        <v>20.727931999999999</v>
      </c>
      <c r="W2385">
        <v>21.35858</v>
      </c>
      <c r="X2385">
        <v>21.897243</v>
      </c>
      <c r="Y2385">
        <v>22.448260999999999</v>
      </c>
      <c r="Z2385">
        <v>22.870370999999999</v>
      </c>
      <c r="AA2385">
        <v>23.401572999999999</v>
      </c>
      <c r="AB2385">
        <v>23.976479000000001</v>
      </c>
      <c r="AC2385">
        <v>24.558014</v>
      </c>
      <c r="AD2385">
        <v>25.226832999999999</v>
      </c>
      <c r="AE2385">
        <v>25.914774000000001</v>
      </c>
      <c r="AF2385">
        <v>26.498528</v>
      </c>
      <c r="AG2385">
        <v>27.198187000000001</v>
      </c>
      <c r="AH2385">
        <v>27.841932</v>
      </c>
      <c r="AI2385">
        <v>28.544418</v>
      </c>
      <c r="AJ2385">
        <v>29.329445</v>
      </c>
      <c r="AK2385">
        <v>30.133918999999999</v>
      </c>
      <c r="AL2385">
        <v>31.040285000000001</v>
      </c>
      <c r="AM2385">
        <v>31.808537999999999</v>
      </c>
      <c r="AN2385">
        <v>32.626674999999999</v>
      </c>
      <c r="AO2385" s="1">
        <v>2.5000000000000001E-2</v>
      </c>
    </row>
    <row r="2386" spans="1:41" hidden="1" x14ac:dyDescent="0.2">
      <c r="A2386" t="s">
        <v>1779</v>
      </c>
      <c r="B2386" t="s">
        <v>13</v>
      </c>
      <c r="C2386" t="s">
        <v>181</v>
      </c>
      <c r="D2386" t="s">
        <v>2680</v>
      </c>
      <c r="E2386" t="s">
        <v>2674</v>
      </c>
      <c r="F2386" t="s">
        <v>2652</v>
      </c>
      <c r="H2386" t="s">
        <v>1759</v>
      </c>
      <c r="I2386" t="s">
        <v>311</v>
      </c>
      <c r="K2386">
        <v>15.916309999999999</v>
      </c>
      <c r="L2386">
        <v>16.129905999999998</v>
      </c>
      <c r="M2386">
        <v>16.192177000000001</v>
      </c>
      <c r="N2386">
        <v>16.250069</v>
      </c>
      <c r="O2386">
        <v>16.610158999999999</v>
      </c>
      <c r="P2386">
        <v>17.025955</v>
      </c>
      <c r="Q2386">
        <v>17.636747</v>
      </c>
      <c r="R2386">
        <v>18.202027999999999</v>
      </c>
      <c r="S2386">
        <v>18.847833999999999</v>
      </c>
      <c r="T2386">
        <v>19.350926999999999</v>
      </c>
      <c r="U2386">
        <v>19.888494000000001</v>
      </c>
      <c r="V2386">
        <v>20.488427999999999</v>
      </c>
      <c r="W2386">
        <v>21.117977</v>
      </c>
      <c r="X2386">
        <v>21.662479000000001</v>
      </c>
      <c r="Y2386">
        <v>22.207080999999999</v>
      </c>
      <c r="Z2386">
        <v>22.665583000000002</v>
      </c>
      <c r="AA2386">
        <v>23.265350000000002</v>
      </c>
      <c r="AB2386">
        <v>23.877005</v>
      </c>
      <c r="AC2386">
        <v>24.494433999999998</v>
      </c>
      <c r="AD2386">
        <v>25.192905</v>
      </c>
      <c r="AE2386">
        <v>25.834530000000001</v>
      </c>
      <c r="AF2386">
        <v>26.384893000000002</v>
      </c>
      <c r="AG2386">
        <v>26.986526000000001</v>
      </c>
      <c r="AH2386">
        <v>27.692169</v>
      </c>
      <c r="AI2386">
        <v>28.451788000000001</v>
      </c>
      <c r="AJ2386">
        <v>29.158401000000001</v>
      </c>
      <c r="AK2386">
        <v>29.873813999999999</v>
      </c>
      <c r="AL2386">
        <v>30.603161</v>
      </c>
      <c r="AM2386">
        <v>31.268084999999999</v>
      </c>
      <c r="AN2386">
        <v>31.964649000000001</v>
      </c>
      <c r="AO2386" s="1">
        <v>2.4E-2</v>
      </c>
    </row>
    <row r="2387" spans="1:41" hidden="1" x14ac:dyDescent="0.2">
      <c r="A2387" t="s">
        <v>1779</v>
      </c>
      <c r="B2387" t="s">
        <v>15</v>
      </c>
      <c r="C2387" t="s">
        <v>181</v>
      </c>
      <c r="D2387" t="s">
        <v>2680</v>
      </c>
      <c r="E2387" t="s">
        <v>2674</v>
      </c>
      <c r="F2387" t="s">
        <v>2653</v>
      </c>
      <c r="H2387" t="s">
        <v>1760</v>
      </c>
      <c r="I2387" t="s">
        <v>311</v>
      </c>
      <c r="K2387">
        <v>15.920851000000001</v>
      </c>
      <c r="L2387">
        <v>16.166202999999999</v>
      </c>
      <c r="M2387">
        <v>16.729279999999999</v>
      </c>
      <c r="N2387">
        <v>17.15061</v>
      </c>
      <c r="O2387">
        <v>17.632235000000001</v>
      </c>
      <c r="P2387">
        <v>18.154700999999999</v>
      </c>
      <c r="Q2387">
        <v>18.847180999999999</v>
      </c>
      <c r="R2387">
        <v>19.389793000000001</v>
      </c>
      <c r="S2387">
        <v>19.968762999999999</v>
      </c>
      <c r="T2387">
        <v>20.481241000000001</v>
      </c>
      <c r="U2387">
        <v>21.089502</v>
      </c>
      <c r="V2387">
        <v>21.507667999999999</v>
      </c>
      <c r="W2387">
        <v>22.02318</v>
      </c>
      <c r="X2387">
        <v>22.491816</v>
      </c>
      <c r="Y2387">
        <v>22.939941000000001</v>
      </c>
      <c r="Z2387">
        <v>23.425778999999999</v>
      </c>
      <c r="AA2387">
        <v>23.999856999999999</v>
      </c>
      <c r="AB2387">
        <v>24.571831</v>
      </c>
      <c r="AC2387">
        <v>25.168742999999999</v>
      </c>
      <c r="AD2387">
        <v>25.952643999999999</v>
      </c>
      <c r="AE2387">
        <v>26.636147000000001</v>
      </c>
      <c r="AF2387">
        <v>27.151772000000001</v>
      </c>
      <c r="AG2387">
        <v>27.721723999999998</v>
      </c>
      <c r="AH2387">
        <v>28.533764000000001</v>
      </c>
      <c r="AI2387">
        <v>29.223911000000001</v>
      </c>
      <c r="AJ2387">
        <v>30.056768000000002</v>
      </c>
      <c r="AK2387">
        <v>30.86825</v>
      </c>
      <c r="AL2387">
        <v>31.743431000000001</v>
      </c>
      <c r="AM2387">
        <v>32.667053000000003</v>
      </c>
      <c r="AN2387">
        <v>33.626083000000001</v>
      </c>
      <c r="AO2387" s="1">
        <v>2.5999999999999999E-2</v>
      </c>
    </row>
    <row r="2388" spans="1:41" hidden="1" x14ac:dyDescent="0.2">
      <c r="A2388" t="s">
        <v>1779</v>
      </c>
      <c r="B2388" t="s">
        <v>29</v>
      </c>
      <c r="C2388" t="s">
        <v>181</v>
      </c>
      <c r="D2388" t="s">
        <v>2680</v>
      </c>
      <c r="E2388" t="s">
        <v>2675</v>
      </c>
      <c r="I2388" t="s">
        <v>311</v>
      </c>
    </row>
    <row r="2389" spans="1:41" hidden="1" x14ac:dyDescent="0.2">
      <c r="A2389" t="s">
        <v>1779</v>
      </c>
      <c r="B2389" t="s">
        <v>11</v>
      </c>
      <c r="C2389" t="s">
        <v>181</v>
      </c>
      <c r="D2389" t="s">
        <v>2680</v>
      </c>
      <c r="E2389" t="s">
        <v>2675</v>
      </c>
      <c r="F2389" t="s">
        <v>2651</v>
      </c>
      <c r="H2389" t="s">
        <v>1761</v>
      </c>
      <c r="I2389" t="s">
        <v>311</v>
      </c>
      <c r="K2389">
        <v>11.426078</v>
      </c>
      <c r="L2389">
        <v>11.853182</v>
      </c>
      <c r="M2389">
        <v>11.320525</v>
      </c>
      <c r="N2389">
        <v>11.435708999999999</v>
      </c>
      <c r="O2389">
        <v>11.676437</v>
      </c>
      <c r="P2389">
        <v>11.913473</v>
      </c>
      <c r="Q2389">
        <v>12.314835</v>
      </c>
      <c r="R2389">
        <v>12.766318</v>
      </c>
      <c r="S2389">
        <v>13.321726</v>
      </c>
      <c r="T2389">
        <v>13.61497</v>
      </c>
      <c r="U2389">
        <v>13.928789</v>
      </c>
      <c r="V2389">
        <v>14.261032999999999</v>
      </c>
      <c r="W2389">
        <v>14.70331</v>
      </c>
      <c r="X2389">
        <v>15.08311</v>
      </c>
      <c r="Y2389">
        <v>15.479958</v>
      </c>
      <c r="Z2389">
        <v>15.753698</v>
      </c>
      <c r="AA2389">
        <v>16.109352000000001</v>
      </c>
      <c r="AB2389">
        <v>16.508254999999998</v>
      </c>
      <c r="AC2389">
        <v>16.905477999999999</v>
      </c>
      <c r="AD2389">
        <v>17.377934</v>
      </c>
      <c r="AE2389">
        <v>17.868576000000001</v>
      </c>
      <c r="AF2389">
        <v>18.261478</v>
      </c>
      <c r="AG2389">
        <v>18.768377000000001</v>
      </c>
      <c r="AH2389">
        <v>19.220939999999999</v>
      </c>
      <c r="AI2389">
        <v>19.707155</v>
      </c>
      <c r="AJ2389">
        <v>20.260003999999999</v>
      </c>
      <c r="AK2389">
        <v>20.823536000000001</v>
      </c>
      <c r="AL2389">
        <v>21.468018000000001</v>
      </c>
      <c r="AM2389">
        <v>22.004560000000001</v>
      </c>
      <c r="AN2389">
        <v>22.575392000000001</v>
      </c>
      <c r="AO2389" s="1">
        <v>2.4E-2</v>
      </c>
    </row>
    <row r="2390" spans="1:41" hidden="1" x14ac:dyDescent="0.2">
      <c r="A2390" t="s">
        <v>1779</v>
      </c>
      <c r="B2390" t="s">
        <v>13</v>
      </c>
      <c r="C2390" t="s">
        <v>181</v>
      </c>
      <c r="D2390" t="s">
        <v>2680</v>
      </c>
      <c r="E2390" t="s">
        <v>2675</v>
      </c>
      <c r="F2390" t="s">
        <v>2652</v>
      </c>
      <c r="H2390" t="s">
        <v>1762</v>
      </c>
      <c r="I2390" t="s">
        <v>311</v>
      </c>
      <c r="K2390">
        <v>11.419624000000001</v>
      </c>
      <c r="L2390">
        <v>11.832267999999999</v>
      </c>
      <c r="M2390">
        <v>11.155867000000001</v>
      </c>
      <c r="N2390">
        <v>11.180775000000001</v>
      </c>
      <c r="O2390">
        <v>11.382527</v>
      </c>
      <c r="P2390">
        <v>11.622693</v>
      </c>
      <c r="Q2390">
        <v>12.038812</v>
      </c>
      <c r="R2390">
        <v>12.440929000000001</v>
      </c>
      <c r="S2390">
        <v>12.897247</v>
      </c>
      <c r="T2390">
        <v>13.227551</v>
      </c>
      <c r="U2390">
        <v>13.585476</v>
      </c>
      <c r="V2390">
        <v>13.997871</v>
      </c>
      <c r="W2390">
        <v>14.44384</v>
      </c>
      <c r="X2390">
        <v>14.811553999999999</v>
      </c>
      <c r="Y2390">
        <v>15.174272999999999</v>
      </c>
      <c r="Z2390">
        <v>15.46105</v>
      </c>
      <c r="AA2390">
        <v>15.859446999999999</v>
      </c>
      <c r="AB2390">
        <v>16.279147999999999</v>
      </c>
      <c r="AC2390">
        <v>16.704471999999999</v>
      </c>
      <c r="AD2390">
        <v>17.204813000000001</v>
      </c>
      <c r="AE2390">
        <v>17.654845999999999</v>
      </c>
      <c r="AF2390">
        <v>18.020669999999999</v>
      </c>
      <c r="AG2390">
        <v>18.427011</v>
      </c>
      <c r="AH2390">
        <v>18.916018999999999</v>
      </c>
      <c r="AI2390">
        <v>19.452649999999998</v>
      </c>
      <c r="AJ2390">
        <v>19.946311999999999</v>
      </c>
      <c r="AK2390">
        <v>20.424579999999999</v>
      </c>
      <c r="AL2390">
        <v>20.934626000000002</v>
      </c>
      <c r="AM2390">
        <v>21.419851000000001</v>
      </c>
      <c r="AN2390">
        <v>21.91169</v>
      </c>
      <c r="AO2390" s="1">
        <v>2.3E-2</v>
      </c>
    </row>
    <row r="2391" spans="1:41" hidden="1" x14ac:dyDescent="0.2">
      <c r="A2391" t="s">
        <v>1779</v>
      </c>
      <c r="B2391" t="s">
        <v>15</v>
      </c>
      <c r="C2391" t="s">
        <v>181</v>
      </c>
      <c r="D2391" t="s">
        <v>2680</v>
      </c>
      <c r="E2391" t="s">
        <v>2675</v>
      </c>
      <c r="F2391" t="s">
        <v>2653</v>
      </c>
      <c r="H2391" t="s">
        <v>1763</v>
      </c>
      <c r="I2391" t="s">
        <v>311</v>
      </c>
      <c r="K2391">
        <v>11.422463</v>
      </c>
      <c r="L2391">
        <v>11.917251</v>
      </c>
      <c r="M2391">
        <v>11.588134999999999</v>
      </c>
      <c r="N2391">
        <v>11.868505000000001</v>
      </c>
      <c r="O2391">
        <v>12.184407</v>
      </c>
      <c r="P2391">
        <v>12.510975999999999</v>
      </c>
      <c r="Q2391">
        <v>13.006836</v>
      </c>
      <c r="R2391">
        <v>13.404213</v>
      </c>
      <c r="S2391">
        <v>13.851188</v>
      </c>
      <c r="T2391">
        <v>14.209657</v>
      </c>
      <c r="U2391">
        <v>14.67897</v>
      </c>
      <c r="V2391">
        <v>14.971268999999999</v>
      </c>
      <c r="W2391">
        <v>15.332305</v>
      </c>
      <c r="X2391">
        <v>15.663658</v>
      </c>
      <c r="Y2391">
        <v>15.980562000000001</v>
      </c>
      <c r="Z2391">
        <v>16.308540000000001</v>
      </c>
      <c r="AA2391">
        <v>16.700614999999999</v>
      </c>
      <c r="AB2391">
        <v>17.098772</v>
      </c>
      <c r="AC2391">
        <v>17.522596</v>
      </c>
      <c r="AD2391">
        <v>18.066181</v>
      </c>
      <c r="AE2391">
        <v>18.553419000000002</v>
      </c>
      <c r="AF2391">
        <v>18.920701999999999</v>
      </c>
      <c r="AG2391">
        <v>19.317634999999999</v>
      </c>
      <c r="AH2391">
        <v>19.896626000000001</v>
      </c>
      <c r="AI2391">
        <v>20.401924000000001</v>
      </c>
      <c r="AJ2391">
        <v>20.983578000000001</v>
      </c>
      <c r="AK2391">
        <v>21.555609</v>
      </c>
      <c r="AL2391">
        <v>22.159890999999998</v>
      </c>
      <c r="AM2391">
        <v>22.812339999999999</v>
      </c>
      <c r="AN2391">
        <v>23.535596999999999</v>
      </c>
      <c r="AO2391" s="1">
        <v>2.5000000000000001E-2</v>
      </c>
    </row>
    <row r="2392" spans="1:41" hidden="1" x14ac:dyDescent="0.2">
      <c r="A2392" t="s">
        <v>1779</v>
      </c>
      <c r="B2392" t="s">
        <v>46</v>
      </c>
      <c r="C2392" t="s">
        <v>181</v>
      </c>
      <c r="D2392" t="s">
        <v>2680</v>
      </c>
      <c r="E2392" t="s">
        <v>2676</v>
      </c>
      <c r="I2392" t="s">
        <v>311</v>
      </c>
    </row>
    <row r="2393" spans="1:41" hidden="1" x14ac:dyDescent="0.2">
      <c r="A2393" t="s">
        <v>1779</v>
      </c>
      <c r="B2393" t="s">
        <v>11</v>
      </c>
      <c r="C2393" t="s">
        <v>181</v>
      </c>
      <c r="D2393" t="s">
        <v>2680</v>
      </c>
      <c r="E2393" t="s">
        <v>2676</v>
      </c>
      <c r="F2393" t="s">
        <v>2651</v>
      </c>
      <c r="H2393" t="s">
        <v>1764</v>
      </c>
      <c r="I2393" t="s">
        <v>311</v>
      </c>
      <c r="K2393">
        <v>11.351607</v>
      </c>
      <c r="L2393">
        <v>11.971109</v>
      </c>
      <c r="M2393">
        <v>11.436686</v>
      </c>
      <c r="N2393">
        <v>11.659471999999999</v>
      </c>
      <c r="O2393">
        <v>11.829628</v>
      </c>
      <c r="P2393">
        <v>12.137506</v>
      </c>
      <c r="Q2393">
        <v>12.613386999999999</v>
      </c>
      <c r="R2393">
        <v>13.291176999999999</v>
      </c>
      <c r="S2393">
        <v>13.968798</v>
      </c>
      <c r="T2393">
        <v>14.46189</v>
      </c>
      <c r="U2393">
        <v>15.010882000000001</v>
      </c>
      <c r="V2393">
        <v>15.545541999999999</v>
      </c>
      <c r="W2393">
        <v>16.145447000000001</v>
      </c>
      <c r="X2393">
        <v>16.617353000000001</v>
      </c>
      <c r="Y2393">
        <v>17.134232000000001</v>
      </c>
      <c r="Z2393">
        <v>17.56823</v>
      </c>
      <c r="AA2393">
        <v>18.148743</v>
      </c>
      <c r="AB2393">
        <v>18.745632000000001</v>
      </c>
      <c r="AC2393">
        <v>19.224432</v>
      </c>
      <c r="AD2393">
        <v>19.900831</v>
      </c>
      <c r="AE2393">
        <v>20.591196</v>
      </c>
      <c r="AF2393">
        <v>21.180617999999999</v>
      </c>
      <c r="AG2393">
        <v>21.844597</v>
      </c>
      <c r="AH2393">
        <v>22.399515000000001</v>
      </c>
      <c r="AI2393">
        <v>22.992858999999999</v>
      </c>
      <c r="AJ2393">
        <v>23.711676000000001</v>
      </c>
      <c r="AK2393">
        <v>24.346502000000001</v>
      </c>
      <c r="AL2393">
        <v>25.008946999999999</v>
      </c>
      <c r="AM2393">
        <v>25.638168</v>
      </c>
      <c r="AN2393">
        <v>26.459641999999999</v>
      </c>
      <c r="AO2393" s="1">
        <v>0.03</v>
      </c>
    </row>
    <row r="2394" spans="1:41" hidden="1" x14ac:dyDescent="0.2">
      <c r="A2394" t="s">
        <v>1779</v>
      </c>
      <c r="B2394" t="s">
        <v>13</v>
      </c>
      <c r="C2394" t="s">
        <v>181</v>
      </c>
      <c r="D2394" t="s">
        <v>2680</v>
      </c>
      <c r="E2394" t="s">
        <v>2676</v>
      </c>
      <c r="F2394" t="s">
        <v>2652</v>
      </c>
      <c r="H2394" t="s">
        <v>1765</v>
      </c>
      <c r="I2394" t="s">
        <v>311</v>
      </c>
      <c r="K2394">
        <v>11.349375</v>
      </c>
      <c r="L2394">
        <v>11.716290000000001</v>
      </c>
      <c r="M2394">
        <v>10.91863</v>
      </c>
      <c r="N2394">
        <v>11.097364000000001</v>
      </c>
      <c r="O2394">
        <v>11.307687</v>
      </c>
      <c r="P2394">
        <v>11.618342</v>
      </c>
      <c r="Q2394">
        <v>12.067691</v>
      </c>
      <c r="R2394">
        <v>12.759518999999999</v>
      </c>
      <c r="S2394">
        <v>13.382434999999999</v>
      </c>
      <c r="T2394">
        <v>13.919898999999999</v>
      </c>
      <c r="U2394">
        <v>14.464502</v>
      </c>
      <c r="V2394">
        <v>15.048392</v>
      </c>
      <c r="W2394">
        <v>15.709053000000001</v>
      </c>
      <c r="X2394">
        <v>16.193408999999999</v>
      </c>
      <c r="Y2394">
        <v>16.712624000000002</v>
      </c>
      <c r="Z2394">
        <v>17.186675999999999</v>
      </c>
      <c r="AA2394">
        <v>17.758337000000001</v>
      </c>
      <c r="AB2394">
        <v>18.337710999999999</v>
      </c>
      <c r="AC2394">
        <v>18.90288</v>
      </c>
      <c r="AD2394">
        <v>19.519621000000001</v>
      </c>
      <c r="AE2394">
        <v>20.172895</v>
      </c>
      <c r="AF2394">
        <v>20.743134999999999</v>
      </c>
      <c r="AG2394">
        <v>21.416042000000001</v>
      </c>
      <c r="AH2394">
        <v>22.093672000000002</v>
      </c>
      <c r="AI2394">
        <v>22.790368999999998</v>
      </c>
      <c r="AJ2394">
        <v>23.515143999999999</v>
      </c>
      <c r="AK2394">
        <v>24.248697</v>
      </c>
      <c r="AL2394">
        <v>24.934951999999999</v>
      </c>
      <c r="AM2394">
        <v>25.554832000000001</v>
      </c>
      <c r="AN2394">
        <v>26.378243999999999</v>
      </c>
      <c r="AO2394" s="1">
        <v>0.03</v>
      </c>
    </row>
    <row r="2395" spans="1:41" hidden="1" x14ac:dyDescent="0.2">
      <c r="A2395" t="s">
        <v>1779</v>
      </c>
      <c r="B2395" t="s">
        <v>15</v>
      </c>
      <c r="C2395" t="s">
        <v>181</v>
      </c>
      <c r="D2395" t="s">
        <v>2680</v>
      </c>
      <c r="E2395" t="s">
        <v>2676</v>
      </c>
      <c r="F2395" t="s">
        <v>2653</v>
      </c>
      <c r="H2395" t="s">
        <v>1766</v>
      </c>
      <c r="I2395" t="s">
        <v>311</v>
      </c>
      <c r="K2395">
        <v>11.421495999999999</v>
      </c>
      <c r="L2395">
        <v>12.278397999999999</v>
      </c>
      <c r="M2395">
        <v>11.663245</v>
      </c>
      <c r="N2395">
        <v>12.116702</v>
      </c>
      <c r="O2395">
        <v>12.418131000000001</v>
      </c>
      <c r="P2395">
        <v>12.869403999999999</v>
      </c>
      <c r="Q2395">
        <v>13.424249</v>
      </c>
      <c r="R2395">
        <v>14.068742</v>
      </c>
      <c r="S2395">
        <v>14.917451</v>
      </c>
      <c r="T2395">
        <v>15.558056000000001</v>
      </c>
      <c r="U2395">
        <v>16.354620000000001</v>
      </c>
      <c r="V2395">
        <v>17.033560000000001</v>
      </c>
      <c r="W2395">
        <v>17.692701</v>
      </c>
      <c r="X2395">
        <v>18.264503000000001</v>
      </c>
      <c r="Y2395">
        <v>18.785094999999998</v>
      </c>
      <c r="Z2395">
        <v>19.44755</v>
      </c>
      <c r="AA2395">
        <v>20.056576</v>
      </c>
      <c r="AB2395">
        <v>20.646151</v>
      </c>
      <c r="AC2395">
        <v>21.297758000000002</v>
      </c>
      <c r="AD2395">
        <v>21.963297000000001</v>
      </c>
      <c r="AE2395">
        <v>22.603090000000002</v>
      </c>
      <c r="AF2395">
        <v>23.115158000000001</v>
      </c>
      <c r="AG2395">
        <v>23.757097000000002</v>
      </c>
      <c r="AH2395">
        <v>24.661767999999999</v>
      </c>
      <c r="AI2395">
        <v>25.370749</v>
      </c>
      <c r="AJ2395">
        <v>26.173918</v>
      </c>
      <c r="AK2395">
        <v>26.877005</v>
      </c>
      <c r="AL2395">
        <v>27.504909999999999</v>
      </c>
      <c r="AM2395">
        <v>28.353356999999999</v>
      </c>
      <c r="AN2395">
        <v>29.410520999999999</v>
      </c>
      <c r="AO2395" s="1">
        <v>3.3000000000000002E-2</v>
      </c>
    </row>
    <row r="2396" spans="1:41" hidden="1" x14ac:dyDescent="0.2">
      <c r="A2396" t="s">
        <v>1779</v>
      </c>
      <c r="B2396" t="s">
        <v>75</v>
      </c>
      <c r="C2396" t="s">
        <v>181</v>
      </c>
      <c r="D2396" t="s">
        <v>2680</v>
      </c>
      <c r="E2396" t="s">
        <v>2677</v>
      </c>
      <c r="I2396" t="s">
        <v>311</v>
      </c>
    </row>
    <row r="2397" spans="1:41" hidden="1" x14ac:dyDescent="0.2">
      <c r="A2397" t="s">
        <v>1779</v>
      </c>
      <c r="B2397" t="s">
        <v>11</v>
      </c>
      <c r="C2397" t="s">
        <v>181</v>
      </c>
      <c r="D2397" t="s">
        <v>2680</v>
      </c>
      <c r="E2397" t="s">
        <v>2677</v>
      </c>
      <c r="F2397" t="s">
        <v>2651</v>
      </c>
      <c r="H2397" t="s">
        <v>1767</v>
      </c>
      <c r="I2397" t="s">
        <v>311</v>
      </c>
      <c r="K2397">
        <v>41.331122999999998</v>
      </c>
      <c r="L2397">
        <v>40.927467</v>
      </c>
      <c r="M2397">
        <v>37.792735999999998</v>
      </c>
      <c r="N2397">
        <v>38.791069</v>
      </c>
      <c r="O2397">
        <v>39.247405999999998</v>
      </c>
      <c r="P2397">
        <v>40.297759999999997</v>
      </c>
      <c r="Q2397">
        <v>41.403706</v>
      </c>
      <c r="R2397">
        <v>42.627921999999998</v>
      </c>
      <c r="S2397">
        <v>43.718699999999998</v>
      </c>
      <c r="T2397">
        <v>45.235878</v>
      </c>
      <c r="U2397">
        <v>46.703102000000001</v>
      </c>
      <c r="V2397">
        <v>47.930435000000003</v>
      </c>
      <c r="W2397">
        <v>49.062305000000002</v>
      </c>
      <c r="X2397">
        <v>50.315295999999996</v>
      </c>
      <c r="Y2397">
        <v>51.472664000000002</v>
      </c>
      <c r="Z2397">
        <v>52.902324999999998</v>
      </c>
      <c r="AA2397">
        <v>54.430393000000002</v>
      </c>
      <c r="AB2397">
        <v>56.137863000000003</v>
      </c>
      <c r="AC2397">
        <v>57.43045</v>
      </c>
      <c r="AD2397">
        <v>59.307713</v>
      </c>
      <c r="AE2397">
        <v>61.078727999999998</v>
      </c>
      <c r="AF2397">
        <v>62.652031000000001</v>
      </c>
      <c r="AG2397">
        <v>64.927734000000001</v>
      </c>
      <c r="AH2397">
        <v>67.318611000000004</v>
      </c>
      <c r="AI2397">
        <v>69.272743000000006</v>
      </c>
      <c r="AJ2397">
        <v>71.741462999999996</v>
      </c>
      <c r="AK2397">
        <v>73.854163999999997</v>
      </c>
      <c r="AL2397">
        <v>75.586624</v>
      </c>
      <c r="AM2397">
        <v>77.687980999999994</v>
      </c>
      <c r="AN2397">
        <v>79.803855999999996</v>
      </c>
      <c r="AO2397" s="1">
        <v>2.3E-2</v>
      </c>
    </row>
    <row r="2398" spans="1:41" hidden="1" x14ac:dyDescent="0.2">
      <c r="A2398" t="s">
        <v>1779</v>
      </c>
      <c r="B2398" t="s">
        <v>13</v>
      </c>
      <c r="C2398" t="s">
        <v>181</v>
      </c>
      <c r="D2398" t="s">
        <v>2680</v>
      </c>
      <c r="E2398" t="s">
        <v>2677</v>
      </c>
      <c r="F2398" t="s">
        <v>2652</v>
      </c>
      <c r="H2398" t="s">
        <v>1768</v>
      </c>
      <c r="I2398" t="s">
        <v>311</v>
      </c>
      <c r="K2398">
        <v>41.331950999999997</v>
      </c>
      <c r="L2398">
        <v>40.933590000000002</v>
      </c>
      <c r="M2398">
        <v>37.093788000000004</v>
      </c>
      <c r="N2398">
        <v>37.411625000000001</v>
      </c>
      <c r="O2398">
        <v>37.864384000000001</v>
      </c>
      <c r="P2398">
        <v>38.861697999999997</v>
      </c>
      <c r="Q2398">
        <v>40.084671</v>
      </c>
      <c r="R2398">
        <v>41.189590000000003</v>
      </c>
      <c r="S2398">
        <v>42.310378999999998</v>
      </c>
      <c r="T2398">
        <v>43.561329000000001</v>
      </c>
      <c r="U2398">
        <v>44.771220999999997</v>
      </c>
      <c r="V2398">
        <v>46.030169999999998</v>
      </c>
      <c r="W2398">
        <v>47.082259999999998</v>
      </c>
      <c r="X2398">
        <v>47.970050999999998</v>
      </c>
      <c r="Y2398">
        <v>49.058590000000002</v>
      </c>
      <c r="Z2398">
        <v>50.187424</v>
      </c>
      <c r="AA2398">
        <v>51.338237999999997</v>
      </c>
      <c r="AB2398">
        <v>52.929394000000002</v>
      </c>
      <c r="AC2398">
        <v>54.298889000000003</v>
      </c>
      <c r="AD2398">
        <v>56.690967999999998</v>
      </c>
      <c r="AE2398">
        <v>58.536799999999999</v>
      </c>
      <c r="AF2398">
        <v>60.149689000000002</v>
      </c>
      <c r="AG2398">
        <v>62.402957999999998</v>
      </c>
      <c r="AH2398">
        <v>64.422188000000006</v>
      </c>
      <c r="AI2398">
        <v>66.216819999999998</v>
      </c>
      <c r="AJ2398">
        <v>68.603583999999998</v>
      </c>
      <c r="AK2398">
        <v>70.017348999999996</v>
      </c>
      <c r="AL2398">
        <v>72.131980999999996</v>
      </c>
      <c r="AM2398">
        <v>74.798378</v>
      </c>
      <c r="AN2398">
        <v>77.413162</v>
      </c>
      <c r="AO2398" s="1">
        <v>2.1999999999999999E-2</v>
      </c>
    </row>
    <row r="2399" spans="1:41" hidden="1" x14ac:dyDescent="0.2">
      <c r="A2399" t="s">
        <v>1779</v>
      </c>
      <c r="B2399" t="s">
        <v>15</v>
      </c>
      <c r="C2399" t="s">
        <v>181</v>
      </c>
      <c r="D2399" t="s">
        <v>2680</v>
      </c>
      <c r="E2399" t="s">
        <v>2677</v>
      </c>
      <c r="F2399" t="s">
        <v>2653</v>
      </c>
      <c r="H2399" t="s">
        <v>1769</v>
      </c>
      <c r="I2399" t="s">
        <v>311</v>
      </c>
      <c r="K2399">
        <v>41.439082999999997</v>
      </c>
      <c r="L2399">
        <v>40.976481999999997</v>
      </c>
      <c r="M2399">
        <v>37.130909000000003</v>
      </c>
      <c r="N2399">
        <v>39.195515</v>
      </c>
      <c r="O2399">
        <v>40.360359000000003</v>
      </c>
      <c r="P2399">
        <v>41.442996999999998</v>
      </c>
      <c r="Q2399">
        <v>42.669079000000004</v>
      </c>
      <c r="R2399">
        <v>44.102901000000003</v>
      </c>
      <c r="S2399">
        <v>46.499583999999999</v>
      </c>
      <c r="T2399">
        <v>47.917397000000001</v>
      </c>
      <c r="U2399">
        <v>49.351821999999999</v>
      </c>
      <c r="V2399">
        <v>50.857525000000003</v>
      </c>
      <c r="W2399">
        <v>52.161197999999999</v>
      </c>
      <c r="X2399">
        <v>53.511741999999998</v>
      </c>
      <c r="Y2399">
        <v>54.561442999999997</v>
      </c>
      <c r="Z2399">
        <v>55.902518999999998</v>
      </c>
      <c r="AA2399">
        <v>57.372196000000002</v>
      </c>
      <c r="AB2399">
        <v>58.559254000000003</v>
      </c>
      <c r="AC2399">
        <v>60.010570999999999</v>
      </c>
      <c r="AD2399">
        <v>60.392532000000003</v>
      </c>
      <c r="AE2399">
        <v>61.437469</v>
      </c>
      <c r="AF2399">
        <v>63.347136999999996</v>
      </c>
      <c r="AG2399">
        <v>65.480148</v>
      </c>
      <c r="AH2399">
        <v>67.434814000000003</v>
      </c>
      <c r="AI2399">
        <v>69.949218999999999</v>
      </c>
      <c r="AJ2399">
        <v>71.542373999999995</v>
      </c>
      <c r="AK2399">
        <v>73.331421000000006</v>
      </c>
      <c r="AL2399">
        <v>74.652259999999998</v>
      </c>
      <c r="AM2399">
        <v>77.009583000000006</v>
      </c>
      <c r="AN2399">
        <v>79.602158000000003</v>
      </c>
      <c r="AO2399" s="1">
        <v>2.3E-2</v>
      </c>
    </row>
    <row r="2400" spans="1:41" hidden="1" x14ac:dyDescent="0.2">
      <c r="A2400" t="s">
        <v>1779</v>
      </c>
      <c r="B2400" t="s">
        <v>172</v>
      </c>
      <c r="C2400" t="s">
        <v>181</v>
      </c>
      <c r="D2400" t="s">
        <v>2680</v>
      </c>
      <c r="E2400" t="s">
        <v>2678</v>
      </c>
      <c r="I2400" t="s">
        <v>311</v>
      </c>
    </row>
    <row r="2401" spans="1:41" hidden="1" x14ac:dyDescent="0.2">
      <c r="A2401" t="s">
        <v>1779</v>
      </c>
      <c r="B2401" t="s">
        <v>11</v>
      </c>
      <c r="C2401" t="s">
        <v>181</v>
      </c>
      <c r="D2401" t="s">
        <v>2680</v>
      </c>
      <c r="E2401" t="s">
        <v>2678</v>
      </c>
      <c r="F2401" t="s">
        <v>2651</v>
      </c>
      <c r="H2401" t="s">
        <v>1770</v>
      </c>
      <c r="I2401" t="s">
        <v>311</v>
      </c>
      <c r="K2401">
        <v>80.032714999999996</v>
      </c>
      <c r="L2401">
        <v>80.895401000000007</v>
      </c>
      <c r="M2401">
        <v>76.937515000000005</v>
      </c>
      <c r="N2401">
        <v>78.457153000000005</v>
      </c>
      <c r="O2401">
        <v>79.726944000000003</v>
      </c>
      <c r="P2401">
        <v>81.723868999999993</v>
      </c>
      <c r="Q2401">
        <v>84.302199999999999</v>
      </c>
      <c r="R2401">
        <v>87.291740000000004</v>
      </c>
      <c r="S2401">
        <v>90.335068000000007</v>
      </c>
      <c r="T2401">
        <v>93.082497000000004</v>
      </c>
      <c r="U2401">
        <v>95.873795000000001</v>
      </c>
      <c r="V2401">
        <v>98.464934999999997</v>
      </c>
      <c r="W2401">
        <v>101.26964599999999</v>
      </c>
      <c r="X2401">
        <v>103.91301</v>
      </c>
      <c r="Y2401">
        <v>106.535118</v>
      </c>
      <c r="Z2401">
        <v>109.09462000000001</v>
      </c>
      <c r="AA2401">
        <v>112.090065</v>
      </c>
      <c r="AB2401">
        <v>115.368225</v>
      </c>
      <c r="AC2401">
        <v>118.11837</v>
      </c>
      <c r="AD2401">
        <v>121.813301</v>
      </c>
      <c r="AE2401">
        <v>125.453278</v>
      </c>
      <c r="AF2401">
        <v>128.59265099999999</v>
      </c>
      <c r="AG2401">
        <v>132.738876</v>
      </c>
      <c r="AH2401">
        <v>136.78100599999999</v>
      </c>
      <c r="AI2401">
        <v>140.51718099999999</v>
      </c>
      <c r="AJ2401">
        <v>145.042587</v>
      </c>
      <c r="AK2401">
        <v>149.15812700000001</v>
      </c>
      <c r="AL2401">
        <v>153.10386700000001</v>
      </c>
      <c r="AM2401">
        <v>157.139252</v>
      </c>
      <c r="AN2401">
        <v>161.46556100000001</v>
      </c>
      <c r="AO2401" s="1">
        <v>2.4E-2</v>
      </c>
    </row>
    <row r="2402" spans="1:41" hidden="1" x14ac:dyDescent="0.2">
      <c r="A2402" t="s">
        <v>1779</v>
      </c>
      <c r="B2402" t="s">
        <v>13</v>
      </c>
      <c r="C2402" t="s">
        <v>181</v>
      </c>
      <c r="D2402" t="s">
        <v>2680</v>
      </c>
      <c r="E2402" t="s">
        <v>2678</v>
      </c>
      <c r="F2402" t="s">
        <v>2652</v>
      </c>
      <c r="H2402" t="s">
        <v>1771</v>
      </c>
      <c r="I2402" t="s">
        <v>311</v>
      </c>
      <c r="K2402">
        <v>80.017257999999998</v>
      </c>
      <c r="L2402">
        <v>80.612060999999997</v>
      </c>
      <c r="M2402">
        <v>75.360466000000002</v>
      </c>
      <c r="N2402">
        <v>75.939841999999999</v>
      </c>
      <c r="O2402">
        <v>77.164764000000005</v>
      </c>
      <c r="P2402">
        <v>79.128685000000004</v>
      </c>
      <c r="Q2402">
        <v>81.827911</v>
      </c>
      <c r="R2402">
        <v>84.592063999999993</v>
      </c>
      <c r="S2402">
        <v>87.437897000000007</v>
      </c>
      <c r="T2402">
        <v>90.059708000000001</v>
      </c>
      <c r="U2402">
        <v>92.709701999999993</v>
      </c>
      <c r="V2402">
        <v>95.564857000000003</v>
      </c>
      <c r="W2402">
        <v>98.353133999999997</v>
      </c>
      <c r="X2402">
        <v>100.637497</v>
      </c>
      <c r="Y2402">
        <v>103.152573</v>
      </c>
      <c r="Z2402">
        <v>105.500732</v>
      </c>
      <c r="AA2402">
        <v>108.22137499999999</v>
      </c>
      <c r="AB2402">
        <v>111.42325599999999</v>
      </c>
      <c r="AC2402">
        <v>114.400673</v>
      </c>
      <c r="AD2402">
        <v>118.608299</v>
      </c>
      <c r="AE2402">
        <v>122.199066</v>
      </c>
      <c r="AF2402">
        <v>125.298378</v>
      </c>
      <c r="AG2402">
        <v>129.23254399999999</v>
      </c>
      <c r="AH2402">
        <v>133.124054</v>
      </c>
      <c r="AI2402">
        <v>136.91163599999999</v>
      </c>
      <c r="AJ2402">
        <v>141.223434</v>
      </c>
      <c r="AK2402">
        <v>144.56442300000001</v>
      </c>
      <c r="AL2402">
        <v>148.60472100000001</v>
      </c>
      <c r="AM2402">
        <v>153.04113799999999</v>
      </c>
      <c r="AN2402">
        <v>157.66772499999999</v>
      </c>
      <c r="AO2402" s="1">
        <v>2.4E-2</v>
      </c>
    </row>
    <row r="2403" spans="1:41" hidden="1" x14ac:dyDescent="0.2">
      <c r="A2403" t="s">
        <v>1779</v>
      </c>
      <c r="B2403" t="s">
        <v>15</v>
      </c>
      <c r="C2403" t="s">
        <v>181</v>
      </c>
      <c r="D2403" t="s">
        <v>2680</v>
      </c>
      <c r="E2403" t="s">
        <v>2678</v>
      </c>
      <c r="F2403" t="s">
        <v>2653</v>
      </c>
      <c r="H2403" t="s">
        <v>1772</v>
      </c>
      <c r="I2403" t="s">
        <v>311</v>
      </c>
      <c r="K2403">
        <v>80.203896</v>
      </c>
      <c r="L2403">
        <v>81.338333000000006</v>
      </c>
      <c r="M2403">
        <v>77.111564999999999</v>
      </c>
      <c r="N2403">
        <v>80.331337000000005</v>
      </c>
      <c r="O2403">
        <v>82.595123000000001</v>
      </c>
      <c r="P2403">
        <v>84.978081000000003</v>
      </c>
      <c r="Q2403">
        <v>87.94735</v>
      </c>
      <c r="R2403">
        <v>90.965644999999995</v>
      </c>
      <c r="S2403">
        <v>95.236976999999996</v>
      </c>
      <c r="T2403">
        <v>98.166351000000006</v>
      </c>
      <c r="U2403">
        <v>101.474915</v>
      </c>
      <c r="V2403">
        <v>104.370018</v>
      </c>
      <c r="W2403">
        <v>107.20938099999999</v>
      </c>
      <c r="X2403">
        <v>109.93171700000001</v>
      </c>
      <c r="Y2403">
        <v>112.26705200000001</v>
      </c>
      <c r="Z2403">
        <v>115.084396</v>
      </c>
      <c r="AA2403">
        <v>118.129234</v>
      </c>
      <c r="AB2403">
        <v>120.876007</v>
      </c>
      <c r="AC2403">
        <v>123.999664</v>
      </c>
      <c r="AD2403">
        <v>126.374657</v>
      </c>
      <c r="AE2403">
        <v>129.230133</v>
      </c>
      <c r="AF2403">
        <v>132.534775</v>
      </c>
      <c r="AG2403">
        <v>136.276611</v>
      </c>
      <c r="AH2403">
        <v>140.52697800000001</v>
      </c>
      <c r="AI2403">
        <v>144.94580099999999</v>
      </c>
      <c r="AJ2403">
        <v>148.75663800000001</v>
      </c>
      <c r="AK2403">
        <v>152.63227800000001</v>
      </c>
      <c r="AL2403">
        <v>156.06050099999999</v>
      </c>
      <c r="AM2403">
        <v>160.842331</v>
      </c>
      <c r="AN2403">
        <v>166.17434700000001</v>
      </c>
      <c r="AO2403" s="1">
        <v>2.5000000000000001E-2</v>
      </c>
    </row>
    <row r="2404" spans="1:41" hidden="1" x14ac:dyDescent="0.2">
      <c r="A2404" t="s">
        <v>1779</v>
      </c>
      <c r="B2404" t="s">
        <v>176</v>
      </c>
      <c r="C2404" t="s">
        <v>181</v>
      </c>
      <c r="D2404" t="s">
        <v>2680</v>
      </c>
      <c r="E2404" t="s">
        <v>2679</v>
      </c>
      <c r="I2404" t="s">
        <v>311</v>
      </c>
    </row>
    <row r="2405" spans="1:41" hidden="1" x14ac:dyDescent="0.2">
      <c r="A2405" t="s">
        <v>1779</v>
      </c>
      <c r="B2405" t="s">
        <v>11</v>
      </c>
      <c r="C2405" t="s">
        <v>181</v>
      </c>
      <c r="D2405" t="s">
        <v>2680</v>
      </c>
      <c r="E2405" t="s">
        <v>2679</v>
      </c>
      <c r="F2405" t="s">
        <v>2651</v>
      </c>
      <c r="H2405" t="s">
        <v>1773</v>
      </c>
      <c r="I2405" t="s">
        <v>311</v>
      </c>
      <c r="K2405">
        <v>6.0317999999999997E-2</v>
      </c>
      <c r="L2405">
        <v>6.3715999999999995E-2</v>
      </c>
      <c r="M2405">
        <v>5.9732E-2</v>
      </c>
      <c r="N2405">
        <v>5.9332000000000003E-2</v>
      </c>
      <c r="O2405">
        <v>5.8816E-2</v>
      </c>
      <c r="P2405">
        <v>5.9011000000000001E-2</v>
      </c>
      <c r="Q2405">
        <v>5.9018000000000001E-2</v>
      </c>
      <c r="R2405">
        <v>5.8777000000000003E-2</v>
      </c>
      <c r="S2405">
        <v>5.8222000000000003E-2</v>
      </c>
      <c r="T2405">
        <v>5.8552E-2</v>
      </c>
      <c r="U2405">
        <v>5.7938999999999997E-2</v>
      </c>
      <c r="V2405">
        <v>5.7307999999999998E-2</v>
      </c>
      <c r="W2405">
        <v>5.7154000000000003E-2</v>
      </c>
      <c r="X2405">
        <v>5.6280999999999998E-2</v>
      </c>
      <c r="Y2405">
        <v>5.6052999999999999E-2</v>
      </c>
      <c r="Z2405">
        <v>5.6705999999999999E-2</v>
      </c>
      <c r="AA2405">
        <v>5.7630000000000001E-2</v>
      </c>
      <c r="AB2405">
        <v>5.8720000000000001E-2</v>
      </c>
      <c r="AC2405">
        <v>6.0075000000000003E-2</v>
      </c>
      <c r="AD2405">
        <v>6.2132E-2</v>
      </c>
      <c r="AE2405">
        <v>6.4199999999999993E-2</v>
      </c>
      <c r="AF2405">
        <v>6.6244999999999998E-2</v>
      </c>
      <c r="AG2405">
        <v>6.8933999999999995E-2</v>
      </c>
      <c r="AH2405">
        <v>7.1785000000000002E-2</v>
      </c>
      <c r="AI2405">
        <v>7.4410000000000004E-2</v>
      </c>
      <c r="AJ2405">
        <v>7.7601000000000003E-2</v>
      </c>
      <c r="AK2405">
        <v>8.0712999999999993E-2</v>
      </c>
      <c r="AL2405">
        <v>8.3592E-2</v>
      </c>
      <c r="AM2405">
        <v>8.6981000000000003E-2</v>
      </c>
      <c r="AN2405">
        <v>9.0481000000000006E-2</v>
      </c>
      <c r="AO2405" s="1">
        <v>1.4E-2</v>
      </c>
    </row>
    <row r="2406" spans="1:41" hidden="1" x14ac:dyDescent="0.2">
      <c r="A2406" t="s">
        <v>1779</v>
      </c>
      <c r="B2406" t="s">
        <v>13</v>
      </c>
      <c r="C2406" t="s">
        <v>181</v>
      </c>
      <c r="D2406" t="s">
        <v>2680</v>
      </c>
      <c r="E2406" t="s">
        <v>2679</v>
      </c>
      <c r="F2406" t="s">
        <v>2652</v>
      </c>
      <c r="H2406" t="s">
        <v>1774</v>
      </c>
      <c r="I2406" t="s">
        <v>311</v>
      </c>
      <c r="K2406">
        <v>5.1747000000000001E-2</v>
      </c>
      <c r="L2406">
        <v>5.8577999999999998E-2</v>
      </c>
      <c r="M2406">
        <v>5.9513999999999997E-2</v>
      </c>
      <c r="N2406">
        <v>5.8208000000000003E-2</v>
      </c>
      <c r="O2406">
        <v>5.7541000000000002E-2</v>
      </c>
      <c r="P2406">
        <v>5.7237999999999997E-2</v>
      </c>
      <c r="Q2406">
        <v>5.6898999999999998E-2</v>
      </c>
      <c r="R2406">
        <v>5.7590000000000002E-2</v>
      </c>
      <c r="S2406">
        <v>5.7119999999999997E-2</v>
      </c>
      <c r="T2406">
        <v>5.6705999999999999E-2</v>
      </c>
      <c r="U2406">
        <v>5.5376000000000002E-2</v>
      </c>
      <c r="V2406">
        <v>5.4973000000000001E-2</v>
      </c>
      <c r="W2406">
        <v>5.5652E-2</v>
      </c>
      <c r="X2406">
        <v>5.4456999999999998E-2</v>
      </c>
      <c r="Y2406">
        <v>5.4195E-2</v>
      </c>
      <c r="Z2406">
        <v>5.5745999999999997E-2</v>
      </c>
      <c r="AA2406">
        <v>5.6722000000000002E-2</v>
      </c>
      <c r="AB2406">
        <v>5.6392999999999999E-2</v>
      </c>
      <c r="AC2406">
        <v>5.7960999999999999E-2</v>
      </c>
      <c r="AD2406">
        <v>5.9360999999999997E-2</v>
      </c>
      <c r="AE2406">
        <v>6.1537000000000001E-2</v>
      </c>
      <c r="AF2406">
        <v>6.4298999999999995E-2</v>
      </c>
      <c r="AG2406">
        <v>6.7482E-2</v>
      </c>
      <c r="AH2406">
        <v>6.9223999999999994E-2</v>
      </c>
      <c r="AI2406">
        <v>7.1822999999999998E-2</v>
      </c>
      <c r="AJ2406">
        <v>7.7896000000000007E-2</v>
      </c>
      <c r="AK2406">
        <v>7.9770999999999995E-2</v>
      </c>
      <c r="AL2406">
        <v>8.3121E-2</v>
      </c>
      <c r="AM2406">
        <v>8.7152999999999994E-2</v>
      </c>
      <c r="AN2406">
        <v>9.1373999999999997E-2</v>
      </c>
      <c r="AO2406" s="1">
        <v>0.02</v>
      </c>
    </row>
    <row r="2407" spans="1:41" hidden="1" x14ac:dyDescent="0.2">
      <c r="A2407" t="s">
        <v>1779</v>
      </c>
      <c r="B2407" t="s">
        <v>15</v>
      </c>
      <c r="C2407" t="s">
        <v>181</v>
      </c>
      <c r="D2407" t="s">
        <v>2680</v>
      </c>
      <c r="E2407" t="s">
        <v>2679</v>
      </c>
      <c r="F2407" t="s">
        <v>2653</v>
      </c>
      <c r="H2407" t="s">
        <v>1775</v>
      </c>
      <c r="I2407" t="s">
        <v>311</v>
      </c>
      <c r="K2407">
        <v>5.3490999999999997E-2</v>
      </c>
      <c r="L2407">
        <v>5.7299000000000003E-2</v>
      </c>
      <c r="M2407">
        <v>5.9683E-2</v>
      </c>
      <c r="N2407">
        <v>6.1151999999999998E-2</v>
      </c>
      <c r="O2407">
        <v>6.1564000000000001E-2</v>
      </c>
      <c r="P2407">
        <v>6.1693999999999999E-2</v>
      </c>
      <c r="Q2407">
        <v>6.1602999999999998E-2</v>
      </c>
      <c r="R2407">
        <v>6.1086000000000001E-2</v>
      </c>
      <c r="S2407">
        <v>6.2005999999999999E-2</v>
      </c>
      <c r="T2407">
        <v>6.1572000000000002E-2</v>
      </c>
      <c r="U2407">
        <v>6.0758E-2</v>
      </c>
      <c r="V2407">
        <v>6.0206999999999997E-2</v>
      </c>
      <c r="W2407">
        <v>5.9549999999999999E-2</v>
      </c>
      <c r="X2407">
        <v>5.9006000000000003E-2</v>
      </c>
      <c r="Y2407">
        <v>5.8386E-2</v>
      </c>
      <c r="Z2407">
        <v>5.8227000000000001E-2</v>
      </c>
      <c r="AA2407">
        <v>5.8555000000000003E-2</v>
      </c>
      <c r="AB2407">
        <v>5.9047000000000002E-2</v>
      </c>
      <c r="AC2407">
        <v>6.0330000000000002E-2</v>
      </c>
      <c r="AD2407">
        <v>6.1033999999999998E-2</v>
      </c>
      <c r="AE2407">
        <v>6.2483999999999998E-2</v>
      </c>
      <c r="AF2407">
        <v>6.4487000000000003E-2</v>
      </c>
      <c r="AG2407">
        <v>6.6970000000000002E-2</v>
      </c>
      <c r="AH2407">
        <v>6.9572999999999996E-2</v>
      </c>
      <c r="AI2407">
        <v>7.2212999999999999E-2</v>
      </c>
      <c r="AJ2407">
        <v>7.4357999999999994E-2</v>
      </c>
      <c r="AK2407">
        <v>7.6969999999999997E-2</v>
      </c>
      <c r="AL2407">
        <v>7.9787999999999998E-2</v>
      </c>
      <c r="AM2407">
        <v>8.3316000000000001E-2</v>
      </c>
      <c r="AN2407">
        <v>8.7056999999999995E-2</v>
      </c>
      <c r="AO2407" s="1">
        <v>1.7000000000000001E-2</v>
      </c>
    </row>
    <row r="2408" spans="1:41" hidden="1" x14ac:dyDescent="0.2">
      <c r="A2408" t="s">
        <v>1779</v>
      </c>
      <c r="B2408" t="s">
        <v>180</v>
      </c>
      <c r="C2408" t="s">
        <v>181</v>
      </c>
      <c r="D2408" t="s">
        <v>2680</v>
      </c>
      <c r="I2408" t="s">
        <v>311</v>
      </c>
    </row>
    <row r="2409" spans="1:41" hidden="1" x14ac:dyDescent="0.2">
      <c r="A2409" t="s">
        <v>1779</v>
      </c>
      <c r="B2409" t="s">
        <v>11</v>
      </c>
      <c r="C2409" t="s">
        <v>181</v>
      </c>
      <c r="D2409" t="s">
        <v>2680</v>
      </c>
      <c r="E2409" t="s">
        <v>2651</v>
      </c>
      <c r="H2409" t="s">
        <v>1776</v>
      </c>
      <c r="I2409" t="s">
        <v>311</v>
      </c>
      <c r="K2409">
        <v>80.093033000000005</v>
      </c>
      <c r="L2409">
        <v>80.959121999999994</v>
      </c>
      <c r="M2409">
        <v>76.997246000000004</v>
      </c>
      <c r="N2409">
        <v>78.516495000000006</v>
      </c>
      <c r="O2409">
        <v>79.785758999999999</v>
      </c>
      <c r="P2409">
        <v>81.782882999999998</v>
      </c>
      <c r="Q2409">
        <v>84.361221</v>
      </c>
      <c r="R2409">
        <v>87.350525000000005</v>
      </c>
      <c r="S2409">
        <v>90.393294999999995</v>
      </c>
      <c r="T2409">
        <v>93.141045000000005</v>
      </c>
      <c r="U2409">
        <v>95.931740000000005</v>
      </c>
      <c r="V2409">
        <v>98.522246999999993</v>
      </c>
      <c r="W2409">
        <v>101.32679</v>
      </c>
      <c r="X2409">
        <v>103.969284</v>
      </c>
      <c r="Y2409">
        <v>106.59116400000001</v>
      </c>
      <c r="Z2409">
        <v>109.151329</v>
      </c>
      <c r="AA2409">
        <v>112.14769699999999</v>
      </c>
      <c r="AB2409">
        <v>115.42694899999999</v>
      </c>
      <c r="AC2409">
        <v>118.178436</v>
      </c>
      <c r="AD2409">
        <v>121.87545</v>
      </c>
      <c r="AE2409">
        <v>125.51747899999999</v>
      </c>
      <c r="AF2409">
        <v>128.658905</v>
      </c>
      <c r="AG2409">
        <v>132.807816</v>
      </c>
      <c r="AH2409">
        <v>136.85279800000001</v>
      </c>
      <c r="AI2409">
        <v>140.591599</v>
      </c>
      <c r="AJ2409">
        <v>145.120193</v>
      </c>
      <c r="AK2409">
        <v>149.238846</v>
      </c>
      <c r="AL2409">
        <v>153.187454</v>
      </c>
      <c r="AM2409">
        <v>157.22624200000001</v>
      </c>
      <c r="AN2409">
        <v>161.556061</v>
      </c>
      <c r="AO2409" s="1">
        <v>2.4E-2</v>
      </c>
    </row>
    <row r="2410" spans="1:41" hidden="1" x14ac:dyDescent="0.2">
      <c r="A2410" t="s">
        <v>1779</v>
      </c>
      <c r="B2410" t="s">
        <v>13</v>
      </c>
      <c r="C2410" t="s">
        <v>181</v>
      </c>
      <c r="D2410" t="s">
        <v>2680</v>
      </c>
      <c r="E2410" t="s">
        <v>2652</v>
      </c>
      <c r="H2410" t="s">
        <v>1777</v>
      </c>
      <c r="I2410" t="s">
        <v>311</v>
      </c>
      <c r="K2410">
        <v>80.069007999999997</v>
      </c>
      <c r="L2410">
        <v>80.670638999999994</v>
      </c>
      <c r="M2410">
        <v>75.419974999999994</v>
      </c>
      <c r="N2410">
        <v>75.998047</v>
      </c>
      <c r="O2410">
        <v>77.222297999999995</v>
      </c>
      <c r="P2410">
        <v>79.185928000000004</v>
      </c>
      <c r="Q2410">
        <v>81.884810999999999</v>
      </c>
      <c r="R2410">
        <v>84.649658000000002</v>
      </c>
      <c r="S2410">
        <v>87.495009999999994</v>
      </c>
      <c r="T2410">
        <v>90.116409000000004</v>
      </c>
      <c r="U2410">
        <v>92.765067999999999</v>
      </c>
      <c r="V2410">
        <v>95.619827000000001</v>
      </c>
      <c r="W2410">
        <v>98.408783</v>
      </c>
      <c r="X2410">
        <v>100.691956</v>
      </c>
      <c r="Y2410">
        <v>103.206772</v>
      </c>
      <c r="Z2410">
        <v>105.55647999999999</v>
      </c>
      <c r="AA2410">
        <v>108.278091</v>
      </c>
      <c r="AB2410">
        <v>111.479652</v>
      </c>
      <c r="AC2410">
        <v>114.45863300000001</v>
      </c>
      <c r="AD2410">
        <v>118.667671</v>
      </c>
      <c r="AE2410">
        <v>122.260597</v>
      </c>
      <c r="AF2410">
        <v>125.36267100000001</v>
      </c>
      <c r="AG2410">
        <v>129.30001799999999</v>
      </c>
      <c r="AH2410">
        <v>133.19326799999999</v>
      </c>
      <c r="AI2410">
        <v>136.98344399999999</v>
      </c>
      <c r="AJ2410">
        <v>141.301346</v>
      </c>
      <c r="AK2410">
        <v>144.64419599999999</v>
      </c>
      <c r="AL2410">
        <v>148.687836</v>
      </c>
      <c r="AM2410">
        <v>153.128311</v>
      </c>
      <c r="AN2410">
        <v>157.759109</v>
      </c>
      <c r="AO2410" s="1">
        <v>2.4E-2</v>
      </c>
    </row>
    <row r="2411" spans="1:41" hidden="1" x14ac:dyDescent="0.2">
      <c r="A2411" t="s">
        <v>1779</v>
      </c>
      <c r="B2411" t="s">
        <v>15</v>
      </c>
      <c r="C2411" t="s">
        <v>181</v>
      </c>
      <c r="D2411" t="s">
        <v>2680</v>
      </c>
      <c r="E2411" t="s">
        <v>2653</v>
      </c>
      <c r="H2411" t="s">
        <v>1778</v>
      </c>
      <c r="I2411" t="s">
        <v>311</v>
      </c>
      <c r="K2411">
        <v>80.257384999999999</v>
      </c>
      <c r="L2411">
        <v>81.395629999999997</v>
      </c>
      <c r="M2411">
        <v>77.171256999999997</v>
      </c>
      <c r="N2411">
        <v>80.392487000000003</v>
      </c>
      <c r="O2411">
        <v>82.656684999999996</v>
      </c>
      <c r="P2411">
        <v>85.039764000000005</v>
      </c>
      <c r="Q2411">
        <v>88.008949000000001</v>
      </c>
      <c r="R2411">
        <v>91.026741000000001</v>
      </c>
      <c r="S2411">
        <v>95.298980999999998</v>
      </c>
      <c r="T2411">
        <v>98.227920999999995</v>
      </c>
      <c r="U2411">
        <v>101.535675</v>
      </c>
      <c r="V2411">
        <v>104.430222</v>
      </c>
      <c r="W2411">
        <v>107.268936</v>
      </c>
      <c r="X2411">
        <v>109.99071499999999</v>
      </c>
      <c r="Y2411">
        <v>112.32543200000001</v>
      </c>
      <c r="Z2411">
        <v>115.142624</v>
      </c>
      <c r="AA2411">
        <v>118.18779000000001</v>
      </c>
      <c r="AB2411">
        <v>120.935051</v>
      </c>
      <c r="AC2411">
        <v>124.05999799999999</v>
      </c>
      <c r="AD2411">
        <v>126.43568399999999</v>
      </c>
      <c r="AE2411">
        <v>129.292618</v>
      </c>
      <c r="AF2411">
        <v>132.59925799999999</v>
      </c>
      <c r="AG2411">
        <v>136.343582</v>
      </c>
      <c r="AH2411">
        <v>140.596542</v>
      </c>
      <c r="AI2411">
        <v>145.018021</v>
      </c>
      <c r="AJ2411">
        <v>148.83100899999999</v>
      </c>
      <c r="AK2411">
        <v>152.709259</v>
      </c>
      <c r="AL2411">
        <v>156.140289</v>
      </c>
      <c r="AM2411">
        <v>160.92562899999999</v>
      </c>
      <c r="AN2411">
        <v>166.261414</v>
      </c>
      <c r="AO2411" s="1">
        <v>2.5000000000000001E-2</v>
      </c>
    </row>
    <row r="2412" spans="1:41" hidden="1" x14ac:dyDescent="0.2">
      <c r="A2412" t="s">
        <v>2068</v>
      </c>
      <c r="B2412" s="2" t="s">
        <v>8</v>
      </c>
      <c r="C2412" s="2"/>
      <c r="D2412" s="2"/>
      <c r="E2412" s="2"/>
      <c r="F2412" s="2"/>
      <c r="G2412" s="2"/>
      <c r="H2412" s="2"/>
      <c r="I2412" s="2"/>
      <c r="J2412" s="2"/>
      <c r="K2412" s="2"/>
      <c r="L2412" s="2"/>
      <c r="M2412" s="2"/>
      <c r="N2412" s="2"/>
      <c r="O2412" s="2"/>
      <c r="P2412" s="2"/>
      <c r="Q2412" s="2"/>
      <c r="R2412" s="2"/>
      <c r="S2412" s="2"/>
      <c r="T2412" s="2"/>
      <c r="U2412" s="2"/>
      <c r="V2412" s="2"/>
      <c r="W2412" s="2"/>
      <c r="X2412" s="2"/>
      <c r="Y2412" s="2"/>
      <c r="Z2412" s="2"/>
      <c r="AA2412" s="2"/>
      <c r="AB2412" s="2"/>
      <c r="AC2412" s="2"/>
      <c r="AD2412" s="2"/>
      <c r="AE2412" s="2"/>
      <c r="AF2412" s="2"/>
      <c r="AG2412" s="2"/>
      <c r="AH2412" s="2"/>
      <c r="AI2412" s="2"/>
      <c r="AJ2412" s="2"/>
      <c r="AK2412" s="2"/>
      <c r="AL2412" s="2"/>
      <c r="AM2412" s="2"/>
      <c r="AN2412" s="2"/>
      <c r="AO2412" s="2"/>
    </row>
    <row r="2413" spans="1:41" hidden="1" x14ac:dyDescent="0.2">
      <c r="A2413" t="s">
        <v>2068</v>
      </c>
      <c r="B2413" s="2" t="s">
        <v>9</v>
      </c>
      <c r="C2413" s="2" t="s">
        <v>2648</v>
      </c>
      <c r="D2413" s="2" t="s">
        <v>2649</v>
      </c>
      <c r="E2413" s="2" t="s">
        <v>2650</v>
      </c>
      <c r="F2413" s="2"/>
      <c r="G2413" s="2"/>
      <c r="H2413" s="2"/>
      <c r="I2413" s="2" t="s">
        <v>10</v>
      </c>
      <c r="J2413" s="2"/>
      <c r="K2413" s="2"/>
      <c r="L2413" s="2"/>
      <c r="M2413" s="2"/>
      <c r="N2413" s="2"/>
      <c r="O2413" s="2"/>
      <c r="P2413" s="2"/>
      <c r="Q2413" s="2"/>
      <c r="R2413" s="2"/>
      <c r="S2413" s="2"/>
      <c r="T2413" s="2"/>
      <c r="U2413" s="2"/>
      <c r="V2413" s="2"/>
      <c r="W2413" s="2"/>
      <c r="X2413" s="2"/>
      <c r="Y2413" s="2"/>
      <c r="Z2413" s="2"/>
      <c r="AA2413" s="2"/>
      <c r="AB2413" s="2"/>
      <c r="AC2413" s="2"/>
      <c r="AD2413" s="2"/>
      <c r="AE2413" s="2"/>
      <c r="AF2413" s="2"/>
      <c r="AG2413" s="2"/>
      <c r="AH2413" s="2"/>
      <c r="AI2413" s="2"/>
      <c r="AJ2413" s="2"/>
      <c r="AK2413" s="2"/>
      <c r="AL2413" s="2"/>
      <c r="AM2413" s="2"/>
      <c r="AN2413" s="2"/>
      <c r="AO2413" s="2"/>
    </row>
    <row r="2414" spans="1:41" hidden="1" x14ac:dyDescent="0.2">
      <c r="A2414" t="s">
        <v>2068</v>
      </c>
      <c r="B2414" s="2" t="s">
        <v>11</v>
      </c>
      <c r="C2414" s="2" t="s">
        <v>2648</v>
      </c>
      <c r="D2414" s="2" t="s">
        <v>2649</v>
      </c>
      <c r="E2414" s="2" t="s">
        <v>2650</v>
      </c>
      <c r="F2414" s="2" t="s">
        <v>2651</v>
      </c>
      <c r="G2414" s="2"/>
      <c r="H2414" s="2" t="s">
        <v>1780</v>
      </c>
      <c r="I2414" s="2" t="s">
        <v>10</v>
      </c>
      <c r="J2414" s="2"/>
      <c r="K2414" s="2">
        <v>22.183434999999999</v>
      </c>
      <c r="L2414" s="2">
        <v>23.986218999999998</v>
      </c>
      <c r="M2414" s="2">
        <v>23.777501999999998</v>
      </c>
      <c r="N2414" s="2">
        <v>23.824331000000001</v>
      </c>
      <c r="O2414" s="2">
        <v>23.765446000000001</v>
      </c>
      <c r="P2414" s="2">
        <v>23.853424</v>
      </c>
      <c r="Q2414" s="2">
        <v>24.178995</v>
      </c>
      <c r="R2414" s="2">
        <v>24.719687</v>
      </c>
      <c r="S2414" s="2">
        <v>25.230877</v>
      </c>
      <c r="T2414" s="2">
        <v>25.759567000000001</v>
      </c>
      <c r="U2414" s="2">
        <v>26.268094999999999</v>
      </c>
      <c r="V2414" s="2">
        <v>26.724233999999999</v>
      </c>
      <c r="W2414" s="2">
        <v>27.149044</v>
      </c>
      <c r="X2414" s="2">
        <v>27.479369999999999</v>
      </c>
      <c r="Y2414" s="2">
        <v>27.729348999999999</v>
      </c>
      <c r="Z2414" s="2">
        <v>27.968209999999999</v>
      </c>
      <c r="AA2414" s="2">
        <v>28.227291000000001</v>
      </c>
      <c r="AB2414" s="2">
        <v>28.481272000000001</v>
      </c>
      <c r="AC2414" s="2">
        <v>28.669481000000001</v>
      </c>
      <c r="AD2414" s="2">
        <v>28.974007</v>
      </c>
      <c r="AE2414" s="2">
        <v>29.238834000000001</v>
      </c>
      <c r="AF2414" s="2">
        <v>29.381477</v>
      </c>
      <c r="AG2414" s="2">
        <v>29.589783000000001</v>
      </c>
      <c r="AH2414" s="2">
        <v>29.843208000000001</v>
      </c>
      <c r="AI2414" s="2">
        <v>29.985491</v>
      </c>
      <c r="AJ2414" s="2">
        <v>30.138425999999999</v>
      </c>
      <c r="AK2414" s="2">
        <v>30.263301999999999</v>
      </c>
      <c r="AL2414" s="2">
        <v>30.350663999999998</v>
      </c>
      <c r="AM2414" s="2">
        <v>30.378347000000002</v>
      </c>
      <c r="AN2414" s="2">
        <v>30.376180999999999</v>
      </c>
      <c r="AO2414" s="3">
        <v>1.0999999999999999E-2</v>
      </c>
    </row>
    <row r="2415" spans="1:41" hidden="1" x14ac:dyDescent="0.2">
      <c r="A2415" t="s">
        <v>2068</v>
      </c>
      <c r="B2415" s="2" t="s">
        <v>13</v>
      </c>
      <c r="C2415" s="2" t="s">
        <v>2648</v>
      </c>
      <c r="D2415" s="2" t="s">
        <v>2649</v>
      </c>
      <c r="E2415" s="2" t="s">
        <v>2650</v>
      </c>
      <c r="F2415" s="2" t="s">
        <v>2652</v>
      </c>
      <c r="G2415" s="2"/>
      <c r="H2415" s="2" t="s">
        <v>1781</v>
      </c>
      <c r="I2415" s="2" t="s">
        <v>10</v>
      </c>
      <c r="J2415" s="2"/>
      <c r="K2415" s="2">
        <v>22.183434999999999</v>
      </c>
      <c r="L2415" s="2">
        <v>23.677081999999999</v>
      </c>
      <c r="M2415" s="2">
        <v>22.976254999999998</v>
      </c>
      <c r="N2415" s="2">
        <v>22.343367000000001</v>
      </c>
      <c r="O2415" s="2">
        <v>21.797203</v>
      </c>
      <c r="P2415" s="2">
        <v>21.469387000000001</v>
      </c>
      <c r="Q2415" s="2">
        <v>21.343890999999999</v>
      </c>
      <c r="R2415" s="2">
        <v>21.445698</v>
      </c>
      <c r="S2415" s="2">
        <v>21.691728999999999</v>
      </c>
      <c r="T2415" s="2">
        <v>21.940702000000002</v>
      </c>
      <c r="U2415" s="2">
        <v>22.163063000000001</v>
      </c>
      <c r="V2415" s="2">
        <v>22.518163999999999</v>
      </c>
      <c r="W2415" s="2">
        <v>22.916069</v>
      </c>
      <c r="X2415" s="2">
        <v>23.160966999999999</v>
      </c>
      <c r="Y2415" s="2">
        <v>23.285233000000002</v>
      </c>
      <c r="Z2415" s="2">
        <v>23.39518</v>
      </c>
      <c r="AA2415" s="2">
        <v>23.558610999999999</v>
      </c>
      <c r="AB2415" s="2">
        <v>23.790192000000001</v>
      </c>
      <c r="AC2415" s="2">
        <v>23.940964000000001</v>
      </c>
      <c r="AD2415" s="2">
        <v>24.207895000000001</v>
      </c>
      <c r="AE2415" s="2">
        <v>24.385273000000002</v>
      </c>
      <c r="AF2415" s="2">
        <v>24.502134000000002</v>
      </c>
      <c r="AG2415" s="2">
        <v>24.599571000000001</v>
      </c>
      <c r="AH2415" s="2">
        <v>24.664670999999998</v>
      </c>
      <c r="AI2415" s="2">
        <v>24.714537</v>
      </c>
      <c r="AJ2415" s="2">
        <v>24.727271999999999</v>
      </c>
      <c r="AK2415" s="2">
        <v>24.680828000000002</v>
      </c>
      <c r="AL2415" s="2">
        <v>24.614415999999999</v>
      </c>
      <c r="AM2415" s="2">
        <v>24.650772</v>
      </c>
      <c r="AN2415" s="2">
        <v>24.677816</v>
      </c>
      <c r="AO2415" s="3">
        <v>4.0000000000000001E-3</v>
      </c>
    </row>
    <row r="2416" spans="1:41" hidden="1" x14ac:dyDescent="0.2">
      <c r="A2416" t="s">
        <v>2068</v>
      </c>
      <c r="B2416" s="2" t="s">
        <v>15</v>
      </c>
      <c r="C2416" s="2" t="s">
        <v>2648</v>
      </c>
      <c r="D2416" s="2" t="s">
        <v>2649</v>
      </c>
      <c r="E2416" s="2" t="s">
        <v>2650</v>
      </c>
      <c r="F2416" s="2" t="s">
        <v>2653</v>
      </c>
      <c r="G2416" s="2"/>
      <c r="H2416" s="2" t="s">
        <v>1782</v>
      </c>
      <c r="I2416" s="2" t="s">
        <v>10</v>
      </c>
      <c r="J2416" s="2"/>
      <c r="K2416" s="2">
        <v>22.183434999999999</v>
      </c>
      <c r="L2416" s="2">
        <v>24.477039000000001</v>
      </c>
      <c r="M2416" s="2">
        <v>24.897057</v>
      </c>
      <c r="N2416" s="2">
        <v>25.876826999999999</v>
      </c>
      <c r="O2416" s="2">
        <v>26.770520999999999</v>
      </c>
      <c r="P2416" s="2">
        <v>27.639330000000001</v>
      </c>
      <c r="Q2416" s="2">
        <v>28.498387999999998</v>
      </c>
      <c r="R2416" s="2">
        <v>29.436909</v>
      </c>
      <c r="S2416" s="2">
        <v>30.795931</v>
      </c>
      <c r="T2416" s="2">
        <v>31.997425</v>
      </c>
      <c r="U2416" s="2">
        <v>33.116607999999999</v>
      </c>
      <c r="V2416" s="2">
        <v>34.161247000000003</v>
      </c>
      <c r="W2416" s="2">
        <v>35.083015000000003</v>
      </c>
      <c r="X2416" s="2">
        <v>35.870117</v>
      </c>
      <c r="Y2416" s="2">
        <v>36.422611000000003</v>
      </c>
      <c r="Z2416" s="2">
        <v>37.047790999999997</v>
      </c>
      <c r="AA2416" s="2">
        <v>37.529758000000001</v>
      </c>
      <c r="AB2416" s="2">
        <v>38.00658</v>
      </c>
      <c r="AC2416" s="2">
        <v>38.466960999999998</v>
      </c>
      <c r="AD2416" s="2">
        <v>38.729377999999997</v>
      </c>
      <c r="AE2416" s="2">
        <v>38.871521000000001</v>
      </c>
      <c r="AF2416" s="2">
        <v>38.939582999999999</v>
      </c>
      <c r="AG2416" s="2">
        <v>39.110809000000003</v>
      </c>
      <c r="AH2416" s="2">
        <v>39.438521999999999</v>
      </c>
      <c r="AI2416" s="2">
        <v>39.841102999999997</v>
      </c>
      <c r="AJ2416" s="2">
        <v>40.163730999999999</v>
      </c>
      <c r="AK2416" s="2">
        <v>40.418292999999998</v>
      </c>
      <c r="AL2416" s="2">
        <v>40.578139999999998</v>
      </c>
      <c r="AM2416" s="2">
        <v>40.777774999999998</v>
      </c>
      <c r="AN2416" s="2">
        <v>40.888691000000001</v>
      </c>
      <c r="AO2416" s="3">
        <v>2.1000000000000001E-2</v>
      </c>
    </row>
    <row r="2417" spans="1:41" hidden="1" x14ac:dyDescent="0.2">
      <c r="A2417" t="s">
        <v>2068</v>
      </c>
      <c r="B2417" s="2" t="s">
        <v>17</v>
      </c>
      <c r="C2417" s="2" t="s">
        <v>2648</v>
      </c>
      <c r="D2417" s="2" t="s">
        <v>2649</v>
      </c>
      <c r="E2417" s="2" t="s">
        <v>2654</v>
      </c>
      <c r="F2417" s="2"/>
      <c r="G2417" s="2"/>
      <c r="H2417" s="2"/>
      <c r="I2417" s="2" t="s">
        <v>10</v>
      </c>
      <c r="J2417" s="2"/>
      <c r="K2417" s="2"/>
      <c r="L2417" s="2"/>
      <c r="M2417" s="2"/>
      <c r="N2417" s="2"/>
      <c r="O2417" s="2"/>
      <c r="P2417" s="2"/>
      <c r="Q2417" s="2"/>
      <c r="R2417" s="2"/>
      <c r="S2417" s="2"/>
      <c r="T2417" s="2"/>
      <c r="U2417" s="2"/>
      <c r="V2417" s="2"/>
      <c r="W2417" s="2"/>
      <c r="X2417" s="2"/>
      <c r="Y2417" s="2"/>
      <c r="Z2417" s="2"/>
      <c r="AA2417" s="2"/>
      <c r="AB2417" s="2"/>
      <c r="AC2417" s="2"/>
      <c r="AD2417" s="2"/>
      <c r="AE2417" s="2"/>
      <c r="AF2417" s="2"/>
      <c r="AG2417" s="2"/>
      <c r="AH2417" s="2"/>
      <c r="AI2417" s="2"/>
      <c r="AJ2417" s="2"/>
      <c r="AK2417" s="2"/>
      <c r="AL2417" s="2"/>
      <c r="AM2417" s="2"/>
      <c r="AN2417" s="2"/>
      <c r="AO2417" s="2"/>
    </row>
    <row r="2418" spans="1:41" hidden="1" x14ac:dyDescent="0.2">
      <c r="A2418" t="s">
        <v>2068</v>
      </c>
      <c r="B2418" s="2" t="s">
        <v>11</v>
      </c>
      <c r="C2418" s="2" t="s">
        <v>2648</v>
      </c>
      <c r="D2418" s="2" t="s">
        <v>2649</v>
      </c>
      <c r="E2418" s="2" t="s">
        <v>2654</v>
      </c>
      <c r="F2418" s="2" t="s">
        <v>2651</v>
      </c>
      <c r="G2418" s="2"/>
      <c r="H2418" s="2" t="s">
        <v>1783</v>
      </c>
      <c r="I2418" s="2" t="s">
        <v>10</v>
      </c>
      <c r="J2418" s="2"/>
      <c r="K2418" s="2">
        <v>19.889927</v>
      </c>
      <c r="L2418" s="2">
        <v>20.365960999999999</v>
      </c>
      <c r="M2418" s="2">
        <v>19.955559000000001</v>
      </c>
      <c r="N2418" s="2">
        <v>21.413409999999999</v>
      </c>
      <c r="O2418" s="2">
        <v>21.783484000000001</v>
      </c>
      <c r="P2418" s="2">
        <v>22.265812</v>
      </c>
      <c r="Q2418" s="2">
        <v>22.841078</v>
      </c>
      <c r="R2418" s="2">
        <v>23.076256000000001</v>
      </c>
      <c r="S2418" s="2">
        <v>23.202411999999999</v>
      </c>
      <c r="T2418" s="2">
        <v>23.187801</v>
      </c>
      <c r="U2418" s="2">
        <v>23.477955000000001</v>
      </c>
      <c r="V2418" s="2">
        <v>23.631079</v>
      </c>
      <c r="W2418" s="2">
        <v>23.727105999999999</v>
      </c>
      <c r="X2418" s="2">
        <v>23.834773999999999</v>
      </c>
      <c r="Y2418" s="2">
        <v>23.938856000000001</v>
      </c>
      <c r="Z2418" s="2">
        <v>24.117815</v>
      </c>
      <c r="AA2418" s="2">
        <v>24.344612000000001</v>
      </c>
      <c r="AB2418" s="2">
        <v>24.484417000000001</v>
      </c>
      <c r="AC2418" s="2">
        <v>24.549831000000001</v>
      </c>
      <c r="AD2418" s="2">
        <v>24.738752000000002</v>
      </c>
      <c r="AE2418" s="2">
        <v>24.853876</v>
      </c>
      <c r="AF2418" s="2">
        <v>24.865299</v>
      </c>
      <c r="AG2418" s="2">
        <v>25.123608000000001</v>
      </c>
      <c r="AH2418" s="2">
        <v>25.406296000000001</v>
      </c>
      <c r="AI2418" s="2">
        <v>25.497209999999999</v>
      </c>
      <c r="AJ2418" s="2">
        <v>25.673351</v>
      </c>
      <c r="AK2418" s="2">
        <v>25.730806000000001</v>
      </c>
      <c r="AL2418" s="2">
        <v>25.687283000000001</v>
      </c>
      <c r="AM2418" s="2">
        <v>25.651751999999998</v>
      </c>
      <c r="AN2418" s="2">
        <v>25.565504000000001</v>
      </c>
      <c r="AO2418" s="3">
        <v>8.9999999999999993E-3</v>
      </c>
    </row>
    <row r="2419" spans="1:41" hidden="1" x14ac:dyDescent="0.2">
      <c r="A2419" t="s">
        <v>2068</v>
      </c>
      <c r="B2419" s="2" t="s">
        <v>13</v>
      </c>
      <c r="C2419" s="2" t="s">
        <v>2648</v>
      </c>
      <c r="D2419" s="2" t="s">
        <v>2649</v>
      </c>
      <c r="E2419" s="2" t="s">
        <v>2654</v>
      </c>
      <c r="F2419" s="2" t="s">
        <v>2652</v>
      </c>
      <c r="G2419" s="2"/>
      <c r="H2419" s="2" t="s">
        <v>1784</v>
      </c>
      <c r="I2419" s="2" t="s">
        <v>10</v>
      </c>
      <c r="J2419" s="2"/>
      <c r="K2419" s="2">
        <v>19.889927</v>
      </c>
      <c r="L2419" s="2">
        <v>20.365960999999999</v>
      </c>
      <c r="M2419" s="2">
        <v>19.537839999999999</v>
      </c>
      <c r="N2419" s="2">
        <v>20.472006</v>
      </c>
      <c r="O2419" s="2">
        <v>20.785585000000001</v>
      </c>
      <c r="P2419" s="2">
        <v>21.279636</v>
      </c>
      <c r="Q2419" s="2">
        <v>21.881896999999999</v>
      </c>
      <c r="R2419" s="2">
        <v>22.075088999999998</v>
      </c>
      <c r="S2419" s="2">
        <v>22.177389000000002</v>
      </c>
      <c r="T2419" s="2">
        <v>22.131695000000001</v>
      </c>
      <c r="U2419" s="2">
        <v>22.197123000000001</v>
      </c>
      <c r="V2419" s="2">
        <v>22.289867000000001</v>
      </c>
      <c r="W2419" s="2">
        <v>22.284458000000001</v>
      </c>
      <c r="X2419" s="2">
        <v>22.140837000000001</v>
      </c>
      <c r="Y2419" s="2">
        <v>22.135113</v>
      </c>
      <c r="Z2419" s="2">
        <v>22.093015999999999</v>
      </c>
      <c r="AA2419" s="2">
        <v>22.098296999999999</v>
      </c>
      <c r="AB2419" s="2">
        <v>22.227900000000002</v>
      </c>
      <c r="AC2419" s="2">
        <v>22.211818999999998</v>
      </c>
      <c r="AD2419" s="2">
        <v>22.549928999999999</v>
      </c>
      <c r="AE2419" s="2">
        <v>22.683767</v>
      </c>
      <c r="AF2419" s="2">
        <v>22.689819</v>
      </c>
      <c r="AG2419" s="2">
        <v>22.930433000000001</v>
      </c>
      <c r="AH2419" s="2">
        <v>23.021608000000001</v>
      </c>
      <c r="AI2419" s="2">
        <v>23.052530000000001</v>
      </c>
      <c r="AJ2419" s="2">
        <v>23.275393999999999</v>
      </c>
      <c r="AK2419" s="2">
        <v>23.146341</v>
      </c>
      <c r="AL2419" s="2">
        <v>23.196425999999999</v>
      </c>
      <c r="AM2419" s="2">
        <v>23.39921</v>
      </c>
      <c r="AN2419" s="2">
        <v>23.526253000000001</v>
      </c>
      <c r="AO2419" s="3">
        <v>6.0000000000000001E-3</v>
      </c>
    </row>
    <row r="2420" spans="1:41" hidden="1" x14ac:dyDescent="0.2">
      <c r="A2420" t="s">
        <v>2068</v>
      </c>
      <c r="B2420" s="2" t="s">
        <v>15</v>
      </c>
      <c r="C2420" s="2" t="s">
        <v>2648</v>
      </c>
      <c r="D2420" s="2" t="s">
        <v>2649</v>
      </c>
      <c r="E2420" s="2" t="s">
        <v>2654</v>
      </c>
      <c r="F2420" s="2" t="s">
        <v>2653</v>
      </c>
      <c r="G2420" s="2"/>
      <c r="H2420" s="2" t="s">
        <v>1785</v>
      </c>
      <c r="I2420" s="2" t="s">
        <v>10</v>
      </c>
      <c r="J2420" s="2"/>
      <c r="K2420" s="2">
        <v>19.889927</v>
      </c>
      <c r="L2420" s="2">
        <v>20.365960999999999</v>
      </c>
      <c r="M2420" s="2">
        <v>19.795763000000001</v>
      </c>
      <c r="N2420" s="2">
        <v>21.548359000000001</v>
      </c>
      <c r="O2420" s="2">
        <v>22.318743000000001</v>
      </c>
      <c r="P2420" s="2">
        <v>22.985358999999999</v>
      </c>
      <c r="Q2420" s="2">
        <v>23.693527</v>
      </c>
      <c r="R2420" s="2">
        <v>24.193429999999999</v>
      </c>
      <c r="S2420" s="2">
        <v>25.145123999999999</v>
      </c>
      <c r="T2420" s="2">
        <v>25.427489999999999</v>
      </c>
      <c r="U2420" s="2">
        <v>25.857427999999999</v>
      </c>
      <c r="V2420" s="2">
        <v>26.215451999999999</v>
      </c>
      <c r="W2420" s="2">
        <v>26.515931999999999</v>
      </c>
      <c r="X2420" s="2">
        <v>26.785259</v>
      </c>
      <c r="Y2420" s="2">
        <v>26.884096</v>
      </c>
      <c r="Z2420" s="2">
        <v>27.090161999999999</v>
      </c>
      <c r="AA2420" s="2">
        <v>27.342552000000001</v>
      </c>
      <c r="AB2420" s="2">
        <v>27.382183000000001</v>
      </c>
      <c r="AC2420" s="2">
        <v>27.549970999999999</v>
      </c>
      <c r="AD2420" s="2">
        <v>27.229994000000001</v>
      </c>
      <c r="AE2420" s="2">
        <v>27.134771000000001</v>
      </c>
      <c r="AF2420" s="2">
        <v>27.219018999999999</v>
      </c>
      <c r="AG2420" s="2">
        <v>27.511848000000001</v>
      </c>
      <c r="AH2420" s="2">
        <v>27.712641000000001</v>
      </c>
      <c r="AI2420" s="2">
        <v>28.077121999999999</v>
      </c>
      <c r="AJ2420" s="2">
        <v>28.118946000000001</v>
      </c>
      <c r="AK2420" s="2">
        <v>28.176765</v>
      </c>
      <c r="AL2420" s="2">
        <v>28.007071</v>
      </c>
      <c r="AM2420" s="2">
        <v>27.98057</v>
      </c>
      <c r="AN2420" s="2">
        <v>28.100539999999999</v>
      </c>
      <c r="AO2420" s="3">
        <v>1.2E-2</v>
      </c>
    </row>
    <row r="2421" spans="1:41" hidden="1" x14ac:dyDescent="0.2">
      <c r="A2421" t="s">
        <v>2068</v>
      </c>
      <c r="B2421" s="2" t="s">
        <v>21</v>
      </c>
      <c r="C2421" s="2" t="s">
        <v>2648</v>
      </c>
      <c r="D2421" s="2" t="s">
        <v>2649</v>
      </c>
      <c r="E2421" s="2" t="s">
        <v>2655</v>
      </c>
      <c r="F2421" s="2"/>
      <c r="G2421" s="2"/>
      <c r="H2421" s="2"/>
      <c r="I2421" s="2" t="s">
        <v>10</v>
      </c>
      <c r="J2421" s="2"/>
      <c r="K2421" s="2"/>
      <c r="L2421" s="2"/>
      <c r="M2421" s="2"/>
      <c r="N2421" s="2"/>
      <c r="O2421" s="2"/>
      <c r="P2421" s="2"/>
      <c r="Q2421" s="2"/>
      <c r="R2421" s="2"/>
      <c r="S2421" s="2"/>
      <c r="T2421" s="2"/>
      <c r="U2421" s="2"/>
      <c r="V2421" s="2"/>
      <c r="W2421" s="2"/>
      <c r="X2421" s="2"/>
      <c r="Y2421" s="2"/>
      <c r="Z2421" s="2"/>
      <c r="AA2421" s="2"/>
      <c r="AB2421" s="2"/>
      <c r="AC2421" s="2"/>
      <c r="AD2421" s="2"/>
      <c r="AE2421" s="2"/>
      <c r="AF2421" s="2"/>
      <c r="AG2421" s="2"/>
      <c r="AH2421" s="2"/>
      <c r="AI2421" s="2"/>
      <c r="AJ2421" s="2"/>
      <c r="AK2421" s="2"/>
      <c r="AL2421" s="2"/>
      <c r="AM2421" s="2"/>
      <c r="AN2421" s="2"/>
      <c r="AO2421" s="2"/>
    </row>
    <row r="2422" spans="1:41" hidden="1" x14ac:dyDescent="0.2">
      <c r="A2422" t="s">
        <v>2068</v>
      </c>
      <c r="B2422" s="2" t="s">
        <v>11</v>
      </c>
      <c r="C2422" s="2" t="s">
        <v>2648</v>
      </c>
      <c r="D2422" s="2" t="s">
        <v>2649</v>
      </c>
      <c r="E2422" s="2" t="s">
        <v>2655</v>
      </c>
      <c r="F2422" s="2" t="s">
        <v>2651</v>
      </c>
      <c r="G2422" s="2"/>
      <c r="H2422" s="2" t="s">
        <v>1786</v>
      </c>
      <c r="I2422" s="2" t="s">
        <v>10</v>
      </c>
      <c r="J2422" s="2"/>
      <c r="K2422" s="2">
        <v>12.059684000000001</v>
      </c>
      <c r="L2422" s="2">
        <v>12.405647999999999</v>
      </c>
      <c r="M2422" s="2">
        <v>12.640053999999999</v>
      </c>
      <c r="N2422" s="2">
        <v>12.197827999999999</v>
      </c>
      <c r="O2422" s="2">
        <v>11.910074</v>
      </c>
      <c r="P2422" s="2">
        <v>11.740321</v>
      </c>
      <c r="Q2422" s="2">
        <v>11.64954</v>
      </c>
      <c r="R2422" s="2">
        <v>11.829065999999999</v>
      </c>
      <c r="S2422" s="2">
        <v>12.047141999999999</v>
      </c>
      <c r="T2422" s="2">
        <v>12.156298</v>
      </c>
      <c r="U2422" s="2">
        <v>12.284947000000001</v>
      </c>
      <c r="V2422" s="2">
        <v>12.361321</v>
      </c>
      <c r="W2422" s="2">
        <v>12.493677999999999</v>
      </c>
      <c r="X2422" s="2">
        <v>12.566758</v>
      </c>
      <c r="Y2422" s="2">
        <v>12.579309</v>
      </c>
      <c r="Z2422" s="2">
        <v>12.634389000000001</v>
      </c>
      <c r="AA2422" s="2">
        <v>12.711466</v>
      </c>
      <c r="AB2422" s="2">
        <v>12.76695</v>
      </c>
      <c r="AC2422" s="2">
        <v>12.823283999999999</v>
      </c>
      <c r="AD2422" s="2">
        <v>12.878091</v>
      </c>
      <c r="AE2422" s="2">
        <v>12.942665</v>
      </c>
      <c r="AF2422" s="2">
        <v>12.969046000000001</v>
      </c>
      <c r="AG2422" s="2">
        <v>13.012506999999999</v>
      </c>
      <c r="AH2422" s="2">
        <v>13.004799999999999</v>
      </c>
      <c r="AI2422" s="2">
        <v>13.026831</v>
      </c>
      <c r="AJ2422" s="2">
        <v>13.058614</v>
      </c>
      <c r="AK2422" s="2">
        <v>13.099769</v>
      </c>
      <c r="AL2422" s="2">
        <v>13.14443</v>
      </c>
      <c r="AM2422" s="2">
        <v>13.177212000000001</v>
      </c>
      <c r="AN2422" s="2">
        <v>13.210732</v>
      </c>
      <c r="AO2422" s="3">
        <v>3.0000000000000001E-3</v>
      </c>
    </row>
    <row r="2423" spans="1:41" hidden="1" x14ac:dyDescent="0.2">
      <c r="A2423" t="s">
        <v>2068</v>
      </c>
      <c r="B2423" s="2" t="s">
        <v>13</v>
      </c>
      <c r="C2423" s="2" t="s">
        <v>2648</v>
      </c>
      <c r="D2423" s="2" t="s">
        <v>2649</v>
      </c>
      <c r="E2423" s="2" t="s">
        <v>2655</v>
      </c>
      <c r="F2423" s="2" t="s">
        <v>2652</v>
      </c>
      <c r="G2423" s="2"/>
      <c r="H2423" s="2" t="s">
        <v>1787</v>
      </c>
      <c r="I2423" s="2" t="s">
        <v>10</v>
      </c>
      <c r="J2423" s="2"/>
      <c r="K2423" s="2">
        <v>12.059684000000001</v>
      </c>
      <c r="L2423" s="2">
        <v>12.161823</v>
      </c>
      <c r="M2423" s="2">
        <v>12.255775999999999</v>
      </c>
      <c r="N2423" s="2">
        <v>11.719665000000001</v>
      </c>
      <c r="O2423" s="2">
        <v>11.392666</v>
      </c>
      <c r="P2423" s="2">
        <v>11.194279</v>
      </c>
      <c r="Q2423" s="2">
        <v>11.067739</v>
      </c>
      <c r="R2423" s="2">
        <v>11.228719</v>
      </c>
      <c r="S2423" s="2">
        <v>11.375674999999999</v>
      </c>
      <c r="T2423" s="2">
        <v>11.502914000000001</v>
      </c>
      <c r="U2423" s="2">
        <v>11.582043000000001</v>
      </c>
      <c r="V2423" s="2">
        <v>11.642531999999999</v>
      </c>
      <c r="W2423" s="2">
        <v>11.76056</v>
      </c>
      <c r="X2423" s="2">
        <v>11.818308999999999</v>
      </c>
      <c r="Y2423" s="2">
        <v>11.845927</v>
      </c>
      <c r="Z2423" s="2">
        <v>11.878168000000001</v>
      </c>
      <c r="AA2423" s="2">
        <v>11.930242</v>
      </c>
      <c r="AB2423" s="2">
        <v>11.948852</v>
      </c>
      <c r="AC2423" s="2">
        <v>11.994353</v>
      </c>
      <c r="AD2423" s="2">
        <v>12.007725000000001</v>
      </c>
      <c r="AE2423" s="2">
        <v>12.028608999999999</v>
      </c>
      <c r="AF2423" s="2">
        <v>12.023336</v>
      </c>
      <c r="AG2423" s="2">
        <v>12.043958999999999</v>
      </c>
      <c r="AH2423" s="2">
        <v>12.062843000000001</v>
      </c>
      <c r="AI2423" s="2">
        <v>12.100231000000001</v>
      </c>
      <c r="AJ2423" s="2">
        <v>12.129626</v>
      </c>
      <c r="AK2423" s="2">
        <v>12.142103000000001</v>
      </c>
      <c r="AL2423" s="2">
        <v>12.176798</v>
      </c>
      <c r="AM2423" s="2">
        <v>12.223056</v>
      </c>
      <c r="AN2423" s="2">
        <v>12.271126000000001</v>
      </c>
      <c r="AO2423" s="3">
        <v>1E-3</v>
      </c>
    </row>
    <row r="2424" spans="1:41" hidden="1" x14ac:dyDescent="0.2">
      <c r="A2424" t="s">
        <v>2068</v>
      </c>
      <c r="B2424" s="2" t="s">
        <v>15</v>
      </c>
      <c r="C2424" s="2" t="s">
        <v>2648</v>
      </c>
      <c r="D2424" s="2" t="s">
        <v>2649</v>
      </c>
      <c r="E2424" s="2" t="s">
        <v>2655</v>
      </c>
      <c r="F2424" s="2" t="s">
        <v>2653</v>
      </c>
      <c r="G2424" s="2"/>
      <c r="H2424" s="2" t="s">
        <v>1788</v>
      </c>
      <c r="I2424" s="2" t="s">
        <v>10</v>
      </c>
      <c r="J2424" s="2"/>
      <c r="K2424" s="2">
        <v>12.059684000000001</v>
      </c>
      <c r="L2424" s="2">
        <v>13.178953</v>
      </c>
      <c r="M2424" s="2">
        <v>13.414338000000001</v>
      </c>
      <c r="N2424" s="2">
        <v>13.244673000000001</v>
      </c>
      <c r="O2424" s="2">
        <v>12.985984</v>
      </c>
      <c r="P2424" s="2">
        <v>12.907457000000001</v>
      </c>
      <c r="Q2424" s="2">
        <v>12.819162</v>
      </c>
      <c r="R2424" s="2">
        <v>13.126704999999999</v>
      </c>
      <c r="S2424" s="2">
        <v>13.527715000000001</v>
      </c>
      <c r="T2424" s="2">
        <v>13.736942000000001</v>
      </c>
      <c r="U2424" s="2">
        <v>14.011366000000001</v>
      </c>
      <c r="V2424" s="2">
        <v>14.241277999999999</v>
      </c>
      <c r="W2424" s="2">
        <v>14.467316</v>
      </c>
      <c r="X2424" s="2">
        <v>14.630922999999999</v>
      </c>
      <c r="Y2424" s="2">
        <v>14.737223</v>
      </c>
      <c r="Z2424" s="2">
        <v>14.932971</v>
      </c>
      <c r="AA2424" s="2">
        <v>15.055963999999999</v>
      </c>
      <c r="AB2424" s="2">
        <v>15.16812</v>
      </c>
      <c r="AC2424" s="2">
        <v>15.319036000000001</v>
      </c>
      <c r="AD2424" s="2">
        <v>15.462008000000001</v>
      </c>
      <c r="AE2424" s="2">
        <v>15.506518</v>
      </c>
      <c r="AF2424" s="2">
        <v>15.494716</v>
      </c>
      <c r="AG2424" s="2">
        <v>15.49893</v>
      </c>
      <c r="AH2424" s="2">
        <v>15.644914</v>
      </c>
      <c r="AI2424" s="2">
        <v>15.722175</v>
      </c>
      <c r="AJ2424" s="2">
        <v>15.796269000000001</v>
      </c>
      <c r="AK2424" s="2">
        <v>15.869602</v>
      </c>
      <c r="AL2424" s="2">
        <v>15.924963</v>
      </c>
      <c r="AM2424" s="2">
        <v>16.026354000000001</v>
      </c>
      <c r="AN2424" s="2">
        <v>16.118137000000001</v>
      </c>
      <c r="AO2424" s="3">
        <v>0.01</v>
      </c>
    </row>
    <row r="2425" spans="1:41" hidden="1" x14ac:dyDescent="0.2">
      <c r="A2425" t="s">
        <v>2068</v>
      </c>
      <c r="B2425" s="2" t="s">
        <v>25</v>
      </c>
      <c r="C2425" s="2" t="s">
        <v>2648</v>
      </c>
      <c r="D2425" s="2" t="s">
        <v>2649</v>
      </c>
      <c r="E2425" s="2" t="s">
        <v>2656</v>
      </c>
      <c r="F2425" s="2"/>
      <c r="G2425" s="2"/>
      <c r="H2425" s="2"/>
      <c r="I2425" s="2" t="s">
        <v>10</v>
      </c>
      <c r="J2425" s="2"/>
      <c r="K2425" s="2"/>
      <c r="L2425" s="2"/>
      <c r="M2425" s="2"/>
      <c r="N2425" s="2"/>
      <c r="O2425" s="2"/>
      <c r="P2425" s="2"/>
      <c r="Q2425" s="2"/>
      <c r="R2425" s="2"/>
      <c r="S2425" s="2"/>
      <c r="T2425" s="2"/>
      <c r="U2425" s="2"/>
      <c r="V2425" s="2"/>
      <c r="W2425" s="2"/>
      <c r="X2425" s="2"/>
      <c r="Y2425" s="2"/>
      <c r="Z2425" s="2"/>
      <c r="AA2425" s="2"/>
      <c r="AB2425" s="2"/>
      <c r="AC2425" s="2"/>
      <c r="AD2425" s="2"/>
      <c r="AE2425" s="2"/>
      <c r="AF2425" s="2"/>
      <c r="AG2425" s="2"/>
      <c r="AH2425" s="2"/>
      <c r="AI2425" s="2"/>
      <c r="AJ2425" s="2"/>
      <c r="AK2425" s="2"/>
      <c r="AL2425" s="2"/>
      <c r="AM2425" s="2"/>
      <c r="AN2425" s="2"/>
      <c r="AO2425" s="2"/>
    </row>
    <row r="2426" spans="1:41" hidden="1" x14ac:dyDescent="0.2">
      <c r="A2426" t="s">
        <v>2068</v>
      </c>
      <c r="B2426" s="2" t="s">
        <v>11</v>
      </c>
      <c r="C2426" s="2" t="s">
        <v>2648</v>
      </c>
      <c r="D2426" s="2" t="s">
        <v>2649</v>
      </c>
      <c r="E2426" s="2" t="s">
        <v>2656</v>
      </c>
      <c r="F2426" s="2" t="s">
        <v>2651</v>
      </c>
      <c r="G2426" s="2"/>
      <c r="H2426" s="2" t="s">
        <v>1789</v>
      </c>
      <c r="I2426" s="2" t="s">
        <v>10</v>
      </c>
      <c r="J2426" s="2"/>
      <c r="K2426" s="2">
        <v>32.922564999999999</v>
      </c>
      <c r="L2426" s="2">
        <v>33.089816999999996</v>
      </c>
      <c r="M2426" s="2">
        <v>33.348782</v>
      </c>
      <c r="N2426" s="2">
        <v>32.601807000000001</v>
      </c>
      <c r="O2426" s="2">
        <v>31.966131000000001</v>
      </c>
      <c r="P2426" s="2">
        <v>31.733749</v>
      </c>
      <c r="Q2426" s="2">
        <v>31.999753999999999</v>
      </c>
      <c r="R2426" s="2">
        <v>32.334975999999997</v>
      </c>
      <c r="S2426" s="2">
        <v>32.629142999999999</v>
      </c>
      <c r="T2426" s="2">
        <v>32.858623999999999</v>
      </c>
      <c r="U2426" s="2">
        <v>32.890777999999997</v>
      </c>
      <c r="V2426" s="2">
        <v>32.879032000000002</v>
      </c>
      <c r="W2426" s="2">
        <v>33.125678999999998</v>
      </c>
      <c r="X2426" s="2">
        <v>33.196026000000003</v>
      </c>
      <c r="Y2426" s="2">
        <v>32.951121999999998</v>
      </c>
      <c r="Z2426" s="2">
        <v>32.924961000000003</v>
      </c>
      <c r="AA2426" s="2">
        <v>32.415100000000002</v>
      </c>
      <c r="AB2426" s="2">
        <v>32.345554</v>
      </c>
      <c r="AC2426" s="2">
        <v>32.248688000000001</v>
      </c>
      <c r="AD2426" s="2">
        <v>32.245083000000001</v>
      </c>
      <c r="AE2426" s="2">
        <v>32.243445999999999</v>
      </c>
      <c r="AF2426" s="2">
        <v>32.105651999999999</v>
      </c>
      <c r="AG2426" s="2">
        <v>31.928858000000002</v>
      </c>
      <c r="AH2426" s="2">
        <v>31.803121999999998</v>
      </c>
      <c r="AI2426" s="2">
        <v>31.643625</v>
      </c>
      <c r="AJ2426" s="2">
        <v>31.495432000000001</v>
      </c>
      <c r="AK2426" s="2">
        <v>31.950821000000001</v>
      </c>
      <c r="AL2426" s="2">
        <v>31.975382</v>
      </c>
      <c r="AM2426" s="2">
        <v>31.882497999999998</v>
      </c>
      <c r="AN2426" s="2">
        <v>31.774588000000001</v>
      </c>
      <c r="AO2426" s="3">
        <v>-1E-3</v>
      </c>
    </row>
    <row r="2427" spans="1:41" hidden="1" x14ac:dyDescent="0.2">
      <c r="A2427" t="s">
        <v>2068</v>
      </c>
      <c r="B2427" s="2" t="s">
        <v>13</v>
      </c>
      <c r="C2427" s="2" t="s">
        <v>2648</v>
      </c>
      <c r="D2427" s="2" t="s">
        <v>2649</v>
      </c>
      <c r="E2427" s="2" t="s">
        <v>2656</v>
      </c>
      <c r="F2427" s="2" t="s">
        <v>2652</v>
      </c>
      <c r="G2427" s="2"/>
      <c r="H2427" s="2" t="s">
        <v>1790</v>
      </c>
      <c r="I2427" s="2" t="s">
        <v>10</v>
      </c>
      <c r="J2427" s="2"/>
      <c r="K2427" s="2">
        <v>32.915359000000002</v>
      </c>
      <c r="L2427" s="2">
        <v>32.847220999999998</v>
      </c>
      <c r="M2427" s="2">
        <v>32.560585000000003</v>
      </c>
      <c r="N2427" s="2">
        <v>31.600249999999999</v>
      </c>
      <c r="O2427" s="2">
        <v>30.868547</v>
      </c>
      <c r="P2427" s="2">
        <v>30.566607999999999</v>
      </c>
      <c r="Q2427" s="2">
        <v>30.644265999999998</v>
      </c>
      <c r="R2427" s="2">
        <v>30.720649999999999</v>
      </c>
      <c r="S2427" s="2">
        <v>30.846765999999999</v>
      </c>
      <c r="T2427" s="2">
        <v>31.039947999999999</v>
      </c>
      <c r="U2427" s="2">
        <v>31.054480000000002</v>
      </c>
      <c r="V2427" s="2">
        <v>30.960315999999999</v>
      </c>
      <c r="W2427" s="2">
        <v>30.988426</v>
      </c>
      <c r="X2427" s="2">
        <v>30.888468</v>
      </c>
      <c r="Y2427" s="2">
        <v>30.731667999999999</v>
      </c>
      <c r="Z2427" s="2">
        <v>30.586243</v>
      </c>
      <c r="AA2427" s="2">
        <v>30.518663</v>
      </c>
      <c r="AB2427" s="2">
        <v>30.476216999999998</v>
      </c>
      <c r="AC2427" s="2">
        <v>30.391003000000001</v>
      </c>
      <c r="AD2427" s="2">
        <v>30.413257999999999</v>
      </c>
      <c r="AE2427" s="2">
        <v>30.452354</v>
      </c>
      <c r="AF2427" s="2">
        <v>30.284224999999999</v>
      </c>
      <c r="AG2427" s="2">
        <v>30.099851999999998</v>
      </c>
      <c r="AH2427" s="2">
        <v>29.998111999999999</v>
      </c>
      <c r="AI2427" s="2">
        <v>29.923335999999999</v>
      </c>
      <c r="AJ2427" s="2">
        <v>29.870386</v>
      </c>
      <c r="AK2427" s="2">
        <v>29.758914999999998</v>
      </c>
      <c r="AL2427" s="2">
        <v>29.672173000000001</v>
      </c>
      <c r="AM2427" s="2">
        <v>29.586694999999999</v>
      </c>
      <c r="AN2427" s="2">
        <v>29.480322000000001</v>
      </c>
      <c r="AO2427" s="3">
        <v>-4.0000000000000001E-3</v>
      </c>
    </row>
    <row r="2428" spans="1:41" hidden="1" x14ac:dyDescent="0.2">
      <c r="A2428" t="s">
        <v>2068</v>
      </c>
      <c r="B2428" s="2" t="s">
        <v>15</v>
      </c>
      <c r="C2428" s="2" t="s">
        <v>2648</v>
      </c>
      <c r="D2428" s="2" t="s">
        <v>2649</v>
      </c>
      <c r="E2428" s="2" t="s">
        <v>2656</v>
      </c>
      <c r="F2428" s="2" t="s">
        <v>2653</v>
      </c>
      <c r="G2428" s="2"/>
      <c r="H2428" s="2" t="s">
        <v>1791</v>
      </c>
      <c r="I2428" s="2" t="s">
        <v>10</v>
      </c>
      <c r="J2428" s="2"/>
      <c r="K2428" s="2">
        <v>32.970675999999997</v>
      </c>
      <c r="L2428" s="2">
        <v>32.667343000000002</v>
      </c>
      <c r="M2428" s="2">
        <v>34.176903000000003</v>
      </c>
      <c r="N2428" s="2">
        <v>34.615627000000003</v>
      </c>
      <c r="O2428" s="2">
        <v>34.152222000000002</v>
      </c>
      <c r="P2428" s="2">
        <v>34.163891</v>
      </c>
      <c r="Q2428" s="2">
        <v>34.445239999999998</v>
      </c>
      <c r="R2428" s="2">
        <v>34.875385000000001</v>
      </c>
      <c r="S2428" s="2">
        <v>35.488349999999997</v>
      </c>
      <c r="T2428" s="2">
        <v>35.329056000000001</v>
      </c>
      <c r="U2428" s="2">
        <v>35.518528000000003</v>
      </c>
      <c r="V2428" s="2">
        <v>35.814990999999999</v>
      </c>
      <c r="W2428" s="2">
        <v>36.105530000000002</v>
      </c>
      <c r="X2428" s="2">
        <v>36.405341999999997</v>
      </c>
      <c r="Y2428" s="2">
        <v>36.471541999999999</v>
      </c>
      <c r="Z2428" s="2">
        <v>36.759025999999999</v>
      </c>
      <c r="AA2428" s="2">
        <v>36.910426999999999</v>
      </c>
      <c r="AB2428" s="2">
        <v>37.011490000000002</v>
      </c>
      <c r="AC2428" s="2">
        <v>37.132255999999998</v>
      </c>
      <c r="AD2428" s="2">
        <v>37.236362</v>
      </c>
      <c r="AE2428" s="2">
        <v>37.205280000000002</v>
      </c>
      <c r="AF2428" s="2">
        <v>37.020195000000001</v>
      </c>
      <c r="AG2428" s="2">
        <v>36.659359000000002</v>
      </c>
      <c r="AH2428" s="2">
        <v>37.231490999999998</v>
      </c>
      <c r="AI2428" s="2">
        <v>36.793472000000001</v>
      </c>
      <c r="AJ2428" s="2">
        <v>37.212273000000003</v>
      </c>
      <c r="AK2428" s="2">
        <v>36.892676999999999</v>
      </c>
      <c r="AL2428" s="2">
        <v>36.563949999999998</v>
      </c>
      <c r="AM2428" s="2">
        <v>37.418506999999998</v>
      </c>
      <c r="AN2428" s="2">
        <v>37.264811999999999</v>
      </c>
      <c r="AO2428" s="3">
        <v>4.0000000000000001E-3</v>
      </c>
    </row>
    <row r="2429" spans="1:41" hidden="1" x14ac:dyDescent="0.2">
      <c r="A2429" t="s">
        <v>2068</v>
      </c>
      <c r="B2429" s="2" t="s">
        <v>29</v>
      </c>
      <c r="C2429" s="2"/>
      <c r="D2429" s="2"/>
      <c r="E2429" s="2"/>
      <c r="F2429" s="2"/>
      <c r="G2429" s="2"/>
      <c r="H2429" s="2"/>
      <c r="I2429" s="2"/>
      <c r="J2429" s="2"/>
      <c r="K2429" s="2"/>
      <c r="L2429" s="2"/>
      <c r="M2429" s="2"/>
      <c r="N2429" s="2"/>
      <c r="O2429" s="2"/>
      <c r="P2429" s="2"/>
      <c r="Q2429" s="2"/>
      <c r="R2429" s="2"/>
      <c r="S2429" s="2"/>
      <c r="T2429" s="2"/>
      <c r="U2429" s="2"/>
      <c r="V2429" s="2"/>
      <c r="W2429" s="2"/>
      <c r="X2429" s="2"/>
      <c r="Y2429" s="2"/>
      <c r="Z2429" s="2"/>
      <c r="AA2429" s="2"/>
      <c r="AB2429" s="2"/>
      <c r="AC2429" s="2"/>
      <c r="AD2429" s="2"/>
      <c r="AE2429" s="2"/>
      <c r="AF2429" s="2"/>
      <c r="AG2429" s="2"/>
      <c r="AH2429" s="2"/>
      <c r="AI2429" s="2"/>
      <c r="AJ2429" s="2"/>
      <c r="AK2429" s="2"/>
      <c r="AL2429" s="2"/>
      <c r="AM2429" s="2"/>
      <c r="AN2429" s="2"/>
      <c r="AO2429" s="2"/>
    </row>
    <row r="2430" spans="1:41" hidden="1" x14ac:dyDescent="0.2">
      <c r="A2430" t="s">
        <v>2068</v>
      </c>
      <c r="B2430" s="2" t="s">
        <v>9</v>
      </c>
      <c r="C2430" s="2" t="s">
        <v>2648</v>
      </c>
      <c r="D2430" s="2" t="s">
        <v>2657</v>
      </c>
      <c r="E2430" s="2" t="s">
        <v>2650</v>
      </c>
      <c r="F2430" s="2"/>
      <c r="G2430" s="2"/>
      <c r="H2430" s="2"/>
      <c r="I2430" s="2" t="s">
        <v>10</v>
      </c>
      <c r="J2430" s="2"/>
      <c r="K2430" s="2"/>
      <c r="L2430" s="2"/>
      <c r="M2430" s="2"/>
      <c r="N2430" s="2"/>
      <c r="O2430" s="2"/>
      <c r="P2430" s="2"/>
      <c r="Q2430" s="2"/>
      <c r="R2430" s="2"/>
      <c r="S2430" s="2"/>
      <c r="T2430" s="2"/>
      <c r="U2430" s="2"/>
      <c r="V2430" s="2"/>
      <c r="W2430" s="2"/>
      <c r="X2430" s="2"/>
      <c r="Y2430" s="2"/>
      <c r="Z2430" s="2"/>
      <c r="AA2430" s="2"/>
      <c r="AB2430" s="2"/>
      <c r="AC2430" s="2"/>
      <c r="AD2430" s="2"/>
      <c r="AE2430" s="2"/>
      <c r="AF2430" s="2"/>
      <c r="AG2430" s="2"/>
      <c r="AH2430" s="2"/>
      <c r="AI2430" s="2"/>
      <c r="AJ2430" s="2"/>
      <c r="AK2430" s="2"/>
      <c r="AL2430" s="2"/>
      <c r="AM2430" s="2"/>
      <c r="AN2430" s="2"/>
      <c r="AO2430" s="2"/>
    </row>
    <row r="2431" spans="1:41" hidden="1" x14ac:dyDescent="0.2">
      <c r="A2431" t="s">
        <v>2068</v>
      </c>
      <c r="B2431" s="2" t="s">
        <v>11</v>
      </c>
      <c r="C2431" s="2" t="s">
        <v>2648</v>
      </c>
      <c r="D2431" s="2" t="s">
        <v>2657</v>
      </c>
      <c r="E2431" s="2" t="s">
        <v>2650</v>
      </c>
      <c r="F2431" s="2" t="s">
        <v>2651</v>
      </c>
      <c r="G2431" s="2"/>
      <c r="H2431" s="2" t="s">
        <v>1792</v>
      </c>
      <c r="I2431" s="2" t="s">
        <v>10</v>
      </c>
      <c r="J2431" s="2"/>
      <c r="K2431" s="2">
        <v>18.373498999999999</v>
      </c>
      <c r="L2431" s="2">
        <v>19.372146999999998</v>
      </c>
      <c r="M2431" s="2">
        <v>17.842421000000002</v>
      </c>
      <c r="N2431" s="2">
        <v>17.760279000000001</v>
      </c>
      <c r="O2431" s="2">
        <v>17.628029000000002</v>
      </c>
      <c r="P2431" s="2">
        <v>17.747741999999999</v>
      </c>
      <c r="Q2431" s="2">
        <v>18.125606999999999</v>
      </c>
      <c r="R2431" s="2">
        <v>18.657024</v>
      </c>
      <c r="S2431" s="2">
        <v>19.021104999999999</v>
      </c>
      <c r="T2431" s="2">
        <v>19.39489</v>
      </c>
      <c r="U2431" s="2">
        <v>19.729422</v>
      </c>
      <c r="V2431" s="2">
        <v>20.004068</v>
      </c>
      <c r="W2431" s="2">
        <v>20.265830999999999</v>
      </c>
      <c r="X2431" s="2">
        <v>20.428222999999999</v>
      </c>
      <c r="Y2431" s="2">
        <v>20.537676000000001</v>
      </c>
      <c r="Z2431" s="2">
        <v>20.681508999999998</v>
      </c>
      <c r="AA2431" s="2">
        <v>20.865735999999998</v>
      </c>
      <c r="AB2431" s="2">
        <v>21.037057999999998</v>
      </c>
      <c r="AC2431" s="2">
        <v>21.125864</v>
      </c>
      <c r="AD2431" s="2">
        <v>21.393249999999998</v>
      </c>
      <c r="AE2431" s="2">
        <v>21.562078</v>
      </c>
      <c r="AF2431" s="2">
        <v>21.58597</v>
      </c>
      <c r="AG2431" s="2">
        <v>21.751261</v>
      </c>
      <c r="AH2431" s="2">
        <v>21.955454</v>
      </c>
      <c r="AI2431" s="2">
        <v>21.995221999999998</v>
      </c>
      <c r="AJ2431" s="2">
        <v>22.094971000000001</v>
      </c>
      <c r="AK2431" s="2">
        <v>22.164518000000001</v>
      </c>
      <c r="AL2431" s="2">
        <v>22.201048</v>
      </c>
      <c r="AM2431" s="2">
        <v>22.183260000000001</v>
      </c>
      <c r="AN2431" s="2">
        <v>22.159845000000001</v>
      </c>
      <c r="AO2431" s="3">
        <v>6.0000000000000001E-3</v>
      </c>
    </row>
    <row r="2432" spans="1:41" hidden="1" x14ac:dyDescent="0.2">
      <c r="A2432" t="s">
        <v>2068</v>
      </c>
      <c r="B2432" s="2" t="s">
        <v>13</v>
      </c>
      <c r="C2432" s="2" t="s">
        <v>2648</v>
      </c>
      <c r="D2432" s="2" t="s">
        <v>2657</v>
      </c>
      <c r="E2432" s="2" t="s">
        <v>2650</v>
      </c>
      <c r="F2432" s="2" t="s">
        <v>2652</v>
      </c>
      <c r="G2432" s="2"/>
      <c r="H2432" s="2" t="s">
        <v>1793</v>
      </c>
      <c r="I2432" s="2" t="s">
        <v>10</v>
      </c>
      <c r="J2432" s="2"/>
      <c r="K2432" s="2">
        <v>18.373498999999999</v>
      </c>
      <c r="L2432" s="2">
        <v>18.945429000000001</v>
      </c>
      <c r="M2432" s="2">
        <v>16.96397</v>
      </c>
      <c r="N2432" s="2">
        <v>16.287562999999999</v>
      </c>
      <c r="O2432" s="2">
        <v>15.906650000000001</v>
      </c>
      <c r="P2432" s="2">
        <v>15.796094999999999</v>
      </c>
      <c r="Q2432" s="2">
        <v>15.851096</v>
      </c>
      <c r="R2432" s="2">
        <v>16.084289999999999</v>
      </c>
      <c r="S2432" s="2">
        <v>16.374538000000001</v>
      </c>
      <c r="T2432" s="2">
        <v>16.573346999999998</v>
      </c>
      <c r="U2432" s="2">
        <v>16.715132000000001</v>
      </c>
      <c r="V2432" s="2">
        <v>17.036787</v>
      </c>
      <c r="W2432" s="2">
        <v>17.352554000000001</v>
      </c>
      <c r="X2432" s="2">
        <v>17.437307000000001</v>
      </c>
      <c r="Y2432" s="2">
        <v>17.433769000000002</v>
      </c>
      <c r="Z2432" s="2">
        <v>17.483644000000002</v>
      </c>
      <c r="AA2432" s="2">
        <v>17.623062000000001</v>
      </c>
      <c r="AB2432" s="2">
        <v>17.829139999999999</v>
      </c>
      <c r="AC2432" s="2">
        <v>17.894423</v>
      </c>
      <c r="AD2432" s="2">
        <v>18.140056999999999</v>
      </c>
      <c r="AE2432" s="2">
        <v>18.221717999999999</v>
      </c>
      <c r="AF2432" s="2">
        <v>18.259163000000001</v>
      </c>
      <c r="AG2432" s="2">
        <v>18.306784</v>
      </c>
      <c r="AH2432" s="2">
        <v>18.329530999999999</v>
      </c>
      <c r="AI2432" s="2">
        <v>18.351603999999998</v>
      </c>
      <c r="AJ2432" s="2">
        <v>18.337575999999999</v>
      </c>
      <c r="AK2432" s="2">
        <v>18.268550999999999</v>
      </c>
      <c r="AL2432" s="2">
        <v>18.205416</v>
      </c>
      <c r="AM2432" s="2">
        <v>18.288468999999999</v>
      </c>
      <c r="AN2432" s="2">
        <v>18.314900999999999</v>
      </c>
      <c r="AO2432" s="3">
        <v>0</v>
      </c>
    </row>
    <row r="2433" spans="1:41" hidden="1" x14ac:dyDescent="0.2">
      <c r="A2433" t="s">
        <v>2068</v>
      </c>
      <c r="B2433" s="2" t="s">
        <v>15</v>
      </c>
      <c r="C2433" s="2" t="s">
        <v>2648</v>
      </c>
      <c r="D2433" s="2" t="s">
        <v>2657</v>
      </c>
      <c r="E2433" s="2" t="s">
        <v>2650</v>
      </c>
      <c r="F2433" s="2" t="s">
        <v>2653</v>
      </c>
      <c r="G2433" s="2"/>
      <c r="H2433" s="2" t="s">
        <v>1794</v>
      </c>
      <c r="I2433" s="2" t="s">
        <v>10</v>
      </c>
      <c r="J2433" s="2"/>
      <c r="K2433" s="2">
        <v>18.373498999999999</v>
      </c>
      <c r="L2433" s="2">
        <v>20.057808000000001</v>
      </c>
      <c r="M2433" s="2">
        <v>19.058954</v>
      </c>
      <c r="N2433" s="2">
        <v>19.821238000000001</v>
      </c>
      <c r="O2433" s="2">
        <v>20.382462</v>
      </c>
      <c r="P2433" s="2">
        <v>20.932860999999999</v>
      </c>
      <c r="Q2433" s="2">
        <v>21.498943000000001</v>
      </c>
      <c r="R2433" s="2">
        <v>22.175229999999999</v>
      </c>
      <c r="S2433" s="2">
        <v>23.355936</v>
      </c>
      <c r="T2433" s="2">
        <v>24.114325999999998</v>
      </c>
      <c r="U2433" s="2">
        <v>24.797352</v>
      </c>
      <c r="V2433" s="2">
        <v>25.430395000000001</v>
      </c>
      <c r="W2433" s="2">
        <v>25.952138999999999</v>
      </c>
      <c r="X2433" s="2">
        <v>26.373241</v>
      </c>
      <c r="Y2433" s="2">
        <v>26.579267999999999</v>
      </c>
      <c r="Z2433" s="2">
        <v>27.003243999999999</v>
      </c>
      <c r="AA2433" s="2">
        <v>27.240599</v>
      </c>
      <c r="AB2433" s="2">
        <v>27.536573000000001</v>
      </c>
      <c r="AC2433" s="2">
        <v>27.826815</v>
      </c>
      <c r="AD2433" s="2">
        <v>27.884453000000001</v>
      </c>
      <c r="AE2433" s="2">
        <v>27.887335</v>
      </c>
      <c r="AF2433" s="2">
        <v>27.873733999999999</v>
      </c>
      <c r="AG2433" s="2">
        <v>28.035093</v>
      </c>
      <c r="AH2433" s="2">
        <v>28.352139999999999</v>
      </c>
      <c r="AI2433" s="2">
        <v>28.683503999999999</v>
      </c>
      <c r="AJ2433" s="2">
        <v>28.865873000000001</v>
      </c>
      <c r="AK2433" s="2">
        <v>28.991339</v>
      </c>
      <c r="AL2433" s="2">
        <v>29.037292000000001</v>
      </c>
      <c r="AM2433" s="2">
        <v>29.182549000000002</v>
      </c>
      <c r="AN2433" s="2">
        <v>29.211033</v>
      </c>
      <c r="AO2433" s="3">
        <v>1.6E-2</v>
      </c>
    </row>
    <row r="2434" spans="1:41" hidden="1" x14ac:dyDescent="0.2">
      <c r="A2434" t="s">
        <v>2068</v>
      </c>
      <c r="B2434" s="2" t="s">
        <v>17</v>
      </c>
      <c r="C2434" s="2" t="s">
        <v>2648</v>
      </c>
      <c r="D2434" s="2" t="s">
        <v>2657</v>
      </c>
      <c r="E2434" s="2" t="s">
        <v>2654</v>
      </c>
      <c r="F2434" s="2"/>
      <c r="G2434" s="2"/>
      <c r="H2434" s="2"/>
      <c r="I2434" s="2" t="s">
        <v>10</v>
      </c>
      <c r="J2434" s="2"/>
      <c r="K2434" s="2"/>
      <c r="L2434" s="2"/>
      <c r="M2434" s="2"/>
      <c r="N2434" s="2"/>
      <c r="O2434" s="2"/>
      <c r="P2434" s="2"/>
      <c r="Q2434" s="2"/>
      <c r="R2434" s="2"/>
      <c r="S2434" s="2"/>
      <c r="T2434" s="2"/>
      <c r="U2434" s="2"/>
      <c r="V2434" s="2"/>
      <c r="W2434" s="2"/>
      <c r="X2434" s="2"/>
      <c r="Y2434" s="2"/>
      <c r="Z2434" s="2"/>
      <c r="AA2434" s="2"/>
      <c r="AB2434" s="2"/>
      <c r="AC2434" s="2"/>
      <c r="AD2434" s="2"/>
      <c r="AE2434" s="2"/>
      <c r="AF2434" s="2"/>
      <c r="AG2434" s="2"/>
      <c r="AH2434" s="2"/>
      <c r="AI2434" s="2"/>
      <c r="AJ2434" s="2"/>
      <c r="AK2434" s="2"/>
      <c r="AL2434" s="2"/>
      <c r="AM2434" s="2"/>
      <c r="AN2434" s="2"/>
      <c r="AO2434" s="2"/>
    </row>
    <row r="2435" spans="1:41" hidden="1" x14ac:dyDescent="0.2">
      <c r="A2435" t="s">
        <v>2068</v>
      </c>
      <c r="B2435" s="2" t="s">
        <v>11</v>
      </c>
      <c r="C2435" s="2" t="s">
        <v>2648</v>
      </c>
      <c r="D2435" s="2" t="s">
        <v>2657</v>
      </c>
      <c r="E2435" s="2" t="s">
        <v>2654</v>
      </c>
      <c r="F2435" s="2" t="s">
        <v>2651</v>
      </c>
      <c r="G2435" s="2"/>
      <c r="H2435" s="2" t="s">
        <v>1795</v>
      </c>
      <c r="I2435" s="2" t="s">
        <v>10</v>
      </c>
      <c r="J2435" s="2"/>
      <c r="K2435" s="2">
        <v>21.111056999999999</v>
      </c>
      <c r="L2435" s="2">
        <v>21.442208999999998</v>
      </c>
      <c r="M2435" s="2">
        <v>20.080143</v>
      </c>
      <c r="N2435" s="2">
        <v>20.448774</v>
      </c>
      <c r="O2435" s="2">
        <v>19.893269</v>
      </c>
      <c r="P2435" s="2">
        <v>19.384781</v>
      </c>
      <c r="Q2435" s="2">
        <v>18.963152000000001</v>
      </c>
      <c r="R2435" s="2">
        <v>19.163103</v>
      </c>
      <c r="S2435" s="2">
        <v>19.288198000000001</v>
      </c>
      <c r="T2435" s="2">
        <v>19.259734999999999</v>
      </c>
      <c r="U2435" s="2">
        <v>19.535209999999999</v>
      </c>
      <c r="V2435" s="2">
        <v>19.653600999999998</v>
      </c>
      <c r="W2435" s="2">
        <v>19.745578999999999</v>
      </c>
      <c r="X2435" s="2">
        <v>19.802257999999998</v>
      </c>
      <c r="Y2435" s="2">
        <v>19.901806000000001</v>
      </c>
      <c r="Z2435" s="2">
        <v>20.081129000000001</v>
      </c>
      <c r="AA2435" s="2">
        <v>20.312033</v>
      </c>
      <c r="AB2435" s="2">
        <v>20.446484000000002</v>
      </c>
      <c r="AC2435" s="2">
        <v>20.515053000000002</v>
      </c>
      <c r="AD2435" s="2">
        <v>20.702933999999999</v>
      </c>
      <c r="AE2435" s="2">
        <v>20.815232999999999</v>
      </c>
      <c r="AF2435" s="2">
        <v>20.826741999999999</v>
      </c>
      <c r="AG2435" s="2">
        <v>21.086292</v>
      </c>
      <c r="AH2435" s="2">
        <v>21.368628000000001</v>
      </c>
      <c r="AI2435" s="2">
        <v>21.461195</v>
      </c>
      <c r="AJ2435" s="2">
        <v>21.635120000000001</v>
      </c>
      <c r="AK2435" s="2">
        <v>21.691217000000002</v>
      </c>
      <c r="AL2435" s="2">
        <v>21.648985</v>
      </c>
      <c r="AM2435" s="2">
        <v>21.612386999999998</v>
      </c>
      <c r="AN2435" s="2">
        <v>21.526695</v>
      </c>
      <c r="AO2435" s="3">
        <v>1E-3</v>
      </c>
    </row>
    <row r="2436" spans="1:41" hidden="1" x14ac:dyDescent="0.2">
      <c r="A2436" t="s">
        <v>2068</v>
      </c>
      <c r="B2436" s="2" t="s">
        <v>13</v>
      </c>
      <c r="C2436" s="2" t="s">
        <v>2648</v>
      </c>
      <c r="D2436" s="2" t="s">
        <v>2657</v>
      </c>
      <c r="E2436" s="2" t="s">
        <v>2654</v>
      </c>
      <c r="F2436" s="2" t="s">
        <v>2652</v>
      </c>
      <c r="G2436" s="2"/>
      <c r="H2436" s="2" t="s">
        <v>1796</v>
      </c>
      <c r="I2436" s="2" t="s">
        <v>10</v>
      </c>
      <c r="J2436" s="2"/>
      <c r="K2436" s="2">
        <v>21.111056999999999</v>
      </c>
      <c r="L2436" s="2">
        <v>21.442208999999998</v>
      </c>
      <c r="M2436" s="2">
        <v>19.645617999999999</v>
      </c>
      <c r="N2436" s="2">
        <v>19.522558</v>
      </c>
      <c r="O2436" s="2">
        <v>18.895230999999999</v>
      </c>
      <c r="P2436" s="2">
        <v>18.396099</v>
      </c>
      <c r="Q2436" s="2">
        <v>18.016817</v>
      </c>
      <c r="R2436" s="2">
        <v>18.171087</v>
      </c>
      <c r="S2436" s="2">
        <v>18.251041000000001</v>
      </c>
      <c r="T2436" s="2">
        <v>18.186834000000001</v>
      </c>
      <c r="U2436" s="2">
        <v>18.217846000000002</v>
      </c>
      <c r="V2436" s="2">
        <v>18.282824999999999</v>
      </c>
      <c r="W2436" s="2">
        <v>18.29542</v>
      </c>
      <c r="X2436" s="2">
        <v>18.131720000000001</v>
      </c>
      <c r="Y2436" s="2">
        <v>18.111578000000002</v>
      </c>
      <c r="Z2436" s="2">
        <v>18.087838999999999</v>
      </c>
      <c r="AA2436" s="2">
        <v>18.098824</v>
      </c>
      <c r="AB2436" s="2">
        <v>18.182746999999999</v>
      </c>
      <c r="AC2436" s="2">
        <v>18.185600000000001</v>
      </c>
      <c r="AD2436" s="2">
        <v>18.493722999999999</v>
      </c>
      <c r="AE2436" s="2">
        <v>18.623214999999998</v>
      </c>
      <c r="AF2436" s="2">
        <v>18.620487000000001</v>
      </c>
      <c r="AG2436" s="2">
        <v>18.866394</v>
      </c>
      <c r="AH2436" s="2">
        <v>18.954578000000001</v>
      </c>
      <c r="AI2436" s="2">
        <v>18.98394</v>
      </c>
      <c r="AJ2436" s="2">
        <v>19.206330999999999</v>
      </c>
      <c r="AK2436" s="2">
        <v>19.076858999999999</v>
      </c>
      <c r="AL2436" s="2">
        <v>19.126766</v>
      </c>
      <c r="AM2436" s="2">
        <v>19.334641999999999</v>
      </c>
      <c r="AN2436" s="2">
        <v>19.458599</v>
      </c>
      <c r="AO2436" s="3">
        <v>-3.0000000000000001E-3</v>
      </c>
    </row>
    <row r="2437" spans="1:41" hidden="1" x14ac:dyDescent="0.2">
      <c r="A2437" t="s">
        <v>2068</v>
      </c>
      <c r="B2437" s="2" t="s">
        <v>15</v>
      </c>
      <c r="C2437" s="2" t="s">
        <v>2648</v>
      </c>
      <c r="D2437" s="2" t="s">
        <v>2657</v>
      </c>
      <c r="E2437" s="2" t="s">
        <v>2654</v>
      </c>
      <c r="F2437" s="2" t="s">
        <v>2653</v>
      </c>
      <c r="G2437" s="2"/>
      <c r="H2437" s="2" t="s">
        <v>1797</v>
      </c>
      <c r="I2437" s="2" t="s">
        <v>10</v>
      </c>
      <c r="J2437" s="2"/>
      <c r="K2437" s="2">
        <v>21.111056999999999</v>
      </c>
      <c r="L2437" s="2">
        <v>21.442208999999998</v>
      </c>
      <c r="M2437" s="2">
        <v>19.928595999999999</v>
      </c>
      <c r="N2437" s="2">
        <v>20.602239999999998</v>
      </c>
      <c r="O2437" s="2">
        <v>20.433529</v>
      </c>
      <c r="P2437" s="2">
        <v>20.129023</v>
      </c>
      <c r="Q2437" s="2">
        <v>19.855778000000001</v>
      </c>
      <c r="R2437" s="2">
        <v>20.305005999999999</v>
      </c>
      <c r="S2437" s="2">
        <v>21.234621000000001</v>
      </c>
      <c r="T2437" s="2">
        <v>21.492170000000002</v>
      </c>
      <c r="U2437" s="2">
        <v>21.873726000000001</v>
      </c>
      <c r="V2437" s="2">
        <v>22.204955999999999</v>
      </c>
      <c r="W2437" s="2">
        <v>22.507546999999999</v>
      </c>
      <c r="X2437" s="2">
        <v>22.775499</v>
      </c>
      <c r="Y2437" s="2">
        <v>22.874970999999999</v>
      </c>
      <c r="Z2437" s="2">
        <v>23.082747999999999</v>
      </c>
      <c r="AA2437" s="2">
        <v>23.335909000000001</v>
      </c>
      <c r="AB2437" s="2">
        <v>23.378654000000001</v>
      </c>
      <c r="AC2437" s="2">
        <v>23.548321000000001</v>
      </c>
      <c r="AD2437" s="2">
        <v>23.227022000000002</v>
      </c>
      <c r="AE2437" s="2">
        <v>23.130918999999999</v>
      </c>
      <c r="AF2437" s="2">
        <v>23.214030999999999</v>
      </c>
      <c r="AG2437" s="2">
        <v>23.505607999999999</v>
      </c>
      <c r="AH2437" s="2">
        <v>23.701715</v>
      </c>
      <c r="AI2437" s="2">
        <v>24.066037999999999</v>
      </c>
      <c r="AJ2437" s="2">
        <v>24.105295000000002</v>
      </c>
      <c r="AK2437" s="2">
        <v>24.167155999999999</v>
      </c>
      <c r="AL2437" s="2">
        <v>23.997805</v>
      </c>
      <c r="AM2437" s="2">
        <v>23.969206</v>
      </c>
      <c r="AN2437" s="2">
        <v>24.086106999999998</v>
      </c>
      <c r="AO2437" s="3">
        <v>5.0000000000000001E-3</v>
      </c>
    </row>
    <row r="2438" spans="1:41" hidden="1" x14ac:dyDescent="0.2">
      <c r="A2438" t="s">
        <v>2068</v>
      </c>
      <c r="B2438" s="2" t="s">
        <v>36</v>
      </c>
      <c r="C2438" s="2" t="s">
        <v>2648</v>
      </c>
      <c r="D2438" s="2" t="s">
        <v>2657</v>
      </c>
      <c r="E2438" s="2" t="s">
        <v>2658</v>
      </c>
      <c r="F2438" s="2"/>
      <c r="G2438" s="2"/>
      <c r="H2438" s="2"/>
      <c r="I2438" s="2" t="s">
        <v>10</v>
      </c>
      <c r="J2438" s="2"/>
      <c r="K2438" s="2"/>
      <c r="L2438" s="2"/>
      <c r="M2438" s="2"/>
      <c r="N2438" s="2"/>
      <c r="O2438" s="2"/>
      <c r="P2438" s="2"/>
      <c r="Q2438" s="2"/>
      <c r="R2438" s="2"/>
      <c r="S2438" s="2"/>
      <c r="T2438" s="2"/>
      <c r="U2438" s="2"/>
      <c r="V2438" s="2"/>
      <c r="W2438" s="2"/>
      <c r="X2438" s="2"/>
      <c r="Y2438" s="2"/>
      <c r="Z2438" s="2"/>
      <c r="AA2438" s="2"/>
      <c r="AB2438" s="2"/>
      <c r="AC2438" s="2"/>
      <c r="AD2438" s="2"/>
      <c r="AE2438" s="2"/>
      <c r="AF2438" s="2"/>
      <c r="AG2438" s="2"/>
      <c r="AH2438" s="2"/>
      <c r="AI2438" s="2"/>
      <c r="AJ2438" s="2"/>
      <c r="AK2438" s="2"/>
      <c r="AL2438" s="2"/>
      <c r="AM2438" s="2"/>
      <c r="AN2438" s="2"/>
      <c r="AO2438" s="2"/>
    </row>
    <row r="2439" spans="1:41" hidden="1" x14ac:dyDescent="0.2">
      <c r="A2439" t="s">
        <v>2068</v>
      </c>
      <c r="B2439" s="2" t="s">
        <v>11</v>
      </c>
      <c r="C2439" s="2" t="s">
        <v>2648</v>
      </c>
      <c r="D2439" s="2" t="s">
        <v>2657</v>
      </c>
      <c r="E2439" s="2" t="s">
        <v>2658</v>
      </c>
      <c r="F2439" s="2" t="s">
        <v>2651</v>
      </c>
      <c r="G2439" s="2"/>
      <c r="H2439" s="2" t="s">
        <v>1798</v>
      </c>
      <c r="I2439" s="2" t="s">
        <v>10</v>
      </c>
      <c r="J2439" s="2"/>
      <c r="K2439" s="2">
        <v>7.5337500000000004</v>
      </c>
      <c r="L2439" s="2">
        <v>8.8376669999999997</v>
      </c>
      <c r="M2439" s="2">
        <v>9.3484280000000002</v>
      </c>
      <c r="N2439" s="2">
        <v>11.059271000000001</v>
      </c>
      <c r="O2439" s="2">
        <v>11.939382</v>
      </c>
      <c r="P2439" s="2">
        <v>12.917545</v>
      </c>
      <c r="Q2439" s="2">
        <v>14.032455000000001</v>
      </c>
      <c r="R2439" s="2">
        <v>14.248177999999999</v>
      </c>
      <c r="S2439" s="2">
        <v>14.348668999999999</v>
      </c>
      <c r="T2439" s="2">
        <v>14.503728000000001</v>
      </c>
      <c r="U2439" s="2">
        <v>14.684386</v>
      </c>
      <c r="V2439" s="2">
        <v>14.825322</v>
      </c>
      <c r="W2439" s="2">
        <v>14.931507999999999</v>
      </c>
      <c r="X2439" s="2">
        <v>14.933873999999999</v>
      </c>
      <c r="Y2439" s="2">
        <v>14.962019</v>
      </c>
      <c r="Z2439" s="2">
        <v>14.899143</v>
      </c>
      <c r="AA2439" s="2">
        <v>14.834163</v>
      </c>
      <c r="AB2439" s="2">
        <v>15.077605</v>
      </c>
      <c r="AC2439" s="2">
        <v>14.935354999999999</v>
      </c>
      <c r="AD2439" s="2">
        <v>15.458525</v>
      </c>
      <c r="AE2439" s="2">
        <v>15.630435</v>
      </c>
      <c r="AF2439" s="2">
        <v>15.771184999999999</v>
      </c>
      <c r="AG2439" s="2">
        <v>16.142239</v>
      </c>
      <c r="AH2439" s="2">
        <v>16.3888</v>
      </c>
      <c r="AI2439" s="2">
        <v>16.464682</v>
      </c>
      <c r="AJ2439" s="2">
        <v>16.642182999999999</v>
      </c>
      <c r="AK2439" s="2">
        <v>16.698639</v>
      </c>
      <c r="AL2439" s="2">
        <v>16.678968000000001</v>
      </c>
      <c r="AM2439" s="2">
        <v>16.690380000000001</v>
      </c>
      <c r="AN2439" s="2">
        <v>16.647069999999999</v>
      </c>
      <c r="AO2439" s="3">
        <v>2.8000000000000001E-2</v>
      </c>
    </row>
    <row r="2440" spans="1:41" hidden="1" x14ac:dyDescent="0.2">
      <c r="A2440" t="s">
        <v>2068</v>
      </c>
      <c r="B2440" s="2" t="s">
        <v>13</v>
      </c>
      <c r="C2440" s="2" t="s">
        <v>2648</v>
      </c>
      <c r="D2440" s="2" t="s">
        <v>2657</v>
      </c>
      <c r="E2440" s="2" t="s">
        <v>2658</v>
      </c>
      <c r="F2440" s="2" t="s">
        <v>2652</v>
      </c>
      <c r="G2440" s="2"/>
      <c r="H2440" s="2" t="s">
        <v>1799</v>
      </c>
      <c r="I2440" s="2" t="s">
        <v>10</v>
      </c>
      <c r="J2440" s="2"/>
      <c r="K2440" s="2">
        <v>7.5337500000000004</v>
      </c>
      <c r="L2440" s="2">
        <v>8.8376669999999997</v>
      </c>
      <c r="M2440" s="2">
        <v>9.0458920000000003</v>
      </c>
      <c r="N2440" s="2">
        <v>10.300534000000001</v>
      </c>
      <c r="O2440" s="2">
        <v>11.141467</v>
      </c>
      <c r="P2440" s="2">
        <v>12.128755999999999</v>
      </c>
      <c r="Q2440" s="2">
        <v>13.24119</v>
      </c>
      <c r="R2440" s="2">
        <v>13.389662</v>
      </c>
      <c r="S2440" s="2">
        <v>13.496861000000001</v>
      </c>
      <c r="T2440" s="2">
        <v>13.56151</v>
      </c>
      <c r="U2440" s="2">
        <v>13.631829</v>
      </c>
      <c r="V2440" s="2">
        <v>13.741612999999999</v>
      </c>
      <c r="W2440" s="2">
        <v>13.799108</v>
      </c>
      <c r="X2440" s="2">
        <v>13.735204</v>
      </c>
      <c r="Y2440" s="2">
        <v>13.760612999999999</v>
      </c>
      <c r="Z2440" s="2">
        <v>13.753605</v>
      </c>
      <c r="AA2440" s="2">
        <v>13.778090000000001</v>
      </c>
      <c r="AB2440" s="2">
        <v>13.901439999999999</v>
      </c>
      <c r="AC2440" s="2">
        <v>13.920677</v>
      </c>
      <c r="AD2440" s="2">
        <v>14.227922</v>
      </c>
      <c r="AE2440" s="2">
        <v>14.359495000000001</v>
      </c>
      <c r="AF2440" s="2">
        <v>14.355765</v>
      </c>
      <c r="AG2440" s="2">
        <v>14.580989000000001</v>
      </c>
      <c r="AH2440" s="2">
        <v>14.690371000000001</v>
      </c>
      <c r="AI2440" s="2">
        <v>14.724942</v>
      </c>
      <c r="AJ2440" s="2">
        <v>14.920560999999999</v>
      </c>
      <c r="AK2440" s="2">
        <v>14.82516</v>
      </c>
      <c r="AL2440" s="2">
        <v>14.859944</v>
      </c>
      <c r="AM2440" s="2">
        <v>15.021622000000001</v>
      </c>
      <c r="AN2440" s="2">
        <v>15.166423</v>
      </c>
      <c r="AO2440" s="3">
        <v>2.4E-2</v>
      </c>
    </row>
    <row r="2441" spans="1:41" hidden="1" x14ac:dyDescent="0.2">
      <c r="A2441" t="s">
        <v>2068</v>
      </c>
      <c r="B2441" s="2" t="s">
        <v>15</v>
      </c>
      <c r="C2441" s="2" t="s">
        <v>2648</v>
      </c>
      <c r="D2441" s="2" t="s">
        <v>2657</v>
      </c>
      <c r="E2441" s="2" t="s">
        <v>2658</v>
      </c>
      <c r="F2441" s="2" t="s">
        <v>2653</v>
      </c>
      <c r="G2441" s="2"/>
      <c r="H2441" s="2" t="s">
        <v>1800</v>
      </c>
      <c r="I2441" s="2" t="s">
        <v>10</v>
      </c>
      <c r="J2441" s="2"/>
      <c r="K2441" s="2">
        <v>7.5337500000000004</v>
      </c>
      <c r="L2441" s="2">
        <v>8.8376669999999997</v>
      </c>
      <c r="M2441" s="2">
        <v>9.1644950000000005</v>
      </c>
      <c r="N2441" s="2">
        <v>11.208679</v>
      </c>
      <c r="O2441" s="2">
        <v>12.458752</v>
      </c>
      <c r="P2441" s="2">
        <v>13.603566000000001</v>
      </c>
      <c r="Q2441" s="2">
        <v>14.830171</v>
      </c>
      <c r="R2441" s="2">
        <v>15.190447000000001</v>
      </c>
      <c r="S2441" s="2">
        <v>15.938045000000001</v>
      </c>
      <c r="T2441" s="2">
        <v>16.034824</v>
      </c>
      <c r="U2441" s="2">
        <v>16.255624999999998</v>
      </c>
      <c r="V2441" s="2">
        <v>16.433198999999998</v>
      </c>
      <c r="W2441" s="2">
        <v>16.573135000000001</v>
      </c>
      <c r="X2441" s="2">
        <v>16.677848999999998</v>
      </c>
      <c r="Y2441" s="2">
        <v>16.723248999999999</v>
      </c>
      <c r="Z2441" s="2">
        <v>16.814195999999999</v>
      </c>
      <c r="AA2441" s="2">
        <v>16.826611</v>
      </c>
      <c r="AB2441" s="2">
        <v>16.989601</v>
      </c>
      <c r="AC2441" s="2">
        <v>17.044201000000001</v>
      </c>
      <c r="AD2441" s="2">
        <v>17.096121</v>
      </c>
      <c r="AE2441" s="2">
        <v>17.237556000000001</v>
      </c>
      <c r="AF2441" s="2">
        <v>17.353161</v>
      </c>
      <c r="AG2441" s="2">
        <v>17.630801999999999</v>
      </c>
      <c r="AH2441" s="2">
        <v>17.566579999999998</v>
      </c>
      <c r="AI2441" s="2">
        <v>17.690867999999998</v>
      </c>
      <c r="AJ2441" s="2">
        <v>17.824646000000001</v>
      </c>
      <c r="AK2441" s="2">
        <v>17.832675999999999</v>
      </c>
      <c r="AL2441" s="2">
        <v>17.905726999999999</v>
      </c>
      <c r="AM2441" s="2">
        <v>17.982233000000001</v>
      </c>
      <c r="AN2441" s="2">
        <v>17.948039999999999</v>
      </c>
      <c r="AO2441" s="3">
        <v>0.03</v>
      </c>
    </row>
    <row r="2442" spans="1:41" hidden="1" x14ac:dyDescent="0.2">
      <c r="A2442" t="s">
        <v>2068</v>
      </c>
      <c r="B2442" s="2" t="s">
        <v>21</v>
      </c>
      <c r="C2442" s="2" t="s">
        <v>2648</v>
      </c>
      <c r="D2442" s="2" t="s">
        <v>2657</v>
      </c>
      <c r="E2442" s="2" t="s">
        <v>2655</v>
      </c>
      <c r="F2442" s="2"/>
      <c r="G2442" s="2"/>
      <c r="H2442" s="2"/>
      <c r="I2442" s="2" t="s">
        <v>10</v>
      </c>
      <c r="J2442" s="2"/>
      <c r="K2442" s="2"/>
      <c r="L2442" s="2"/>
      <c r="M2442" s="2"/>
      <c r="N2442" s="2"/>
      <c r="O2442" s="2"/>
      <c r="P2442" s="2"/>
      <c r="Q2442" s="2"/>
      <c r="R2442" s="2"/>
      <c r="S2442" s="2"/>
      <c r="T2442" s="2"/>
      <c r="U2442" s="2"/>
      <c r="V2442" s="2"/>
      <c r="W2442" s="2"/>
      <c r="X2442" s="2"/>
      <c r="Y2442" s="2"/>
      <c r="Z2442" s="2"/>
      <c r="AA2442" s="2"/>
      <c r="AB2442" s="2"/>
      <c r="AC2442" s="2"/>
      <c r="AD2442" s="2"/>
      <c r="AE2442" s="2"/>
      <c r="AF2442" s="2"/>
      <c r="AG2442" s="2"/>
      <c r="AH2442" s="2"/>
      <c r="AI2442" s="2"/>
      <c r="AJ2442" s="2"/>
      <c r="AK2442" s="2"/>
      <c r="AL2442" s="2"/>
      <c r="AM2442" s="2"/>
      <c r="AN2442" s="2"/>
      <c r="AO2442" s="2"/>
    </row>
    <row r="2443" spans="1:41" hidden="1" x14ac:dyDescent="0.2">
      <c r="A2443" t="s">
        <v>2068</v>
      </c>
      <c r="B2443" s="2" t="s">
        <v>11</v>
      </c>
      <c r="C2443" s="2" t="s">
        <v>2648</v>
      </c>
      <c r="D2443" s="2" t="s">
        <v>2657</v>
      </c>
      <c r="E2443" s="2" t="s">
        <v>2655</v>
      </c>
      <c r="F2443" s="2" t="s">
        <v>2651</v>
      </c>
      <c r="G2443" s="2"/>
      <c r="H2443" s="2" t="s">
        <v>1801</v>
      </c>
      <c r="I2443" s="2" t="s">
        <v>10</v>
      </c>
      <c r="J2443" s="2"/>
      <c r="K2443" s="2">
        <v>8.1051610000000007</v>
      </c>
      <c r="L2443" s="2">
        <v>8.3479039999999998</v>
      </c>
      <c r="M2443" s="2">
        <v>8.0994170000000008</v>
      </c>
      <c r="N2443" s="2">
        <v>7.8146269999999998</v>
      </c>
      <c r="O2443" s="2">
        <v>7.6752640000000003</v>
      </c>
      <c r="P2443" s="2">
        <v>7.6599769999999996</v>
      </c>
      <c r="Q2443" s="2">
        <v>7.7205529999999998</v>
      </c>
      <c r="R2443" s="2">
        <v>7.8475529999999996</v>
      </c>
      <c r="S2443" s="2">
        <v>8.0154960000000006</v>
      </c>
      <c r="T2443" s="2">
        <v>8.0729939999999996</v>
      </c>
      <c r="U2443" s="2">
        <v>8.1496860000000009</v>
      </c>
      <c r="V2443" s="2">
        <v>8.1743279999999992</v>
      </c>
      <c r="W2443" s="2">
        <v>8.2580310000000008</v>
      </c>
      <c r="X2443" s="2">
        <v>8.2839759999999991</v>
      </c>
      <c r="Y2443" s="2">
        <v>8.2505970000000008</v>
      </c>
      <c r="Z2443" s="2">
        <v>8.2593949999999996</v>
      </c>
      <c r="AA2443" s="2">
        <v>8.2933029999999999</v>
      </c>
      <c r="AB2443" s="2">
        <v>8.307131</v>
      </c>
      <c r="AC2443" s="2">
        <v>8.3223579999999995</v>
      </c>
      <c r="AD2443" s="2">
        <v>8.3376029999999997</v>
      </c>
      <c r="AE2443" s="2">
        <v>8.3600200000000005</v>
      </c>
      <c r="AF2443" s="2">
        <v>8.3444310000000002</v>
      </c>
      <c r="AG2443" s="2">
        <v>8.3482040000000008</v>
      </c>
      <c r="AH2443" s="2">
        <v>8.2978120000000004</v>
      </c>
      <c r="AI2443" s="2">
        <v>8.2772439999999996</v>
      </c>
      <c r="AJ2443" s="2">
        <v>8.2690269999999995</v>
      </c>
      <c r="AK2443" s="2">
        <v>8.2694569999999992</v>
      </c>
      <c r="AL2443" s="2">
        <v>8.2748790000000003</v>
      </c>
      <c r="AM2443" s="2">
        <v>8.2709489999999999</v>
      </c>
      <c r="AN2443" s="2">
        <v>8.266527</v>
      </c>
      <c r="AO2443" s="3">
        <v>1E-3</v>
      </c>
    </row>
    <row r="2444" spans="1:41" hidden="1" x14ac:dyDescent="0.2">
      <c r="A2444" t="s">
        <v>2068</v>
      </c>
      <c r="B2444" s="2" t="s">
        <v>13</v>
      </c>
      <c r="C2444" s="2" t="s">
        <v>2648</v>
      </c>
      <c r="D2444" s="2" t="s">
        <v>2657</v>
      </c>
      <c r="E2444" s="2" t="s">
        <v>2655</v>
      </c>
      <c r="F2444" s="2" t="s">
        <v>2652</v>
      </c>
      <c r="G2444" s="2"/>
      <c r="H2444" s="2" t="s">
        <v>1802</v>
      </c>
      <c r="I2444" s="2" t="s">
        <v>10</v>
      </c>
      <c r="J2444" s="2"/>
      <c r="K2444" s="2">
        <v>8.1051610000000007</v>
      </c>
      <c r="L2444" s="2">
        <v>8.1229639999999996</v>
      </c>
      <c r="M2444" s="2">
        <v>7.7311420000000002</v>
      </c>
      <c r="N2444" s="2">
        <v>7.3381030000000003</v>
      </c>
      <c r="O2444" s="2">
        <v>7.1400790000000001</v>
      </c>
      <c r="P2444" s="2">
        <v>7.077045</v>
      </c>
      <c r="Q2444" s="2">
        <v>7.0858590000000001</v>
      </c>
      <c r="R2444" s="2">
        <v>7.1904430000000001</v>
      </c>
      <c r="S2444" s="2">
        <v>7.2836889999999999</v>
      </c>
      <c r="T2444" s="2">
        <v>7.3582679999999998</v>
      </c>
      <c r="U2444" s="2">
        <v>7.3840139999999996</v>
      </c>
      <c r="V2444" s="2">
        <v>7.3922569999999999</v>
      </c>
      <c r="W2444" s="2">
        <v>7.462135</v>
      </c>
      <c r="X2444" s="2">
        <v>7.4739440000000004</v>
      </c>
      <c r="Y2444" s="2">
        <v>7.4574990000000003</v>
      </c>
      <c r="Z2444" s="2">
        <v>7.4447429999999999</v>
      </c>
      <c r="AA2444" s="2">
        <v>7.4539439999999999</v>
      </c>
      <c r="AB2444" s="2">
        <v>7.4303650000000001</v>
      </c>
      <c r="AC2444" s="2">
        <v>7.4346690000000004</v>
      </c>
      <c r="AD2444" s="2">
        <v>7.4077890000000002</v>
      </c>
      <c r="AE2444" s="2">
        <v>7.3850600000000002</v>
      </c>
      <c r="AF2444" s="2">
        <v>7.3359269999999999</v>
      </c>
      <c r="AG2444" s="2">
        <v>7.3154279999999998</v>
      </c>
      <c r="AH2444" s="2">
        <v>7.292001</v>
      </c>
      <c r="AI2444" s="2">
        <v>7.2881850000000004</v>
      </c>
      <c r="AJ2444" s="2">
        <v>7.2788750000000002</v>
      </c>
      <c r="AK2444" s="2">
        <v>7.2509620000000004</v>
      </c>
      <c r="AL2444" s="2">
        <v>7.2460069999999996</v>
      </c>
      <c r="AM2444" s="2">
        <v>7.2563719999999998</v>
      </c>
      <c r="AN2444" s="2">
        <v>7.2684800000000003</v>
      </c>
      <c r="AO2444" s="3">
        <v>-4.0000000000000001E-3</v>
      </c>
    </row>
    <row r="2445" spans="1:41" hidden="1" x14ac:dyDescent="0.2">
      <c r="A2445" t="s">
        <v>2068</v>
      </c>
      <c r="B2445" s="2" t="s">
        <v>15</v>
      </c>
      <c r="C2445" s="2" t="s">
        <v>2648</v>
      </c>
      <c r="D2445" s="2" t="s">
        <v>2657</v>
      </c>
      <c r="E2445" s="2" t="s">
        <v>2655</v>
      </c>
      <c r="F2445" s="2" t="s">
        <v>2653</v>
      </c>
      <c r="G2445" s="2"/>
      <c r="H2445" s="2" t="s">
        <v>1803</v>
      </c>
      <c r="I2445" s="2" t="s">
        <v>10</v>
      </c>
      <c r="J2445" s="2"/>
      <c r="K2445" s="2">
        <v>8.1051610000000007</v>
      </c>
      <c r="L2445" s="2">
        <v>9.0616699999999994</v>
      </c>
      <c r="M2445" s="2">
        <v>8.8371720000000007</v>
      </c>
      <c r="N2445" s="2">
        <v>8.8484730000000003</v>
      </c>
      <c r="O2445" s="2">
        <v>8.7737870000000004</v>
      </c>
      <c r="P2445" s="2">
        <v>8.8845170000000007</v>
      </c>
      <c r="Q2445" s="2">
        <v>8.9745399999999993</v>
      </c>
      <c r="R2445" s="2">
        <v>9.2366069999999993</v>
      </c>
      <c r="S2445" s="2">
        <v>9.5957620000000006</v>
      </c>
      <c r="T2445" s="2">
        <v>9.7619589999999992</v>
      </c>
      <c r="U2445" s="2">
        <v>9.9928190000000008</v>
      </c>
      <c r="V2445" s="2">
        <v>10.178858999999999</v>
      </c>
      <c r="W2445" s="2">
        <v>10.362351</v>
      </c>
      <c r="X2445" s="2">
        <v>10.483352999999999</v>
      </c>
      <c r="Y2445" s="2">
        <v>10.547528</v>
      </c>
      <c r="Z2445" s="2">
        <v>10.701202</v>
      </c>
      <c r="AA2445" s="2">
        <v>10.782951000000001</v>
      </c>
      <c r="AB2445" s="2">
        <v>10.854604999999999</v>
      </c>
      <c r="AC2445" s="2">
        <v>10.966195000000001</v>
      </c>
      <c r="AD2445" s="2">
        <v>11.072070999999999</v>
      </c>
      <c r="AE2445" s="2">
        <v>11.074759</v>
      </c>
      <c r="AF2445" s="2">
        <v>11.019698</v>
      </c>
      <c r="AG2445" s="2">
        <v>10.981622</v>
      </c>
      <c r="AH2445" s="2">
        <v>11.086365000000001</v>
      </c>
      <c r="AI2445" s="2">
        <v>11.124212999999999</v>
      </c>
      <c r="AJ2445" s="2">
        <v>11.160866</v>
      </c>
      <c r="AK2445" s="2">
        <v>11.195584999999999</v>
      </c>
      <c r="AL2445" s="2">
        <v>11.212785999999999</v>
      </c>
      <c r="AM2445" s="2">
        <v>11.278656</v>
      </c>
      <c r="AN2445" s="2">
        <v>11.334647</v>
      </c>
      <c r="AO2445" s="3">
        <v>1.2E-2</v>
      </c>
    </row>
    <row r="2446" spans="1:41" hidden="1" x14ac:dyDescent="0.2">
      <c r="A2446" t="s">
        <v>2068</v>
      </c>
      <c r="B2446" s="2" t="s">
        <v>25</v>
      </c>
      <c r="C2446" s="2" t="s">
        <v>2648</v>
      </c>
      <c r="D2446" s="2" t="s">
        <v>2657</v>
      </c>
      <c r="E2446" s="2" t="s">
        <v>2656</v>
      </c>
      <c r="F2446" s="2"/>
      <c r="G2446" s="2"/>
      <c r="H2446" s="2"/>
      <c r="I2446" s="2" t="s">
        <v>10</v>
      </c>
      <c r="J2446" s="2"/>
      <c r="K2446" s="2"/>
      <c r="L2446" s="2"/>
      <c r="M2446" s="2"/>
      <c r="N2446" s="2"/>
      <c r="O2446" s="2"/>
      <c r="P2446" s="2"/>
      <c r="Q2446" s="2"/>
      <c r="R2446" s="2"/>
      <c r="S2446" s="2"/>
      <c r="T2446" s="2"/>
      <c r="U2446" s="2"/>
      <c r="V2446" s="2"/>
      <c r="W2446" s="2"/>
      <c r="X2446" s="2"/>
      <c r="Y2446" s="2"/>
      <c r="Z2446" s="2"/>
      <c r="AA2446" s="2"/>
      <c r="AB2446" s="2"/>
      <c r="AC2446" s="2"/>
      <c r="AD2446" s="2"/>
      <c r="AE2446" s="2"/>
      <c r="AF2446" s="2"/>
      <c r="AG2446" s="2"/>
      <c r="AH2446" s="2"/>
      <c r="AI2446" s="2"/>
      <c r="AJ2446" s="2"/>
      <c r="AK2446" s="2"/>
      <c r="AL2446" s="2"/>
      <c r="AM2446" s="2"/>
      <c r="AN2446" s="2"/>
      <c r="AO2446" s="2"/>
    </row>
    <row r="2447" spans="1:41" hidden="1" x14ac:dyDescent="0.2">
      <c r="A2447" t="s">
        <v>2068</v>
      </c>
      <c r="B2447" s="2" t="s">
        <v>11</v>
      </c>
      <c r="C2447" s="2" t="s">
        <v>2648</v>
      </c>
      <c r="D2447" s="2" t="s">
        <v>2657</v>
      </c>
      <c r="E2447" s="2" t="s">
        <v>2656</v>
      </c>
      <c r="F2447" s="2" t="s">
        <v>2651</v>
      </c>
      <c r="G2447" s="2"/>
      <c r="H2447" s="2" t="s">
        <v>1804</v>
      </c>
      <c r="I2447" s="2" t="s">
        <v>10</v>
      </c>
      <c r="J2447" s="2"/>
      <c r="K2447" s="2">
        <v>28.589117000000002</v>
      </c>
      <c r="L2447" s="2">
        <v>27.572306000000001</v>
      </c>
      <c r="M2447" s="2">
        <v>27.705603</v>
      </c>
      <c r="N2447" s="2">
        <v>26.487061000000001</v>
      </c>
      <c r="O2447" s="2">
        <v>25.744731999999999</v>
      </c>
      <c r="P2447" s="2">
        <v>25.497171000000002</v>
      </c>
      <c r="Q2447" s="2">
        <v>25.711780999999998</v>
      </c>
      <c r="R2447" s="2">
        <v>26.053511</v>
      </c>
      <c r="S2447" s="2">
        <v>26.337215</v>
      </c>
      <c r="T2447" s="2">
        <v>26.528742000000001</v>
      </c>
      <c r="U2447" s="2">
        <v>26.526436</v>
      </c>
      <c r="V2447" s="2">
        <v>26.471972999999998</v>
      </c>
      <c r="W2447" s="2">
        <v>26.612358</v>
      </c>
      <c r="X2447" s="2">
        <v>26.647653999999999</v>
      </c>
      <c r="Y2447" s="2">
        <v>26.378561000000001</v>
      </c>
      <c r="Z2447" s="2">
        <v>26.343579999999999</v>
      </c>
      <c r="AA2447" s="2">
        <v>25.796700000000001</v>
      </c>
      <c r="AB2447" s="2">
        <v>25.701184999999999</v>
      </c>
      <c r="AC2447" s="2">
        <v>25.577309</v>
      </c>
      <c r="AD2447" s="2">
        <v>25.476765</v>
      </c>
      <c r="AE2447" s="2">
        <v>25.444849000000001</v>
      </c>
      <c r="AF2447" s="2">
        <v>25.281662000000001</v>
      </c>
      <c r="AG2447" s="2">
        <v>25.095109999999998</v>
      </c>
      <c r="AH2447" s="2">
        <v>24.944873999999999</v>
      </c>
      <c r="AI2447" s="2">
        <v>24.775359999999999</v>
      </c>
      <c r="AJ2447" s="2">
        <v>24.626991</v>
      </c>
      <c r="AK2447" s="2">
        <v>25.031454</v>
      </c>
      <c r="AL2447" s="2">
        <v>24.961611000000001</v>
      </c>
      <c r="AM2447" s="2">
        <v>24.856541</v>
      </c>
      <c r="AN2447" s="2">
        <v>24.734234000000001</v>
      </c>
      <c r="AO2447" s="3">
        <v>-5.0000000000000001E-3</v>
      </c>
    </row>
    <row r="2448" spans="1:41" hidden="1" x14ac:dyDescent="0.2">
      <c r="A2448" t="s">
        <v>2068</v>
      </c>
      <c r="B2448" s="2" t="s">
        <v>13</v>
      </c>
      <c r="C2448" s="2" t="s">
        <v>2648</v>
      </c>
      <c r="D2448" s="2" t="s">
        <v>2657</v>
      </c>
      <c r="E2448" s="2" t="s">
        <v>2656</v>
      </c>
      <c r="F2448" s="2" t="s">
        <v>2652</v>
      </c>
      <c r="G2448" s="2"/>
      <c r="H2448" s="2" t="s">
        <v>1805</v>
      </c>
      <c r="I2448" s="2" t="s">
        <v>10</v>
      </c>
      <c r="J2448" s="2"/>
      <c r="K2448" s="2">
        <v>28.576998</v>
      </c>
      <c r="L2448" s="2">
        <v>27.049088000000001</v>
      </c>
      <c r="M2448" s="2">
        <v>26.673020999999999</v>
      </c>
      <c r="N2448" s="2">
        <v>25.554127000000001</v>
      </c>
      <c r="O2448" s="2">
        <v>24.732229</v>
      </c>
      <c r="P2448" s="2">
        <v>24.440591999999999</v>
      </c>
      <c r="Q2448" s="2">
        <v>24.535730000000001</v>
      </c>
      <c r="R2448" s="2">
        <v>24.621189000000001</v>
      </c>
      <c r="S2448" s="2">
        <v>24.751604</v>
      </c>
      <c r="T2448" s="2">
        <v>24.940866</v>
      </c>
      <c r="U2448" s="2">
        <v>24.958496</v>
      </c>
      <c r="V2448" s="2">
        <v>24.838502999999999</v>
      </c>
      <c r="W2448" s="2">
        <v>24.845894000000001</v>
      </c>
      <c r="X2448" s="2">
        <v>24.761488</v>
      </c>
      <c r="Y2448" s="2">
        <v>24.599619000000001</v>
      </c>
      <c r="Z2448" s="2">
        <v>24.450291</v>
      </c>
      <c r="AA2448" s="2">
        <v>24.353451</v>
      </c>
      <c r="AB2448" s="2">
        <v>24.286380999999999</v>
      </c>
      <c r="AC2448" s="2">
        <v>24.180209999999999</v>
      </c>
      <c r="AD2448" s="2">
        <v>24.168303999999999</v>
      </c>
      <c r="AE2448" s="2">
        <v>24.113398</v>
      </c>
      <c r="AF2448" s="2">
        <v>23.908009</v>
      </c>
      <c r="AG2448" s="2">
        <v>23.698875000000001</v>
      </c>
      <c r="AH2448" s="2">
        <v>23.561865000000001</v>
      </c>
      <c r="AI2448" s="2">
        <v>23.455572</v>
      </c>
      <c r="AJ2448" s="2">
        <v>23.367355</v>
      </c>
      <c r="AK2448" s="2">
        <v>23.149767000000001</v>
      </c>
      <c r="AL2448" s="2">
        <v>23.010439000000002</v>
      </c>
      <c r="AM2448" s="2">
        <v>22.899179</v>
      </c>
      <c r="AN2448" s="2">
        <v>22.754722999999998</v>
      </c>
      <c r="AO2448" s="3">
        <v>-8.0000000000000002E-3</v>
      </c>
    </row>
    <row r="2449" spans="1:41" hidden="1" x14ac:dyDescent="0.2">
      <c r="A2449" t="s">
        <v>2068</v>
      </c>
      <c r="B2449" s="2" t="s">
        <v>15</v>
      </c>
      <c r="C2449" s="2" t="s">
        <v>2648</v>
      </c>
      <c r="D2449" s="2" t="s">
        <v>2657</v>
      </c>
      <c r="E2449" s="2" t="s">
        <v>2656</v>
      </c>
      <c r="F2449" s="2" t="s">
        <v>2653</v>
      </c>
      <c r="G2449" s="2"/>
      <c r="H2449" s="2" t="s">
        <v>1806</v>
      </c>
      <c r="I2449" s="2" t="s">
        <v>10</v>
      </c>
      <c r="J2449" s="2"/>
      <c r="K2449" s="2">
        <v>28.634360999999998</v>
      </c>
      <c r="L2449" s="2">
        <v>27.295957999999999</v>
      </c>
      <c r="M2449" s="2">
        <v>28.762077000000001</v>
      </c>
      <c r="N2449" s="2">
        <v>28.489853</v>
      </c>
      <c r="O2449" s="2">
        <v>27.905127</v>
      </c>
      <c r="P2449" s="2">
        <v>27.851054999999999</v>
      </c>
      <c r="Q2449" s="2">
        <v>28.068655</v>
      </c>
      <c r="R2449" s="2">
        <v>28.401700999999999</v>
      </c>
      <c r="S2449" s="2">
        <v>28.957101999999999</v>
      </c>
      <c r="T2449" s="2">
        <v>28.624131999999999</v>
      </c>
      <c r="U2449" s="2">
        <v>28.725888999999999</v>
      </c>
      <c r="V2449" s="2">
        <v>28.928888000000001</v>
      </c>
      <c r="W2449" s="2">
        <v>29.112985999999999</v>
      </c>
      <c r="X2449" s="2">
        <v>29.280293</v>
      </c>
      <c r="Y2449" s="2">
        <v>29.287185999999998</v>
      </c>
      <c r="Z2449" s="2">
        <v>29.494181000000001</v>
      </c>
      <c r="AA2449" s="2">
        <v>29.559200000000001</v>
      </c>
      <c r="AB2449" s="2">
        <v>29.590081999999999</v>
      </c>
      <c r="AC2449" s="2">
        <v>29.650041999999999</v>
      </c>
      <c r="AD2449" s="2">
        <v>29.714576999999998</v>
      </c>
      <c r="AE2449" s="2">
        <v>29.638100000000001</v>
      </c>
      <c r="AF2449" s="2">
        <v>29.310974000000002</v>
      </c>
      <c r="AG2449" s="2">
        <v>28.910011000000001</v>
      </c>
      <c r="AH2449" s="2">
        <v>29.404024</v>
      </c>
      <c r="AI2449" s="2">
        <v>28.990369999999999</v>
      </c>
      <c r="AJ2449" s="2">
        <v>29.400248999999999</v>
      </c>
      <c r="AK2449" s="2">
        <v>29.021616000000002</v>
      </c>
      <c r="AL2449" s="2">
        <v>28.502714000000001</v>
      </c>
      <c r="AM2449" s="2">
        <v>29.246915999999999</v>
      </c>
      <c r="AN2449" s="2">
        <v>29.033726000000001</v>
      </c>
      <c r="AO2449" s="3">
        <v>0</v>
      </c>
    </row>
    <row r="2450" spans="1:41" hidden="1" x14ac:dyDescent="0.2">
      <c r="A2450" t="s">
        <v>2068</v>
      </c>
      <c r="B2450" s="2" t="s">
        <v>46</v>
      </c>
      <c r="C2450" s="2"/>
      <c r="D2450" s="2"/>
      <c r="E2450" s="2"/>
      <c r="F2450" s="2"/>
      <c r="G2450" s="2"/>
      <c r="H2450" s="2"/>
      <c r="I2450" s="2"/>
      <c r="J2450" s="2"/>
      <c r="K2450" s="2"/>
      <c r="L2450" s="2"/>
      <c r="M2450" s="2"/>
      <c r="N2450" s="2"/>
      <c r="O2450" s="2"/>
      <c r="P2450" s="2"/>
      <c r="Q2450" s="2"/>
      <c r="R2450" s="2"/>
      <c r="S2450" s="2"/>
      <c r="T2450" s="2"/>
      <c r="U2450" s="2"/>
      <c r="V2450" s="2"/>
      <c r="W2450" s="2"/>
      <c r="X2450" s="2"/>
      <c r="Y2450" s="2"/>
      <c r="Z2450" s="2"/>
      <c r="AA2450" s="2"/>
      <c r="AB2450" s="2"/>
      <c r="AC2450" s="2"/>
      <c r="AD2450" s="2"/>
      <c r="AE2450" s="2"/>
      <c r="AF2450" s="2"/>
      <c r="AG2450" s="2"/>
      <c r="AH2450" s="2"/>
      <c r="AI2450" s="2"/>
      <c r="AJ2450" s="2"/>
      <c r="AK2450" s="2"/>
      <c r="AL2450" s="2"/>
      <c r="AM2450" s="2"/>
      <c r="AN2450" s="2"/>
      <c r="AO2450" s="2"/>
    </row>
    <row r="2451" spans="1:41" hidden="1" x14ac:dyDescent="0.2">
      <c r="A2451" t="s">
        <v>2068</v>
      </c>
      <c r="B2451" s="2" t="s">
        <v>9</v>
      </c>
      <c r="C2451" s="2" t="s">
        <v>2648</v>
      </c>
      <c r="D2451" s="2" t="s">
        <v>2659</v>
      </c>
      <c r="E2451" s="2" t="s">
        <v>2650</v>
      </c>
      <c r="F2451" s="2"/>
      <c r="G2451" s="2"/>
      <c r="H2451" s="2"/>
      <c r="I2451" s="2" t="s">
        <v>10</v>
      </c>
      <c r="J2451" s="2"/>
      <c r="K2451" s="2"/>
      <c r="L2451" s="2"/>
      <c r="M2451" s="2"/>
      <c r="N2451" s="2"/>
      <c r="O2451" s="2"/>
      <c r="P2451" s="2"/>
      <c r="Q2451" s="2"/>
      <c r="R2451" s="2"/>
      <c r="S2451" s="2"/>
      <c r="T2451" s="2"/>
      <c r="U2451" s="2"/>
      <c r="V2451" s="2"/>
      <c r="W2451" s="2"/>
      <c r="X2451" s="2"/>
      <c r="Y2451" s="2"/>
      <c r="Z2451" s="2"/>
      <c r="AA2451" s="2"/>
      <c r="AB2451" s="2"/>
      <c r="AC2451" s="2"/>
      <c r="AD2451" s="2"/>
      <c r="AE2451" s="2"/>
      <c r="AF2451" s="2"/>
      <c r="AG2451" s="2"/>
      <c r="AH2451" s="2"/>
      <c r="AI2451" s="2"/>
      <c r="AJ2451" s="2"/>
      <c r="AK2451" s="2"/>
      <c r="AL2451" s="2"/>
      <c r="AM2451" s="2"/>
      <c r="AN2451" s="2"/>
      <c r="AO2451" s="2"/>
    </row>
    <row r="2452" spans="1:41" hidden="1" x14ac:dyDescent="0.2">
      <c r="A2452" t="s">
        <v>2068</v>
      </c>
      <c r="B2452" s="2" t="s">
        <v>11</v>
      </c>
      <c r="C2452" s="2" t="s">
        <v>2648</v>
      </c>
      <c r="D2452" s="2" t="s">
        <v>2659</v>
      </c>
      <c r="E2452" s="2" t="s">
        <v>2650</v>
      </c>
      <c r="F2452" s="2" t="s">
        <v>2651</v>
      </c>
      <c r="G2452" s="2"/>
      <c r="H2452" s="2" t="s">
        <v>1807</v>
      </c>
      <c r="I2452" s="2" t="s">
        <v>10</v>
      </c>
      <c r="J2452" s="2"/>
      <c r="K2452" s="2">
        <v>13.641980999999999</v>
      </c>
      <c r="L2452" s="2">
        <v>14.473857000000001</v>
      </c>
      <c r="M2452" s="2">
        <v>12.690696000000001</v>
      </c>
      <c r="N2452" s="2">
        <v>12.673786</v>
      </c>
      <c r="O2452" s="2">
        <v>12.554608</v>
      </c>
      <c r="P2452" s="2">
        <v>12.704501</v>
      </c>
      <c r="Q2452" s="2">
        <v>13.113275</v>
      </c>
      <c r="R2452" s="2">
        <v>13.681419</v>
      </c>
      <c r="S2452" s="2">
        <v>14.057202</v>
      </c>
      <c r="T2452" s="2">
        <v>14.454497</v>
      </c>
      <c r="U2452" s="2">
        <v>14.810349</v>
      </c>
      <c r="V2452" s="2">
        <v>15.102989000000001</v>
      </c>
      <c r="W2452" s="2">
        <v>15.386189</v>
      </c>
      <c r="X2452" s="2">
        <v>15.557034</v>
      </c>
      <c r="Y2452" s="2">
        <v>15.672612000000001</v>
      </c>
      <c r="Z2452" s="2">
        <v>15.832416</v>
      </c>
      <c r="AA2452" s="2">
        <v>16.038618</v>
      </c>
      <c r="AB2452" s="2">
        <v>16.228031000000001</v>
      </c>
      <c r="AC2452" s="2">
        <v>16.321311999999999</v>
      </c>
      <c r="AD2452" s="2">
        <v>16.630306000000001</v>
      </c>
      <c r="AE2452" s="2">
        <v>16.814444000000002</v>
      </c>
      <c r="AF2452" s="2">
        <v>16.831151999999999</v>
      </c>
      <c r="AG2452" s="2">
        <v>17.024878000000001</v>
      </c>
      <c r="AH2452" s="2">
        <v>17.258875</v>
      </c>
      <c r="AI2452" s="2">
        <v>17.293581</v>
      </c>
      <c r="AJ2452" s="2">
        <v>17.409199000000001</v>
      </c>
      <c r="AK2452" s="2">
        <v>17.486640999999999</v>
      </c>
      <c r="AL2452" s="2">
        <v>17.525883</v>
      </c>
      <c r="AM2452" s="2">
        <v>17.502065999999999</v>
      </c>
      <c r="AN2452" s="2">
        <v>17.474976999999999</v>
      </c>
      <c r="AO2452" s="3">
        <v>8.9999999999999993E-3</v>
      </c>
    </row>
    <row r="2453" spans="1:41" hidden="1" x14ac:dyDescent="0.2">
      <c r="A2453" t="s">
        <v>2068</v>
      </c>
      <c r="B2453" s="2" t="s">
        <v>13</v>
      </c>
      <c r="C2453" s="2" t="s">
        <v>2648</v>
      </c>
      <c r="D2453" s="2" t="s">
        <v>2659</v>
      </c>
      <c r="E2453" s="2" t="s">
        <v>2650</v>
      </c>
      <c r="F2453" s="2" t="s">
        <v>2652</v>
      </c>
      <c r="G2453" s="2"/>
      <c r="H2453" s="2" t="s">
        <v>1808</v>
      </c>
      <c r="I2453" s="2" t="s">
        <v>10</v>
      </c>
      <c r="J2453" s="2"/>
      <c r="K2453" s="2">
        <v>13.641980999999999</v>
      </c>
      <c r="L2453" s="2">
        <v>13.992361000000001</v>
      </c>
      <c r="M2453" s="2">
        <v>11.771788000000001</v>
      </c>
      <c r="N2453" s="2">
        <v>11.15362</v>
      </c>
      <c r="O2453" s="2">
        <v>10.81174</v>
      </c>
      <c r="P2453" s="2">
        <v>10.731717</v>
      </c>
      <c r="Q2453" s="2">
        <v>10.797969999999999</v>
      </c>
      <c r="R2453" s="2">
        <v>11.039766</v>
      </c>
      <c r="S2453" s="2">
        <v>11.332568999999999</v>
      </c>
      <c r="T2453" s="2">
        <v>11.526113</v>
      </c>
      <c r="U2453" s="2">
        <v>11.663326</v>
      </c>
      <c r="V2453" s="2">
        <v>11.997527</v>
      </c>
      <c r="W2453" s="2">
        <v>12.319461</v>
      </c>
      <c r="X2453" s="2">
        <v>12.392177</v>
      </c>
      <c r="Y2453" s="2">
        <v>12.381449999999999</v>
      </c>
      <c r="Z2453" s="2">
        <v>12.434854</v>
      </c>
      <c r="AA2453" s="2">
        <v>12.583729999999999</v>
      </c>
      <c r="AB2453" s="2">
        <v>12.800808999999999</v>
      </c>
      <c r="AC2453" s="2">
        <v>12.860516000000001</v>
      </c>
      <c r="AD2453" s="2">
        <v>13.125033</v>
      </c>
      <c r="AE2453" s="2">
        <v>13.201523</v>
      </c>
      <c r="AF2453" s="2">
        <v>13.236582</v>
      </c>
      <c r="AG2453" s="2">
        <v>13.286612999999999</v>
      </c>
      <c r="AH2453" s="2">
        <v>13.309353</v>
      </c>
      <c r="AI2453" s="2">
        <v>13.33262</v>
      </c>
      <c r="AJ2453" s="2">
        <v>13.316136</v>
      </c>
      <c r="AK2453" s="2">
        <v>13.240873000000001</v>
      </c>
      <c r="AL2453" s="2">
        <v>13.175625999999999</v>
      </c>
      <c r="AM2453" s="2">
        <v>13.271592</v>
      </c>
      <c r="AN2453" s="2">
        <v>13.297623</v>
      </c>
      <c r="AO2453" s="3">
        <v>-1E-3</v>
      </c>
    </row>
    <row r="2454" spans="1:41" hidden="1" x14ac:dyDescent="0.2">
      <c r="A2454" t="s">
        <v>2068</v>
      </c>
      <c r="B2454" s="2" t="s">
        <v>15</v>
      </c>
      <c r="C2454" s="2" t="s">
        <v>2648</v>
      </c>
      <c r="D2454" s="2" t="s">
        <v>2659</v>
      </c>
      <c r="E2454" s="2" t="s">
        <v>2650</v>
      </c>
      <c r="F2454" s="2" t="s">
        <v>2653</v>
      </c>
      <c r="G2454" s="2"/>
      <c r="H2454" s="2" t="s">
        <v>1809</v>
      </c>
      <c r="I2454" s="2" t="s">
        <v>10</v>
      </c>
      <c r="J2454" s="2"/>
      <c r="K2454" s="2">
        <v>13.641980999999999</v>
      </c>
      <c r="L2454" s="2">
        <v>15.259123000000001</v>
      </c>
      <c r="M2454" s="2">
        <v>13.994263</v>
      </c>
      <c r="N2454" s="2">
        <v>14.900345</v>
      </c>
      <c r="O2454" s="2">
        <v>15.521675999999999</v>
      </c>
      <c r="P2454" s="2">
        <v>16.139341000000002</v>
      </c>
      <c r="Q2454" s="2">
        <v>16.768982000000001</v>
      </c>
      <c r="R2454" s="2">
        <v>17.538236999999999</v>
      </c>
      <c r="S2454" s="2">
        <v>18.930109000000002</v>
      </c>
      <c r="T2454" s="2">
        <v>19.791079</v>
      </c>
      <c r="U2454" s="2">
        <v>20.589682</v>
      </c>
      <c r="V2454" s="2">
        <v>21.342078999999998</v>
      </c>
      <c r="W2454" s="2">
        <v>21.963158</v>
      </c>
      <c r="X2454" s="2">
        <v>22.467511999999999</v>
      </c>
      <c r="Y2454" s="2">
        <v>22.702618000000001</v>
      </c>
      <c r="Z2454" s="2">
        <v>23.238289000000002</v>
      </c>
      <c r="AA2454" s="2">
        <v>23.520513999999999</v>
      </c>
      <c r="AB2454" s="2">
        <v>23.891157</v>
      </c>
      <c r="AC2454" s="2">
        <v>24.253948000000001</v>
      </c>
      <c r="AD2454" s="2">
        <v>24.309107000000001</v>
      </c>
      <c r="AE2454" s="2">
        <v>24.306349000000001</v>
      </c>
      <c r="AF2454" s="2">
        <v>24.287579000000001</v>
      </c>
      <c r="AG2454" s="2">
        <v>24.503086</v>
      </c>
      <c r="AH2454" s="2">
        <v>24.916274999999999</v>
      </c>
      <c r="AI2454" s="2">
        <v>25.338739</v>
      </c>
      <c r="AJ2454" s="2">
        <v>25.559778000000001</v>
      </c>
      <c r="AK2454" s="2">
        <v>25.713736999999998</v>
      </c>
      <c r="AL2454" s="2">
        <v>25.765578999999999</v>
      </c>
      <c r="AM2454" s="2">
        <v>25.957733000000001</v>
      </c>
      <c r="AN2454" s="2">
        <v>25.986998</v>
      </c>
      <c r="AO2454" s="3">
        <v>2.1999999999999999E-2</v>
      </c>
    </row>
    <row r="2455" spans="1:41" hidden="1" x14ac:dyDescent="0.2">
      <c r="A2455" t="s">
        <v>2068</v>
      </c>
      <c r="B2455" s="2" t="s">
        <v>17</v>
      </c>
      <c r="C2455" s="2" t="s">
        <v>2648</v>
      </c>
      <c r="D2455" s="2" t="s">
        <v>2659</v>
      </c>
      <c r="E2455" s="2" t="s">
        <v>2654</v>
      </c>
      <c r="F2455" s="2"/>
      <c r="G2455" s="2"/>
      <c r="H2455" s="2"/>
      <c r="I2455" s="2" t="s">
        <v>10</v>
      </c>
      <c r="J2455" s="2"/>
      <c r="K2455" s="2"/>
      <c r="L2455" s="2"/>
      <c r="M2455" s="2"/>
      <c r="N2455" s="2"/>
      <c r="O2455" s="2"/>
      <c r="P2455" s="2"/>
      <c r="Q2455" s="2"/>
      <c r="R2455" s="2"/>
      <c r="S2455" s="2"/>
      <c r="T2455" s="2"/>
      <c r="U2455" s="2"/>
      <c r="V2455" s="2"/>
      <c r="W2455" s="2"/>
      <c r="X2455" s="2"/>
      <c r="Y2455" s="2"/>
      <c r="Z2455" s="2"/>
      <c r="AA2455" s="2"/>
      <c r="AB2455" s="2"/>
      <c r="AC2455" s="2"/>
      <c r="AD2455" s="2"/>
      <c r="AE2455" s="2"/>
      <c r="AF2455" s="2"/>
      <c r="AG2455" s="2"/>
      <c r="AH2455" s="2"/>
      <c r="AI2455" s="2"/>
      <c r="AJ2455" s="2"/>
      <c r="AK2455" s="2"/>
      <c r="AL2455" s="2"/>
      <c r="AM2455" s="2"/>
      <c r="AN2455" s="2"/>
      <c r="AO2455" s="2"/>
    </row>
    <row r="2456" spans="1:41" hidden="1" x14ac:dyDescent="0.2">
      <c r="A2456" t="s">
        <v>2068</v>
      </c>
      <c r="B2456" s="2" t="s">
        <v>11</v>
      </c>
      <c r="C2456" s="2" t="s">
        <v>2648</v>
      </c>
      <c r="D2456" s="2" t="s">
        <v>2659</v>
      </c>
      <c r="E2456" s="2" t="s">
        <v>2654</v>
      </c>
      <c r="F2456" s="2" t="s">
        <v>2651</v>
      </c>
      <c r="G2456" s="2"/>
      <c r="H2456" s="2" t="s">
        <v>1810</v>
      </c>
      <c r="I2456" s="2" t="s">
        <v>10</v>
      </c>
      <c r="J2456" s="2"/>
      <c r="K2456" s="2">
        <v>21.856152999999999</v>
      </c>
      <c r="L2456" s="2">
        <v>22.311489000000002</v>
      </c>
      <c r="M2456" s="2">
        <v>21.015370999999998</v>
      </c>
      <c r="N2456" s="2">
        <v>21.427505</v>
      </c>
      <c r="O2456" s="2">
        <v>20.9422</v>
      </c>
      <c r="P2456" s="2">
        <v>20.493272999999999</v>
      </c>
      <c r="Q2456" s="2">
        <v>20.130210999999999</v>
      </c>
      <c r="R2456" s="2">
        <v>20.324413</v>
      </c>
      <c r="S2456" s="2">
        <v>20.449335000000001</v>
      </c>
      <c r="T2456" s="2">
        <v>20.418614999999999</v>
      </c>
      <c r="U2456" s="2">
        <v>20.691692</v>
      </c>
      <c r="V2456" s="2">
        <v>20.80442</v>
      </c>
      <c r="W2456" s="2">
        <v>20.895733</v>
      </c>
      <c r="X2456" s="2">
        <v>20.944095999999998</v>
      </c>
      <c r="Y2456" s="2">
        <v>21.042905999999999</v>
      </c>
      <c r="Z2456" s="2">
        <v>21.222286</v>
      </c>
      <c r="AA2456" s="2">
        <v>21.453856999999999</v>
      </c>
      <c r="AB2456" s="2">
        <v>21.587439</v>
      </c>
      <c r="AC2456" s="2">
        <v>21.656523</v>
      </c>
      <c r="AD2456" s="2">
        <v>21.844234</v>
      </c>
      <c r="AE2456" s="2">
        <v>21.956071999999999</v>
      </c>
      <c r="AF2456" s="2">
        <v>21.967593999999998</v>
      </c>
      <c r="AG2456" s="2">
        <v>22.227350000000001</v>
      </c>
      <c r="AH2456" s="2">
        <v>22.509626000000001</v>
      </c>
      <c r="AI2456" s="2">
        <v>22.602461000000002</v>
      </c>
      <c r="AJ2456" s="2">
        <v>22.776026000000002</v>
      </c>
      <c r="AK2456" s="2">
        <v>22.831900000000001</v>
      </c>
      <c r="AL2456" s="2">
        <v>22.789881000000001</v>
      </c>
      <c r="AM2456" s="2">
        <v>22.753107</v>
      </c>
      <c r="AN2456" s="2">
        <v>22.667507000000001</v>
      </c>
      <c r="AO2456" s="3">
        <v>1E-3</v>
      </c>
    </row>
    <row r="2457" spans="1:41" hidden="1" x14ac:dyDescent="0.2">
      <c r="A2457" t="s">
        <v>2068</v>
      </c>
      <c r="B2457" s="2" t="s">
        <v>13</v>
      </c>
      <c r="C2457" s="2" t="s">
        <v>2648</v>
      </c>
      <c r="D2457" s="2" t="s">
        <v>2659</v>
      </c>
      <c r="E2457" s="2" t="s">
        <v>2654</v>
      </c>
      <c r="F2457" s="2" t="s">
        <v>2652</v>
      </c>
      <c r="G2457" s="2"/>
      <c r="H2457" s="2" t="s">
        <v>1811</v>
      </c>
      <c r="I2457" s="2" t="s">
        <v>10</v>
      </c>
      <c r="J2457" s="2"/>
      <c r="K2457" s="2">
        <v>21.856152999999999</v>
      </c>
      <c r="L2457" s="2">
        <v>22.311489000000002</v>
      </c>
      <c r="M2457" s="2">
        <v>20.578102000000001</v>
      </c>
      <c r="N2457" s="2">
        <v>20.503765000000001</v>
      </c>
      <c r="O2457" s="2">
        <v>19.944140999999998</v>
      </c>
      <c r="P2457" s="2">
        <v>19.504179000000001</v>
      </c>
      <c r="Q2457" s="2">
        <v>19.185974000000002</v>
      </c>
      <c r="R2457" s="2">
        <v>19.333893</v>
      </c>
      <c r="S2457" s="2">
        <v>19.410198000000001</v>
      </c>
      <c r="T2457" s="2">
        <v>19.342974000000002</v>
      </c>
      <c r="U2457" s="2">
        <v>19.368372000000001</v>
      </c>
      <c r="V2457" s="2">
        <v>19.428818</v>
      </c>
      <c r="W2457" s="2">
        <v>19.444351000000001</v>
      </c>
      <c r="X2457" s="2">
        <v>19.277376</v>
      </c>
      <c r="Y2457" s="2">
        <v>19.254878999999999</v>
      </c>
      <c r="Z2457" s="2">
        <v>19.234138000000002</v>
      </c>
      <c r="AA2457" s="2">
        <v>19.246054000000001</v>
      </c>
      <c r="AB2457" s="2">
        <v>19.322523</v>
      </c>
      <c r="AC2457" s="2">
        <v>19.328465999999999</v>
      </c>
      <c r="AD2457" s="2">
        <v>19.631701</v>
      </c>
      <c r="AE2457" s="2">
        <v>19.760480999999999</v>
      </c>
      <c r="AF2457" s="2">
        <v>19.756316999999999</v>
      </c>
      <c r="AG2457" s="2">
        <v>20.003088000000002</v>
      </c>
      <c r="AH2457" s="2">
        <v>20.090788</v>
      </c>
      <c r="AI2457" s="2">
        <v>20.119892</v>
      </c>
      <c r="AJ2457" s="2">
        <v>20.342206999999998</v>
      </c>
      <c r="AK2457" s="2">
        <v>20.212665999999999</v>
      </c>
      <c r="AL2457" s="2">
        <v>20.262547999999999</v>
      </c>
      <c r="AM2457" s="2">
        <v>20.471252</v>
      </c>
      <c r="AN2457" s="2">
        <v>20.594704</v>
      </c>
      <c r="AO2457" s="3">
        <v>-2E-3</v>
      </c>
    </row>
    <row r="2458" spans="1:41" hidden="1" x14ac:dyDescent="0.2">
      <c r="A2458" t="s">
        <v>2068</v>
      </c>
      <c r="B2458" s="2" t="s">
        <v>15</v>
      </c>
      <c r="C2458" s="2" t="s">
        <v>2648</v>
      </c>
      <c r="D2458" s="2" t="s">
        <v>2659</v>
      </c>
      <c r="E2458" s="2" t="s">
        <v>2654</v>
      </c>
      <c r="F2458" s="2" t="s">
        <v>2653</v>
      </c>
      <c r="G2458" s="2"/>
      <c r="H2458" s="2" t="s">
        <v>1812</v>
      </c>
      <c r="I2458" s="2" t="s">
        <v>10</v>
      </c>
      <c r="J2458" s="2"/>
      <c r="K2458" s="2">
        <v>21.856152999999999</v>
      </c>
      <c r="L2458" s="2">
        <v>22.311489000000002</v>
      </c>
      <c r="M2458" s="2">
        <v>20.865165999999999</v>
      </c>
      <c r="N2458" s="2">
        <v>21.583988000000002</v>
      </c>
      <c r="O2458" s="2">
        <v>21.483277999999999</v>
      </c>
      <c r="P2458" s="2">
        <v>21.241541000000002</v>
      </c>
      <c r="Q2458" s="2">
        <v>21.029389999999999</v>
      </c>
      <c r="R2458" s="2">
        <v>21.470348000000001</v>
      </c>
      <c r="S2458" s="2">
        <v>22.396366</v>
      </c>
      <c r="T2458" s="2">
        <v>22.649864000000001</v>
      </c>
      <c r="U2458" s="2">
        <v>23.023527000000001</v>
      </c>
      <c r="V2458" s="2">
        <v>23.350387999999999</v>
      </c>
      <c r="W2458" s="2">
        <v>23.653324000000001</v>
      </c>
      <c r="X2458" s="2">
        <v>23.921050999999999</v>
      </c>
      <c r="Y2458" s="2">
        <v>24.020627999999999</v>
      </c>
      <c r="Z2458" s="2">
        <v>24.228683</v>
      </c>
      <c r="AA2458" s="2">
        <v>24.48197</v>
      </c>
      <c r="AB2458" s="2">
        <v>24.525220999999998</v>
      </c>
      <c r="AC2458" s="2">
        <v>24.695195999999999</v>
      </c>
      <c r="AD2458" s="2">
        <v>24.373681999999999</v>
      </c>
      <c r="AE2458" s="2">
        <v>24.277431</v>
      </c>
      <c r="AF2458" s="2">
        <v>24.360363</v>
      </c>
      <c r="AG2458" s="2">
        <v>24.651731000000002</v>
      </c>
      <c r="AH2458" s="2">
        <v>24.847076000000001</v>
      </c>
      <c r="AI2458" s="2">
        <v>25.211376000000001</v>
      </c>
      <c r="AJ2458" s="2">
        <v>25.250208000000001</v>
      </c>
      <c r="AK2458" s="2">
        <v>25.312733000000001</v>
      </c>
      <c r="AL2458" s="2">
        <v>25.143436000000001</v>
      </c>
      <c r="AM2458" s="2">
        <v>25.114495999999999</v>
      </c>
      <c r="AN2458" s="2">
        <v>25.230892000000001</v>
      </c>
      <c r="AO2458" s="3">
        <v>5.0000000000000001E-3</v>
      </c>
    </row>
    <row r="2459" spans="1:41" hidden="1" x14ac:dyDescent="0.2">
      <c r="A2459" t="s">
        <v>2068</v>
      </c>
      <c r="B2459" s="2" t="s">
        <v>36</v>
      </c>
      <c r="C2459" s="2" t="s">
        <v>2648</v>
      </c>
      <c r="D2459" s="2" t="s">
        <v>2659</v>
      </c>
      <c r="E2459" s="2" t="s">
        <v>2660</v>
      </c>
      <c r="F2459" s="2"/>
      <c r="G2459" s="2"/>
      <c r="H2459" s="2"/>
      <c r="I2459" s="2" t="s">
        <v>10</v>
      </c>
      <c r="J2459" s="2"/>
      <c r="K2459" s="2"/>
      <c r="L2459" s="2"/>
      <c r="M2459" s="2"/>
      <c r="N2459" s="2"/>
      <c r="O2459" s="2"/>
      <c r="P2459" s="2"/>
      <c r="Q2459" s="2"/>
      <c r="R2459" s="2"/>
      <c r="S2459" s="2"/>
      <c r="T2459" s="2"/>
      <c r="U2459" s="2"/>
      <c r="V2459" s="2"/>
      <c r="W2459" s="2"/>
      <c r="X2459" s="2"/>
      <c r="Y2459" s="2"/>
      <c r="Z2459" s="2"/>
      <c r="AA2459" s="2"/>
      <c r="AB2459" s="2"/>
      <c r="AC2459" s="2"/>
      <c r="AD2459" s="2"/>
      <c r="AE2459" s="2"/>
      <c r="AF2459" s="2"/>
      <c r="AG2459" s="2"/>
      <c r="AH2459" s="2"/>
      <c r="AI2459" s="2"/>
      <c r="AJ2459" s="2"/>
      <c r="AK2459" s="2"/>
      <c r="AL2459" s="2"/>
      <c r="AM2459" s="2"/>
      <c r="AN2459" s="2"/>
      <c r="AO2459" s="2"/>
    </row>
    <row r="2460" spans="1:41" hidden="1" x14ac:dyDescent="0.2">
      <c r="A2460" t="s">
        <v>2068</v>
      </c>
      <c r="B2460" s="2" t="s">
        <v>11</v>
      </c>
      <c r="C2460" s="2" t="s">
        <v>2648</v>
      </c>
      <c r="D2460" s="2" t="s">
        <v>2659</v>
      </c>
      <c r="E2460" s="2" t="s">
        <v>2660</v>
      </c>
      <c r="F2460" s="2" t="s">
        <v>2651</v>
      </c>
      <c r="G2460" s="2"/>
      <c r="H2460" s="2" t="s">
        <v>1813</v>
      </c>
      <c r="I2460" s="2" t="s">
        <v>10</v>
      </c>
      <c r="J2460" s="2"/>
      <c r="K2460" s="2">
        <v>7.5130530000000002</v>
      </c>
      <c r="L2460" s="2">
        <v>8.8169710000000006</v>
      </c>
      <c r="M2460" s="2">
        <v>9.3318709999999996</v>
      </c>
      <c r="N2460" s="2">
        <v>11.046851</v>
      </c>
      <c r="O2460" s="2">
        <v>11.931103999999999</v>
      </c>
      <c r="P2460" s="2">
        <v>12.913406</v>
      </c>
      <c r="Q2460" s="2">
        <v>14.032455000000001</v>
      </c>
      <c r="R2460" s="2">
        <v>14.248177999999999</v>
      </c>
      <c r="S2460" s="2">
        <v>14.348668999999999</v>
      </c>
      <c r="T2460" s="2">
        <v>14.503728000000001</v>
      </c>
      <c r="U2460" s="2">
        <v>14.684386</v>
      </c>
      <c r="V2460" s="2">
        <v>14.825322</v>
      </c>
      <c r="W2460" s="2">
        <v>14.931507999999999</v>
      </c>
      <c r="X2460" s="2">
        <v>14.933873999999999</v>
      </c>
      <c r="Y2460" s="2">
        <v>14.962019</v>
      </c>
      <c r="Z2460" s="2">
        <v>14.899143</v>
      </c>
      <c r="AA2460" s="2">
        <v>14.834163</v>
      </c>
      <c r="AB2460" s="2">
        <v>15.077605</v>
      </c>
      <c r="AC2460" s="2">
        <v>14.935354999999999</v>
      </c>
      <c r="AD2460" s="2">
        <v>15.458525</v>
      </c>
      <c r="AE2460" s="2">
        <v>15.630435</v>
      </c>
      <c r="AF2460" s="2">
        <v>15.771184999999999</v>
      </c>
      <c r="AG2460" s="2">
        <v>16.142239</v>
      </c>
      <c r="AH2460" s="2">
        <v>16.3888</v>
      </c>
      <c r="AI2460" s="2">
        <v>16.464682</v>
      </c>
      <c r="AJ2460" s="2">
        <v>16.642182999999999</v>
      </c>
      <c r="AK2460" s="2">
        <v>16.698639</v>
      </c>
      <c r="AL2460" s="2">
        <v>16.678968000000001</v>
      </c>
      <c r="AM2460" s="2">
        <v>16.690380000000001</v>
      </c>
      <c r="AN2460" s="2">
        <v>16.647069999999999</v>
      </c>
      <c r="AO2460" s="3">
        <v>2.8000000000000001E-2</v>
      </c>
    </row>
    <row r="2461" spans="1:41" hidden="1" x14ac:dyDescent="0.2">
      <c r="A2461" t="s">
        <v>2068</v>
      </c>
      <c r="B2461" s="2" t="s">
        <v>13</v>
      </c>
      <c r="C2461" s="2" t="s">
        <v>2648</v>
      </c>
      <c r="D2461" s="2" t="s">
        <v>2659</v>
      </c>
      <c r="E2461" s="2" t="s">
        <v>2660</v>
      </c>
      <c r="F2461" s="2" t="s">
        <v>2652</v>
      </c>
      <c r="G2461" s="2"/>
      <c r="H2461" s="2" t="s">
        <v>1814</v>
      </c>
      <c r="I2461" s="2" t="s">
        <v>10</v>
      </c>
      <c r="J2461" s="2"/>
      <c r="K2461" s="2">
        <v>7.5130530000000002</v>
      </c>
      <c r="L2461" s="2">
        <v>8.8169710000000006</v>
      </c>
      <c r="M2461" s="2">
        <v>9.0293349999999997</v>
      </c>
      <c r="N2461" s="2">
        <v>10.288116</v>
      </c>
      <c r="O2461" s="2">
        <v>11.133187</v>
      </c>
      <c r="P2461" s="2">
        <v>12.124616</v>
      </c>
      <c r="Q2461" s="2">
        <v>13.24119</v>
      </c>
      <c r="R2461" s="2">
        <v>13.389662</v>
      </c>
      <c r="S2461" s="2">
        <v>13.496861000000001</v>
      </c>
      <c r="T2461" s="2">
        <v>13.56151</v>
      </c>
      <c r="U2461" s="2">
        <v>13.631829</v>
      </c>
      <c r="V2461" s="2">
        <v>13.741612999999999</v>
      </c>
      <c r="W2461" s="2">
        <v>13.799108</v>
      </c>
      <c r="X2461" s="2">
        <v>13.735204</v>
      </c>
      <c r="Y2461" s="2">
        <v>13.760612999999999</v>
      </c>
      <c r="Z2461" s="2">
        <v>13.753605</v>
      </c>
      <c r="AA2461" s="2">
        <v>13.778090000000001</v>
      </c>
      <c r="AB2461" s="2">
        <v>13.901439999999999</v>
      </c>
      <c r="AC2461" s="2">
        <v>13.920677</v>
      </c>
      <c r="AD2461" s="2">
        <v>14.227922</v>
      </c>
      <c r="AE2461" s="2">
        <v>14.359495000000001</v>
      </c>
      <c r="AF2461" s="2">
        <v>14.355765</v>
      </c>
      <c r="AG2461" s="2">
        <v>14.580989000000001</v>
      </c>
      <c r="AH2461" s="2">
        <v>14.690371000000001</v>
      </c>
      <c r="AI2461" s="2">
        <v>14.724942</v>
      </c>
      <c r="AJ2461" s="2">
        <v>14.920560999999999</v>
      </c>
      <c r="AK2461" s="2">
        <v>14.82516</v>
      </c>
      <c r="AL2461" s="2">
        <v>14.859944</v>
      </c>
      <c r="AM2461" s="2">
        <v>15.021622000000001</v>
      </c>
      <c r="AN2461" s="2">
        <v>15.166423</v>
      </c>
      <c r="AO2461" s="3">
        <v>2.5000000000000001E-2</v>
      </c>
    </row>
    <row r="2462" spans="1:41" hidden="1" x14ac:dyDescent="0.2">
      <c r="A2462" t="s">
        <v>2068</v>
      </c>
      <c r="B2462" s="2" t="s">
        <v>15</v>
      </c>
      <c r="C2462" s="2" t="s">
        <v>2648</v>
      </c>
      <c r="D2462" s="2" t="s">
        <v>2659</v>
      </c>
      <c r="E2462" s="2" t="s">
        <v>2660</v>
      </c>
      <c r="F2462" s="2" t="s">
        <v>2653</v>
      </c>
      <c r="G2462" s="2"/>
      <c r="H2462" s="2" t="s">
        <v>1815</v>
      </c>
      <c r="I2462" s="2" t="s">
        <v>10</v>
      </c>
      <c r="J2462" s="2"/>
      <c r="K2462" s="2">
        <v>7.5130530000000002</v>
      </c>
      <c r="L2462" s="2">
        <v>8.8169710000000006</v>
      </c>
      <c r="M2462" s="2">
        <v>9.1479370000000007</v>
      </c>
      <c r="N2462" s="2">
        <v>11.196262000000001</v>
      </c>
      <c r="O2462" s="2">
        <v>12.450474</v>
      </c>
      <c r="P2462" s="2">
        <v>13.599425999999999</v>
      </c>
      <c r="Q2462" s="2">
        <v>14.830171</v>
      </c>
      <c r="R2462" s="2">
        <v>15.190447000000001</v>
      </c>
      <c r="S2462" s="2">
        <v>15.938045000000001</v>
      </c>
      <c r="T2462" s="2">
        <v>16.034824</v>
      </c>
      <c r="U2462" s="2">
        <v>16.255624999999998</v>
      </c>
      <c r="V2462" s="2">
        <v>16.433198999999998</v>
      </c>
      <c r="W2462" s="2">
        <v>16.573135000000001</v>
      </c>
      <c r="X2462" s="2">
        <v>16.677848999999998</v>
      </c>
      <c r="Y2462" s="2">
        <v>16.723248999999999</v>
      </c>
      <c r="Z2462" s="2">
        <v>16.814195999999999</v>
      </c>
      <c r="AA2462" s="2">
        <v>16.826611</v>
      </c>
      <c r="AB2462" s="2">
        <v>16.989601</v>
      </c>
      <c r="AC2462" s="2">
        <v>17.044201000000001</v>
      </c>
      <c r="AD2462" s="2">
        <v>17.096121</v>
      </c>
      <c r="AE2462" s="2">
        <v>17.237556000000001</v>
      </c>
      <c r="AF2462" s="2">
        <v>17.353161</v>
      </c>
      <c r="AG2462" s="2">
        <v>17.630801999999999</v>
      </c>
      <c r="AH2462" s="2">
        <v>17.566579999999998</v>
      </c>
      <c r="AI2462" s="2">
        <v>17.690867999999998</v>
      </c>
      <c r="AJ2462" s="2">
        <v>17.824646000000001</v>
      </c>
      <c r="AK2462" s="2">
        <v>17.832675999999999</v>
      </c>
      <c r="AL2462" s="2">
        <v>17.905726999999999</v>
      </c>
      <c r="AM2462" s="2">
        <v>17.982233000000001</v>
      </c>
      <c r="AN2462" s="2">
        <v>17.948039999999999</v>
      </c>
      <c r="AO2462" s="3">
        <v>0.03</v>
      </c>
    </row>
    <row r="2463" spans="1:41" hidden="1" x14ac:dyDescent="0.2">
      <c r="A2463" t="s">
        <v>2068</v>
      </c>
      <c r="B2463" s="2" t="s">
        <v>21</v>
      </c>
      <c r="C2463" s="2" t="s">
        <v>2648</v>
      </c>
      <c r="D2463" s="2" t="s">
        <v>2659</v>
      </c>
      <c r="E2463" s="2" t="s">
        <v>2655</v>
      </c>
      <c r="F2463" s="2"/>
      <c r="G2463" s="2"/>
      <c r="H2463" s="2"/>
      <c r="I2463" s="2" t="s">
        <v>10</v>
      </c>
      <c r="J2463" s="2"/>
      <c r="K2463" s="2"/>
      <c r="L2463" s="2"/>
      <c r="M2463" s="2"/>
      <c r="N2463" s="2"/>
      <c r="O2463" s="2"/>
      <c r="P2463" s="2"/>
      <c r="Q2463" s="2"/>
      <c r="R2463" s="2"/>
      <c r="S2463" s="2"/>
      <c r="T2463" s="2"/>
      <c r="U2463" s="2"/>
      <c r="V2463" s="2"/>
      <c r="W2463" s="2"/>
      <c r="X2463" s="2"/>
      <c r="Y2463" s="2"/>
      <c r="Z2463" s="2"/>
      <c r="AA2463" s="2"/>
      <c r="AB2463" s="2"/>
      <c r="AC2463" s="2"/>
      <c r="AD2463" s="2"/>
      <c r="AE2463" s="2"/>
      <c r="AF2463" s="2"/>
      <c r="AG2463" s="2"/>
      <c r="AH2463" s="2"/>
      <c r="AI2463" s="2"/>
      <c r="AJ2463" s="2"/>
      <c r="AK2463" s="2"/>
      <c r="AL2463" s="2"/>
      <c r="AM2463" s="2"/>
      <c r="AN2463" s="2"/>
      <c r="AO2463" s="2"/>
    </row>
    <row r="2464" spans="1:41" hidden="1" x14ac:dyDescent="0.2">
      <c r="A2464" t="s">
        <v>2068</v>
      </c>
      <c r="B2464" s="2" t="s">
        <v>11</v>
      </c>
      <c r="C2464" s="2" t="s">
        <v>2648</v>
      </c>
      <c r="D2464" s="2" t="s">
        <v>2659</v>
      </c>
      <c r="E2464" s="2" t="s">
        <v>2655</v>
      </c>
      <c r="F2464" s="2" t="s">
        <v>2651</v>
      </c>
      <c r="G2464" s="2"/>
      <c r="H2464" s="2" t="s">
        <v>1816</v>
      </c>
      <c r="I2464" s="2" t="s">
        <v>10</v>
      </c>
      <c r="J2464" s="2"/>
      <c r="K2464" s="2">
        <v>4.3499670000000004</v>
      </c>
      <c r="L2464" s="2">
        <v>4.1039649999999996</v>
      </c>
      <c r="M2464" s="2">
        <v>3.7617210000000001</v>
      </c>
      <c r="N2464" s="2">
        <v>3.4533399999999999</v>
      </c>
      <c r="O2464" s="2">
        <v>3.2875540000000001</v>
      </c>
      <c r="P2464" s="2">
        <v>3.2659989999999999</v>
      </c>
      <c r="Q2464" s="2">
        <v>3.3631099999999998</v>
      </c>
      <c r="R2464" s="2">
        <v>3.5271499999999998</v>
      </c>
      <c r="S2464" s="2">
        <v>3.6445180000000001</v>
      </c>
      <c r="T2464" s="2">
        <v>3.7396340000000001</v>
      </c>
      <c r="U2464" s="2">
        <v>3.8224960000000001</v>
      </c>
      <c r="V2464" s="2">
        <v>3.8517990000000002</v>
      </c>
      <c r="W2464" s="2">
        <v>3.918145</v>
      </c>
      <c r="X2464" s="2">
        <v>3.9148510000000001</v>
      </c>
      <c r="Y2464" s="2">
        <v>3.9116080000000002</v>
      </c>
      <c r="Z2464" s="2">
        <v>3.920687</v>
      </c>
      <c r="AA2464" s="2">
        <v>3.9355440000000002</v>
      </c>
      <c r="AB2464" s="2">
        <v>3.9501460000000002</v>
      </c>
      <c r="AC2464" s="2">
        <v>3.949783</v>
      </c>
      <c r="AD2464" s="2">
        <v>3.980585</v>
      </c>
      <c r="AE2464" s="2">
        <v>3.9839090000000001</v>
      </c>
      <c r="AF2464" s="2">
        <v>3.959835</v>
      </c>
      <c r="AG2464" s="2">
        <v>3.9609239999999999</v>
      </c>
      <c r="AH2464" s="2">
        <v>3.9000870000000001</v>
      </c>
      <c r="AI2464" s="2">
        <v>3.8685320000000001</v>
      </c>
      <c r="AJ2464" s="2">
        <v>3.854571</v>
      </c>
      <c r="AK2464" s="2">
        <v>3.846435</v>
      </c>
      <c r="AL2464" s="2">
        <v>3.8644980000000002</v>
      </c>
      <c r="AM2464" s="2">
        <v>3.8403649999999998</v>
      </c>
      <c r="AN2464" s="2">
        <v>3.8300169999999998</v>
      </c>
      <c r="AO2464" s="3">
        <v>-4.0000000000000001E-3</v>
      </c>
    </row>
    <row r="2465" spans="1:41" hidden="1" x14ac:dyDescent="0.2">
      <c r="A2465" t="s">
        <v>2068</v>
      </c>
      <c r="B2465" s="2" t="s">
        <v>13</v>
      </c>
      <c r="C2465" s="2" t="s">
        <v>2648</v>
      </c>
      <c r="D2465" s="2" t="s">
        <v>2659</v>
      </c>
      <c r="E2465" s="2" t="s">
        <v>2655</v>
      </c>
      <c r="F2465" s="2" t="s">
        <v>2652</v>
      </c>
      <c r="G2465" s="2"/>
      <c r="H2465" s="2" t="s">
        <v>1817</v>
      </c>
      <c r="I2465" s="2" t="s">
        <v>10</v>
      </c>
      <c r="J2465" s="2"/>
      <c r="K2465" s="2">
        <v>4.355118</v>
      </c>
      <c r="L2465" s="2">
        <v>3.8279350000000001</v>
      </c>
      <c r="M2465" s="2">
        <v>3.3433259999999998</v>
      </c>
      <c r="N2465" s="2">
        <v>2.9317289999999998</v>
      </c>
      <c r="O2465" s="2">
        <v>2.7359650000000002</v>
      </c>
      <c r="P2465" s="2">
        <v>2.6710569999999998</v>
      </c>
      <c r="Q2465" s="2">
        <v>2.704342</v>
      </c>
      <c r="R2465" s="2">
        <v>2.8354789999999999</v>
      </c>
      <c r="S2465" s="2">
        <v>2.913405</v>
      </c>
      <c r="T2465" s="2">
        <v>2.9879060000000002</v>
      </c>
      <c r="U2465" s="2">
        <v>3.01017</v>
      </c>
      <c r="V2465" s="2">
        <v>3.016397</v>
      </c>
      <c r="W2465" s="2">
        <v>3.0896560000000002</v>
      </c>
      <c r="X2465" s="2">
        <v>3.0887509999999998</v>
      </c>
      <c r="Y2465" s="2">
        <v>3.0584899999999999</v>
      </c>
      <c r="Z2465" s="2">
        <v>3.0456129999999999</v>
      </c>
      <c r="AA2465" s="2">
        <v>3.0385710000000001</v>
      </c>
      <c r="AB2465" s="2">
        <v>3.0102159999999998</v>
      </c>
      <c r="AC2465" s="2">
        <v>3.016076</v>
      </c>
      <c r="AD2465" s="2">
        <v>2.989325</v>
      </c>
      <c r="AE2465" s="2">
        <v>2.950088</v>
      </c>
      <c r="AF2465" s="2">
        <v>2.8875440000000001</v>
      </c>
      <c r="AG2465" s="2">
        <v>2.8630369999999998</v>
      </c>
      <c r="AH2465" s="2">
        <v>2.8413620000000002</v>
      </c>
      <c r="AI2465" s="2">
        <v>2.8269829999999998</v>
      </c>
      <c r="AJ2465" s="2">
        <v>2.8072689999999998</v>
      </c>
      <c r="AK2465" s="2">
        <v>2.7673489999999998</v>
      </c>
      <c r="AL2465" s="2">
        <v>2.7691690000000002</v>
      </c>
      <c r="AM2465" s="2">
        <v>2.7682410000000002</v>
      </c>
      <c r="AN2465" s="2">
        <v>2.7732109999999999</v>
      </c>
      <c r="AO2465" s="3">
        <v>-1.4999999999999999E-2</v>
      </c>
    </row>
    <row r="2466" spans="1:41" hidden="1" x14ac:dyDescent="0.2">
      <c r="A2466" t="s">
        <v>2068</v>
      </c>
      <c r="B2466" s="2" t="s">
        <v>15</v>
      </c>
      <c r="C2466" s="2" t="s">
        <v>2648</v>
      </c>
      <c r="D2466" s="2" t="s">
        <v>2659</v>
      </c>
      <c r="E2466" s="2" t="s">
        <v>2655</v>
      </c>
      <c r="F2466" s="2" t="s">
        <v>2653</v>
      </c>
      <c r="G2466" s="2"/>
      <c r="H2466" s="2" t="s">
        <v>1818</v>
      </c>
      <c r="I2466" s="2" t="s">
        <v>10</v>
      </c>
      <c r="J2466" s="2"/>
      <c r="K2466" s="2">
        <v>4.3467710000000004</v>
      </c>
      <c r="L2466" s="2">
        <v>4.7149780000000003</v>
      </c>
      <c r="M2466" s="2">
        <v>4.6078659999999996</v>
      </c>
      <c r="N2466" s="2">
        <v>4.5020280000000001</v>
      </c>
      <c r="O2466" s="2">
        <v>4.4995000000000003</v>
      </c>
      <c r="P2466" s="2">
        <v>4.6164990000000001</v>
      </c>
      <c r="Q2466" s="2">
        <v>4.7245879999999998</v>
      </c>
      <c r="R2466" s="2">
        <v>5.0239529999999997</v>
      </c>
      <c r="S2466" s="2">
        <v>5.3219149999999997</v>
      </c>
      <c r="T2466" s="2">
        <v>5.5309999999999997</v>
      </c>
      <c r="U2466" s="2">
        <v>5.7473299999999998</v>
      </c>
      <c r="V2466" s="2">
        <v>5.9385130000000004</v>
      </c>
      <c r="W2466" s="2">
        <v>6.1029960000000001</v>
      </c>
      <c r="X2466" s="2">
        <v>6.2194929999999999</v>
      </c>
      <c r="Y2466" s="2">
        <v>6.2841940000000003</v>
      </c>
      <c r="Z2466" s="2">
        <v>6.4725640000000002</v>
      </c>
      <c r="AA2466" s="2">
        <v>6.5235640000000004</v>
      </c>
      <c r="AB2466" s="2">
        <v>6.5973769999999998</v>
      </c>
      <c r="AC2466" s="2">
        <v>6.7163250000000003</v>
      </c>
      <c r="AD2466" s="2">
        <v>6.8384609999999997</v>
      </c>
      <c r="AE2466" s="2">
        <v>6.8139810000000001</v>
      </c>
      <c r="AF2466" s="2">
        <v>6.7467569999999997</v>
      </c>
      <c r="AG2466" s="2">
        <v>6.6992200000000004</v>
      </c>
      <c r="AH2466" s="2">
        <v>6.8288070000000003</v>
      </c>
      <c r="AI2466" s="2">
        <v>6.8561540000000001</v>
      </c>
      <c r="AJ2466" s="2">
        <v>6.8908370000000003</v>
      </c>
      <c r="AK2466" s="2">
        <v>6.9198589999999998</v>
      </c>
      <c r="AL2466" s="2">
        <v>6.944121</v>
      </c>
      <c r="AM2466" s="2">
        <v>6.9984630000000001</v>
      </c>
      <c r="AN2466" s="2">
        <v>7.0522840000000002</v>
      </c>
      <c r="AO2466" s="3">
        <v>1.7000000000000001E-2</v>
      </c>
    </row>
    <row r="2467" spans="1:41" hidden="1" x14ac:dyDescent="0.2">
      <c r="A2467" t="s">
        <v>2068</v>
      </c>
      <c r="B2467" s="2" t="s">
        <v>59</v>
      </c>
      <c r="C2467" s="2" t="s">
        <v>2648</v>
      </c>
      <c r="D2467" s="2" t="s">
        <v>2659</v>
      </c>
      <c r="E2467" s="2" t="s">
        <v>2661</v>
      </c>
      <c r="F2467" s="2"/>
      <c r="G2467" s="2"/>
      <c r="H2467" s="2"/>
      <c r="I2467" s="2" t="s">
        <v>10</v>
      </c>
      <c r="J2467" s="2"/>
      <c r="K2467" s="2"/>
      <c r="L2467" s="2"/>
      <c r="M2467" s="2"/>
      <c r="N2467" s="2"/>
      <c r="O2467" s="2"/>
      <c r="P2467" s="2"/>
      <c r="Q2467" s="2"/>
      <c r="R2467" s="2"/>
      <c r="S2467" s="2"/>
      <c r="T2467" s="2"/>
      <c r="U2467" s="2"/>
      <c r="V2467" s="2"/>
      <c r="W2467" s="2"/>
      <c r="X2467" s="2"/>
      <c r="Y2467" s="2"/>
      <c r="Z2467" s="2"/>
      <c r="AA2467" s="2"/>
      <c r="AB2467" s="2"/>
      <c r="AC2467" s="2"/>
      <c r="AD2467" s="2"/>
      <c r="AE2467" s="2"/>
      <c r="AF2467" s="2"/>
      <c r="AG2467" s="2"/>
      <c r="AH2467" s="2"/>
      <c r="AI2467" s="2"/>
      <c r="AJ2467" s="2"/>
      <c r="AK2467" s="2"/>
      <c r="AL2467" s="2"/>
      <c r="AM2467" s="2"/>
      <c r="AN2467" s="2"/>
      <c r="AO2467" s="2"/>
    </row>
    <row r="2468" spans="1:41" hidden="1" x14ac:dyDescent="0.2">
      <c r="A2468" t="s">
        <v>2068</v>
      </c>
      <c r="B2468" s="2" t="s">
        <v>11</v>
      </c>
      <c r="C2468" s="2" t="s">
        <v>2648</v>
      </c>
      <c r="D2468" s="2" t="s">
        <v>2659</v>
      </c>
      <c r="E2468" s="2" t="s">
        <v>2661</v>
      </c>
      <c r="F2468" s="2" t="s">
        <v>2651</v>
      </c>
      <c r="G2468" s="2"/>
      <c r="H2468" s="2" t="s">
        <v>1819</v>
      </c>
      <c r="I2468" s="2" t="s">
        <v>10</v>
      </c>
      <c r="J2468" s="2"/>
      <c r="K2468" s="2">
        <v>0</v>
      </c>
      <c r="L2468" s="2">
        <v>0</v>
      </c>
      <c r="M2468" s="2">
        <v>0</v>
      </c>
      <c r="N2468" s="2">
        <v>0</v>
      </c>
      <c r="O2468" s="2">
        <v>0</v>
      </c>
      <c r="P2468" s="2">
        <v>0</v>
      </c>
      <c r="Q2468" s="2">
        <v>0</v>
      </c>
      <c r="R2468" s="2">
        <v>0</v>
      </c>
      <c r="S2468" s="2">
        <v>0</v>
      </c>
      <c r="T2468" s="2">
        <v>0</v>
      </c>
      <c r="U2468" s="2">
        <v>0</v>
      </c>
      <c r="V2468" s="2">
        <v>0</v>
      </c>
      <c r="W2468" s="2">
        <v>0</v>
      </c>
      <c r="X2468" s="2">
        <v>0</v>
      </c>
      <c r="Y2468" s="2">
        <v>0</v>
      </c>
      <c r="Z2468" s="2">
        <v>0</v>
      </c>
      <c r="AA2468" s="2">
        <v>0</v>
      </c>
      <c r="AB2468" s="2">
        <v>0</v>
      </c>
      <c r="AC2468" s="2">
        <v>0</v>
      </c>
      <c r="AD2468" s="2">
        <v>0</v>
      </c>
      <c r="AE2468" s="2">
        <v>0</v>
      </c>
      <c r="AF2468" s="2">
        <v>0</v>
      </c>
      <c r="AG2468" s="2">
        <v>0</v>
      </c>
      <c r="AH2468" s="2">
        <v>0</v>
      </c>
      <c r="AI2468" s="2">
        <v>0</v>
      </c>
      <c r="AJ2468" s="2">
        <v>0</v>
      </c>
      <c r="AK2468" s="2">
        <v>0</v>
      </c>
      <c r="AL2468" s="2">
        <v>0</v>
      </c>
      <c r="AM2468" s="2">
        <v>0</v>
      </c>
      <c r="AN2468" s="2">
        <v>0</v>
      </c>
      <c r="AO2468" s="2" t="s">
        <v>69</v>
      </c>
    </row>
    <row r="2469" spans="1:41" hidden="1" x14ac:dyDescent="0.2">
      <c r="A2469" t="s">
        <v>2068</v>
      </c>
      <c r="B2469" s="2" t="s">
        <v>13</v>
      </c>
      <c r="C2469" s="2" t="s">
        <v>2648</v>
      </c>
      <c r="D2469" s="2" t="s">
        <v>2659</v>
      </c>
      <c r="E2469" s="2" t="s">
        <v>2661</v>
      </c>
      <c r="F2469" s="2" t="s">
        <v>2652</v>
      </c>
      <c r="G2469" s="2"/>
      <c r="H2469" s="2" t="s">
        <v>1820</v>
      </c>
      <c r="I2469" s="2" t="s">
        <v>10</v>
      </c>
      <c r="J2469" s="2"/>
      <c r="K2469" s="2">
        <v>0</v>
      </c>
      <c r="L2469" s="2">
        <v>0</v>
      </c>
      <c r="M2469" s="2">
        <v>0</v>
      </c>
      <c r="N2469" s="2">
        <v>0</v>
      </c>
      <c r="O2469" s="2">
        <v>0</v>
      </c>
      <c r="P2469" s="2">
        <v>0</v>
      </c>
      <c r="Q2469" s="2">
        <v>0</v>
      </c>
      <c r="R2469" s="2">
        <v>0</v>
      </c>
      <c r="S2469" s="2">
        <v>0</v>
      </c>
      <c r="T2469" s="2">
        <v>0</v>
      </c>
      <c r="U2469" s="2">
        <v>0</v>
      </c>
      <c r="V2469" s="2">
        <v>0</v>
      </c>
      <c r="W2469" s="2">
        <v>0</v>
      </c>
      <c r="X2469" s="2">
        <v>0</v>
      </c>
      <c r="Y2469" s="2">
        <v>0</v>
      </c>
      <c r="Z2469" s="2">
        <v>0</v>
      </c>
      <c r="AA2469" s="2">
        <v>0</v>
      </c>
      <c r="AB2469" s="2">
        <v>0</v>
      </c>
      <c r="AC2469" s="2">
        <v>0</v>
      </c>
      <c r="AD2469" s="2">
        <v>0</v>
      </c>
      <c r="AE2469" s="2">
        <v>0</v>
      </c>
      <c r="AF2469" s="2">
        <v>0</v>
      </c>
      <c r="AG2469" s="2">
        <v>0</v>
      </c>
      <c r="AH2469" s="2">
        <v>0</v>
      </c>
      <c r="AI2469" s="2">
        <v>0</v>
      </c>
      <c r="AJ2469" s="2">
        <v>0</v>
      </c>
      <c r="AK2469" s="2">
        <v>0</v>
      </c>
      <c r="AL2469" s="2">
        <v>0</v>
      </c>
      <c r="AM2469" s="2">
        <v>0</v>
      </c>
      <c r="AN2469" s="2">
        <v>0</v>
      </c>
      <c r="AO2469" s="2" t="s">
        <v>69</v>
      </c>
    </row>
    <row r="2470" spans="1:41" hidden="1" x14ac:dyDescent="0.2">
      <c r="A2470" t="s">
        <v>2068</v>
      </c>
      <c r="B2470" s="2" t="s">
        <v>15</v>
      </c>
      <c r="C2470" s="2" t="s">
        <v>2648</v>
      </c>
      <c r="D2470" s="2" t="s">
        <v>2659</v>
      </c>
      <c r="E2470" s="2" t="s">
        <v>2661</v>
      </c>
      <c r="F2470" s="2" t="s">
        <v>2653</v>
      </c>
      <c r="G2470" s="2"/>
      <c r="H2470" s="2" t="s">
        <v>1821</v>
      </c>
      <c r="I2470" s="2" t="s">
        <v>10</v>
      </c>
      <c r="J2470" s="2"/>
      <c r="K2470" s="2">
        <v>0</v>
      </c>
      <c r="L2470" s="2">
        <v>0</v>
      </c>
      <c r="M2470" s="2">
        <v>0</v>
      </c>
      <c r="N2470" s="2">
        <v>0</v>
      </c>
      <c r="O2470" s="2">
        <v>0</v>
      </c>
      <c r="P2470" s="2">
        <v>0</v>
      </c>
      <c r="Q2470" s="2">
        <v>0</v>
      </c>
      <c r="R2470" s="2">
        <v>0</v>
      </c>
      <c r="S2470" s="2">
        <v>0</v>
      </c>
      <c r="T2470" s="2">
        <v>0</v>
      </c>
      <c r="U2470" s="2">
        <v>0</v>
      </c>
      <c r="V2470" s="2">
        <v>0</v>
      </c>
      <c r="W2470" s="2">
        <v>0</v>
      </c>
      <c r="X2470" s="2">
        <v>0</v>
      </c>
      <c r="Y2470" s="2">
        <v>0</v>
      </c>
      <c r="Z2470" s="2">
        <v>0</v>
      </c>
      <c r="AA2470" s="2">
        <v>0</v>
      </c>
      <c r="AB2470" s="2">
        <v>0</v>
      </c>
      <c r="AC2470" s="2">
        <v>0</v>
      </c>
      <c r="AD2470" s="2">
        <v>0</v>
      </c>
      <c r="AE2470" s="2">
        <v>0</v>
      </c>
      <c r="AF2470" s="2">
        <v>0</v>
      </c>
      <c r="AG2470" s="2">
        <v>0</v>
      </c>
      <c r="AH2470" s="2">
        <v>0</v>
      </c>
      <c r="AI2470" s="2">
        <v>0</v>
      </c>
      <c r="AJ2470" s="2">
        <v>0</v>
      </c>
      <c r="AK2470" s="2">
        <v>0</v>
      </c>
      <c r="AL2470" s="2">
        <v>0</v>
      </c>
      <c r="AM2470" s="2">
        <v>0</v>
      </c>
      <c r="AN2470" s="2">
        <v>0</v>
      </c>
      <c r="AO2470" s="2" t="s">
        <v>69</v>
      </c>
    </row>
    <row r="2471" spans="1:41" hidden="1" x14ac:dyDescent="0.2">
      <c r="A2471" t="s">
        <v>2068</v>
      </c>
      <c r="B2471" s="2" t="s">
        <v>63</v>
      </c>
      <c r="C2471" s="2" t="s">
        <v>2648</v>
      </c>
      <c r="D2471" s="2" t="s">
        <v>2659</v>
      </c>
      <c r="E2471" s="2" t="s">
        <v>2662</v>
      </c>
      <c r="F2471" s="2"/>
      <c r="G2471" s="2"/>
      <c r="H2471" s="2"/>
      <c r="I2471" s="2" t="s">
        <v>10</v>
      </c>
      <c r="J2471" s="2"/>
      <c r="K2471" s="2"/>
      <c r="L2471" s="2"/>
      <c r="M2471" s="2"/>
      <c r="N2471" s="2"/>
      <c r="O2471" s="2"/>
      <c r="P2471" s="2"/>
      <c r="Q2471" s="2"/>
      <c r="R2471" s="2"/>
      <c r="S2471" s="2"/>
      <c r="T2471" s="2"/>
      <c r="U2471" s="2"/>
      <c r="V2471" s="2"/>
      <c r="W2471" s="2"/>
      <c r="X2471" s="2"/>
      <c r="Y2471" s="2"/>
      <c r="Z2471" s="2"/>
      <c r="AA2471" s="2"/>
      <c r="AB2471" s="2"/>
      <c r="AC2471" s="2"/>
      <c r="AD2471" s="2"/>
      <c r="AE2471" s="2"/>
      <c r="AF2471" s="2"/>
      <c r="AG2471" s="2"/>
      <c r="AH2471" s="2"/>
      <c r="AI2471" s="2"/>
      <c r="AJ2471" s="2"/>
      <c r="AK2471" s="2"/>
      <c r="AL2471" s="2"/>
      <c r="AM2471" s="2"/>
      <c r="AN2471" s="2"/>
      <c r="AO2471" s="2"/>
    </row>
    <row r="2472" spans="1:41" hidden="1" x14ac:dyDescent="0.2">
      <c r="A2472" t="s">
        <v>2068</v>
      </c>
      <c r="B2472" s="2" t="s">
        <v>11</v>
      </c>
      <c r="C2472" s="2" t="s">
        <v>2648</v>
      </c>
      <c r="D2472" s="2" t="s">
        <v>2659</v>
      </c>
      <c r="E2472" s="2" t="s">
        <v>2662</v>
      </c>
      <c r="F2472" s="2" t="s">
        <v>2651</v>
      </c>
      <c r="G2472" s="2"/>
      <c r="H2472" s="2" t="s">
        <v>1822</v>
      </c>
      <c r="I2472" s="2" t="s">
        <v>10</v>
      </c>
      <c r="J2472" s="2"/>
      <c r="K2472" s="2">
        <v>3.153419</v>
      </c>
      <c r="L2472" s="2">
        <v>3.1372490000000002</v>
      </c>
      <c r="M2472" s="2">
        <v>3.1300889999999999</v>
      </c>
      <c r="N2472" s="2">
        <v>3.1567729999999998</v>
      </c>
      <c r="O2472" s="2">
        <v>3.148002</v>
      </c>
      <c r="P2472" s="2">
        <v>3.1349</v>
      </c>
      <c r="Q2472" s="2">
        <v>3.121054</v>
      </c>
      <c r="R2472" s="2">
        <v>3.116476</v>
      </c>
      <c r="S2472" s="2">
        <v>3.1074540000000002</v>
      </c>
      <c r="T2472" s="2">
        <v>3.1008680000000002</v>
      </c>
      <c r="U2472" s="2">
        <v>3.1005069999999999</v>
      </c>
      <c r="V2472" s="2">
        <v>3.095971</v>
      </c>
      <c r="W2472" s="2">
        <v>3.092425</v>
      </c>
      <c r="X2472" s="2">
        <v>3.0865109999999998</v>
      </c>
      <c r="Y2472" s="2">
        <v>3.08114</v>
      </c>
      <c r="Z2472" s="2">
        <v>3.075682</v>
      </c>
      <c r="AA2472" s="2">
        <v>3.0715789999999998</v>
      </c>
      <c r="AB2472" s="2">
        <v>3.06873</v>
      </c>
      <c r="AC2472" s="2">
        <v>3.0663960000000001</v>
      </c>
      <c r="AD2472" s="2">
        <v>3.0674060000000001</v>
      </c>
      <c r="AE2472" s="2">
        <v>3.0668880000000001</v>
      </c>
      <c r="AF2472" s="2">
        <v>3.0628329999999999</v>
      </c>
      <c r="AG2472" s="2">
        <v>3.0632510000000002</v>
      </c>
      <c r="AH2472" s="2">
        <v>3.0632999999999999</v>
      </c>
      <c r="AI2472" s="2">
        <v>3.0623659999999999</v>
      </c>
      <c r="AJ2472" s="2">
        <v>3.0607669999999998</v>
      </c>
      <c r="AK2472" s="2">
        <v>3.0573049999999999</v>
      </c>
      <c r="AL2472" s="2">
        <v>3.0526840000000002</v>
      </c>
      <c r="AM2472" s="2">
        <v>3.0506549999999999</v>
      </c>
      <c r="AN2472" s="2">
        <v>3.0490680000000001</v>
      </c>
      <c r="AO2472" s="3">
        <v>-1E-3</v>
      </c>
    </row>
    <row r="2473" spans="1:41" hidden="1" x14ac:dyDescent="0.2">
      <c r="A2473" t="s">
        <v>2068</v>
      </c>
      <c r="B2473" s="2" t="s">
        <v>13</v>
      </c>
      <c r="C2473" s="2" t="s">
        <v>2648</v>
      </c>
      <c r="D2473" s="2" t="s">
        <v>2659</v>
      </c>
      <c r="E2473" s="2" t="s">
        <v>2662</v>
      </c>
      <c r="F2473" s="2" t="s">
        <v>2652</v>
      </c>
      <c r="G2473" s="2"/>
      <c r="H2473" s="2" t="s">
        <v>1823</v>
      </c>
      <c r="I2473" s="2" t="s">
        <v>10</v>
      </c>
      <c r="J2473" s="2"/>
      <c r="K2473" s="2">
        <v>3.1543299999999999</v>
      </c>
      <c r="L2473" s="2">
        <v>3.138245</v>
      </c>
      <c r="M2473" s="2">
        <v>3.1183670000000001</v>
      </c>
      <c r="N2473" s="2">
        <v>3.1382270000000001</v>
      </c>
      <c r="O2473" s="2">
        <v>3.1290330000000002</v>
      </c>
      <c r="P2473" s="2">
        <v>3.111351</v>
      </c>
      <c r="Q2473" s="2">
        <v>3.0972490000000001</v>
      </c>
      <c r="R2473" s="2">
        <v>3.0847359999999999</v>
      </c>
      <c r="S2473" s="2">
        <v>3.0683820000000002</v>
      </c>
      <c r="T2473" s="2">
        <v>3.0567199999999999</v>
      </c>
      <c r="U2473" s="2">
        <v>3.0482870000000002</v>
      </c>
      <c r="V2473" s="2">
        <v>3.03878</v>
      </c>
      <c r="W2473" s="2">
        <v>3.0275449999999999</v>
      </c>
      <c r="X2473" s="2">
        <v>3.017004</v>
      </c>
      <c r="Y2473" s="2">
        <v>3.00631</v>
      </c>
      <c r="Z2473" s="2">
        <v>2.9978090000000002</v>
      </c>
      <c r="AA2473" s="2">
        <v>2.9908589999999999</v>
      </c>
      <c r="AB2473" s="2">
        <v>2.9882789999999999</v>
      </c>
      <c r="AC2473" s="2">
        <v>2.9855390000000002</v>
      </c>
      <c r="AD2473" s="2">
        <v>2.983193</v>
      </c>
      <c r="AE2473" s="2">
        <v>2.9787569999999999</v>
      </c>
      <c r="AF2473" s="2">
        <v>2.9717560000000001</v>
      </c>
      <c r="AG2473" s="2">
        <v>2.9692059999999998</v>
      </c>
      <c r="AH2473" s="2">
        <v>2.9649909999999999</v>
      </c>
      <c r="AI2473" s="2">
        <v>2.9601299999999999</v>
      </c>
      <c r="AJ2473" s="2">
        <v>2.9569570000000001</v>
      </c>
      <c r="AK2473" s="2">
        <v>2.9500630000000001</v>
      </c>
      <c r="AL2473" s="2">
        <v>2.9449369999999999</v>
      </c>
      <c r="AM2473" s="2">
        <v>2.9435470000000001</v>
      </c>
      <c r="AN2473" s="2">
        <v>2.9418989999999998</v>
      </c>
      <c r="AO2473" s="3">
        <v>-2E-3</v>
      </c>
    </row>
    <row r="2474" spans="1:41" hidden="1" x14ac:dyDescent="0.2">
      <c r="A2474" t="s">
        <v>2068</v>
      </c>
      <c r="B2474" s="2" t="s">
        <v>15</v>
      </c>
      <c r="C2474" s="2" t="s">
        <v>2648</v>
      </c>
      <c r="D2474" s="2" t="s">
        <v>2659</v>
      </c>
      <c r="E2474" s="2" t="s">
        <v>2662</v>
      </c>
      <c r="F2474" s="2" t="s">
        <v>2653</v>
      </c>
      <c r="G2474" s="2"/>
      <c r="H2474" s="2" t="s">
        <v>1824</v>
      </c>
      <c r="I2474" s="2" t="s">
        <v>10</v>
      </c>
      <c r="J2474" s="2"/>
      <c r="K2474" s="2">
        <v>3.1543800000000002</v>
      </c>
      <c r="L2474" s="2">
        <v>3.1395050000000002</v>
      </c>
      <c r="M2474" s="2">
        <v>3.1364550000000002</v>
      </c>
      <c r="N2474" s="2">
        <v>3.1624660000000002</v>
      </c>
      <c r="O2474" s="2">
        <v>3.1687080000000001</v>
      </c>
      <c r="P2474" s="2">
        <v>3.1679759999999999</v>
      </c>
      <c r="Q2474" s="2">
        <v>3.1634139999999999</v>
      </c>
      <c r="R2474" s="2">
        <v>3.167618</v>
      </c>
      <c r="S2474" s="2">
        <v>3.1719970000000002</v>
      </c>
      <c r="T2474" s="2">
        <v>3.1721270000000001</v>
      </c>
      <c r="U2474" s="2">
        <v>3.1724410000000001</v>
      </c>
      <c r="V2474" s="2">
        <v>3.17699</v>
      </c>
      <c r="W2474" s="2">
        <v>3.1816620000000002</v>
      </c>
      <c r="X2474" s="2">
        <v>3.1843430000000001</v>
      </c>
      <c r="Y2474" s="2">
        <v>3.1833320000000001</v>
      </c>
      <c r="Z2474" s="2">
        <v>3.1820040000000001</v>
      </c>
      <c r="AA2474" s="2">
        <v>3.1813829999999998</v>
      </c>
      <c r="AB2474" s="2">
        <v>3.1801200000000001</v>
      </c>
      <c r="AC2474" s="2">
        <v>3.1812450000000001</v>
      </c>
      <c r="AD2474" s="2">
        <v>3.1761620000000002</v>
      </c>
      <c r="AE2474" s="2">
        <v>3.1739199999999999</v>
      </c>
      <c r="AF2474" s="2">
        <v>3.1722109999999999</v>
      </c>
      <c r="AG2474" s="2">
        <v>3.1716820000000001</v>
      </c>
      <c r="AH2474" s="2">
        <v>3.1718760000000001</v>
      </c>
      <c r="AI2474" s="2">
        <v>3.1735259999999998</v>
      </c>
      <c r="AJ2474" s="2">
        <v>3.1701980000000001</v>
      </c>
      <c r="AK2474" s="2">
        <v>3.1653920000000002</v>
      </c>
      <c r="AL2474" s="2">
        <v>3.1570049999999998</v>
      </c>
      <c r="AM2474" s="2">
        <v>3.1526230000000002</v>
      </c>
      <c r="AN2474" s="2">
        <v>3.1519569999999999</v>
      </c>
      <c r="AO2474" s="3">
        <v>0</v>
      </c>
    </row>
    <row r="2475" spans="1:41" hidden="1" x14ac:dyDescent="0.2">
      <c r="A2475" t="s">
        <v>2068</v>
      </c>
      <c r="B2475" s="2" t="s">
        <v>67</v>
      </c>
      <c r="C2475" s="2" t="s">
        <v>2648</v>
      </c>
      <c r="D2475" s="2" t="s">
        <v>2659</v>
      </c>
      <c r="E2475" s="2" t="s">
        <v>2663</v>
      </c>
      <c r="F2475" s="2"/>
      <c r="G2475" s="2"/>
      <c r="H2475" s="2"/>
      <c r="I2475" s="2" t="s">
        <v>10</v>
      </c>
      <c r="J2475" s="2"/>
      <c r="K2475" s="2"/>
      <c r="L2475" s="2"/>
      <c r="M2475" s="2"/>
      <c r="N2475" s="2"/>
      <c r="O2475" s="2"/>
      <c r="P2475" s="2"/>
      <c r="Q2475" s="2"/>
      <c r="R2475" s="2"/>
      <c r="S2475" s="2"/>
      <c r="T2475" s="2"/>
      <c r="U2475" s="2"/>
      <c r="V2475" s="2"/>
      <c r="W2475" s="2"/>
      <c r="X2475" s="2"/>
      <c r="Y2475" s="2"/>
      <c r="Z2475" s="2"/>
      <c r="AA2475" s="2"/>
      <c r="AB2475" s="2"/>
      <c r="AC2475" s="2"/>
      <c r="AD2475" s="2"/>
      <c r="AE2475" s="2"/>
      <c r="AF2475" s="2"/>
      <c r="AG2475" s="2"/>
      <c r="AH2475" s="2"/>
      <c r="AI2475" s="2"/>
      <c r="AJ2475" s="2"/>
      <c r="AK2475" s="2"/>
      <c r="AL2475" s="2"/>
      <c r="AM2475" s="2"/>
      <c r="AN2475" s="2"/>
      <c r="AO2475" s="2"/>
    </row>
    <row r="2476" spans="1:41" hidden="1" x14ac:dyDescent="0.2">
      <c r="A2476" t="s">
        <v>2068</v>
      </c>
      <c r="B2476" s="2" t="s">
        <v>11</v>
      </c>
      <c r="C2476" s="2" t="s">
        <v>2648</v>
      </c>
      <c r="D2476" s="2" t="s">
        <v>2659</v>
      </c>
      <c r="E2476" s="2" t="s">
        <v>2663</v>
      </c>
      <c r="F2476" s="2" t="s">
        <v>2651</v>
      </c>
      <c r="G2476" s="2"/>
      <c r="H2476" s="2" t="s">
        <v>1825</v>
      </c>
      <c r="I2476" s="2" t="s">
        <v>10</v>
      </c>
      <c r="J2476" s="2"/>
      <c r="K2476" s="2">
        <v>0</v>
      </c>
      <c r="L2476" s="2">
        <v>0</v>
      </c>
      <c r="M2476" s="2">
        <v>0</v>
      </c>
      <c r="N2476" s="2">
        <v>0</v>
      </c>
      <c r="O2476" s="2">
        <v>0</v>
      </c>
      <c r="P2476" s="2">
        <v>0</v>
      </c>
      <c r="Q2476" s="2">
        <v>0</v>
      </c>
      <c r="R2476" s="2">
        <v>0</v>
      </c>
      <c r="S2476" s="2">
        <v>0</v>
      </c>
      <c r="T2476" s="2">
        <v>0</v>
      </c>
      <c r="U2476" s="2">
        <v>0</v>
      </c>
      <c r="V2476" s="2">
        <v>0</v>
      </c>
      <c r="W2476" s="2">
        <v>0</v>
      </c>
      <c r="X2476" s="2">
        <v>0</v>
      </c>
      <c r="Y2476" s="2">
        <v>0</v>
      </c>
      <c r="Z2476" s="2">
        <v>0</v>
      </c>
      <c r="AA2476" s="2">
        <v>0</v>
      </c>
      <c r="AB2476" s="2">
        <v>0</v>
      </c>
      <c r="AC2476" s="2">
        <v>0</v>
      </c>
      <c r="AD2476" s="2">
        <v>0</v>
      </c>
      <c r="AE2476" s="2">
        <v>0</v>
      </c>
      <c r="AF2476" s="2">
        <v>0</v>
      </c>
      <c r="AG2476" s="2">
        <v>0</v>
      </c>
      <c r="AH2476" s="2">
        <v>0</v>
      </c>
      <c r="AI2476" s="2">
        <v>0</v>
      </c>
      <c r="AJ2476" s="2">
        <v>0</v>
      </c>
      <c r="AK2476" s="2">
        <v>0</v>
      </c>
      <c r="AL2476" s="2">
        <v>0</v>
      </c>
      <c r="AM2476" s="2">
        <v>0</v>
      </c>
      <c r="AN2476" s="2">
        <v>0</v>
      </c>
      <c r="AO2476" s="2" t="s">
        <v>69</v>
      </c>
    </row>
    <row r="2477" spans="1:41" hidden="1" x14ac:dyDescent="0.2">
      <c r="A2477" t="s">
        <v>2068</v>
      </c>
      <c r="B2477" s="2" t="s">
        <v>13</v>
      </c>
      <c r="C2477" s="2" t="s">
        <v>2648</v>
      </c>
      <c r="D2477" s="2" t="s">
        <v>2659</v>
      </c>
      <c r="E2477" s="2" t="s">
        <v>2663</v>
      </c>
      <c r="F2477" s="2" t="s">
        <v>2652</v>
      </c>
      <c r="G2477" s="2"/>
      <c r="H2477" s="2" t="s">
        <v>1826</v>
      </c>
      <c r="I2477" s="2" t="s">
        <v>10</v>
      </c>
      <c r="J2477" s="2"/>
      <c r="K2477" s="2">
        <v>0</v>
      </c>
      <c r="L2477" s="2">
        <v>0</v>
      </c>
      <c r="M2477" s="2">
        <v>0</v>
      </c>
      <c r="N2477" s="2">
        <v>0</v>
      </c>
      <c r="O2477" s="2">
        <v>0</v>
      </c>
      <c r="P2477" s="2">
        <v>0</v>
      </c>
      <c r="Q2477" s="2">
        <v>0</v>
      </c>
      <c r="R2477" s="2">
        <v>0</v>
      </c>
      <c r="S2477" s="2">
        <v>0</v>
      </c>
      <c r="T2477" s="2">
        <v>0</v>
      </c>
      <c r="U2477" s="2">
        <v>0</v>
      </c>
      <c r="V2477" s="2">
        <v>0</v>
      </c>
      <c r="W2477" s="2">
        <v>0</v>
      </c>
      <c r="X2477" s="2">
        <v>0</v>
      </c>
      <c r="Y2477" s="2">
        <v>0</v>
      </c>
      <c r="Z2477" s="2">
        <v>0</v>
      </c>
      <c r="AA2477" s="2">
        <v>0</v>
      </c>
      <c r="AB2477" s="2">
        <v>0</v>
      </c>
      <c r="AC2477" s="2">
        <v>0</v>
      </c>
      <c r="AD2477" s="2">
        <v>0</v>
      </c>
      <c r="AE2477" s="2">
        <v>0</v>
      </c>
      <c r="AF2477" s="2">
        <v>0</v>
      </c>
      <c r="AG2477" s="2">
        <v>0</v>
      </c>
      <c r="AH2477" s="2">
        <v>0</v>
      </c>
      <c r="AI2477" s="2">
        <v>0</v>
      </c>
      <c r="AJ2477" s="2">
        <v>0</v>
      </c>
      <c r="AK2477" s="2">
        <v>0</v>
      </c>
      <c r="AL2477" s="2">
        <v>0</v>
      </c>
      <c r="AM2477" s="2">
        <v>0</v>
      </c>
      <c r="AN2477" s="2">
        <v>0</v>
      </c>
      <c r="AO2477" s="2" t="s">
        <v>69</v>
      </c>
    </row>
    <row r="2478" spans="1:41" hidden="1" x14ac:dyDescent="0.2">
      <c r="A2478" t="s">
        <v>2068</v>
      </c>
      <c r="B2478" s="2" t="s">
        <v>15</v>
      </c>
      <c r="C2478" s="2" t="s">
        <v>2648</v>
      </c>
      <c r="D2478" s="2" t="s">
        <v>2659</v>
      </c>
      <c r="E2478" s="2" t="s">
        <v>2663</v>
      </c>
      <c r="F2478" s="2" t="s">
        <v>2653</v>
      </c>
      <c r="G2478" s="2"/>
      <c r="H2478" s="2" t="s">
        <v>1827</v>
      </c>
      <c r="I2478" s="2" t="s">
        <v>10</v>
      </c>
      <c r="J2478" s="2"/>
      <c r="K2478" s="2">
        <v>0</v>
      </c>
      <c r="L2478" s="2">
        <v>0</v>
      </c>
      <c r="M2478" s="2">
        <v>0</v>
      </c>
      <c r="N2478" s="2">
        <v>0</v>
      </c>
      <c r="O2478" s="2">
        <v>0</v>
      </c>
      <c r="P2478" s="2">
        <v>0</v>
      </c>
      <c r="Q2478" s="2">
        <v>0</v>
      </c>
      <c r="R2478" s="2">
        <v>0</v>
      </c>
      <c r="S2478" s="2">
        <v>0</v>
      </c>
      <c r="T2478" s="2">
        <v>0</v>
      </c>
      <c r="U2478" s="2">
        <v>0</v>
      </c>
      <c r="V2478" s="2">
        <v>0</v>
      </c>
      <c r="W2478" s="2">
        <v>0</v>
      </c>
      <c r="X2478" s="2">
        <v>0</v>
      </c>
      <c r="Y2478" s="2">
        <v>0</v>
      </c>
      <c r="Z2478" s="2">
        <v>0</v>
      </c>
      <c r="AA2478" s="2">
        <v>0</v>
      </c>
      <c r="AB2478" s="2">
        <v>0</v>
      </c>
      <c r="AC2478" s="2">
        <v>0</v>
      </c>
      <c r="AD2478" s="2">
        <v>0</v>
      </c>
      <c r="AE2478" s="2">
        <v>0</v>
      </c>
      <c r="AF2478" s="2">
        <v>0</v>
      </c>
      <c r="AG2478" s="2">
        <v>0</v>
      </c>
      <c r="AH2478" s="2">
        <v>0</v>
      </c>
      <c r="AI2478" s="2">
        <v>0</v>
      </c>
      <c r="AJ2478" s="2">
        <v>0</v>
      </c>
      <c r="AK2478" s="2">
        <v>0</v>
      </c>
      <c r="AL2478" s="2">
        <v>0</v>
      </c>
      <c r="AM2478" s="2">
        <v>0</v>
      </c>
      <c r="AN2478" s="2">
        <v>0</v>
      </c>
      <c r="AO2478" s="2" t="s">
        <v>69</v>
      </c>
    </row>
    <row r="2479" spans="1:41" hidden="1" x14ac:dyDescent="0.2">
      <c r="A2479" t="s">
        <v>2068</v>
      </c>
      <c r="B2479" s="2" t="s">
        <v>25</v>
      </c>
      <c r="C2479" s="2" t="s">
        <v>2648</v>
      </c>
      <c r="D2479" s="2" t="s">
        <v>2659</v>
      </c>
      <c r="E2479" s="2" t="s">
        <v>2656</v>
      </c>
      <c r="F2479" s="2"/>
      <c r="G2479" s="2"/>
      <c r="H2479" s="2"/>
      <c r="I2479" s="2" t="s">
        <v>10</v>
      </c>
      <c r="J2479" s="2"/>
      <c r="K2479" s="2"/>
      <c r="L2479" s="2"/>
      <c r="M2479" s="2"/>
      <c r="N2479" s="2"/>
      <c r="O2479" s="2"/>
      <c r="P2479" s="2"/>
      <c r="Q2479" s="2"/>
      <c r="R2479" s="2"/>
      <c r="S2479" s="2"/>
      <c r="T2479" s="2"/>
      <c r="U2479" s="2"/>
      <c r="V2479" s="2"/>
      <c r="W2479" s="2"/>
      <c r="X2479" s="2"/>
      <c r="Y2479" s="2"/>
      <c r="Z2479" s="2"/>
      <c r="AA2479" s="2"/>
      <c r="AB2479" s="2"/>
      <c r="AC2479" s="2"/>
      <c r="AD2479" s="2"/>
      <c r="AE2479" s="2"/>
      <c r="AF2479" s="2"/>
      <c r="AG2479" s="2"/>
      <c r="AH2479" s="2"/>
      <c r="AI2479" s="2"/>
      <c r="AJ2479" s="2"/>
      <c r="AK2479" s="2"/>
      <c r="AL2479" s="2"/>
      <c r="AM2479" s="2"/>
      <c r="AN2479" s="2"/>
      <c r="AO2479" s="2"/>
    </row>
    <row r="2480" spans="1:41" hidden="1" x14ac:dyDescent="0.2">
      <c r="A2480" t="s">
        <v>2068</v>
      </c>
      <c r="B2480" s="2" t="s">
        <v>11</v>
      </c>
      <c r="C2480" s="2" t="s">
        <v>2648</v>
      </c>
      <c r="D2480" s="2" t="s">
        <v>2659</v>
      </c>
      <c r="E2480" s="2" t="s">
        <v>2656</v>
      </c>
      <c r="F2480" s="2" t="s">
        <v>2651</v>
      </c>
      <c r="G2480" s="2"/>
      <c r="H2480" s="2" t="s">
        <v>1828</v>
      </c>
      <c r="I2480" s="2" t="s">
        <v>10</v>
      </c>
      <c r="J2480" s="2"/>
      <c r="K2480" s="2">
        <v>19.426655</v>
      </c>
      <c r="L2480" s="2">
        <v>18.805886999999998</v>
      </c>
      <c r="M2480" s="2">
        <v>19.155235000000001</v>
      </c>
      <c r="N2480" s="2">
        <v>18.221744999999999</v>
      </c>
      <c r="O2480" s="2">
        <v>17.660862000000002</v>
      </c>
      <c r="P2480" s="2">
        <v>17.467327000000001</v>
      </c>
      <c r="Q2480" s="2">
        <v>17.700147999999999</v>
      </c>
      <c r="R2480" s="2">
        <v>18.002220000000001</v>
      </c>
      <c r="S2480" s="2">
        <v>18.249496000000001</v>
      </c>
      <c r="T2480" s="2">
        <v>18.362728000000001</v>
      </c>
      <c r="U2480" s="2">
        <v>18.369402000000001</v>
      </c>
      <c r="V2480" s="2">
        <v>18.350667999999999</v>
      </c>
      <c r="W2480" s="2">
        <v>18.554966</v>
      </c>
      <c r="X2480" s="2">
        <v>18.592091</v>
      </c>
      <c r="Y2480" s="2">
        <v>18.400998999999999</v>
      </c>
      <c r="Z2480" s="2">
        <v>18.412315</v>
      </c>
      <c r="AA2480" s="2">
        <v>18.175152000000001</v>
      </c>
      <c r="AB2480" s="2">
        <v>18.111084000000002</v>
      </c>
      <c r="AC2480" s="2">
        <v>18.022409</v>
      </c>
      <c r="AD2480" s="2">
        <v>17.963106</v>
      </c>
      <c r="AE2480" s="2">
        <v>17.940636000000001</v>
      </c>
      <c r="AF2480" s="2">
        <v>17.803947000000001</v>
      </c>
      <c r="AG2480" s="2">
        <v>17.679576999999998</v>
      </c>
      <c r="AH2480" s="2">
        <v>17.591991</v>
      </c>
      <c r="AI2480" s="2">
        <v>17.49024</v>
      </c>
      <c r="AJ2480" s="2">
        <v>17.393640999999999</v>
      </c>
      <c r="AK2480" s="2">
        <v>17.526157000000001</v>
      </c>
      <c r="AL2480" s="2">
        <v>17.513638</v>
      </c>
      <c r="AM2480" s="2">
        <v>17.453240999999998</v>
      </c>
      <c r="AN2480" s="2">
        <v>17.375841000000001</v>
      </c>
      <c r="AO2480" s="3">
        <v>-4.0000000000000001E-3</v>
      </c>
    </row>
    <row r="2481" spans="1:41" hidden="1" x14ac:dyDescent="0.2">
      <c r="A2481" t="s">
        <v>2068</v>
      </c>
      <c r="B2481" s="2" t="s">
        <v>13</v>
      </c>
      <c r="C2481" s="2" t="s">
        <v>2648</v>
      </c>
      <c r="D2481" s="2" t="s">
        <v>2659</v>
      </c>
      <c r="E2481" s="2" t="s">
        <v>2656</v>
      </c>
      <c r="F2481" s="2" t="s">
        <v>2652</v>
      </c>
      <c r="G2481" s="2"/>
      <c r="H2481" s="2" t="s">
        <v>1829</v>
      </c>
      <c r="I2481" s="2" t="s">
        <v>10</v>
      </c>
      <c r="J2481" s="2"/>
      <c r="K2481" s="2">
        <v>19.420895000000002</v>
      </c>
      <c r="L2481" s="2">
        <v>18.622993000000001</v>
      </c>
      <c r="M2481" s="2">
        <v>18.219383000000001</v>
      </c>
      <c r="N2481" s="2">
        <v>17.351423</v>
      </c>
      <c r="O2481" s="2">
        <v>16.818064</v>
      </c>
      <c r="P2481" s="2">
        <v>16.564404</v>
      </c>
      <c r="Q2481" s="2">
        <v>16.708159999999999</v>
      </c>
      <c r="R2481" s="2">
        <v>16.821451</v>
      </c>
      <c r="S2481" s="2">
        <v>16.955652000000001</v>
      </c>
      <c r="T2481" s="2">
        <v>17.050732</v>
      </c>
      <c r="U2481" s="2">
        <v>17.039351</v>
      </c>
      <c r="V2481" s="2">
        <v>16.982016000000002</v>
      </c>
      <c r="W2481" s="2">
        <v>16.997661999999998</v>
      </c>
      <c r="X2481" s="2">
        <v>16.965782000000001</v>
      </c>
      <c r="Y2481" s="2">
        <v>16.825987000000001</v>
      </c>
      <c r="Z2481" s="2">
        <v>16.717397999999999</v>
      </c>
      <c r="AA2481" s="2">
        <v>16.648678</v>
      </c>
      <c r="AB2481" s="2">
        <v>16.593876000000002</v>
      </c>
      <c r="AC2481" s="2">
        <v>16.510387000000001</v>
      </c>
      <c r="AD2481" s="2">
        <v>16.473044999999999</v>
      </c>
      <c r="AE2481" s="2">
        <v>16.429296000000001</v>
      </c>
      <c r="AF2481" s="2">
        <v>16.267741999999998</v>
      </c>
      <c r="AG2481" s="2">
        <v>16.112494000000002</v>
      </c>
      <c r="AH2481" s="2">
        <v>16.014336</v>
      </c>
      <c r="AI2481" s="2">
        <v>15.933195</v>
      </c>
      <c r="AJ2481" s="2">
        <v>15.846883</v>
      </c>
      <c r="AK2481" s="2">
        <v>15.710507</v>
      </c>
      <c r="AL2481" s="2">
        <v>15.61661</v>
      </c>
      <c r="AM2481" s="2">
        <v>15.538931</v>
      </c>
      <c r="AN2481" s="2">
        <v>15.461239000000001</v>
      </c>
      <c r="AO2481" s="3">
        <v>-8.0000000000000002E-3</v>
      </c>
    </row>
    <row r="2482" spans="1:41" hidden="1" x14ac:dyDescent="0.2">
      <c r="A2482" t="s">
        <v>2068</v>
      </c>
      <c r="B2482" s="2" t="s">
        <v>15</v>
      </c>
      <c r="C2482" s="2" t="s">
        <v>2648</v>
      </c>
      <c r="D2482" s="2" t="s">
        <v>2659</v>
      </c>
      <c r="E2482" s="2" t="s">
        <v>2656</v>
      </c>
      <c r="F2482" s="2" t="s">
        <v>2653</v>
      </c>
      <c r="G2482" s="2"/>
      <c r="H2482" s="2" t="s">
        <v>1830</v>
      </c>
      <c r="I2482" s="2" t="s">
        <v>10</v>
      </c>
      <c r="J2482" s="2"/>
      <c r="K2482" s="2">
        <v>19.472044</v>
      </c>
      <c r="L2482" s="2">
        <v>18.639990000000001</v>
      </c>
      <c r="M2482" s="2">
        <v>20.34742</v>
      </c>
      <c r="N2482" s="2">
        <v>19.925958999999999</v>
      </c>
      <c r="O2482" s="2">
        <v>19.454947000000001</v>
      </c>
      <c r="P2482" s="2">
        <v>19.374306000000001</v>
      </c>
      <c r="Q2482" s="2">
        <v>19.627227999999999</v>
      </c>
      <c r="R2482" s="2">
        <v>20.04138</v>
      </c>
      <c r="S2482" s="2">
        <v>20.324193999999999</v>
      </c>
      <c r="T2482" s="2">
        <v>20.357966999999999</v>
      </c>
      <c r="U2482" s="2">
        <v>20.371862</v>
      </c>
      <c r="V2482" s="2">
        <v>20.574289</v>
      </c>
      <c r="W2482" s="2">
        <v>20.736267000000002</v>
      </c>
      <c r="X2482" s="2">
        <v>20.963533000000002</v>
      </c>
      <c r="Y2482" s="2">
        <v>20.957943</v>
      </c>
      <c r="Z2482" s="2">
        <v>21.271093</v>
      </c>
      <c r="AA2482" s="2">
        <v>21.353629999999999</v>
      </c>
      <c r="AB2482" s="2">
        <v>21.494633</v>
      </c>
      <c r="AC2482" s="2">
        <v>21.597031000000001</v>
      </c>
      <c r="AD2482" s="2">
        <v>21.657017</v>
      </c>
      <c r="AE2482" s="2">
        <v>21.607493999999999</v>
      </c>
      <c r="AF2482" s="2">
        <v>21.434920999999999</v>
      </c>
      <c r="AG2482" s="2">
        <v>21.211544</v>
      </c>
      <c r="AH2482" s="2">
        <v>21.465758999999998</v>
      </c>
      <c r="AI2482" s="2">
        <v>21.278305</v>
      </c>
      <c r="AJ2482" s="2">
        <v>21.493067</v>
      </c>
      <c r="AK2482" s="2">
        <v>21.313471</v>
      </c>
      <c r="AL2482" s="2">
        <v>21.230999000000001</v>
      </c>
      <c r="AM2482" s="2">
        <v>21.639617999999999</v>
      </c>
      <c r="AN2482" s="2">
        <v>21.561602000000001</v>
      </c>
      <c r="AO2482" s="3">
        <v>4.0000000000000001E-3</v>
      </c>
    </row>
    <row r="2483" spans="1:41" hidden="1" x14ac:dyDescent="0.2">
      <c r="A2483" t="s">
        <v>2068</v>
      </c>
      <c r="B2483" s="2" t="s">
        <v>75</v>
      </c>
      <c r="C2483" s="2"/>
      <c r="D2483" s="2"/>
      <c r="E2483" s="2"/>
      <c r="F2483" s="2"/>
      <c r="G2483" s="2"/>
      <c r="H2483" s="2"/>
      <c r="I2483" s="2"/>
      <c r="J2483" s="2"/>
      <c r="K2483" s="2"/>
      <c r="L2483" s="2"/>
      <c r="M2483" s="2"/>
      <c r="N2483" s="2"/>
      <c r="O2483" s="2"/>
      <c r="P2483" s="2"/>
      <c r="Q2483" s="2"/>
      <c r="R2483" s="2"/>
      <c r="S2483" s="2"/>
      <c r="T2483" s="2"/>
      <c r="U2483" s="2"/>
      <c r="V2483" s="2"/>
      <c r="W2483" s="2"/>
      <c r="X2483" s="2"/>
      <c r="Y2483" s="2"/>
      <c r="Z2483" s="2"/>
      <c r="AA2483" s="2"/>
      <c r="AB2483" s="2"/>
      <c r="AC2483" s="2"/>
      <c r="AD2483" s="2"/>
      <c r="AE2483" s="2"/>
      <c r="AF2483" s="2"/>
      <c r="AG2483" s="2"/>
      <c r="AH2483" s="2"/>
      <c r="AI2483" s="2"/>
      <c r="AJ2483" s="2"/>
      <c r="AK2483" s="2"/>
      <c r="AL2483" s="2"/>
      <c r="AM2483" s="2"/>
      <c r="AN2483" s="2"/>
      <c r="AO2483" s="2"/>
    </row>
    <row r="2484" spans="1:41" hidden="1" x14ac:dyDescent="0.2">
      <c r="A2484" t="s">
        <v>2068</v>
      </c>
      <c r="B2484" s="2" t="s">
        <v>9</v>
      </c>
      <c r="C2484" s="2" t="s">
        <v>2648</v>
      </c>
      <c r="D2484" s="2" t="s">
        <v>2664</v>
      </c>
      <c r="E2484" s="2" t="s">
        <v>2650</v>
      </c>
      <c r="F2484" s="2"/>
      <c r="G2484" s="2"/>
      <c r="H2484" s="2"/>
      <c r="I2484" s="2" t="s">
        <v>10</v>
      </c>
      <c r="J2484" s="2"/>
      <c r="K2484" s="2"/>
      <c r="L2484" s="2"/>
      <c r="M2484" s="2"/>
      <c r="N2484" s="2"/>
      <c r="O2484" s="2"/>
      <c r="P2484" s="2"/>
      <c r="Q2484" s="2"/>
      <c r="R2484" s="2"/>
      <c r="S2484" s="2"/>
      <c r="T2484" s="2"/>
      <c r="U2484" s="2"/>
      <c r="V2484" s="2"/>
      <c r="W2484" s="2"/>
      <c r="X2484" s="2"/>
      <c r="Y2484" s="2"/>
      <c r="Z2484" s="2"/>
      <c r="AA2484" s="2"/>
      <c r="AB2484" s="2"/>
      <c r="AC2484" s="2"/>
      <c r="AD2484" s="2"/>
      <c r="AE2484" s="2"/>
      <c r="AF2484" s="2"/>
      <c r="AG2484" s="2"/>
      <c r="AH2484" s="2"/>
      <c r="AI2484" s="2"/>
      <c r="AJ2484" s="2"/>
      <c r="AK2484" s="2"/>
      <c r="AL2484" s="2"/>
      <c r="AM2484" s="2"/>
      <c r="AN2484" s="2"/>
      <c r="AO2484" s="2"/>
    </row>
    <row r="2485" spans="1:41" hidden="1" x14ac:dyDescent="0.2">
      <c r="A2485" t="s">
        <v>2068</v>
      </c>
      <c r="B2485" s="2" t="s">
        <v>11</v>
      </c>
      <c r="C2485" s="2" t="s">
        <v>2648</v>
      </c>
      <c r="D2485" s="2" t="s">
        <v>2664</v>
      </c>
      <c r="E2485" s="2" t="s">
        <v>2650</v>
      </c>
      <c r="F2485" s="2" t="s">
        <v>2651</v>
      </c>
      <c r="G2485" s="2"/>
      <c r="H2485" s="2" t="s">
        <v>1831</v>
      </c>
      <c r="I2485" s="2" t="s">
        <v>10</v>
      </c>
      <c r="J2485" s="2"/>
      <c r="K2485" s="2">
        <v>17.524387000000001</v>
      </c>
      <c r="L2485" s="2">
        <v>18.131354999999999</v>
      </c>
      <c r="M2485" s="2">
        <v>16.633512</v>
      </c>
      <c r="N2485" s="2">
        <v>16.637245</v>
      </c>
      <c r="O2485" s="2">
        <v>16.539038000000001</v>
      </c>
      <c r="P2485" s="2">
        <v>16.668907000000001</v>
      </c>
      <c r="Q2485" s="2">
        <v>17.013092</v>
      </c>
      <c r="R2485" s="2">
        <v>17.481763999999998</v>
      </c>
      <c r="S2485" s="2">
        <v>17.784105</v>
      </c>
      <c r="T2485" s="2">
        <v>18.102892000000001</v>
      </c>
      <c r="U2485" s="2">
        <v>18.385199</v>
      </c>
      <c r="V2485" s="2">
        <v>18.615383000000001</v>
      </c>
      <c r="W2485" s="2">
        <v>18.837389000000002</v>
      </c>
      <c r="X2485" s="2">
        <v>18.969721</v>
      </c>
      <c r="Y2485" s="2">
        <v>19.059446000000001</v>
      </c>
      <c r="Z2485" s="2">
        <v>19.184401999999999</v>
      </c>
      <c r="AA2485" s="2">
        <v>19.344839</v>
      </c>
      <c r="AB2485" s="2">
        <v>19.49091</v>
      </c>
      <c r="AC2485" s="2">
        <v>19.562049999999999</v>
      </c>
      <c r="AD2485" s="2">
        <v>19.800775999999999</v>
      </c>
      <c r="AE2485" s="2">
        <v>19.939979999999998</v>
      </c>
      <c r="AF2485" s="2">
        <v>19.951533999999999</v>
      </c>
      <c r="AG2485" s="2">
        <v>20.100521000000001</v>
      </c>
      <c r="AH2485" s="2">
        <v>20.277925</v>
      </c>
      <c r="AI2485" s="2">
        <v>20.302741999999999</v>
      </c>
      <c r="AJ2485" s="2">
        <v>20.391048000000001</v>
      </c>
      <c r="AK2485" s="2">
        <v>20.449749000000001</v>
      </c>
      <c r="AL2485" s="2">
        <v>20.479884999999999</v>
      </c>
      <c r="AM2485" s="2">
        <v>20.462804999999999</v>
      </c>
      <c r="AN2485" s="2">
        <v>20.443974000000001</v>
      </c>
      <c r="AO2485" s="3">
        <v>5.0000000000000001E-3</v>
      </c>
    </row>
    <row r="2486" spans="1:41" hidden="1" x14ac:dyDescent="0.2">
      <c r="A2486" t="s">
        <v>2068</v>
      </c>
      <c r="B2486" s="2" t="s">
        <v>13</v>
      </c>
      <c r="C2486" s="2" t="s">
        <v>2648</v>
      </c>
      <c r="D2486" s="2" t="s">
        <v>2664</v>
      </c>
      <c r="E2486" s="2" t="s">
        <v>2650</v>
      </c>
      <c r="F2486" s="2" t="s">
        <v>2652</v>
      </c>
      <c r="G2486" s="2"/>
      <c r="H2486" s="2" t="s">
        <v>1832</v>
      </c>
      <c r="I2486" s="2" t="s">
        <v>10</v>
      </c>
      <c r="J2486" s="2"/>
      <c r="K2486" s="2">
        <v>17.525003000000002</v>
      </c>
      <c r="L2486" s="2">
        <v>17.738949000000002</v>
      </c>
      <c r="M2486" s="2">
        <v>15.848845000000001</v>
      </c>
      <c r="N2486" s="2">
        <v>15.328529</v>
      </c>
      <c r="O2486" s="2">
        <v>15.034039</v>
      </c>
      <c r="P2486" s="2">
        <v>14.968260000000001</v>
      </c>
      <c r="Q2486" s="2">
        <v>15.030478</v>
      </c>
      <c r="R2486" s="2">
        <v>15.247507000000001</v>
      </c>
      <c r="S2486" s="2">
        <v>15.505625</v>
      </c>
      <c r="T2486" s="2">
        <v>15.673048</v>
      </c>
      <c r="U2486" s="2">
        <v>15.79119</v>
      </c>
      <c r="V2486" s="2">
        <v>16.081215</v>
      </c>
      <c r="W2486" s="2">
        <v>16.355568000000002</v>
      </c>
      <c r="X2486" s="2">
        <v>16.414337</v>
      </c>
      <c r="Y2486" s="2">
        <v>16.404627000000001</v>
      </c>
      <c r="Z2486" s="2">
        <v>16.451345</v>
      </c>
      <c r="AA2486" s="2">
        <v>16.578987000000001</v>
      </c>
      <c r="AB2486" s="2">
        <v>16.762619000000001</v>
      </c>
      <c r="AC2486" s="2">
        <v>16.811321</v>
      </c>
      <c r="AD2486" s="2">
        <v>17.034217999999999</v>
      </c>
      <c r="AE2486" s="2">
        <v>17.096147999999999</v>
      </c>
      <c r="AF2486" s="2">
        <v>17.125240000000002</v>
      </c>
      <c r="AG2486" s="2">
        <v>17.167587000000001</v>
      </c>
      <c r="AH2486" s="2">
        <v>17.187021000000001</v>
      </c>
      <c r="AI2486" s="2">
        <v>17.207279</v>
      </c>
      <c r="AJ2486" s="2">
        <v>17.194331999999999</v>
      </c>
      <c r="AK2486" s="2">
        <v>17.132832000000001</v>
      </c>
      <c r="AL2486" s="2">
        <v>17.080304999999999</v>
      </c>
      <c r="AM2486" s="2">
        <v>17.162814999999998</v>
      </c>
      <c r="AN2486" s="2">
        <v>17.184812999999998</v>
      </c>
      <c r="AO2486" s="3">
        <v>-1E-3</v>
      </c>
    </row>
    <row r="2487" spans="1:41" hidden="1" x14ac:dyDescent="0.2">
      <c r="A2487" t="s">
        <v>2068</v>
      </c>
      <c r="B2487" s="2" t="s">
        <v>15</v>
      </c>
      <c r="C2487" s="2" t="s">
        <v>2648</v>
      </c>
      <c r="D2487" s="2" t="s">
        <v>2664</v>
      </c>
      <c r="E2487" s="2" t="s">
        <v>2650</v>
      </c>
      <c r="F2487" s="2" t="s">
        <v>2653</v>
      </c>
      <c r="G2487" s="2"/>
      <c r="H2487" s="2" t="s">
        <v>1833</v>
      </c>
      <c r="I2487" s="2" t="s">
        <v>10</v>
      </c>
      <c r="J2487" s="2"/>
      <c r="K2487" s="2">
        <v>17.524032999999999</v>
      </c>
      <c r="L2487" s="2">
        <v>18.762135000000001</v>
      </c>
      <c r="M2487" s="2">
        <v>17.711376000000001</v>
      </c>
      <c r="N2487" s="2">
        <v>18.455998999999998</v>
      </c>
      <c r="O2487" s="2">
        <v>18.941306999999998</v>
      </c>
      <c r="P2487" s="2">
        <v>19.417465</v>
      </c>
      <c r="Q2487" s="2">
        <v>19.896509000000002</v>
      </c>
      <c r="R2487" s="2">
        <v>20.474356</v>
      </c>
      <c r="S2487" s="2">
        <v>21.502205</v>
      </c>
      <c r="T2487" s="2">
        <v>22.113786999999999</v>
      </c>
      <c r="U2487" s="2">
        <v>22.676283000000002</v>
      </c>
      <c r="V2487" s="2">
        <v>23.199766</v>
      </c>
      <c r="W2487" s="2">
        <v>23.62602</v>
      </c>
      <c r="X2487" s="2">
        <v>23.969207999999998</v>
      </c>
      <c r="Y2487" s="2">
        <v>24.12632</v>
      </c>
      <c r="Z2487" s="2">
        <v>24.491299000000001</v>
      </c>
      <c r="AA2487" s="2">
        <v>24.678905</v>
      </c>
      <c r="AB2487" s="2">
        <v>24.927700000000002</v>
      </c>
      <c r="AC2487" s="2">
        <v>25.169274999999999</v>
      </c>
      <c r="AD2487" s="2">
        <v>25.203818999999999</v>
      </c>
      <c r="AE2487" s="2">
        <v>25.202417000000001</v>
      </c>
      <c r="AF2487" s="2">
        <v>25.191078000000001</v>
      </c>
      <c r="AG2487" s="2">
        <v>25.337076</v>
      </c>
      <c r="AH2487" s="2">
        <v>25.612202</v>
      </c>
      <c r="AI2487" s="2">
        <v>25.889576000000002</v>
      </c>
      <c r="AJ2487" s="2">
        <v>26.032478000000001</v>
      </c>
      <c r="AK2487" s="2">
        <v>26.132849</v>
      </c>
      <c r="AL2487" s="2">
        <v>26.166954</v>
      </c>
      <c r="AM2487" s="2">
        <v>26.294025000000001</v>
      </c>
      <c r="AN2487" s="2">
        <v>26.313051000000002</v>
      </c>
      <c r="AO2487" s="3">
        <v>1.4E-2</v>
      </c>
    </row>
    <row r="2488" spans="1:41" hidden="1" x14ac:dyDescent="0.2">
      <c r="A2488" t="s">
        <v>2068</v>
      </c>
      <c r="B2488" s="2" t="s">
        <v>79</v>
      </c>
      <c r="C2488" s="2" t="s">
        <v>2648</v>
      </c>
      <c r="D2488" s="2" t="s">
        <v>2664</v>
      </c>
      <c r="E2488" s="2" t="s">
        <v>2665</v>
      </c>
      <c r="F2488" s="2"/>
      <c r="G2488" s="2"/>
      <c r="H2488" s="2"/>
      <c r="I2488" s="2" t="s">
        <v>10</v>
      </c>
      <c r="J2488" s="2"/>
      <c r="K2488" s="2"/>
      <c r="L2488" s="2"/>
      <c r="M2488" s="2"/>
      <c r="N2488" s="2"/>
      <c r="O2488" s="2"/>
      <c r="P2488" s="2"/>
      <c r="Q2488" s="2"/>
      <c r="R2488" s="2"/>
      <c r="S2488" s="2"/>
      <c r="T2488" s="2"/>
      <c r="U2488" s="2"/>
      <c r="V2488" s="2"/>
      <c r="W2488" s="2"/>
      <c r="X2488" s="2"/>
      <c r="Y2488" s="2"/>
      <c r="Z2488" s="2"/>
      <c r="AA2488" s="2"/>
      <c r="AB2488" s="2"/>
      <c r="AC2488" s="2"/>
      <c r="AD2488" s="2"/>
      <c r="AE2488" s="2"/>
      <c r="AF2488" s="2"/>
      <c r="AG2488" s="2"/>
      <c r="AH2488" s="2"/>
      <c r="AI2488" s="2"/>
      <c r="AJ2488" s="2"/>
      <c r="AK2488" s="2"/>
      <c r="AL2488" s="2"/>
      <c r="AM2488" s="2"/>
      <c r="AN2488" s="2"/>
      <c r="AO2488" s="2"/>
    </row>
    <row r="2489" spans="1:41" hidden="1" x14ac:dyDescent="0.2">
      <c r="A2489" t="s">
        <v>2068</v>
      </c>
      <c r="B2489" s="2" t="s">
        <v>11</v>
      </c>
      <c r="C2489" s="2" t="s">
        <v>2648</v>
      </c>
      <c r="D2489" s="2" t="s">
        <v>2664</v>
      </c>
      <c r="E2489" s="2" t="s">
        <v>2665</v>
      </c>
      <c r="F2489" s="2" t="s">
        <v>2651</v>
      </c>
      <c r="G2489" s="2"/>
      <c r="H2489" s="2" t="s">
        <v>1834</v>
      </c>
      <c r="I2489" s="2" t="s">
        <v>10</v>
      </c>
      <c r="J2489" s="2"/>
      <c r="K2489" s="2">
        <v>23.822379999999999</v>
      </c>
      <c r="L2489" s="2">
        <v>23.822379999999999</v>
      </c>
      <c r="M2489" s="2">
        <v>23.848832999999999</v>
      </c>
      <c r="N2489" s="2">
        <v>23.451360999999999</v>
      </c>
      <c r="O2489" s="2">
        <v>23.092081</v>
      </c>
      <c r="P2489" s="2">
        <v>23.337893999999999</v>
      </c>
      <c r="Q2489" s="2">
        <v>23.641145999999999</v>
      </c>
      <c r="R2489" s="2">
        <v>23.931325999999999</v>
      </c>
      <c r="S2489" s="2">
        <v>24.138002</v>
      </c>
      <c r="T2489" s="2">
        <v>24.83831</v>
      </c>
      <c r="U2489" s="2">
        <v>25.253107</v>
      </c>
      <c r="V2489" s="2">
        <v>25.645205000000001</v>
      </c>
      <c r="W2489" s="2">
        <v>25.695477</v>
      </c>
      <c r="X2489" s="2">
        <v>26.290172999999999</v>
      </c>
      <c r="Y2489" s="2">
        <v>26.408729999999998</v>
      </c>
      <c r="Z2489" s="2">
        <v>26.392212000000001</v>
      </c>
      <c r="AA2489" s="2">
        <v>26.489695000000001</v>
      </c>
      <c r="AB2489" s="2">
        <v>26.845835000000001</v>
      </c>
      <c r="AC2489" s="2">
        <v>26.820855999999999</v>
      </c>
      <c r="AD2489" s="2">
        <v>27.067564000000001</v>
      </c>
      <c r="AE2489" s="2">
        <v>27.257850999999999</v>
      </c>
      <c r="AF2489" s="2">
        <v>27.262519999999999</v>
      </c>
      <c r="AG2489" s="2">
        <v>27.549741999999998</v>
      </c>
      <c r="AH2489" s="2">
        <v>27.851497999999999</v>
      </c>
      <c r="AI2489" s="2">
        <v>27.944991999999999</v>
      </c>
      <c r="AJ2489" s="2">
        <v>28.203742999999999</v>
      </c>
      <c r="AK2489" s="2">
        <v>28.305706000000001</v>
      </c>
      <c r="AL2489" s="2">
        <v>28.225939</v>
      </c>
      <c r="AM2489" s="2">
        <v>28.249293999999999</v>
      </c>
      <c r="AN2489" s="2">
        <v>28.226870999999999</v>
      </c>
      <c r="AO2489" s="3">
        <v>6.0000000000000001E-3</v>
      </c>
    </row>
    <row r="2490" spans="1:41" hidden="1" x14ac:dyDescent="0.2">
      <c r="A2490" t="s">
        <v>2068</v>
      </c>
      <c r="B2490" s="2" t="s">
        <v>13</v>
      </c>
      <c r="C2490" s="2" t="s">
        <v>2648</v>
      </c>
      <c r="D2490" s="2" t="s">
        <v>2664</v>
      </c>
      <c r="E2490" s="2" t="s">
        <v>2665</v>
      </c>
      <c r="F2490" s="2" t="s">
        <v>2652</v>
      </c>
      <c r="G2490" s="2"/>
      <c r="H2490" s="2" t="s">
        <v>1835</v>
      </c>
      <c r="I2490" s="2" t="s">
        <v>10</v>
      </c>
      <c r="J2490" s="2"/>
      <c r="K2490" s="2">
        <v>23.822379999999999</v>
      </c>
      <c r="L2490" s="2">
        <v>23.822379999999999</v>
      </c>
      <c r="M2490" s="2">
        <v>23.354965</v>
      </c>
      <c r="N2490" s="2">
        <v>22.400143</v>
      </c>
      <c r="O2490" s="2">
        <v>21.975645</v>
      </c>
      <c r="P2490" s="2">
        <v>22.14057</v>
      </c>
      <c r="Q2490" s="2">
        <v>22.455352999999999</v>
      </c>
      <c r="R2490" s="2">
        <v>22.463519999999999</v>
      </c>
      <c r="S2490" s="2">
        <v>22.649201999999999</v>
      </c>
      <c r="T2490" s="2">
        <v>23.036739000000001</v>
      </c>
      <c r="U2490" s="2">
        <v>23.397622999999999</v>
      </c>
      <c r="V2490" s="2">
        <v>23.617094000000002</v>
      </c>
      <c r="W2490" s="2">
        <v>23.408950999999998</v>
      </c>
      <c r="X2490" s="2">
        <v>23.631215999999998</v>
      </c>
      <c r="Y2490" s="2">
        <v>23.637321</v>
      </c>
      <c r="Z2490" s="2">
        <v>23.451308999999998</v>
      </c>
      <c r="AA2490" s="2">
        <v>23.273755999999999</v>
      </c>
      <c r="AB2490" s="2">
        <v>23.766629999999999</v>
      </c>
      <c r="AC2490" s="2">
        <v>23.836689</v>
      </c>
      <c r="AD2490" s="2">
        <v>24.361818</v>
      </c>
      <c r="AE2490" s="2">
        <v>24.511724000000001</v>
      </c>
      <c r="AF2490" s="2">
        <v>24.563821999999998</v>
      </c>
      <c r="AG2490" s="2">
        <v>24.744050999999999</v>
      </c>
      <c r="AH2490" s="2">
        <v>24.771785999999999</v>
      </c>
      <c r="AI2490" s="2">
        <v>24.821221999999999</v>
      </c>
      <c r="AJ2490" s="2">
        <v>24.814610999999999</v>
      </c>
      <c r="AK2490" s="2">
        <v>24.711483000000001</v>
      </c>
      <c r="AL2490" s="2">
        <v>24.828903</v>
      </c>
      <c r="AM2490" s="2">
        <v>25.133520000000001</v>
      </c>
      <c r="AN2490" s="2">
        <v>25.362572</v>
      </c>
      <c r="AO2490" s="3">
        <v>2E-3</v>
      </c>
    </row>
    <row r="2491" spans="1:41" hidden="1" x14ac:dyDescent="0.2">
      <c r="A2491" t="s">
        <v>2068</v>
      </c>
      <c r="B2491" s="2" t="s">
        <v>15</v>
      </c>
      <c r="C2491" s="2" t="s">
        <v>2648</v>
      </c>
      <c r="D2491" s="2" t="s">
        <v>2664</v>
      </c>
      <c r="E2491" s="2" t="s">
        <v>2665</v>
      </c>
      <c r="F2491" s="2" t="s">
        <v>2653</v>
      </c>
      <c r="G2491" s="2"/>
      <c r="H2491" s="2" t="s">
        <v>1836</v>
      </c>
      <c r="I2491" s="2" t="s">
        <v>10</v>
      </c>
      <c r="J2491" s="2"/>
      <c r="K2491" s="2">
        <v>23.822379999999999</v>
      </c>
      <c r="L2491" s="2">
        <v>23.822379999999999</v>
      </c>
      <c r="M2491" s="2">
        <v>23.595822999999999</v>
      </c>
      <c r="N2491" s="2">
        <v>24.310696</v>
      </c>
      <c r="O2491" s="2">
        <v>24.551345999999999</v>
      </c>
      <c r="P2491" s="2">
        <v>24.888441</v>
      </c>
      <c r="Q2491" s="2">
        <v>25.366209000000001</v>
      </c>
      <c r="R2491" s="2">
        <v>25.920456000000001</v>
      </c>
      <c r="S2491" s="2">
        <v>26.983675000000002</v>
      </c>
      <c r="T2491" s="2">
        <v>27.626716999999999</v>
      </c>
      <c r="U2491" s="2">
        <v>28.088867</v>
      </c>
      <c r="V2491" s="2">
        <v>28.677932999999999</v>
      </c>
      <c r="W2491" s="2">
        <v>29.084146</v>
      </c>
      <c r="X2491" s="2">
        <v>29.490272999999998</v>
      </c>
      <c r="Y2491" s="2">
        <v>29.660682999999999</v>
      </c>
      <c r="Z2491" s="2">
        <v>29.897096999999999</v>
      </c>
      <c r="AA2491" s="2">
        <v>30.173117000000001</v>
      </c>
      <c r="AB2491" s="2">
        <v>30.272566000000001</v>
      </c>
      <c r="AC2491" s="2">
        <v>30.501507</v>
      </c>
      <c r="AD2491" s="2">
        <v>30.108557000000001</v>
      </c>
      <c r="AE2491" s="2">
        <v>29.962645999999999</v>
      </c>
      <c r="AF2491" s="2">
        <v>30.396349000000001</v>
      </c>
      <c r="AG2491" s="2">
        <v>30.71059</v>
      </c>
      <c r="AH2491" s="2">
        <v>30.870182</v>
      </c>
      <c r="AI2491" s="2">
        <v>31.348607999999999</v>
      </c>
      <c r="AJ2491" s="2">
        <v>31.2195</v>
      </c>
      <c r="AK2491" s="2">
        <v>31.194732999999999</v>
      </c>
      <c r="AL2491" s="2">
        <v>30.930758999999998</v>
      </c>
      <c r="AM2491" s="2">
        <v>31.166853</v>
      </c>
      <c r="AN2491" s="2">
        <v>31.348949000000001</v>
      </c>
      <c r="AO2491" s="3">
        <v>0.01</v>
      </c>
    </row>
    <row r="2492" spans="1:41" hidden="1" x14ac:dyDescent="0.2">
      <c r="A2492" t="s">
        <v>2068</v>
      </c>
      <c r="B2492" s="2" t="s">
        <v>83</v>
      </c>
      <c r="C2492" s="2" t="s">
        <v>2648</v>
      </c>
      <c r="D2492" s="2" t="s">
        <v>2664</v>
      </c>
      <c r="E2492" s="2" t="s">
        <v>2666</v>
      </c>
      <c r="F2492" s="2"/>
      <c r="G2492" s="2"/>
      <c r="H2492" s="2"/>
      <c r="I2492" s="2" t="s">
        <v>10</v>
      </c>
      <c r="J2492" s="2"/>
      <c r="K2492" s="2"/>
      <c r="L2492" s="2"/>
      <c r="M2492" s="2"/>
      <c r="N2492" s="2"/>
      <c r="O2492" s="2"/>
      <c r="P2492" s="2"/>
      <c r="Q2492" s="2"/>
      <c r="R2492" s="2"/>
      <c r="S2492" s="2"/>
      <c r="T2492" s="2"/>
      <c r="U2492" s="2"/>
      <c r="V2492" s="2"/>
      <c r="W2492" s="2"/>
      <c r="X2492" s="2"/>
      <c r="Y2492" s="2"/>
      <c r="Z2492" s="2"/>
      <c r="AA2492" s="2"/>
      <c r="AB2492" s="2"/>
      <c r="AC2492" s="2"/>
      <c r="AD2492" s="2"/>
      <c r="AE2492" s="2"/>
      <c r="AF2492" s="2"/>
      <c r="AG2492" s="2"/>
      <c r="AH2492" s="2"/>
      <c r="AI2492" s="2"/>
      <c r="AJ2492" s="2"/>
      <c r="AK2492" s="2"/>
      <c r="AL2492" s="2"/>
      <c r="AM2492" s="2"/>
      <c r="AN2492" s="2"/>
      <c r="AO2492" s="2"/>
    </row>
    <row r="2493" spans="1:41" hidden="1" x14ac:dyDescent="0.2">
      <c r="A2493" t="s">
        <v>2068</v>
      </c>
      <c r="B2493" s="2" t="s">
        <v>11</v>
      </c>
      <c r="C2493" s="2" t="s">
        <v>2648</v>
      </c>
      <c r="D2493" s="2" t="s">
        <v>2664</v>
      </c>
      <c r="E2493" s="2" t="s">
        <v>2666</v>
      </c>
      <c r="F2493" s="2" t="s">
        <v>2651</v>
      </c>
      <c r="G2493" s="2"/>
      <c r="H2493" s="2" t="s">
        <v>1837</v>
      </c>
      <c r="I2493" s="2" t="s">
        <v>10</v>
      </c>
      <c r="J2493" s="2"/>
      <c r="K2493" s="2">
        <v>24.008654</v>
      </c>
      <c r="L2493" s="2">
        <v>22.766826999999999</v>
      </c>
      <c r="M2493" s="2">
        <v>19.869823</v>
      </c>
      <c r="N2493" s="2">
        <v>19.538665999999999</v>
      </c>
      <c r="O2493" s="2">
        <v>19.239329999999999</v>
      </c>
      <c r="P2493" s="2">
        <v>19.444130000000001</v>
      </c>
      <c r="Q2493" s="2">
        <v>19.696787</v>
      </c>
      <c r="R2493" s="2">
        <v>19.938552999999999</v>
      </c>
      <c r="S2493" s="2">
        <v>20.110748000000001</v>
      </c>
      <c r="T2493" s="2">
        <v>20.694213999999999</v>
      </c>
      <c r="U2493" s="2">
        <v>20.988914000000001</v>
      </c>
      <c r="V2493" s="2">
        <v>21.247364000000001</v>
      </c>
      <c r="W2493" s="2">
        <v>21.382446000000002</v>
      </c>
      <c r="X2493" s="2">
        <v>21.589763999999999</v>
      </c>
      <c r="Y2493" s="2">
        <v>21.68712</v>
      </c>
      <c r="Z2493" s="2">
        <v>21.882742</v>
      </c>
      <c r="AA2493" s="2">
        <v>22.043351999999999</v>
      </c>
      <c r="AB2493" s="2">
        <v>22.312695000000001</v>
      </c>
      <c r="AC2493" s="2">
        <v>22.318928</v>
      </c>
      <c r="AD2493" s="2">
        <v>22.527633999999999</v>
      </c>
      <c r="AE2493" s="2">
        <v>22.682570999999999</v>
      </c>
      <c r="AF2493" s="2">
        <v>22.713958999999999</v>
      </c>
      <c r="AG2493" s="2">
        <v>22.95326</v>
      </c>
      <c r="AH2493" s="2">
        <v>23.204674000000001</v>
      </c>
      <c r="AI2493" s="2">
        <v>23.282568000000001</v>
      </c>
      <c r="AJ2493" s="2">
        <v>23.498145999999998</v>
      </c>
      <c r="AK2493" s="2">
        <v>23.583099000000001</v>
      </c>
      <c r="AL2493" s="2">
        <v>23.516642000000001</v>
      </c>
      <c r="AM2493" s="2">
        <v>23.536097999999999</v>
      </c>
      <c r="AN2493" s="2">
        <v>23.517413999999999</v>
      </c>
      <c r="AO2493" s="3">
        <v>-1E-3</v>
      </c>
    </row>
    <row r="2494" spans="1:41" hidden="1" x14ac:dyDescent="0.2">
      <c r="A2494" t="s">
        <v>2068</v>
      </c>
      <c r="B2494" s="2" t="s">
        <v>13</v>
      </c>
      <c r="C2494" s="2" t="s">
        <v>2648</v>
      </c>
      <c r="D2494" s="2" t="s">
        <v>2664</v>
      </c>
      <c r="E2494" s="2" t="s">
        <v>2666</v>
      </c>
      <c r="F2494" s="2" t="s">
        <v>2652</v>
      </c>
      <c r="G2494" s="2"/>
      <c r="H2494" s="2" t="s">
        <v>1838</v>
      </c>
      <c r="I2494" s="2" t="s">
        <v>10</v>
      </c>
      <c r="J2494" s="2"/>
      <c r="K2494" s="2">
        <v>24.008654</v>
      </c>
      <c r="L2494" s="2">
        <v>22.766826999999999</v>
      </c>
      <c r="M2494" s="2">
        <v>19.506720000000001</v>
      </c>
      <c r="N2494" s="2">
        <v>18.721841999999999</v>
      </c>
      <c r="O2494" s="2">
        <v>18.333888999999999</v>
      </c>
      <c r="P2494" s="2">
        <v>18.391724</v>
      </c>
      <c r="Q2494" s="2">
        <v>18.628022999999999</v>
      </c>
      <c r="R2494" s="2">
        <v>18.700915999999999</v>
      </c>
      <c r="S2494" s="2">
        <v>18.812355</v>
      </c>
      <c r="T2494" s="2">
        <v>19.083088</v>
      </c>
      <c r="U2494" s="2">
        <v>19.228586</v>
      </c>
      <c r="V2494" s="2">
        <v>19.409061000000001</v>
      </c>
      <c r="W2494" s="2">
        <v>19.426342000000002</v>
      </c>
      <c r="X2494" s="2">
        <v>19.42071</v>
      </c>
      <c r="Y2494" s="2">
        <v>19.425823000000001</v>
      </c>
      <c r="Z2494" s="2">
        <v>19.437199</v>
      </c>
      <c r="AA2494" s="2">
        <v>19.374473999999999</v>
      </c>
      <c r="AB2494" s="2">
        <v>19.525915000000001</v>
      </c>
      <c r="AC2494" s="2">
        <v>19.570957</v>
      </c>
      <c r="AD2494" s="2">
        <v>19.959972</v>
      </c>
      <c r="AE2494" s="2">
        <v>20.086003999999999</v>
      </c>
      <c r="AF2494" s="2">
        <v>20.126085</v>
      </c>
      <c r="AG2494" s="2">
        <v>20.306954999999999</v>
      </c>
      <c r="AH2494" s="2">
        <v>20.432779</v>
      </c>
      <c r="AI2494" s="2">
        <v>20.473240000000001</v>
      </c>
      <c r="AJ2494" s="2">
        <v>20.627371</v>
      </c>
      <c r="AK2494" s="2">
        <v>20.480843</v>
      </c>
      <c r="AL2494" s="2">
        <v>20.579457999999999</v>
      </c>
      <c r="AM2494" s="2">
        <v>20.84478</v>
      </c>
      <c r="AN2494" s="2">
        <v>21.066815999999999</v>
      </c>
      <c r="AO2494" s="3">
        <v>-4.0000000000000001E-3</v>
      </c>
    </row>
    <row r="2495" spans="1:41" hidden="1" x14ac:dyDescent="0.2">
      <c r="A2495" t="s">
        <v>2068</v>
      </c>
      <c r="B2495" s="2" t="s">
        <v>15</v>
      </c>
      <c r="C2495" s="2" t="s">
        <v>2648</v>
      </c>
      <c r="D2495" s="2" t="s">
        <v>2664</v>
      </c>
      <c r="E2495" s="2" t="s">
        <v>2666</v>
      </c>
      <c r="F2495" s="2" t="s">
        <v>2653</v>
      </c>
      <c r="G2495" s="2"/>
      <c r="H2495" s="2" t="s">
        <v>1839</v>
      </c>
      <c r="I2495" s="2" t="s">
        <v>10</v>
      </c>
      <c r="J2495" s="2"/>
      <c r="K2495" s="2">
        <v>24.008654</v>
      </c>
      <c r="L2495" s="2">
        <v>22.766826999999999</v>
      </c>
      <c r="M2495" s="2">
        <v>19.680826</v>
      </c>
      <c r="N2495" s="2">
        <v>20.276956999999999</v>
      </c>
      <c r="O2495" s="2">
        <v>20.502783000000001</v>
      </c>
      <c r="P2495" s="2">
        <v>20.787503999999998</v>
      </c>
      <c r="Q2495" s="2">
        <v>21.170325999999999</v>
      </c>
      <c r="R2495" s="2">
        <v>21.602841999999999</v>
      </c>
      <c r="S2495" s="2">
        <v>22.523239</v>
      </c>
      <c r="T2495" s="2">
        <v>23.058375999999999</v>
      </c>
      <c r="U2495" s="2">
        <v>23.444122</v>
      </c>
      <c r="V2495" s="2">
        <v>23.934172</v>
      </c>
      <c r="W2495" s="2">
        <v>24.273150999999999</v>
      </c>
      <c r="X2495" s="2">
        <v>24.597173999999999</v>
      </c>
      <c r="Y2495" s="2">
        <v>24.730277999999998</v>
      </c>
      <c r="Z2495" s="2">
        <v>24.940109</v>
      </c>
      <c r="AA2495" s="2">
        <v>25.158688999999999</v>
      </c>
      <c r="AB2495" s="2">
        <v>25.241631000000002</v>
      </c>
      <c r="AC2495" s="2">
        <v>25.432404999999999</v>
      </c>
      <c r="AD2495" s="2">
        <v>25.114346999999999</v>
      </c>
      <c r="AE2495" s="2">
        <v>25.00074</v>
      </c>
      <c r="AF2495" s="2">
        <v>25.321902999999999</v>
      </c>
      <c r="AG2495" s="2">
        <v>25.589690999999998</v>
      </c>
      <c r="AH2495" s="2">
        <v>25.748045000000001</v>
      </c>
      <c r="AI2495" s="2">
        <v>26.134544000000002</v>
      </c>
      <c r="AJ2495" s="2">
        <v>26.027182</v>
      </c>
      <c r="AK2495" s="2">
        <v>26.008364</v>
      </c>
      <c r="AL2495" s="2">
        <v>25.806298999999999</v>
      </c>
      <c r="AM2495" s="2">
        <v>26.009502000000001</v>
      </c>
      <c r="AN2495" s="2">
        <v>26.163271000000002</v>
      </c>
      <c r="AO2495" s="3">
        <v>3.0000000000000001E-3</v>
      </c>
    </row>
    <row r="2496" spans="1:41" hidden="1" x14ac:dyDescent="0.2">
      <c r="A2496" t="s">
        <v>2068</v>
      </c>
      <c r="B2496" s="2" t="s">
        <v>87</v>
      </c>
      <c r="C2496" s="2" t="s">
        <v>2648</v>
      </c>
      <c r="D2496" s="2" t="s">
        <v>2664</v>
      </c>
      <c r="E2496" s="2" t="s">
        <v>2667</v>
      </c>
      <c r="F2496" s="2"/>
      <c r="G2496" s="2"/>
      <c r="H2496" s="2"/>
      <c r="I2496" s="2" t="s">
        <v>10</v>
      </c>
      <c r="J2496" s="2"/>
      <c r="K2496" s="2"/>
      <c r="L2496" s="2"/>
      <c r="M2496" s="2"/>
      <c r="N2496" s="2"/>
      <c r="O2496" s="2"/>
      <c r="P2496" s="2"/>
      <c r="Q2496" s="2"/>
      <c r="R2496" s="2"/>
      <c r="S2496" s="2"/>
      <c r="T2496" s="2"/>
      <c r="U2496" s="2"/>
      <c r="V2496" s="2"/>
      <c r="W2496" s="2"/>
      <c r="X2496" s="2"/>
      <c r="Y2496" s="2"/>
      <c r="Z2496" s="2"/>
      <c r="AA2496" s="2"/>
      <c r="AB2496" s="2"/>
      <c r="AC2496" s="2"/>
      <c r="AD2496" s="2"/>
      <c r="AE2496" s="2"/>
      <c r="AF2496" s="2"/>
      <c r="AG2496" s="2"/>
      <c r="AH2496" s="2"/>
      <c r="AI2496" s="2"/>
      <c r="AJ2496" s="2"/>
      <c r="AK2496" s="2"/>
      <c r="AL2496" s="2"/>
      <c r="AM2496" s="2"/>
      <c r="AN2496" s="2"/>
      <c r="AO2496" s="2"/>
    </row>
    <row r="2497" spans="1:41" hidden="1" x14ac:dyDescent="0.2">
      <c r="A2497" t="s">
        <v>2068</v>
      </c>
      <c r="B2497" s="2" t="s">
        <v>11</v>
      </c>
      <c r="C2497" s="2" t="s">
        <v>2648</v>
      </c>
      <c r="D2497" s="2" t="s">
        <v>2664</v>
      </c>
      <c r="E2497" s="2" t="s">
        <v>2667</v>
      </c>
      <c r="F2497" s="2" t="s">
        <v>2651</v>
      </c>
      <c r="G2497" s="2"/>
      <c r="H2497" s="2" t="s">
        <v>1840</v>
      </c>
      <c r="I2497" s="2" t="s">
        <v>10</v>
      </c>
      <c r="J2497" s="2"/>
      <c r="K2497" s="2">
        <v>14.612163000000001</v>
      </c>
      <c r="L2497" s="2">
        <v>15.398652999999999</v>
      </c>
      <c r="M2497" s="2">
        <v>14.400080000000001</v>
      </c>
      <c r="N2497" s="2">
        <v>15.681772</v>
      </c>
      <c r="O2497" s="2">
        <v>15.810833000000001</v>
      </c>
      <c r="P2497" s="2">
        <v>16.056978000000001</v>
      </c>
      <c r="Q2497" s="2">
        <v>16.388973</v>
      </c>
      <c r="R2497" s="2">
        <v>16.680546</v>
      </c>
      <c r="S2497" s="2">
        <v>16.840702</v>
      </c>
      <c r="T2497" s="2">
        <v>16.776934000000001</v>
      </c>
      <c r="U2497" s="2">
        <v>17.207719999999998</v>
      </c>
      <c r="V2497" s="2">
        <v>17.391961999999999</v>
      </c>
      <c r="W2497" s="2">
        <v>17.492376</v>
      </c>
      <c r="X2497" s="2">
        <v>17.668006999999999</v>
      </c>
      <c r="Y2497" s="2">
        <v>17.779205000000001</v>
      </c>
      <c r="Z2497" s="2">
        <v>17.973389000000001</v>
      </c>
      <c r="AA2497" s="2">
        <v>18.225121000000001</v>
      </c>
      <c r="AB2497" s="2">
        <v>18.402958000000002</v>
      </c>
      <c r="AC2497" s="2">
        <v>18.495080999999999</v>
      </c>
      <c r="AD2497" s="2">
        <v>18.70326</v>
      </c>
      <c r="AE2497" s="2">
        <v>18.835885999999999</v>
      </c>
      <c r="AF2497" s="2">
        <v>18.866721999999999</v>
      </c>
      <c r="AG2497" s="2">
        <v>19.143878999999998</v>
      </c>
      <c r="AH2497" s="2">
        <v>19.452601999999999</v>
      </c>
      <c r="AI2497" s="2">
        <v>19.558674</v>
      </c>
      <c r="AJ2497" s="2">
        <v>19.759924000000002</v>
      </c>
      <c r="AK2497" s="2">
        <v>19.839544</v>
      </c>
      <c r="AL2497" s="2">
        <v>19.813676999999998</v>
      </c>
      <c r="AM2497" s="2">
        <v>19.862649999999999</v>
      </c>
      <c r="AN2497" s="2">
        <v>19.786325000000001</v>
      </c>
      <c r="AO2497" s="3">
        <v>1.0999999999999999E-2</v>
      </c>
    </row>
    <row r="2498" spans="1:41" hidden="1" x14ac:dyDescent="0.2">
      <c r="A2498" t="s">
        <v>2068</v>
      </c>
      <c r="B2498" s="2" t="s">
        <v>13</v>
      </c>
      <c r="C2498" s="2" t="s">
        <v>2648</v>
      </c>
      <c r="D2498" s="2" t="s">
        <v>2664</v>
      </c>
      <c r="E2498" s="2" t="s">
        <v>2667</v>
      </c>
      <c r="F2498" s="2" t="s">
        <v>2652</v>
      </c>
      <c r="G2498" s="2"/>
      <c r="H2498" s="2" t="s">
        <v>1841</v>
      </c>
      <c r="I2498" s="2" t="s">
        <v>10</v>
      </c>
      <c r="J2498" s="2"/>
      <c r="K2498" s="2">
        <v>14.612163000000001</v>
      </c>
      <c r="L2498" s="2">
        <v>15.398652999999999</v>
      </c>
      <c r="M2498" s="2">
        <v>13.953628999999999</v>
      </c>
      <c r="N2498" s="2">
        <v>14.690699</v>
      </c>
      <c r="O2498" s="2">
        <v>14.765936999999999</v>
      </c>
      <c r="P2498" s="2">
        <v>15.044543000000001</v>
      </c>
      <c r="Q2498" s="2">
        <v>15.425557</v>
      </c>
      <c r="R2498" s="2">
        <v>15.662496000000001</v>
      </c>
      <c r="S2498" s="2">
        <v>15.804624</v>
      </c>
      <c r="T2498" s="2">
        <v>15.760554000000001</v>
      </c>
      <c r="U2498" s="2">
        <v>15.884036999999999</v>
      </c>
      <c r="V2498" s="2">
        <v>16.020226000000001</v>
      </c>
      <c r="W2498" s="2">
        <v>16.005423</v>
      </c>
      <c r="X2498" s="2">
        <v>15.862583000000001</v>
      </c>
      <c r="Y2498" s="2">
        <v>15.890943</v>
      </c>
      <c r="Z2498" s="2">
        <v>15.869460999999999</v>
      </c>
      <c r="AA2498" s="2">
        <v>15.906848999999999</v>
      </c>
      <c r="AB2498" s="2">
        <v>16.075706</v>
      </c>
      <c r="AC2498" s="2">
        <v>16.079729</v>
      </c>
      <c r="AD2498" s="2">
        <v>16.423037000000001</v>
      </c>
      <c r="AE2498" s="2">
        <v>16.569761</v>
      </c>
      <c r="AF2498" s="2">
        <v>16.563230999999998</v>
      </c>
      <c r="AG2498" s="2">
        <v>16.888195</v>
      </c>
      <c r="AH2498" s="2">
        <v>17.029572999999999</v>
      </c>
      <c r="AI2498" s="2">
        <v>17.103217999999998</v>
      </c>
      <c r="AJ2498" s="2">
        <v>17.326481000000001</v>
      </c>
      <c r="AK2498" s="2">
        <v>17.226147000000001</v>
      </c>
      <c r="AL2498" s="2">
        <v>17.305254000000001</v>
      </c>
      <c r="AM2498" s="2">
        <v>17.564661000000001</v>
      </c>
      <c r="AN2498" s="2">
        <v>17.714687000000001</v>
      </c>
      <c r="AO2498" s="3">
        <v>7.0000000000000001E-3</v>
      </c>
    </row>
    <row r="2499" spans="1:41" hidden="1" x14ac:dyDescent="0.2">
      <c r="A2499" t="s">
        <v>2068</v>
      </c>
      <c r="B2499" s="2" t="s">
        <v>15</v>
      </c>
      <c r="C2499" s="2" t="s">
        <v>2648</v>
      </c>
      <c r="D2499" s="2" t="s">
        <v>2664</v>
      </c>
      <c r="E2499" s="2" t="s">
        <v>2667</v>
      </c>
      <c r="F2499" s="2" t="s">
        <v>2653</v>
      </c>
      <c r="G2499" s="2"/>
      <c r="H2499" s="2" t="s">
        <v>1842</v>
      </c>
      <c r="I2499" s="2" t="s">
        <v>10</v>
      </c>
      <c r="J2499" s="2"/>
      <c r="K2499" s="2">
        <v>14.612163000000001</v>
      </c>
      <c r="L2499" s="2">
        <v>15.398652999999999</v>
      </c>
      <c r="M2499" s="2">
        <v>14.255803999999999</v>
      </c>
      <c r="N2499" s="2">
        <v>15.767058</v>
      </c>
      <c r="O2499" s="2">
        <v>16.309284000000002</v>
      </c>
      <c r="P2499" s="2">
        <v>16.720359999999999</v>
      </c>
      <c r="Q2499" s="2">
        <v>17.183547999999998</v>
      </c>
      <c r="R2499" s="2">
        <v>17.766943000000001</v>
      </c>
      <c r="S2499" s="2">
        <v>18.782312000000001</v>
      </c>
      <c r="T2499" s="2">
        <v>19.070409999999999</v>
      </c>
      <c r="U2499" s="2">
        <v>19.550263999999999</v>
      </c>
      <c r="V2499" s="2">
        <v>19.931146999999999</v>
      </c>
      <c r="W2499" s="2">
        <v>20.247734000000001</v>
      </c>
      <c r="X2499" s="2">
        <v>20.528110999999999</v>
      </c>
      <c r="Y2499" s="2">
        <v>20.653196000000001</v>
      </c>
      <c r="Z2499" s="2">
        <v>20.879681000000001</v>
      </c>
      <c r="AA2499" s="2">
        <v>21.140156000000001</v>
      </c>
      <c r="AB2499" s="2">
        <v>21.209799</v>
      </c>
      <c r="AC2499" s="2">
        <v>21.395634000000001</v>
      </c>
      <c r="AD2499" s="2">
        <v>21.122349</v>
      </c>
      <c r="AE2499" s="2">
        <v>21.060835000000001</v>
      </c>
      <c r="AF2499" s="2">
        <v>21.167968999999999</v>
      </c>
      <c r="AG2499" s="2">
        <v>21.478100000000001</v>
      </c>
      <c r="AH2499" s="2">
        <v>21.692571999999998</v>
      </c>
      <c r="AI2499" s="2">
        <v>22.075013999999999</v>
      </c>
      <c r="AJ2499" s="2">
        <v>22.145472999999999</v>
      </c>
      <c r="AK2499" s="2">
        <v>22.246279000000001</v>
      </c>
      <c r="AL2499" s="2">
        <v>22.108809000000001</v>
      </c>
      <c r="AM2499" s="2">
        <v>22.113814999999999</v>
      </c>
      <c r="AN2499" s="2">
        <v>22.262335</v>
      </c>
      <c r="AO2499" s="3">
        <v>1.4999999999999999E-2</v>
      </c>
    </row>
    <row r="2500" spans="1:41" hidden="1" x14ac:dyDescent="0.2">
      <c r="A2500" t="s">
        <v>2068</v>
      </c>
      <c r="B2500" s="2" t="s">
        <v>91</v>
      </c>
      <c r="C2500" s="2" t="s">
        <v>2648</v>
      </c>
      <c r="D2500" s="2" t="s">
        <v>2664</v>
      </c>
      <c r="E2500" s="2" t="s">
        <v>2668</v>
      </c>
      <c r="F2500" s="2"/>
      <c r="G2500" s="2"/>
      <c r="H2500" s="2"/>
      <c r="I2500" s="2" t="s">
        <v>10</v>
      </c>
      <c r="J2500" s="2"/>
      <c r="K2500" s="2"/>
      <c r="L2500" s="2"/>
      <c r="M2500" s="2"/>
      <c r="N2500" s="2"/>
      <c r="O2500" s="2"/>
      <c r="P2500" s="2"/>
      <c r="Q2500" s="2"/>
      <c r="R2500" s="2"/>
      <c r="S2500" s="2"/>
      <c r="T2500" s="2"/>
      <c r="U2500" s="2"/>
      <c r="V2500" s="2"/>
      <c r="W2500" s="2"/>
      <c r="X2500" s="2"/>
      <c r="Y2500" s="2"/>
      <c r="Z2500" s="2"/>
      <c r="AA2500" s="2"/>
      <c r="AB2500" s="2"/>
      <c r="AC2500" s="2"/>
      <c r="AD2500" s="2"/>
      <c r="AE2500" s="2"/>
      <c r="AF2500" s="2"/>
      <c r="AG2500" s="2"/>
      <c r="AH2500" s="2"/>
      <c r="AI2500" s="2"/>
      <c r="AJ2500" s="2"/>
      <c r="AK2500" s="2"/>
      <c r="AL2500" s="2"/>
      <c r="AM2500" s="2"/>
      <c r="AN2500" s="2"/>
      <c r="AO2500" s="2"/>
    </row>
    <row r="2501" spans="1:41" hidden="1" x14ac:dyDescent="0.2">
      <c r="A2501" t="s">
        <v>2068</v>
      </c>
      <c r="B2501" s="2" t="s">
        <v>11</v>
      </c>
      <c r="C2501" s="2" t="s">
        <v>2648</v>
      </c>
      <c r="D2501" s="2" t="s">
        <v>2664</v>
      </c>
      <c r="E2501" s="2" t="s">
        <v>2668</v>
      </c>
      <c r="F2501" s="2" t="s">
        <v>2651</v>
      </c>
      <c r="G2501" s="2"/>
      <c r="H2501" s="2" t="s">
        <v>1843</v>
      </c>
      <c r="I2501" s="2" t="s">
        <v>10</v>
      </c>
      <c r="J2501" s="2"/>
      <c r="K2501" s="2">
        <v>22.704734999999999</v>
      </c>
      <c r="L2501" s="2">
        <v>21.628485000000001</v>
      </c>
      <c r="M2501" s="2">
        <v>20.630751</v>
      </c>
      <c r="N2501" s="2">
        <v>21.288549</v>
      </c>
      <c r="O2501" s="2">
        <v>21.120996000000002</v>
      </c>
      <c r="P2501" s="2">
        <v>20.963056999999999</v>
      </c>
      <c r="Q2501" s="2">
        <v>20.882553000000001</v>
      </c>
      <c r="R2501" s="2">
        <v>21.060766000000001</v>
      </c>
      <c r="S2501" s="2">
        <v>21.194002000000001</v>
      </c>
      <c r="T2501" s="2">
        <v>21.156731000000001</v>
      </c>
      <c r="U2501" s="2">
        <v>21.418695</v>
      </c>
      <c r="V2501" s="2">
        <v>21.52364</v>
      </c>
      <c r="W2501" s="2">
        <v>21.611225000000001</v>
      </c>
      <c r="X2501" s="2">
        <v>21.643899999999999</v>
      </c>
      <c r="Y2501" s="2">
        <v>21.742488999999999</v>
      </c>
      <c r="Z2501" s="2">
        <v>21.931042000000001</v>
      </c>
      <c r="AA2501" s="2">
        <v>22.143775999999999</v>
      </c>
      <c r="AB2501" s="2">
        <v>22.275981999999999</v>
      </c>
      <c r="AC2501" s="2">
        <v>22.352056999999999</v>
      </c>
      <c r="AD2501" s="2">
        <v>22.545591000000002</v>
      </c>
      <c r="AE2501" s="2">
        <v>22.655387999999999</v>
      </c>
      <c r="AF2501" s="2">
        <v>22.665559999999999</v>
      </c>
      <c r="AG2501" s="2">
        <v>22.92314</v>
      </c>
      <c r="AH2501" s="2">
        <v>23.209182999999999</v>
      </c>
      <c r="AI2501" s="2">
        <v>23.296879000000001</v>
      </c>
      <c r="AJ2501" s="2">
        <v>23.470427000000001</v>
      </c>
      <c r="AK2501" s="2">
        <v>23.532046999999999</v>
      </c>
      <c r="AL2501" s="2">
        <v>23.483326000000002</v>
      </c>
      <c r="AM2501" s="2">
        <v>23.447528999999999</v>
      </c>
      <c r="AN2501" s="2">
        <v>23.373569</v>
      </c>
      <c r="AO2501" s="3">
        <v>1E-3</v>
      </c>
    </row>
    <row r="2502" spans="1:41" hidden="1" x14ac:dyDescent="0.2">
      <c r="A2502" t="s">
        <v>2068</v>
      </c>
      <c r="B2502" s="2" t="s">
        <v>13</v>
      </c>
      <c r="C2502" s="2" t="s">
        <v>2648</v>
      </c>
      <c r="D2502" s="2" t="s">
        <v>2664</v>
      </c>
      <c r="E2502" s="2" t="s">
        <v>2668</v>
      </c>
      <c r="F2502" s="2" t="s">
        <v>2652</v>
      </c>
      <c r="G2502" s="2"/>
      <c r="H2502" s="2" t="s">
        <v>1844</v>
      </c>
      <c r="I2502" s="2" t="s">
        <v>10</v>
      </c>
      <c r="J2502" s="2"/>
      <c r="K2502" s="2">
        <v>22.704734999999999</v>
      </c>
      <c r="L2502" s="2">
        <v>21.628485000000001</v>
      </c>
      <c r="M2502" s="2">
        <v>20.328838000000001</v>
      </c>
      <c r="N2502" s="2">
        <v>20.519016000000001</v>
      </c>
      <c r="O2502" s="2">
        <v>20.307068000000001</v>
      </c>
      <c r="P2502" s="2">
        <v>20.126927999999999</v>
      </c>
      <c r="Q2502" s="2">
        <v>20.097507</v>
      </c>
      <c r="R2502" s="2">
        <v>20.217699</v>
      </c>
      <c r="S2502" s="2">
        <v>20.318902999999999</v>
      </c>
      <c r="T2502" s="2">
        <v>20.284846999999999</v>
      </c>
      <c r="U2502" s="2">
        <v>20.351295</v>
      </c>
      <c r="V2502" s="2">
        <v>20.393923000000001</v>
      </c>
      <c r="W2502" s="2">
        <v>20.372803000000001</v>
      </c>
      <c r="X2502" s="2">
        <v>20.17848</v>
      </c>
      <c r="Y2502" s="2">
        <v>20.166162</v>
      </c>
      <c r="Z2502" s="2">
        <v>20.177185000000001</v>
      </c>
      <c r="AA2502" s="2">
        <v>20.209816</v>
      </c>
      <c r="AB2502" s="2">
        <v>20.262962000000002</v>
      </c>
      <c r="AC2502" s="2">
        <v>20.264004</v>
      </c>
      <c r="AD2502" s="2">
        <v>20.554252999999999</v>
      </c>
      <c r="AE2502" s="2">
        <v>20.687346999999999</v>
      </c>
      <c r="AF2502" s="2">
        <v>20.712928999999999</v>
      </c>
      <c r="AG2502" s="2">
        <v>20.944246</v>
      </c>
      <c r="AH2502" s="2">
        <v>20.961760999999999</v>
      </c>
      <c r="AI2502" s="2">
        <v>21.013237</v>
      </c>
      <c r="AJ2502" s="2">
        <v>21.226662000000001</v>
      </c>
      <c r="AK2502" s="2">
        <v>21.118293999999999</v>
      </c>
      <c r="AL2502" s="2">
        <v>21.179089999999999</v>
      </c>
      <c r="AM2502" s="2">
        <v>21.404499000000001</v>
      </c>
      <c r="AN2502" s="2">
        <v>21.521789999999999</v>
      </c>
      <c r="AO2502" s="3">
        <v>-2E-3</v>
      </c>
    </row>
    <row r="2503" spans="1:41" hidden="1" x14ac:dyDescent="0.2">
      <c r="A2503" t="s">
        <v>2068</v>
      </c>
      <c r="B2503" s="2" t="s">
        <v>15</v>
      </c>
      <c r="C2503" s="2" t="s">
        <v>2648</v>
      </c>
      <c r="D2503" s="2" t="s">
        <v>2664</v>
      </c>
      <c r="E2503" s="2" t="s">
        <v>2668</v>
      </c>
      <c r="F2503" s="2" t="s">
        <v>2653</v>
      </c>
      <c r="G2503" s="2"/>
      <c r="H2503" s="2" t="s">
        <v>1845</v>
      </c>
      <c r="I2503" s="2" t="s">
        <v>10</v>
      </c>
      <c r="J2503" s="2"/>
      <c r="K2503" s="2">
        <v>22.704734999999999</v>
      </c>
      <c r="L2503" s="2">
        <v>21.628485000000001</v>
      </c>
      <c r="M2503" s="2">
        <v>20.563002000000001</v>
      </c>
      <c r="N2503" s="2">
        <v>21.557693</v>
      </c>
      <c r="O2503" s="2">
        <v>21.793928000000001</v>
      </c>
      <c r="P2503" s="2">
        <v>21.858511</v>
      </c>
      <c r="Q2503" s="2">
        <v>21.926822999999999</v>
      </c>
      <c r="R2503" s="2">
        <v>22.249514000000001</v>
      </c>
      <c r="S2503" s="2">
        <v>23.255178000000001</v>
      </c>
      <c r="T2503" s="2">
        <v>23.52495</v>
      </c>
      <c r="U2503" s="2">
        <v>23.883527999999998</v>
      </c>
      <c r="V2503" s="2">
        <v>24.217068000000001</v>
      </c>
      <c r="W2503" s="2">
        <v>24.474827000000001</v>
      </c>
      <c r="X2503" s="2">
        <v>24.701767</v>
      </c>
      <c r="Y2503" s="2">
        <v>24.761574</v>
      </c>
      <c r="Z2503" s="2">
        <v>25.041150999999999</v>
      </c>
      <c r="AA2503" s="2">
        <v>25.235455999999999</v>
      </c>
      <c r="AB2503" s="2">
        <v>25.23189</v>
      </c>
      <c r="AC2503" s="2">
        <v>25.456855999999998</v>
      </c>
      <c r="AD2503" s="2">
        <v>25.195816000000001</v>
      </c>
      <c r="AE2503" s="2">
        <v>25.117056000000002</v>
      </c>
      <c r="AF2503" s="2">
        <v>25.187495999999999</v>
      </c>
      <c r="AG2503" s="2">
        <v>25.486864000000001</v>
      </c>
      <c r="AH2503" s="2">
        <v>25.636015</v>
      </c>
      <c r="AI2503" s="2">
        <v>25.934193</v>
      </c>
      <c r="AJ2503" s="2">
        <v>26.026828999999999</v>
      </c>
      <c r="AK2503" s="2">
        <v>26.058268000000002</v>
      </c>
      <c r="AL2503" s="2">
        <v>25.968792000000001</v>
      </c>
      <c r="AM2503" s="2">
        <v>25.944171999999998</v>
      </c>
      <c r="AN2503" s="2">
        <v>26.056069999999998</v>
      </c>
      <c r="AO2503" s="3">
        <v>5.0000000000000001E-3</v>
      </c>
    </row>
    <row r="2504" spans="1:41" hidden="1" x14ac:dyDescent="0.2">
      <c r="A2504" t="s">
        <v>2068</v>
      </c>
      <c r="B2504" s="2" t="s">
        <v>36</v>
      </c>
      <c r="C2504" s="2" t="s">
        <v>2648</v>
      </c>
      <c r="D2504" s="2" t="s">
        <v>2664</v>
      </c>
      <c r="E2504" s="2" t="s">
        <v>2660</v>
      </c>
      <c r="F2504" s="2"/>
      <c r="G2504" s="2"/>
      <c r="H2504" s="2"/>
      <c r="I2504" s="2" t="s">
        <v>10</v>
      </c>
      <c r="J2504" s="2"/>
      <c r="K2504" s="2"/>
      <c r="L2504" s="2"/>
      <c r="M2504" s="2"/>
      <c r="N2504" s="2"/>
      <c r="O2504" s="2"/>
      <c r="P2504" s="2"/>
      <c r="Q2504" s="2"/>
      <c r="R2504" s="2"/>
      <c r="S2504" s="2"/>
      <c r="T2504" s="2"/>
      <c r="U2504" s="2"/>
      <c r="V2504" s="2"/>
      <c r="W2504" s="2"/>
      <c r="X2504" s="2"/>
      <c r="Y2504" s="2"/>
      <c r="Z2504" s="2"/>
      <c r="AA2504" s="2"/>
      <c r="AB2504" s="2"/>
      <c r="AC2504" s="2"/>
      <c r="AD2504" s="2"/>
      <c r="AE2504" s="2"/>
      <c r="AF2504" s="2"/>
      <c r="AG2504" s="2"/>
      <c r="AH2504" s="2"/>
      <c r="AI2504" s="2"/>
      <c r="AJ2504" s="2"/>
      <c r="AK2504" s="2"/>
      <c r="AL2504" s="2"/>
      <c r="AM2504" s="2"/>
      <c r="AN2504" s="2"/>
      <c r="AO2504" s="2"/>
    </row>
    <row r="2505" spans="1:41" hidden="1" x14ac:dyDescent="0.2">
      <c r="A2505" t="s">
        <v>2068</v>
      </c>
      <c r="B2505" s="2" t="s">
        <v>11</v>
      </c>
      <c r="C2505" s="2" t="s">
        <v>2648</v>
      </c>
      <c r="D2505" s="2" t="s">
        <v>2664</v>
      </c>
      <c r="E2505" s="2" t="s">
        <v>2660</v>
      </c>
      <c r="F2505" s="2" t="s">
        <v>2651</v>
      </c>
      <c r="G2505" s="2"/>
      <c r="H2505" s="2" t="s">
        <v>1846</v>
      </c>
      <c r="I2505" s="2" t="s">
        <v>10</v>
      </c>
      <c r="J2505" s="2"/>
      <c r="K2505" s="2">
        <v>5.0866990000000003</v>
      </c>
      <c r="L2505" s="2">
        <v>3.146636</v>
      </c>
      <c r="M2505" s="2">
        <v>6.5711320000000004</v>
      </c>
      <c r="N2505" s="2">
        <v>7.5040449999999996</v>
      </c>
      <c r="O2505" s="2">
        <v>7.6041949999999998</v>
      </c>
      <c r="P2505" s="2">
        <v>7.7983690000000001</v>
      </c>
      <c r="Q2505" s="2">
        <v>8.1274219999999993</v>
      </c>
      <c r="R2505" s="2">
        <v>8.3409110000000002</v>
      </c>
      <c r="S2505" s="2">
        <v>8.4412489999999991</v>
      </c>
      <c r="T2505" s="2">
        <v>8.5953049999999998</v>
      </c>
      <c r="U2505" s="2">
        <v>8.7749129999999997</v>
      </c>
      <c r="V2505" s="2">
        <v>8.9146830000000001</v>
      </c>
      <c r="W2505" s="2">
        <v>9.0205389999999994</v>
      </c>
      <c r="X2505" s="2">
        <v>9.0235880000000002</v>
      </c>
      <c r="Y2505" s="2">
        <v>9.0516740000000002</v>
      </c>
      <c r="Z2505" s="2">
        <v>8.9902029999999993</v>
      </c>
      <c r="AA2505" s="2">
        <v>8.9264759999999992</v>
      </c>
      <c r="AB2505" s="2">
        <v>9.1660780000000006</v>
      </c>
      <c r="AC2505" s="2">
        <v>9.0269549999999992</v>
      </c>
      <c r="AD2505" s="2">
        <v>9.5369930000000007</v>
      </c>
      <c r="AE2505" s="2">
        <v>9.7036599999999993</v>
      </c>
      <c r="AF2505" s="2">
        <v>9.8396120000000007</v>
      </c>
      <c r="AG2505" s="2">
        <v>10.199089000000001</v>
      </c>
      <c r="AH2505" s="2">
        <v>10.435643000000001</v>
      </c>
      <c r="AI2505" s="2">
        <v>10.508295</v>
      </c>
      <c r="AJ2505" s="2">
        <v>10.679637</v>
      </c>
      <c r="AK2505" s="2">
        <v>10.733585</v>
      </c>
      <c r="AL2505" s="2">
        <v>10.715157</v>
      </c>
      <c r="AM2505" s="2">
        <v>10.725739000000001</v>
      </c>
      <c r="AN2505" s="2">
        <v>10.684005000000001</v>
      </c>
      <c r="AO2505" s="3">
        <v>2.5999999999999999E-2</v>
      </c>
    </row>
    <row r="2506" spans="1:41" hidden="1" x14ac:dyDescent="0.2">
      <c r="A2506" t="s">
        <v>2068</v>
      </c>
      <c r="B2506" s="2" t="s">
        <v>13</v>
      </c>
      <c r="C2506" s="2" t="s">
        <v>2648</v>
      </c>
      <c r="D2506" s="2" t="s">
        <v>2664</v>
      </c>
      <c r="E2506" s="2" t="s">
        <v>2660</v>
      </c>
      <c r="F2506" s="2" t="s">
        <v>2652</v>
      </c>
      <c r="G2506" s="2"/>
      <c r="H2506" s="2" t="s">
        <v>1847</v>
      </c>
      <c r="I2506" s="2" t="s">
        <v>10</v>
      </c>
      <c r="J2506" s="2"/>
      <c r="K2506" s="2">
        <v>5.0867659999999999</v>
      </c>
      <c r="L2506" s="2">
        <v>3.1445419999999999</v>
      </c>
      <c r="M2506" s="2">
        <v>6.2453209999999997</v>
      </c>
      <c r="N2506" s="2">
        <v>6.7286840000000003</v>
      </c>
      <c r="O2506" s="2">
        <v>6.8085969999999998</v>
      </c>
      <c r="P2506" s="2">
        <v>7.0144010000000003</v>
      </c>
      <c r="Q2506" s="2">
        <v>7.345243</v>
      </c>
      <c r="R2506" s="2">
        <v>7.4927799999999998</v>
      </c>
      <c r="S2506" s="2">
        <v>7.6001750000000001</v>
      </c>
      <c r="T2506" s="2">
        <v>7.666588</v>
      </c>
      <c r="U2506" s="2">
        <v>7.7381289999999998</v>
      </c>
      <c r="V2506" s="2">
        <v>7.8466839999999998</v>
      </c>
      <c r="W2506" s="2">
        <v>7.9050099999999999</v>
      </c>
      <c r="X2506" s="2">
        <v>7.8434670000000004</v>
      </c>
      <c r="Y2506" s="2">
        <v>7.8685749999999999</v>
      </c>
      <c r="Z2506" s="2">
        <v>7.8615199999999996</v>
      </c>
      <c r="AA2506" s="2">
        <v>7.8856299999999999</v>
      </c>
      <c r="AB2506" s="2">
        <v>8.0050469999999994</v>
      </c>
      <c r="AC2506" s="2">
        <v>8.0265609999999992</v>
      </c>
      <c r="AD2506" s="2">
        <v>8.3237229999999993</v>
      </c>
      <c r="AE2506" s="2">
        <v>8.4522359999999992</v>
      </c>
      <c r="AF2506" s="2">
        <v>8.4501159999999995</v>
      </c>
      <c r="AG2506" s="2">
        <v>8.6635469999999994</v>
      </c>
      <c r="AH2506" s="2">
        <v>8.7691719999999993</v>
      </c>
      <c r="AI2506" s="2">
        <v>8.8038729999999994</v>
      </c>
      <c r="AJ2506" s="2">
        <v>8.9895659999999999</v>
      </c>
      <c r="AK2506" s="2">
        <v>8.9001549999999998</v>
      </c>
      <c r="AL2506" s="2">
        <v>8.933249</v>
      </c>
      <c r="AM2506" s="2">
        <v>9.0864630000000002</v>
      </c>
      <c r="AN2506" s="2">
        <v>9.2278830000000003</v>
      </c>
      <c r="AO2506" s="3">
        <v>2.1000000000000001E-2</v>
      </c>
    </row>
    <row r="2507" spans="1:41" hidden="1" x14ac:dyDescent="0.2">
      <c r="A2507" t="s">
        <v>2068</v>
      </c>
      <c r="B2507" s="2" t="s">
        <v>15</v>
      </c>
      <c r="C2507" s="2" t="s">
        <v>2648</v>
      </c>
      <c r="D2507" s="2" t="s">
        <v>2664</v>
      </c>
      <c r="E2507" s="2" t="s">
        <v>2660</v>
      </c>
      <c r="F2507" s="2" t="s">
        <v>2653</v>
      </c>
      <c r="G2507" s="2"/>
      <c r="H2507" s="2" t="s">
        <v>1848</v>
      </c>
      <c r="I2507" s="2" t="s">
        <v>10</v>
      </c>
      <c r="J2507" s="2"/>
      <c r="K2507" s="2">
        <v>5.0866809999999996</v>
      </c>
      <c r="L2507" s="2">
        <v>3.1544880000000002</v>
      </c>
      <c r="M2507" s="2">
        <v>6.5764259999999997</v>
      </c>
      <c r="N2507" s="2">
        <v>7.7936959999999997</v>
      </c>
      <c r="O2507" s="2">
        <v>8.212002</v>
      </c>
      <c r="P2507" s="2">
        <v>8.523828</v>
      </c>
      <c r="Q2507" s="2">
        <v>8.9166980000000002</v>
      </c>
      <c r="R2507" s="2">
        <v>9.2742149999999999</v>
      </c>
      <c r="S2507" s="2">
        <v>10.014467</v>
      </c>
      <c r="T2507" s="2">
        <v>10.112095999999999</v>
      </c>
      <c r="U2507" s="2">
        <v>10.331913999999999</v>
      </c>
      <c r="V2507" s="2">
        <v>10.509292</v>
      </c>
      <c r="W2507" s="2">
        <v>10.649599</v>
      </c>
      <c r="X2507" s="2">
        <v>10.754402000000001</v>
      </c>
      <c r="Y2507" s="2">
        <v>10.801349999999999</v>
      </c>
      <c r="Z2507" s="2">
        <v>10.891635000000001</v>
      </c>
      <c r="AA2507" s="2">
        <v>10.902995000000001</v>
      </c>
      <c r="AB2507" s="2">
        <v>11.064022</v>
      </c>
      <c r="AC2507" s="2">
        <v>11.118922</v>
      </c>
      <c r="AD2507" s="2">
        <v>11.173264</v>
      </c>
      <c r="AE2507" s="2">
        <v>11.312651000000001</v>
      </c>
      <c r="AF2507" s="2">
        <v>11.426741</v>
      </c>
      <c r="AG2507" s="2">
        <v>11.698638000000001</v>
      </c>
      <c r="AH2507" s="2">
        <v>11.637147000000001</v>
      </c>
      <c r="AI2507" s="2">
        <v>11.758187</v>
      </c>
      <c r="AJ2507" s="2">
        <v>11.890539</v>
      </c>
      <c r="AK2507" s="2">
        <v>11.899323000000001</v>
      </c>
      <c r="AL2507" s="2">
        <v>11.971500000000001</v>
      </c>
      <c r="AM2507" s="2">
        <v>12.047573999999999</v>
      </c>
      <c r="AN2507" s="2">
        <v>12.015771000000001</v>
      </c>
      <c r="AO2507" s="3">
        <v>0.03</v>
      </c>
    </row>
    <row r="2508" spans="1:41" hidden="1" x14ac:dyDescent="0.2">
      <c r="A2508" t="s">
        <v>2068</v>
      </c>
      <c r="B2508" s="2" t="s">
        <v>21</v>
      </c>
      <c r="C2508" s="2" t="s">
        <v>2648</v>
      </c>
      <c r="D2508" s="2" t="s">
        <v>2664</v>
      </c>
      <c r="E2508" s="2" t="s">
        <v>2655</v>
      </c>
      <c r="F2508" s="2"/>
      <c r="G2508" s="2"/>
      <c r="H2508" s="2"/>
      <c r="I2508" s="2" t="s">
        <v>10</v>
      </c>
      <c r="J2508" s="2"/>
      <c r="K2508" s="2"/>
      <c r="L2508" s="2"/>
      <c r="M2508" s="2"/>
      <c r="N2508" s="2"/>
      <c r="O2508" s="2"/>
      <c r="P2508" s="2"/>
      <c r="Q2508" s="2"/>
      <c r="R2508" s="2"/>
      <c r="S2508" s="2"/>
      <c r="T2508" s="2"/>
      <c r="U2508" s="2"/>
      <c r="V2508" s="2"/>
      <c r="W2508" s="2"/>
      <c r="X2508" s="2"/>
      <c r="Y2508" s="2"/>
      <c r="Z2508" s="2"/>
      <c r="AA2508" s="2"/>
      <c r="AB2508" s="2"/>
      <c r="AC2508" s="2"/>
      <c r="AD2508" s="2"/>
      <c r="AE2508" s="2"/>
      <c r="AF2508" s="2"/>
      <c r="AG2508" s="2"/>
      <c r="AH2508" s="2"/>
      <c r="AI2508" s="2"/>
      <c r="AJ2508" s="2"/>
      <c r="AK2508" s="2"/>
      <c r="AL2508" s="2"/>
      <c r="AM2508" s="2"/>
      <c r="AN2508" s="2"/>
      <c r="AO2508" s="2"/>
    </row>
    <row r="2509" spans="1:41" hidden="1" x14ac:dyDescent="0.2">
      <c r="A2509" t="s">
        <v>2068</v>
      </c>
      <c r="B2509" s="2" t="s">
        <v>11</v>
      </c>
      <c r="C2509" s="2" t="s">
        <v>2648</v>
      </c>
      <c r="D2509" s="2" t="s">
        <v>2664</v>
      </c>
      <c r="E2509" s="2" t="s">
        <v>2655</v>
      </c>
      <c r="F2509" s="2" t="s">
        <v>2651</v>
      </c>
      <c r="G2509" s="2"/>
      <c r="H2509" s="2" t="s">
        <v>1849</v>
      </c>
      <c r="I2509" s="2" t="s">
        <v>10</v>
      </c>
      <c r="J2509" s="2"/>
      <c r="K2509" s="2">
        <v>12.586173</v>
      </c>
      <c r="L2509" s="2">
        <v>12.666774</v>
      </c>
      <c r="M2509" s="2">
        <v>11.859363999999999</v>
      </c>
      <c r="N2509" s="2">
        <v>11.346506</v>
      </c>
      <c r="O2509" s="2">
        <v>10.987131</v>
      </c>
      <c r="P2509" s="2">
        <v>10.733381</v>
      </c>
      <c r="Q2509" s="2">
        <v>10.607374</v>
      </c>
      <c r="R2509" s="2">
        <v>10.583715</v>
      </c>
      <c r="S2509" s="2">
        <v>10.518763999999999</v>
      </c>
      <c r="T2509" s="2">
        <v>10.438317</v>
      </c>
      <c r="U2509" s="2">
        <v>10.381281</v>
      </c>
      <c r="V2509" s="2">
        <v>10.261809</v>
      </c>
      <c r="W2509" s="2">
        <v>10.202472999999999</v>
      </c>
      <c r="X2509" s="2">
        <v>10.088138000000001</v>
      </c>
      <c r="Y2509" s="2">
        <v>9.9782379999999993</v>
      </c>
      <c r="Z2509" s="2">
        <v>9.8983899999999991</v>
      </c>
      <c r="AA2509" s="2">
        <v>9.8285549999999997</v>
      </c>
      <c r="AB2509" s="2">
        <v>9.7692130000000006</v>
      </c>
      <c r="AC2509" s="2">
        <v>9.7005549999999996</v>
      </c>
      <c r="AD2509" s="2">
        <v>9.6832180000000001</v>
      </c>
      <c r="AE2509" s="2">
        <v>9.6410680000000006</v>
      </c>
      <c r="AF2509" s="2">
        <v>9.5718010000000007</v>
      </c>
      <c r="AG2509" s="2">
        <v>9.5434909999999995</v>
      </c>
      <c r="AH2509" s="2">
        <v>9.4530639999999995</v>
      </c>
      <c r="AI2509" s="2">
        <v>9.3903510000000008</v>
      </c>
      <c r="AJ2509" s="2">
        <v>9.3532449999999994</v>
      </c>
      <c r="AK2509" s="2">
        <v>9.3232949999999999</v>
      </c>
      <c r="AL2509" s="2">
        <v>9.3195130000000006</v>
      </c>
      <c r="AM2509" s="2">
        <v>9.2752610000000004</v>
      </c>
      <c r="AN2509" s="2">
        <v>9.2435869999999998</v>
      </c>
      <c r="AO2509" s="3">
        <v>-1.0999999999999999E-2</v>
      </c>
    </row>
    <row r="2510" spans="1:41" hidden="1" x14ac:dyDescent="0.2">
      <c r="A2510" t="s">
        <v>2068</v>
      </c>
      <c r="B2510" s="2" t="s">
        <v>13</v>
      </c>
      <c r="C2510" s="2" t="s">
        <v>2648</v>
      </c>
      <c r="D2510" s="2" t="s">
        <v>2664</v>
      </c>
      <c r="E2510" s="2" t="s">
        <v>2655</v>
      </c>
      <c r="F2510" s="2" t="s">
        <v>2652</v>
      </c>
      <c r="G2510" s="2"/>
      <c r="H2510" s="2" t="s">
        <v>1850</v>
      </c>
      <c r="I2510" s="2" t="s">
        <v>10</v>
      </c>
      <c r="J2510" s="2"/>
      <c r="K2510" s="2">
        <v>12.582813</v>
      </c>
      <c r="L2510" s="2">
        <v>12.366071</v>
      </c>
      <c r="M2510" s="2">
        <v>11.429005</v>
      </c>
      <c r="N2510" s="2">
        <v>10.800219</v>
      </c>
      <c r="O2510" s="2">
        <v>10.466730999999999</v>
      </c>
      <c r="P2510" s="2">
        <v>10.145165</v>
      </c>
      <c r="Q2510" s="2">
        <v>9.9376750000000005</v>
      </c>
      <c r="R2510" s="2">
        <v>9.8508600000000008</v>
      </c>
      <c r="S2510" s="2">
        <v>9.724945</v>
      </c>
      <c r="T2510" s="2">
        <v>9.6180029999999999</v>
      </c>
      <c r="U2510" s="2">
        <v>9.4923920000000006</v>
      </c>
      <c r="V2510" s="2">
        <v>9.3388000000000009</v>
      </c>
      <c r="W2510" s="2">
        <v>9.2752090000000003</v>
      </c>
      <c r="X2510" s="2">
        <v>9.1502820000000007</v>
      </c>
      <c r="Y2510" s="2">
        <v>9.0016820000000006</v>
      </c>
      <c r="Z2510" s="2">
        <v>8.8855950000000004</v>
      </c>
      <c r="AA2510" s="2">
        <v>8.7809310000000007</v>
      </c>
      <c r="AB2510" s="2">
        <v>8.6652550000000002</v>
      </c>
      <c r="AC2510" s="2">
        <v>8.5941310000000009</v>
      </c>
      <c r="AD2510" s="2">
        <v>8.5055800000000001</v>
      </c>
      <c r="AE2510" s="2">
        <v>8.4086560000000006</v>
      </c>
      <c r="AF2510" s="2">
        <v>8.2879629999999995</v>
      </c>
      <c r="AG2510" s="2">
        <v>8.2234020000000001</v>
      </c>
      <c r="AH2510" s="2">
        <v>8.1668420000000008</v>
      </c>
      <c r="AI2510" s="2">
        <v>8.1183420000000002</v>
      </c>
      <c r="AJ2510" s="2">
        <v>8.0709060000000008</v>
      </c>
      <c r="AK2510" s="2">
        <v>7.9966179999999998</v>
      </c>
      <c r="AL2510" s="2">
        <v>7.9737090000000004</v>
      </c>
      <c r="AM2510" s="2">
        <v>7.9548930000000002</v>
      </c>
      <c r="AN2510" s="2">
        <v>7.9417470000000003</v>
      </c>
      <c r="AO2510" s="3">
        <v>-1.6E-2</v>
      </c>
    </row>
    <row r="2511" spans="1:41" hidden="1" x14ac:dyDescent="0.2">
      <c r="A2511" t="s">
        <v>2068</v>
      </c>
      <c r="B2511" s="2" t="s">
        <v>15</v>
      </c>
      <c r="C2511" s="2" t="s">
        <v>2648</v>
      </c>
      <c r="D2511" s="2" t="s">
        <v>2664</v>
      </c>
      <c r="E2511" s="2" t="s">
        <v>2655</v>
      </c>
      <c r="F2511" s="2" t="s">
        <v>2653</v>
      </c>
      <c r="G2511" s="2"/>
      <c r="H2511" s="2" t="s">
        <v>1851</v>
      </c>
      <c r="I2511" s="2" t="s">
        <v>10</v>
      </c>
      <c r="J2511" s="2"/>
      <c r="K2511" s="2">
        <v>12.583356</v>
      </c>
      <c r="L2511" s="2">
        <v>13.405131000000001</v>
      </c>
      <c r="M2511" s="2">
        <v>12.847829000000001</v>
      </c>
      <c r="N2511" s="2">
        <v>12.587989</v>
      </c>
      <c r="O2511" s="2">
        <v>12.376265999999999</v>
      </c>
      <c r="P2511" s="2">
        <v>12.276358999999999</v>
      </c>
      <c r="Q2511" s="2">
        <v>12.172809000000001</v>
      </c>
      <c r="R2511" s="2">
        <v>12.277248999999999</v>
      </c>
      <c r="S2511" s="2">
        <v>12.382304</v>
      </c>
      <c r="T2511" s="2">
        <v>12.417555999999999</v>
      </c>
      <c r="U2511" s="2">
        <v>12.490038999999999</v>
      </c>
      <c r="V2511" s="2">
        <v>12.550312</v>
      </c>
      <c r="W2511" s="2">
        <v>12.602776</v>
      </c>
      <c r="X2511" s="2">
        <v>12.611623</v>
      </c>
      <c r="Y2511" s="2">
        <v>12.573707000000001</v>
      </c>
      <c r="Z2511" s="2">
        <v>12.676978999999999</v>
      </c>
      <c r="AA2511" s="2">
        <v>12.647543000000001</v>
      </c>
      <c r="AB2511" s="2">
        <v>12.649167</v>
      </c>
      <c r="AC2511" s="2">
        <v>12.707401000000001</v>
      </c>
      <c r="AD2511" s="2">
        <v>12.771978000000001</v>
      </c>
      <c r="AE2511" s="2">
        <v>12.688357</v>
      </c>
      <c r="AF2511" s="2">
        <v>12.562353999999999</v>
      </c>
      <c r="AG2511" s="2">
        <v>12.468033</v>
      </c>
      <c r="AH2511" s="2">
        <v>12.562112000000001</v>
      </c>
      <c r="AI2511" s="2">
        <v>12.560983</v>
      </c>
      <c r="AJ2511" s="2">
        <v>12.564088999999999</v>
      </c>
      <c r="AK2511" s="2">
        <v>12.563812</v>
      </c>
      <c r="AL2511" s="2">
        <v>12.556296</v>
      </c>
      <c r="AM2511" s="2">
        <v>12.586579</v>
      </c>
      <c r="AN2511" s="2">
        <v>12.614086</v>
      </c>
      <c r="AO2511" s="3">
        <v>0</v>
      </c>
    </row>
    <row r="2512" spans="1:41" hidden="1" x14ac:dyDescent="0.2">
      <c r="A2512" t="s">
        <v>2068</v>
      </c>
      <c r="B2512" s="2" t="s">
        <v>25</v>
      </c>
      <c r="C2512" s="2" t="s">
        <v>2648</v>
      </c>
      <c r="D2512" s="2" t="s">
        <v>2664</v>
      </c>
      <c r="E2512" s="2" t="s">
        <v>2656</v>
      </c>
      <c r="F2512" s="2"/>
      <c r="G2512" s="2"/>
      <c r="H2512" s="2"/>
      <c r="I2512" s="2" t="s">
        <v>10</v>
      </c>
      <c r="J2512" s="2"/>
      <c r="K2512" s="2"/>
      <c r="L2512" s="2"/>
      <c r="M2512" s="2"/>
      <c r="N2512" s="2"/>
      <c r="O2512" s="2"/>
      <c r="P2512" s="2"/>
      <c r="Q2512" s="2"/>
      <c r="R2512" s="2"/>
      <c r="S2512" s="2"/>
      <c r="T2512" s="2"/>
      <c r="U2512" s="2"/>
      <c r="V2512" s="2"/>
      <c r="W2512" s="2"/>
      <c r="X2512" s="2"/>
      <c r="Y2512" s="2"/>
      <c r="Z2512" s="2"/>
      <c r="AA2512" s="2"/>
      <c r="AB2512" s="2"/>
      <c r="AC2512" s="2"/>
      <c r="AD2512" s="2"/>
      <c r="AE2512" s="2"/>
      <c r="AF2512" s="2"/>
      <c r="AG2512" s="2"/>
      <c r="AH2512" s="2"/>
      <c r="AI2512" s="2"/>
      <c r="AJ2512" s="2"/>
      <c r="AK2512" s="2"/>
      <c r="AL2512" s="2"/>
      <c r="AM2512" s="2"/>
      <c r="AN2512" s="2"/>
      <c r="AO2512" s="2"/>
    </row>
    <row r="2513" spans="1:41" hidden="1" x14ac:dyDescent="0.2">
      <c r="A2513" t="s">
        <v>2068</v>
      </c>
      <c r="B2513" s="2" t="s">
        <v>11</v>
      </c>
      <c r="C2513" s="2" t="s">
        <v>2648</v>
      </c>
      <c r="D2513" s="2" t="s">
        <v>2664</v>
      </c>
      <c r="E2513" s="2" t="s">
        <v>2656</v>
      </c>
      <c r="F2513" s="2" t="s">
        <v>2651</v>
      </c>
      <c r="G2513" s="2"/>
      <c r="H2513" s="2" t="s">
        <v>1852</v>
      </c>
      <c r="I2513" s="2" t="s">
        <v>10</v>
      </c>
      <c r="J2513" s="2"/>
      <c r="K2513" s="2">
        <v>28.235755999999999</v>
      </c>
      <c r="L2513" s="2">
        <v>28.617090000000001</v>
      </c>
      <c r="M2513" s="2">
        <v>29.06007</v>
      </c>
      <c r="N2513" s="2">
        <v>29.032202000000002</v>
      </c>
      <c r="O2513" s="2">
        <v>28.707771000000001</v>
      </c>
      <c r="P2513" s="2">
        <v>28.557981000000002</v>
      </c>
      <c r="Q2513" s="2">
        <v>28.745107999999998</v>
      </c>
      <c r="R2513" s="2">
        <v>28.951414</v>
      </c>
      <c r="S2513" s="2">
        <v>29.136997000000001</v>
      </c>
      <c r="T2513" s="2">
        <v>29.290351999999999</v>
      </c>
      <c r="U2513" s="2">
        <v>29.328035</v>
      </c>
      <c r="V2513" s="2">
        <v>29.291741999999999</v>
      </c>
      <c r="W2513" s="2">
        <v>29.507107000000001</v>
      </c>
      <c r="X2513" s="2">
        <v>29.512861000000001</v>
      </c>
      <c r="Y2513" s="2">
        <v>29.321501000000001</v>
      </c>
      <c r="Z2513" s="2">
        <v>29.190484999999999</v>
      </c>
      <c r="AA2513" s="2">
        <v>29.014089999999999</v>
      </c>
      <c r="AB2513" s="2">
        <v>28.894051000000001</v>
      </c>
      <c r="AC2513" s="2">
        <v>28.756495999999999</v>
      </c>
      <c r="AD2513" s="2">
        <v>28.817267999999999</v>
      </c>
      <c r="AE2513" s="2">
        <v>28.721581</v>
      </c>
      <c r="AF2513" s="2">
        <v>28.511972</v>
      </c>
      <c r="AG2513" s="2">
        <v>28.223824</v>
      </c>
      <c r="AH2513" s="2">
        <v>28.095924</v>
      </c>
      <c r="AI2513" s="2">
        <v>27.950673999999999</v>
      </c>
      <c r="AJ2513" s="2">
        <v>27.745895000000001</v>
      </c>
      <c r="AK2513" s="2">
        <v>27.686209000000002</v>
      </c>
      <c r="AL2513" s="2">
        <v>27.644548</v>
      </c>
      <c r="AM2513" s="2">
        <v>27.480124</v>
      </c>
      <c r="AN2513" s="2">
        <v>27.278694000000002</v>
      </c>
      <c r="AO2513" s="3">
        <v>-1E-3</v>
      </c>
    </row>
    <row r="2514" spans="1:41" hidden="1" x14ac:dyDescent="0.2">
      <c r="A2514" t="s">
        <v>2068</v>
      </c>
      <c r="B2514" s="2" t="s">
        <v>13</v>
      </c>
      <c r="C2514" s="2" t="s">
        <v>2648</v>
      </c>
      <c r="D2514" s="2" t="s">
        <v>2664</v>
      </c>
      <c r="E2514" s="2" t="s">
        <v>2656</v>
      </c>
      <c r="F2514" s="2" t="s">
        <v>2652</v>
      </c>
      <c r="G2514" s="2"/>
      <c r="H2514" s="2" t="s">
        <v>1853</v>
      </c>
      <c r="I2514" s="2" t="s">
        <v>10</v>
      </c>
      <c r="J2514" s="2"/>
      <c r="K2514" s="2">
        <v>28.204733000000001</v>
      </c>
      <c r="L2514" s="2">
        <v>28.743357</v>
      </c>
      <c r="M2514" s="2">
        <v>28.374497999999999</v>
      </c>
      <c r="N2514" s="2">
        <v>27.930634999999999</v>
      </c>
      <c r="O2514" s="2">
        <v>27.590857</v>
      </c>
      <c r="P2514" s="2">
        <v>27.390582999999999</v>
      </c>
      <c r="Q2514" s="2">
        <v>27.407156000000001</v>
      </c>
      <c r="R2514" s="2">
        <v>27.347401000000001</v>
      </c>
      <c r="S2514" s="2">
        <v>27.425280000000001</v>
      </c>
      <c r="T2514" s="2">
        <v>27.538775999999999</v>
      </c>
      <c r="U2514" s="2">
        <v>27.471167000000001</v>
      </c>
      <c r="V2514" s="2">
        <v>27.362808000000001</v>
      </c>
      <c r="W2514" s="2">
        <v>27.377662999999998</v>
      </c>
      <c r="X2514" s="2">
        <v>27.208936999999999</v>
      </c>
      <c r="Y2514" s="2">
        <v>26.959377</v>
      </c>
      <c r="Z2514" s="2">
        <v>26.763915999999998</v>
      </c>
      <c r="AA2514" s="2">
        <v>26.637650000000001</v>
      </c>
      <c r="AB2514" s="2">
        <v>26.493331999999999</v>
      </c>
      <c r="AC2514" s="2">
        <v>26.335114000000001</v>
      </c>
      <c r="AD2514" s="2">
        <v>26.300343999999999</v>
      </c>
      <c r="AE2514" s="2">
        <v>26.330660000000002</v>
      </c>
      <c r="AF2514" s="2">
        <v>26.098248999999999</v>
      </c>
      <c r="AG2514" s="2">
        <v>25.803322000000001</v>
      </c>
      <c r="AH2514" s="2">
        <v>25.639002000000001</v>
      </c>
      <c r="AI2514" s="2">
        <v>25.497931999999999</v>
      </c>
      <c r="AJ2514" s="2">
        <v>25.329767</v>
      </c>
      <c r="AK2514" s="2">
        <v>25.200247000000001</v>
      </c>
      <c r="AL2514" s="2">
        <v>25.029945000000001</v>
      </c>
      <c r="AM2514" s="2">
        <v>24.866810000000001</v>
      </c>
      <c r="AN2514" s="2">
        <v>24.712585000000001</v>
      </c>
      <c r="AO2514" s="3">
        <v>-5.0000000000000001E-3</v>
      </c>
    </row>
    <row r="2515" spans="1:41" hidden="1" x14ac:dyDescent="0.2">
      <c r="A2515" t="s">
        <v>2068</v>
      </c>
      <c r="B2515" s="2" t="s">
        <v>15</v>
      </c>
      <c r="C2515" s="2" t="s">
        <v>2648</v>
      </c>
      <c r="D2515" s="2" t="s">
        <v>2664</v>
      </c>
      <c r="E2515" s="2" t="s">
        <v>2656</v>
      </c>
      <c r="F2515" s="2" t="s">
        <v>2653</v>
      </c>
      <c r="G2515" s="2"/>
      <c r="H2515" s="2" t="s">
        <v>1854</v>
      </c>
      <c r="I2515" s="2" t="s">
        <v>10</v>
      </c>
      <c r="J2515" s="2"/>
      <c r="K2515" s="2">
        <v>28.321375</v>
      </c>
      <c r="L2515" s="2">
        <v>28.438545000000001</v>
      </c>
      <c r="M2515" s="2">
        <v>30.115368</v>
      </c>
      <c r="N2515" s="2">
        <v>30.939298999999998</v>
      </c>
      <c r="O2515" s="2">
        <v>30.742713999999999</v>
      </c>
      <c r="P2515" s="2">
        <v>30.803131</v>
      </c>
      <c r="Q2515" s="2">
        <v>31.095134999999999</v>
      </c>
      <c r="R2515" s="2">
        <v>31.636631000000001</v>
      </c>
      <c r="S2515" s="2">
        <v>31.981200999999999</v>
      </c>
      <c r="T2515" s="2">
        <v>32.206482000000001</v>
      </c>
      <c r="U2515" s="2">
        <v>32.372036000000001</v>
      </c>
      <c r="V2515" s="2">
        <v>32.573357000000001</v>
      </c>
      <c r="W2515" s="2">
        <v>32.809296000000003</v>
      </c>
      <c r="X2515" s="2">
        <v>33.034602999999997</v>
      </c>
      <c r="Y2515" s="2">
        <v>33.090294</v>
      </c>
      <c r="Z2515" s="2">
        <v>33.375076</v>
      </c>
      <c r="AA2515" s="2">
        <v>33.615558999999998</v>
      </c>
      <c r="AB2515" s="2">
        <v>33.773322999999998</v>
      </c>
      <c r="AC2515" s="2">
        <v>33.893242000000001</v>
      </c>
      <c r="AD2515" s="2">
        <v>33.955894000000001</v>
      </c>
      <c r="AE2515" s="2">
        <v>33.858063000000001</v>
      </c>
      <c r="AF2515" s="2">
        <v>33.875174999999999</v>
      </c>
      <c r="AG2515" s="2">
        <v>33.639862000000001</v>
      </c>
      <c r="AH2515" s="2">
        <v>33.751334999999997</v>
      </c>
      <c r="AI2515" s="2">
        <v>33.522877000000001</v>
      </c>
      <c r="AJ2515" s="2">
        <v>33.498047</v>
      </c>
      <c r="AK2515" s="2">
        <v>33.350814999999997</v>
      </c>
      <c r="AL2515" s="2">
        <v>33.771751000000002</v>
      </c>
      <c r="AM2515" s="2">
        <v>34.025295</v>
      </c>
      <c r="AN2515" s="2">
        <v>33.862698000000002</v>
      </c>
      <c r="AO2515" s="3">
        <v>6.0000000000000001E-3</v>
      </c>
    </row>
    <row r="2516" spans="1:41" hidden="1" x14ac:dyDescent="0.2">
      <c r="A2516" t="s">
        <v>2068</v>
      </c>
      <c r="B2516" s="2" t="s">
        <v>104</v>
      </c>
      <c r="C2516" s="2"/>
      <c r="D2516" s="2"/>
      <c r="E2516" s="2"/>
      <c r="F2516" s="2"/>
      <c r="G2516" s="2"/>
      <c r="H2516" s="2"/>
      <c r="I2516" s="2"/>
      <c r="J2516" s="2"/>
      <c r="K2516" s="2"/>
      <c r="L2516" s="2"/>
      <c r="M2516" s="2"/>
      <c r="N2516" s="2"/>
      <c r="O2516" s="2"/>
      <c r="P2516" s="2"/>
      <c r="Q2516" s="2"/>
      <c r="R2516" s="2"/>
      <c r="S2516" s="2"/>
      <c r="T2516" s="2"/>
      <c r="U2516" s="2"/>
      <c r="V2516" s="2"/>
      <c r="W2516" s="2"/>
      <c r="X2516" s="2"/>
      <c r="Y2516" s="2"/>
      <c r="Z2516" s="2"/>
      <c r="AA2516" s="2"/>
      <c r="AB2516" s="2"/>
      <c r="AC2516" s="2"/>
      <c r="AD2516" s="2"/>
      <c r="AE2516" s="2"/>
      <c r="AF2516" s="2"/>
      <c r="AG2516" s="2"/>
      <c r="AH2516" s="2"/>
      <c r="AI2516" s="2"/>
      <c r="AJ2516" s="2"/>
      <c r="AK2516" s="2"/>
      <c r="AL2516" s="2"/>
      <c r="AM2516" s="2"/>
      <c r="AN2516" s="2"/>
      <c r="AO2516" s="2"/>
    </row>
    <row r="2517" spans="1:41" hidden="1" x14ac:dyDescent="0.2">
      <c r="A2517" t="s">
        <v>2068</v>
      </c>
      <c r="B2517" s="2" t="s">
        <v>17</v>
      </c>
      <c r="C2517" s="2" t="s">
        <v>2648</v>
      </c>
      <c r="D2517" s="2" t="s">
        <v>2669</v>
      </c>
      <c r="E2517" s="2" t="s">
        <v>2654</v>
      </c>
      <c r="F2517" s="2"/>
      <c r="G2517" s="2"/>
      <c r="H2517" s="2"/>
      <c r="I2517" s="2" t="s">
        <v>10</v>
      </c>
      <c r="J2517" s="2"/>
      <c r="K2517" s="2"/>
      <c r="L2517" s="2"/>
      <c r="M2517" s="2"/>
      <c r="N2517" s="2"/>
      <c r="O2517" s="2"/>
      <c r="P2517" s="2"/>
      <c r="Q2517" s="2"/>
      <c r="R2517" s="2"/>
      <c r="S2517" s="2"/>
      <c r="T2517" s="2"/>
      <c r="U2517" s="2"/>
      <c r="V2517" s="2"/>
      <c r="W2517" s="2"/>
      <c r="X2517" s="2"/>
      <c r="Y2517" s="2"/>
      <c r="Z2517" s="2"/>
      <c r="AA2517" s="2"/>
      <c r="AB2517" s="2"/>
      <c r="AC2517" s="2"/>
      <c r="AD2517" s="2"/>
      <c r="AE2517" s="2"/>
      <c r="AF2517" s="2"/>
      <c r="AG2517" s="2"/>
      <c r="AH2517" s="2"/>
      <c r="AI2517" s="2"/>
      <c r="AJ2517" s="2"/>
      <c r="AK2517" s="2"/>
      <c r="AL2517" s="2"/>
      <c r="AM2517" s="2"/>
      <c r="AN2517" s="2"/>
      <c r="AO2517" s="2"/>
    </row>
    <row r="2518" spans="1:41" hidden="1" x14ac:dyDescent="0.2">
      <c r="A2518" t="s">
        <v>2068</v>
      </c>
      <c r="B2518" s="2" t="s">
        <v>11</v>
      </c>
      <c r="C2518" s="2" t="s">
        <v>2648</v>
      </c>
      <c r="D2518" s="2" t="s">
        <v>2669</v>
      </c>
      <c r="E2518" s="2" t="s">
        <v>2654</v>
      </c>
      <c r="F2518" s="2" t="s">
        <v>2651</v>
      </c>
      <c r="G2518" s="2"/>
      <c r="H2518" s="2" t="s">
        <v>1855</v>
      </c>
      <c r="I2518" s="2" t="s">
        <v>10</v>
      </c>
      <c r="J2518" s="2"/>
      <c r="K2518" s="2">
        <v>20.552235</v>
      </c>
      <c r="L2518" s="2">
        <v>20.821299</v>
      </c>
      <c r="M2518" s="2">
        <v>19.264275000000001</v>
      </c>
      <c r="N2518" s="2">
        <v>19.575506000000001</v>
      </c>
      <c r="O2518" s="2">
        <v>18.798957999999999</v>
      </c>
      <c r="P2518" s="2">
        <v>18.13467</v>
      </c>
      <c r="Q2518" s="2">
        <v>17.563313000000001</v>
      </c>
      <c r="R2518" s="2">
        <v>17.798492</v>
      </c>
      <c r="S2518" s="2">
        <v>17.924648000000001</v>
      </c>
      <c r="T2518" s="2">
        <v>17.910036000000002</v>
      </c>
      <c r="U2518" s="2">
        <v>18.200191</v>
      </c>
      <c r="V2518" s="2">
        <v>18.353314999999998</v>
      </c>
      <c r="W2518" s="2">
        <v>18.449345000000001</v>
      </c>
      <c r="X2518" s="2">
        <v>18.557013000000001</v>
      </c>
      <c r="Y2518" s="2">
        <v>18.661093000000001</v>
      </c>
      <c r="Z2518" s="2">
        <v>18.840047999999999</v>
      </c>
      <c r="AA2518" s="2">
        <v>19.066849000000001</v>
      </c>
      <c r="AB2518" s="2">
        <v>19.206655999999999</v>
      </c>
      <c r="AC2518" s="2">
        <v>19.272068000000001</v>
      </c>
      <c r="AD2518" s="2">
        <v>19.460986999999999</v>
      </c>
      <c r="AE2518" s="2">
        <v>19.576108999999999</v>
      </c>
      <c r="AF2518" s="2">
        <v>19.587537999999999</v>
      </c>
      <c r="AG2518" s="2">
        <v>19.845844</v>
      </c>
      <c r="AH2518" s="2">
        <v>20.128532</v>
      </c>
      <c r="AI2518" s="2">
        <v>20.219448</v>
      </c>
      <c r="AJ2518" s="2">
        <v>20.395588</v>
      </c>
      <c r="AK2518" s="2">
        <v>20.453043000000001</v>
      </c>
      <c r="AL2518" s="2">
        <v>20.409517000000001</v>
      </c>
      <c r="AM2518" s="2">
        <v>20.373991</v>
      </c>
      <c r="AN2518" s="2">
        <v>20.287742999999999</v>
      </c>
      <c r="AO2518" s="3">
        <v>0</v>
      </c>
    </row>
    <row r="2519" spans="1:41" hidden="1" x14ac:dyDescent="0.2">
      <c r="A2519" t="s">
        <v>2068</v>
      </c>
      <c r="B2519" s="2" t="s">
        <v>13</v>
      </c>
      <c r="C2519" s="2" t="s">
        <v>2648</v>
      </c>
      <c r="D2519" s="2" t="s">
        <v>2669</v>
      </c>
      <c r="E2519" s="2" t="s">
        <v>2654</v>
      </c>
      <c r="F2519" s="2" t="s">
        <v>2652</v>
      </c>
      <c r="G2519" s="2"/>
      <c r="H2519" s="2" t="s">
        <v>1856</v>
      </c>
      <c r="I2519" s="2" t="s">
        <v>10</v>
      </c>
      <c r="J2519" s="2"/>
      <c r="K2519" s="2">
        <v>20.552235</v>
      </c>
      <c r="L2519" s="2">
        <v>20.821299</v>
      </c>
      <c r="M2519" s="2">
        <v>18.846558000000002</v>
      </c>
      <c r="N2519" s="2">
        <v>18.6341</v>
      </c>
      <c r="O2519" s="2">
        <v>17.80106</v>
      </c>
      <c r="P2519" s="2">
        <v>17.148495</v>
      </c>
      <c r="Q2519" s="2">
        <v>16.604132</v>
      </c>
      <c r="R2519" s="2">
        <v>16.797326999999999</v>
      </c>
      <c r="S2519" s="2">
        <v>16.899626000000001</v>
      </c>
      <c r="T2519" s="2">
        <v>16.853930999999999</v>
      </c>
      <c r="U2519" s="2">
        <v>16.919360999999999</v>
      </c>
      <c r="V2519" s="2">
        <v>17.012101999999999</v>
      </c>
      <c r="W2519" s="2">
        <v>17.006695000000001</v>
      </c>
      <c r="X2519" s="2">
        <v>16.863071000000001</v>
      </c>
      <c r="Y2519" s="2">
        <v>16.857347000000001</v>
      </c>
      <c r="Z2519" s="2">
        <v>16.815249999999999</v>
      </c>
      <c r="AA2519" s="2">
        <v>16.820532</v>
      </c>
      <c r="AB2519" s="2">
        <v>16.950133999999998</v>
      </c>
      <c r="AC2519" s="2">
        <v>16.934052999999999</v>
      </c>
      <c r="AD2519" s="2">
        <v>17.272162999999999</v>
      </c>
      <c r="AE2519" s="2">
        <v>17.405999999999999</v>
      </c>
      <c r="AF2519" s="2">
        <v>17.412056</v>
      </c>
      <c r="AG2519" s="2">
        <v>17.652670000000001</v>
      </c>
      <c r="AH2519" s="2">
        <v>17.743842999999998</v>
      </c>
      <c r="AI2519" s="2">
        <v>17.774764999999999</v>
      </c>
      <c r="AJ2519" s="2">
        <v>17.997630999999998</v>
      </c>
      <c r="AK2519" s="2">
        <v>17.868577999999999</v>
      </c>
      <c r="AL2519" s="2">
        <v>17.918661</v>
      </c>
      <c r="AM2519" s="2">
        <v>18.121442999999999</v>
      </c>
      <c r="AN2519" s="2">
        <v>18.248487000000001</v>
      </c>
      <c r="AO2519" s="3">
        <v>-4.0000000000000001E-3</v>
      </c>
    </row>
    <row r="2520" spans="1:41" hidden="1" x14ac:dyDescent="0.2">
      <c r="A2520" t="s">
        <v>2068</v>
      </c>
      <c r="B2520" s="2" t="s">
        <v>15</v>
      </c>
      <c r="C2520" s="2" t="s">
        <v>2648</v>
      </c>
      <c r="D2520" s="2" t="s">
        <v>2669</v>
      </c>
      <c r="E2520" s="2" t="s">
        <v>2654</v>
      </c>
      <c r="F2520" s="2" t="s">
        <v>2653</v>
      </c>
      <c r="G2520" s="2"/>
      <c r="H2520" s="2" t="s">
        <v>1857</v>
      </c>
      <c r="I2520" s="2" t="s">
        <v>10</v>
      </c>
      <c r="J2520" s="2"/>
      <c r="K2520" s="2">
        <v>20.552235</v>
      </c>
      <c r="L2520" s="2">
        <v>20.821299</v>
      </c>
      <c r="M2520" s="2">
        <v>19.104481</v>
      </c>
      <c r="N2520" s="2">
        <v>19.710455</v>
      </c>
      <c r="O2520" s="2">
        <v>19.334220999999999</v>
      </c>
      <c r="P2520" s="2">
        <v>18.854216000000001</v>
      </c>
      <c r="Q2520" s="2">
        <v>18.415762000000001</v>
      </c>
      <c r="R2520" s="2">
        <v>18.915665000000001</v>
      </c>
      <c r="S2520" s="2">
        <v>19.867359</v>
      </c>
      <c r="T2520" s="2">
        <v>20.149726999999999</v>
      </c>
      <c r="U2520" s="2">
        <v>20.579664000000001</v>
      </c>
      <c r="V2520" s="2">
        <v>20.937684999999998</v>
      </c>
      <c r="W2520" s="2">
        <v>21.238167000000001</v>
      </c>
      <c r="X2520" s="2">
        <v>21.507494000000001</v>
      </c>
      <c r="Y2520" s="2">
        <v>21.606332999999999</v>
      </c>
      <c r="Z2520" s="2">
        <v>21.812394999999999</v>
      </c>
      <c r="AA2520" s="2">
        <v>22.064785000000001</v>
      </c>
      <c r="AB2520" s="2">
        <v>22.104420000000001</v>
      </c>
      <c r="AC2520" s="2">
        <v>22.272207000000002</v>
      </c>
      <c r="AD2520" s="2">
        <v>21.95223</v>
      </c>
      <c r="AE2520" s="2">
        <v>21.857004</v>
      </c>
      <c r="AF2520" s="2">
        <v>21.941251999999999</v>
      </c>
      <c r="AG2520" s="2">
        <v>22.234085</v>
      </c>
      <c r="AH2520" s="2">
        <v>22.434878999999999</v>
      </c>
      <c r="AI2520" s="2">
        <v>22.799358000000002</v>
      </c>
      <c r="AJ2520" s="2">
        <v>22.841180999999999</v>
      </c>
      <c r="AK2520" s="2">
        <v>22.899001999999999</v>
      </c>
      <c r="AL2520" s="2">
        <v>22.729306999999999</v>
      </c>
      <c r="AM2520" s="2">
        <v>22.702805999999999</v>
      </c>
      <c r="AN2520" s="2">
        <v>22.822776999999999</v>
      </c>
      <c r="AO2520" s="3">
        <v>4.0000000000000001E-3</v>
      </c>
    </row>
    <row r="2521" spans="1:41" hidden="1" x14ac:dyDescent="0.2">
      <c r="A2521" t="s">
        <v>2068</v>
      </c>
      <c r="B2521" s="2" t="s">
        <v>36</v>
      </c>
      <c r="C2521" s="2" t="s">
        <v>2648</v>
      </c>
      <c r="D2521" s="2" t="s">
        <v>2669</v>
      </c>
      <c r="E2521" s="2" t="s">
        <v>2660</v>
      </c>
      <c r="F2521" s="2"/>
      <c r="G2521" s="2"/>
      <c r="H2521" s="2"/>
      <c r="I2521" s="2" t="s">
        <v>10</v>
      </c>
      <c r="J2521" s="2"/>
      <c r="K2521" s="2"/>
      <c r="L2521" s="2"/>
      <c r="M2521" s="2"/>
      <c r="N2521" s="2"/>
      <c r="O2521" s="2"/>
      <c r="P2521" s="2"/>
      <c r="Q2521" s="2"/>
      <c r="R2521" s="2"/>
      <c r="S2521" s="2"/>
      <c r="T2521" s="2"/>
      <c r="U2521" s="2"/>
      <c r="V2521" s="2"/>
      <c r="W2521" s="2"/>
      <c r="X2521" s="2"/>
      <c r="Y2521" s="2"/>
      <c r="Z2521" s="2"/>
      <c r="AA2521" s="2"/>
      <c r="AB2521" s="2"/>
      <c r="AC2521" s="2"/>
      <c r="AD2521" s="2"/>
      <c r="AE2521" s="2"/>
      <c r="AF2521" s="2"/>
      <c r="AG2521" s="2"/>
      <c r="AH2521" s="2"/>
      <c r="AI2521" s="2"/>
      <c r="AJ2521" s="2"/>
      <c r="AK2521" s="2"/>
      <c r="AL2521" s="2"/>
      <c r="AM2521" s="2"/>
      <c r="AN2521" s="2"/>
      <c r="AO2521" s="2"/>
    </row>
    <row r="2522" spans="1:41" hidden="1" x14ac:dyDescent="0.2">
      <c r="A2522" t="s">
        <v>2068</v>
      </c>
      <c r="B2522" s="2" t="s">
        <v>11</v>
      </c>
      <c r="C2522" s="2" t="s">
        <v>2648</v>
      </c>
      <c r="D2522" s="2" t="s">
        <v>2669</v>
      </c>
      <c r="E2522" s="2" t="s">
        <v>2660</v>
      </c>
      <c r="F2522" s="2" t="s">
        <v>2651</v>
      </c>
      <c r="G2522" s="2"/>
      <c r="H2522" s="2" t="s">
        <v>1858</v>
      </c>
      <c r="I2522" s="2" t="s">
        <v>10</v>
      </c>
      <c r="J2522" s="2"/>
      <c r="K2522" s="2">
        <v>8.5686049999999998</v>
      </c>
      <c r="L2522" s="2">
        <v>8.8169710000000006</v>
      </c>
      <c r="M2522" s="2">
        <v>8.0527899999999999</v>
      </c>
      <c r="N2522" s="2">
        <v>8.4886890000000008</v>
      </c>
      <c r="O2522" s="2">
        <v>8.0938590000000001</v>
      </c>
      <c r="P2522" s="2">
        <v>7.7970790000000001</v>
      </c>
      <c r="Q2522" s="2">
        <v>7.6370469999999999</v>
      </c>
      <c r="R2522" s="2">
        <v>7.8527690000000003</v>
      </c>
      <c r="S2522" s="2">
        <v>7.9532610000000004</v>
      </c>
      <c r="T2522" s="2">
        <v>8.1083200000000009</v>
      </c>
      <c r="U2522" s="2">
        <v>8.2889780000000002</v>
      </c>
      <c r="V2522" s="2">
        <v>8.4299140000000001</v>
      </c>
      <c r="W2522" s="2">
        <v>8.5360990000000001</v>
      </c>
      <c r="X2522" s="2">
        <v>8.5384650000000004</v>
      </c>
      <c r="Y2522" s="2">
        <v>8.5666100000000007</v>
      </c>
      <c r="Z2522" s="2">
        <v>8.5037350000000007</v>
      </c>
      <c r="AA2522" s="2">
        <v>8.4387539999999994</v>
      </c>
      <c r="AB2522" s="2">
        <v>8.6821959999999994</v>
      </c>
      <c r="AC2522" s="2">
        <v>8.5399460000000005</v>
      </c>
      <c r="AD2522" s="2">
        <v>9.0631160000000008</v>
      </c>
      <c r="AE2522" s="2">
        <v>9.2350259999999995</v>
      </c>
      <c r="AF2522" s="2">
        <v>9.3757760000000001</v>
      </c>
      <c r="AG2522" s="2">
        <v>9.746829</v>
      </c>
      <c r="AH2522" s="2">
        <v>9.9933899999999998</v>
      </c>
      <c r="AI2522" s="2">
        <v>10.069272</v>
      </c>
      <c r="AJ2522" s="2">
        <v>10.246777</v>
      </c>
      <c r="AK2522" s="2">
        <v>10.303231</v>
      </c>
      <c r="AL2522" s="2">
        <v>10.283559</v>
      </c>
      <c r="AM2522" s="2">
        <v>10.294973000000001</v>
      </c>
      <c r="AN2522" s="2">
        <v>10.251664</v>
      </c>
      <c r="AO2522" s="3">
        <v>6.0000000000000001E-3</v>
      </c>
    </row>
    <row r="2523" spans="1:41" hidden="1" x14ac:dyDescent="0.2">
      <c r="A2523" t="s">
        <v>2068</v>
      </c>
      <c r="B2523" s="2" t="s">
        <v>13</v>
      </c>
      <c r="C2523" s="2" t="s">
        <v>2648</v>
      </c>
      <c r="D2523" s="2" t="s">
        <v>2669</v>
      </c>
      <c r="E2523" s="2" t="s">
        <v>2660</v>
      </c>
      <c r="F2523" s="2" t="s">
        <v>2652</v>
      </c>
      <c r="G2523" s="2"/>
      <c r="H2523" s="2" t="s">
        <v>1859</v>
      </c>
      <c r="I2523" s="2" t="s">
        <v>10</v>
      </c>
      <c r="J2523" s="2"/>
      <c r="K2523" s="2">
        <v>8.5686049999999998</v>
      </c>
      <c r="L2523" s="2">
        <v>8.8169710000000006</v>
      </c>
      <c r="M2523" s="2">
        <v>7.7502529999999998</v>
      </c>
      <c r="N2523" s="2">
        <v>7.7299530000000001</v>
      </c>
      <c r="O2523" s="2">
        <v>7.2959420000000001</v>
      </c>
      <c r="P2523" s="2">
        <v>7.0082890000000004</v>
      </c>
      <c r="Q2523" s="2">
        <v>6.8457819999999998</v>
      </c>
      <c r="R2523" s="2">
        <v>6.9942529999999996</v>
      </c>
      <c r="S2523" s="2">
        <v>7.1014530000000002</v>
      </c>
      <c r="T2523" s="2">
        <v>7.1661029999999997</v>
      </c>
      <c r="U2523" s="2">
        <v>7.2364220000000001</v>
      </c>
      <c r="V2523" s="2">
        <v>7.3462050000000003</v>
      </c>
      <c r="W2523" s="2">
        <v>7.4036980000000003</v>
      </c>
      <c r="X2523" s="2">
        <v>7.3397959999999998</v>
      </c>
      <c r="Y2523" s="2">
        <v>7.3652049999999996</v>
      </c>
      <c r="Z2523" s="2">
        <v>7.3581960000000004</v>
      </c>
      <c r="AA2523" s="2">
        <v>7.382682</v>
      </c>
      <c r="AB2523" s="2">
        <v>7.5060310000000001</v>
      </c>
      <c r="AC2523" s="2">
        <v>7.5252689999999998</v>
      </c>
      <c r="AD2523" s="2">
        <v>7.8325139999999998</v>
      </c>
      <c r="AE2523" s="2">
        <v>7.9640870000000001</v>
      </c>
      <c r="AF2523" s="2">
        <v>7.9603570000000001</v>
      </c>
      <c r="AG2523" s="2">
        <v>8.1855799999999999</v>
      </c>
      <c r="AH2523" s="2">
        <v>8.2949619999999999</v>
      </c>
      <c r="AI2523" s="2">
        <v>8.3295349999999999</v>
      </c>
      <c r="AJ2523" s="2">
        <v>8.5251529999999995</v>
      </c>
      <c r="AK2523" s="2">
        <v>8.4297509999999996</v>
      </c>
      <c r="AL2523" s="2">
        <v>8.4645379999999992</v>
      </c>
      <c r="AM2523" s="2">
        <v>8.6262129999999999</v>
      </c>
      <c r="AN2523" s="2">
        <v>8.7710139999999992</v>
      </c>
      <c r="AO2523" s="3">
        <v>1E-3</v>
      </c>
    </row>
    <row r="2524" spans="1:41" hidden="1" x14ac:dyDescent="0.2">
      <c r="A2524" t="s">
        <v>2068</v>
      </c>
      <c r="B2524" s="2" t="s">
        <v>15</v>
      </c>
      <c r="C2524" s="2" t="s">
        <v>2648</v>
      </c>
      <c r="D2524" s="2" t="s">
        <v>2669</v>
      </c>
      <c r="E2524" s="2" t="s">
        <v>2660</v>
      </c>
      <c r="F2524" s="2" t="s">
        <v>2653</v>
      </c>
      <c r="G2524" s="2"/>
      <c r="H2524" s="2" t="s">
        <v>1860</v>
      </c>
      <c r="I2524" s="2" t="s">
        <v>10</v>
      </c>
      <c r="J2524" s="2"/>
      <c r="K2524" s="2">
        <v>8.5686049999999998</v>
      </c>
      <c r="L2524" s="2">
        <v>8.8169710000000006</v>
      </c>
      <c r="M2524" s="2">
        <v>7.8688560000000001</v>
      </c>
      <c r="N2524" s="2">
        <v>8.6380990000000004</v>
      </c>
      <c r="O2524" s="2">
        <v>8.6132290000000005</v>
      </c>
      <c r="P2524" s="2">
        <v>8.4831000000000003</v>
      </c>
      <c r="Q2524" s="2">
        <v>8.4347630000000002</v>
      </c>
      <c r="R2524" s="2">
        <v>8.7950389999999992</v>
      </c>
      <c r="S2524" s="2">
        <v>9.5426369999999991</v>
      </c>
      <c r="T2524" s="2">
        <v>9.6394169999999999</v>
      </c>
      <c r="U2524" s="2">
        <v>9.8602159999999994</v>
      </c>
      <c r="V2524" s="2">
        <v>10.037789999999999</v>
      </c>
      <c r="W2524" s="2">
        <v>10.177726</v>
      </c>
      <c r="X2524" s="2">
        <v>10.282439999999999</v>
      </c>
      <c r="Y2524" s="2">
        <v>10.32784</v>
      </c>
      <c r="Z2524" s="2">
        <v>10.418785</v>
      </c>
      <c r="AA2524" s="2">
        <v>10.431202000000001</v>
      </c>
      <c r="AB2524" s="2">
        <v>10.594192</v>
      </c>
      <c r="AC2524" s="2">
        <v>10.648794000000001</v>
      </c>
      <c r="AD2524" s="2">
        <v>10.700714</v>
      </c>
      <c r="AE2524" s="2">
        <v>10.842148999999999</v>
      </c>
      <c r="AF2524" s="2">
        <v>10.957753</v>
      </c>
      <c r="AG2524" s="2">
        <v>11.235393999999999</v>
      </c>
      <c r="AH2524" s="2">
        <v>11.171170999999999</v>
      </c>
      <c r="AI2524" s="2">
        <v>11.295461</v>
      </c>
      <c r="AJ2524" s="2">
        <v>11.429238</v>
      </c>
      <c r="AK2524" s="2">
        <v>11.437268</v>
      </c>
      <c r="AL2524" s="2">
        <v>11.510319000000001</v>
      </c>
      <c r="AM2524" s="2">
        <v>11.586824999999999</v>
      </c>
      <c r="AN2524" s="2">
        <v>11.552631</v>
      </c>
      <c r="AO2524" s="3">
        <v>0.01</v>
      </c>
    </row>
    <row r="2525" spans="1:41" hidden="1" x14ac:dyDescent="0.2">
      <c r="A2525" t="s">
        <v>2068</v>
      </c>
      <c r="B2525" s="2" t="s">
        <v>21</v>
      </c>
      <c r="C2525" s="2" t="s">
        <v>2648</v>
      </c>
      <c r="D2525" s="2" t="s">
        <v>2669</v>
      </c>
      <c r="E2525" s="2" t="s">
        <v>2655</v>
      </c>
      <c r="F2525" s="2"/>
      <c r="G2525" s="2"/>
      <c r="H2525" s="2"/>
      <c r="I2525" s="2" t="s">
        <v>10</v>
      </c>
      <c r="J2525" s="2"/>
      <c r="K2525" s="2"/>
      <c r="L2525" s="2"/>
      <c r="M2525" s="2"/>
      <c r="N2525" s="2"/>
      <c r="O2525" s="2"/>
      <c r="P2525" s="2"/>
      <c r="Q2525" s="2"/>
      <c r="R2525" s="2"/>
      <c r="S2525" s="2"/>
      <c r="T2525" s="2"/>
      <c r="U2525" s="2"/>
      <c r="V2525" s="2"/>
      <c r="W2525" s="2"/>
      <c r="X2525" s="2"/>
      <c r="Y2525" s="2"/>
      <c r="Z2525" s="2"/>
      <c r="AA2525" s="2"/>
      <c r="AB2525" s="2"/>
      <c r="AC2525" s="2"/>
      <c r="AD2525" s="2"/>
      <c r="AE2525" s="2"/>
      <c r="AF2525" s="2"/>
      <c r="AG2525" s="2"/>
      <c r="AH2525" s="2"/>
      <c r="AI2525" s="2"/>
      <c r="AJ2525" s="2"/>
      <c r="AK2525" s="2"/>
      <c r="AL2525" s="2"/>
      <c r="AM2525" s="2"/>
      <c r="AN2525" s="2"/>
      <c r="AO2525" s="2"/>
    </row>
    <row r="2526" spans="1:41" hidden="1" x14ac:dyDescent="0.2">
      <c r="A2526" t="s">
        <v>2068</v>
      </c>
      <c r="B2526" s="2" t="s">
        <v>11</v>
      </c>
      <c r="C2526" s="2" t="s">
        <v>2648</v>
      </c>
      <c r="D2526" s="2" t="s">
        <v>2669</v>
      </c>
      <c r="E2526" s="2" t="s">
        <v>2655</v>
      </c>
      <c r="F2526" s="2" t="s">
        <v>2651</v>
      </c>
      <c r="G2526" s="2"/>
      <c r="H2526" s="2" t="s">
        <v>1861</v>
      </c>
      <c r="I2526" s="2" t="s">
        <v>10</v>
      </c>
      <c r="J2526" s="2"/>
      <c r="K2526" s="2">
        <v>4.7018459999999997</v>
      </c>
      <c r="L2526" s="2">
        <v>3.6634009999999999</v>
      </c>
      <c r="M2526" s="2">
        <v>3.4150160000000001</v>
      </c>
      <c r="N2526" s="2">
        <v>3.143205</v>
      </c>
      <c r="O2526" s="2">
        <v>2.986348</v>
      </c>
      <c r="P2526" s="2">
        <v>2.998434</v>
      </c>
      <c r="Q2526" s="2">
        <v>3.1572559999999998</v>
      </c>
      <c r="R2526" s="2">
        <v>3.3487209999999998</v>
      </c>
      <c r="S2526" s="2">
        <v>3.4546009999999998</v>
      </c>
      <c r="T2526" s="2">
        <v>3.5566719999999998</v>
      </c>
      <c r="U2526" s="2">
        <v>3.6525120000000002</v>
      </c>
      <c r="V2526" s="2">
        <v>3.6811229999999999</v>
      </c>
      <c r="W2526" s="2">
        <v>3.73624</v>
      </c>
      <c r="X2526" s="2">
        <v>3.726556</v>
      </c>
      <c r="Y2526" s="2">
        <v>3.7118799999999998</v>
      </c>
      <c r="Z2526" s="2">
        <v>3.7156929999999999</v>
      </c>
      <c r="AA2526" s="2">
        <v>3.7235819999999999</v>
      </c>
      <c r="AB2526" s="2">
        <v>3.737873</v>
      </c>
      <c r="AC2526" s="2">
        <v>3.731398</v>
      </c>
      <c r="AD2526" s="2">
        <v>3.7637269999999998</v>
      </c>
      <c r="AE2526" s="2">
        <v>3.7616070000000001</v>
      </c>
      <c r="AF2526" s="2">
        <v>3.7418179999999999</v>
      </c>
      <c r="AG2526" s="2">
        <v>3.7452399999999999</v>
      </c>
      <c r="AH2526" s="2">
        <v>3.6853250000000002</v>
      </c>
      <c r="AI2526" s="2">
        <v>3.6730719999999999</v>
      </c>
      <c r="AJ2526" s="2">
        <v>3.6591849999999999</v>
      </c>
      <c r="AK2526" s="2">
        <v>3.6529210000000001</v>
      </c>
      <c r="AL2526" s="2">
        <v>3.6806220000000001</v>
      </c>
      <c r="AM2526" s="2">
        <v>3.6581329999999999</v>
      </c>
      <c r="AN2526" s="2">
        <v>3.650881</v>
      </c>
      <c r="AO2526" s="3">
        <v>-8.9999999999999993E-3</v>
      </c>
    </row>
    <row r="2527" spans="1:41" hidden="1" x14ac:dyDescent="0.2">
      <c r="A2527" t="s">
        <v>2068</v>
      </c>
      <c r="B2527" s="2" t="s">
        <v>13</v>
      </c>
      <c r="C2527" s="2" t="s">
        <v>2648</v>
      </c>
      <c r="D2527" s="2" t="s">
        <v>2669</v>
      </c>
      <c r="E2527" s="2" t="s">
        <v>2655</v>
      </c>
      <c r="F2527" s="2" t="s">
        <v>2652</v>
      </c>
      <c r="G2527" s="2"/>
      <c r="H2527" s="2" t="s">
        <v>1862</v>
      </c>
      <c r="I2527" s="2" t="s">
        <v>10</v>
      </c>
      <c r="J2527" s="2"/>
      <c r="K2527" s="2">
        <v>4.7033449999999997</v>
      </c>
      <c r="L2527" s="2">
        <v>3.4078300000000001</v>
      </c>
      <c r="M2527" s="2">
        <v>3.033166</v>
      </c>
      <c r="N2527" s="2">
        <v>2.676336</v>
      </c>
      <c r="O2527" s="2">
        <v>2.513134</v>
      </c>
      <c r="P2527" s="2">
        <v>2.475425</v>
      </c>
      <c r="Q2527" s="2">
        <v>2.5510739999999998</v>
      </c>
      <c r="R2527" s="2">
        <v>2.7053349999999998</v>
      </c>
      <c r="S2527" s="2">
        <v>2.7832729999999999</v>
      </c>
      <c r="T2527" s="2">
        <v>2.861294</v>
      </c>
      <c r="U2527" s="2">
        <v>2.8892139999999999</v>
      </c>
      <c r="V2527" s="2">
        <v>2.8896929999999998</v>
      </c>
      <c r="W2527" s="2">
        <v>2.9915039999999999</v>
      </c>
      <c r="X2527" s="2">
        <v>2.9858009999999999</v>
      </c>
      <c r="Y2527" s="2">
        <v>2.9535719999999999</v>
      </c>
      <c r="Z2527" s="2">
        <v>2.9396949999999999</v>
      </c>
      <c r="AA2527" s="2">
        <v>2.924032</v>
      </c>
      <c r="AB2527" s="2">
        <v>2.895734</v>
      </c>
      <c r="AC2527" s="2">
        <v>2.907994</v>
      </c>
      <c r="AD2527" s="2">
        <v>2.892776</v>
      </c>
      <c r="AE2527" s="2">
        <v>2.8500269999999999</v>
      </c>
      <c r="AF2527" s="2">
        <v>2.7822990000000001</v>
      </c>
      <c r="AG2527" s="2">
        <v>2.7598090000000002</v>
      </c>
      <c r="AH2527" s="2">
        <v>2.7432729999999999</v>
      </c>
      <c r="AI2527" s="2">
        <v>2.7347440000000001</v>
      </c>
      <c r="AJ2527" s="2">
        <v>2.7127089999999998</v>
      </c>
      <c r="AK2527" s="2">
        <v>2.6708210000000001</v>
      </c>
      <c r="AL2527" s="2">
        <v>2.678061</v>
      </c>
      <c r="AM2527" s="2">
        <v>2.6758169999999999</v>
      </c>
      <c r="AN2527" s="2">
        <v>2.6806480000000001</v>
      </c>
      <c r="AO2527" s="3">
        <v>-1.9E-2</v>
      </c>
    </row>
    <row r="2528" spans="1:41" hidden="1" x14ac:dyDescent="0.2">
      <c r="A2528" t="s">
        <v>2068</v>
      </c>
      <c r="B2528" s="2" t="s">
        <v>15</v>
      </c>
      <c r="C2528" s="2" t="s">
        <v>2648</v>
      </c>
      <c r="D2528" s="2" t="s">
        <v>2669</v>
      </c>
      <c r="E2528" s="2" t="s">
        <v>2655</v>
      </c>
      <c r="F2528" s="2" t="s">
        <v>2653</v>
      </c>
      <c r="G2528" s="2"/>
      <c r="H2528" s="2" t="s">
        <v>1863</v>
      </c>
      <c r="I2528" s="2" t="s">
        <v>10</v>
      </c>
      <c r="J2528" s="2"/>
      <c r="K2528" s="2">
        <v>4.7129490000000001</v>
      </c>
      <c r="L2528" s="2">
        <v>4.2293580000000004</v>
      </c>
      <c r="M2528" s="2">
        <v>4.193003</v>
      </c>
      <c r="N2528" s="2">
        <v>4.0625020000000003</v>
      </c>
      <c r="O2528" s="2">
        <v>4.0582919999999998</v>
      </c>
      <c r="P2528" s="2">
        <v>4.213984</v>
      </c>
      <c r="Q2528" s="2">
        <v>4.3754569999999999</v>
      </c>
      <c r="R2528" s="2">
        <v>4.7172349999999996</v>
      </c>
      <c r="S2528" s="2">
        <v>4.97675</v>
      </c>
      <c r="T2528" s="2">
        <v>5.126627</v>
      </c>
      <c r="U2528" s="2">
        <v>5.3187600000000002</v>
      </c>
      <c r="V2528" s="2">
        <v>5.4995880000000001</v>
      </c>
      <c r="W2528" s="2">
        <v>5.6398720000000004</v>
      </c>
      <c r="X2528" s="2">
        <v>5.7684369999999996</v>
      </c>
      <c r="Y2528" s="2">
        <v>5.8391669999999998</v>
      </c>
      <c r="Z2528" s="2">
        <v>6.0455709999999998</v>
      </c>
      <c r="AA2528" s="2">
        <v>6.0892920000000004</v>
      </c>
      <c r="AB2528" s="2">
        <v>6.1955590000000003</v>
      </c>
      <c r="AC2528" s="2">
        <v>6.3432979999999999</v>
      </c>
      <c r="AD2528" s="2">
        <v>6.5053609999999997</v>
      </c>
      <c r="AE2528" s="2">
        <v>6.4831709999999996</v>
      </c>
      <c r="AF2528" s="2">
        <v>6.428267</v>
      </c>
      <c r="AG2528" s="2">
        <v>6.3970130000000003</v>
      </c>
      <c r="AH2528" s="2">
        <v>6.5584670000000003</v>
      </c>
      <c r="AI2528" s="2">
        <v>6.6180120000000002</v>
      </c>
      <c r="AJ2528" s="2">
        <v>6.6525049999999997</v>
      </c>
      <c r="AK2528" s="2">
        <v>6.6908200000000004</v>
      </c>
      <c r="AL2528" s="2">
        <v>6.7395829999999997</v>
      </c>
      <c r="AM2528" s="2">
        <v>6.7891729999999999</v>
      </c>
      <c r="AN2528" s="2">
        <v>6.8551140000000004</v>
      </c>
      <c r="AO2528" s="3">
        <v>1.2999999999999999E-2</v>
      </c>
    </row>
    <row r="2529" spans="1:41" hidden="1" x14ac:dyDescent="0.2">
      <c r="A2529" t="s">
        <v>2068</v>
      </c>
      <c r="B2529" s="2" t="s">
        <v>114</v>
      </c>
      <c r="C2529" s="2" t="s">
        <v>2648</v>
      </c>
      <c r="D2529" s="2" t="s">
        <v>2669</v>
      </c>
      <c r="E2529" s="2" t="s">
        <v>2670</v>
      </c>
      <c r="F2529" s="2"/>
      <c r="G2529" s="2"/>
      <c r="H2529" s="2"/>
      <c r="I2529" s="2" t="s">
        <v>10</v>
      </c>
      <c r="J2529" s="2"/>
      <c r="K2529" s="2"/>
      <c r="L2529" s="2"/>
      <c r="M2529" s="2"/>
      <c r="N2529" s="2"/>
      <c r="O2529" s="2"/>
      <c r="P2529" s="2"/>
      <c r="Q2529" s="2"/>
      <c r="R2529" s="2"/>
      <c r="S2529" s="2"/>
      <c r="T2529" s="2"/>
      <c r="U2529" s="2"/>
      <c r="V2529" s="2"/>
      <c r="W2529" s="2"/>
      <c r="X2529" s="2"/>
      <c r="Y2529" s="2"/>
      <c r="Z2529" s="2"/>
      <c r="AA2529" s="2"/>
      <c r="AB2529" s="2"/>
      <c r="AC2529" s="2"/>
      <c r="AD2529" s="2"/>
      <c r="AE2529" s="2"/>
      <c r="AF2529" s="2"/>
      <c r="AG2529" s="2"/>
      <c r="AH2529" s="2"/>
      <c r="AI2529" s="2"/>
      <c r="AJ2529" s="2"/>
      <c r="AK2529" s="2"/>
      <c r="AL2529" s="2"/>
      <c r="AM2529" s="2"/>
      <c r="AN2529" s="2"/>
      <c r="AO2529" s="2"/>
    </row>
    <row r="2530" spans="1:41" hidden="1" x14ac:dyDescent="0.2">
      <c r="A2530" t="s">
        <v>2068</v>
      </c>
      <c r="B2530" s="2" t="s">
        <v>11</v>
      </c>
      <c r="C2530" s="2" t="s">
        <v>2648</v>
      </c>
      <c r="D2530" s="2" t="s">
        <v>2669</v>
      </c>
      <c r="E2530" s="2" t="s">
        <v>2670</v>
      </c>
      <c r="F2530" s="2" t="s">
        <v>2651</v>
      </c>
      <c r="G2530" s="2"/>
      <c r="H2530" s="2" t="s">
        <v>1864</v>
      </c>
      <c r="I2530" s="2" t="s">
        <v>10</v>
      </c>
      <c r="J2530" s="2"/>
      <c r="K2530" s="2">
        <v>1.7903039999999999</v>
      </c>
      <c r="L2530" s="2">
        <v>1.809774</v>
      </c>
      <c r="M2530" s="2">
        <v>1.8679950000000001</v>
      </c>
      <c r="N2530" s="2">
        <v>1.952305</v>
      </c>
      <c r="O2530" s="2">
        <v>1.9504999999999999</v>
      </c>
      <c r="P2530" s="2">
        <v>1.9374549999999999</v>
      </c>
      <c r="Q2530" s="2">
        <v>1.9249769999999999</v>
      </c>
      <c r="R2530" s="2">
        <v>1.91181</v>
      </c>
      <c r="S2530" s="2">
        <v>1.9119729999999999</v>
      </c>
      <c r="T2530" s="2">
        <v>1.8998569999999999</v>
      </c>
      <c r="U2530" s="2">
        <v>1.895818</v>
      </c>
      <c r="V2530" s="2">
        <v>1.8912640000000001</v>
      </c>
      <c r="W2530" s="2">
        <v>1.890587</v>
      </c>
      <c r="X2530" s="2">
        <v>1.8825449999999999</v>
      </c>
      <c r="Y2530" s="2">
        <v>1.877883</v>
      </c>
      <c r="Z2530" s="2">
        <v>1.8703909999999999</v>
      </c>
      <c r="AA2530" s="2">
        <v>1.8730819999999999</v>
      </c>
      <c r="AB2530" s="2">
        <v>1.865359</v>
      </c>
      <c r="AC2530" s="2">
        <v>1.860214</v>
      </c>
      <c r="AD2530" s="2">
        <v>1.854838</v>
      </c>
      <c r="AE2530" s="2">
        <v>1.8481209999999999</v>
      </c>
      <c r="AF2530" s="2">
        <v>1.8385990000000001</v>
      </c>
      <c r="AG2530" s="2">
        <v>1.8276810000000001</v>
      </c>
      <c r="AH2530" s="2">
        <v>1.814025</v>
      </c>
      <c r="AI2530" s="2">
        <v>1.7944119999999999</v>
      </c>
      <c r="AJ2530" s="2">
        <v>1.7970900000000001</v>
      </c>
      <c r="AK2530" s="2">
        <v>1.789709</v>
      </c>
      <c r="AL2530" s="2">
        <v>1.784502</v>
      </c>
      <c r="AM2530" s="2">
        <v>1.777161</v>
      </c>
      <c r="AN2530" s="2">
        <v>1.773628</v>
      </c>
      <c r="AO2530" s="3">
        <v>0</v>
      </c>
    </row>
    <row r="2531" spans="1:41" hidden="1" x14ac:dyDescent="0.2">
      <c r="A2531" t="s">
        <v>2068</v>
      </c>
      <c r="B2531" s="2" t="s">
        <v>13</v>
      </c>
      <c r="C2531" s="2" t="s">
        <v>2648</v>
      </c>
      <c r="D2531" s="2" t="s">
        <v>2669</v>
      </c>
      <c r="E2531" s="2" t="s">
        <v>2670</v>
      </c>
      <c r="F2531" s="2" t="s">
        <v>2652</v>
      </c>
      <c r="G2531" s="2"/>
      <c r="H2531" s="2" t="s">
        <v>1865</v>
      </c>
      <c r="I2531" s="2" t="s">
        <v>10</v>
      </c>
      <c r="J2531" s="2"/>
      <c r="K2531" s="2">
        <v>1.7895620000000001</v>
      </c>
      <c r="L2531" s="2">
        <v>1.8166040000000001</v>
      </c>
      <c r="M2531" s="2">
        <v>1.8449279999999999</v>
      </c>
      <c r="N2531" s="2">
        <v>1.9297759999999999</v>
      </c>
      <c r="O2531" s="2">
        <v>1.928847</v>
      </c>
      <c r="P2531" s="2">
        <v>1.9060140000000001</v>
      </c>
      <c r="Q2531" s="2">
        <v>1.8756790000000001</v>
      </c>
      <c r="R2531" s="2">
        <v>1.8600410000000001</v>
      </c>
      <c r="S2531" s="2">
        <v>1.841269</v>
      </c>
      <c r="T2531" s="2">
        <v>1.827448</v>
      </c>
      <c r="U2531" s="2">
        <v>1.811774</v>
      </c>
      <c r="V2531" s="2">
        <v>1.797442</v>
      </c>
      <c r="W2531" s="2">
        <v>1.7832110000000001</v>
      </c>
      <c r="X2531" s="2">
        <v>1.7674000000000001</v>
      </c>
      <c r="Y2531" s="2">
        <v>1.755933</v>
      </c>
      <c r="Z2531" s="2">
        <v>1.738337</v>
      </c>
      <c r="AA2531" s="2">
        <v>1.758108</v>
      </c>
      <c r="AB2531" s="2">
        <v>1.7436560000000001</v>
      </c>
      <c r="AC2531" s="2">
        <v>1.7277709999999999</v>
      </c>
      <c r="AD2531" s="2">
        <v>1.738483</v>
      </c>
      <c r="AE2531" s="2">
        <v>1.725417</v>
      </c>
      <c r="AF2531" s="2">
        <v>1.7152240000000001</v>
      </c>
      <c r="AG2531" s="2">
        <v>1.706839</v>
      </c>
      <c r="AH2531" s="2">
        <v>1.689338</v>
      </c>
      <c r="AI2531" s="2">
        <v>1.6304350000000001</v>
      </c>
      <c r="AJ2531" s="2">
        <v>1.618841</v>
      </c>
      <c r="AK2531" s="2">
        <v>1.6049979999999999</v>
      </c>
      <c r="AL2531" s="2">
        <v>1.5935189999999999</v>
      </c>
      <c r="AM2531" s="2">
        <v>1.5840609999999999</v>
      </c>
      <c r="AN2531" s="2">
        <v>1.574576</v>
      </c>
      <c r="AO2531" s="3">
        <v>-4.0000000000000001E-3</v>
      </c>
    </row>
    <row r="2532" spans="1:41" hidden="1" x14ac:dyDescent="0.2">
      <c r="A2532" t="s">
        <v>2068</v>
      </c>
      <c r="B2532" s="2" t="s">
        <v>15</v>
      </c>
      <c r="C2532" s="2" t="s">
        <v>2648</v>
      </c>
      <c r="D2532" s="2" t="s">
        <v>2669</v>
      </c>
      <c r="E2532" s="2" t="s">
        <v>2670</v>
      </c>
      <c r="F2532" s="2" t="s">
        <v>2653</v>
      </c>
      <c r="G2532" s="2"/>
      <c r="H2532" s="2" t="s">
        <v>1866</v>
      </c>
      <c r="I2532" s="2" t="s">
        <v>10</v>
      </c>
      <c r="J2532" s="2"/>
      <c r="K2532" s="2">
        <v>1.7889729999999999</v>
      </c>
      <c r="L2532" s="2">
        <v>1.818694</v>
      </c>
      <c r="M2532" s="2">
        <v>1.8811469999999999</v>
      </c>
      <c r="N2532" s="2">
        <v>2.000553</v>
      </c>
      <c r="O2532" s="2">
        <v>1.9924649999999999</v>
      </c>
      <c r="P2532" s="2">
        <v>1.964947</v>
      </c>
      <c r="Q2532" s="2">
        <v>1.9671289999999999</v>
      </c>
      <c r="R2532" s="2">
        <v>1.9708479999999999</v>
      </c>
      <c r="S2532" s="2">
        <v>1.971511</v>
      </c>
      <c r="T2532" s="2">
        <v>1.9682729999999999</v>
      </c>
      <c r="U2532" s="2">
        <v>1.9661409999999999</v>
      </c>
      <c r="V2532" s="2">
        <v>1.964075</v>
      </c>
      <c r="W2532" s="2">
        <v>1.961673</v>
      </c>
      <c r="X2532" s="2">
        <v>1.959298</v>
      </c>
      <c r="Y2532" s="2">
        <v>1.956061</v>
      </c>
      <c r="Z2532" s="2">
        <v>1.9519139999999999</v>
      </c>
      <c r="AA2532" s="2">
        <v>1.9484109999999999</v>
      </c>
      <c r="AB2532" s="2">
        <v>1.94255</v>
      </c>
      <c r="AC2532" s="2">
        <v>1.9381379999999999</v>
      </c>
      <c r="AD2532" s="2">
        <v>1.9307510000000001</v>
      </c>
      <c r="AE2532" s="2">
        <v>1.923262</v>
      </c>
      <c r="AF2532" s="2">
        <v>1.9182239999999999</v>
      </c>
      <c r="AG2532" s="2">
        <v>1.9141969999999999</v>
      </c>
      <c r="AH2532" s="2">
        <v>1.911672</v>
      </c>
      <c r="AI2532" s="2">
        <v>1.8990750000000001</v>
      </c>
      <c r="AJ2532" s="2">
        <v>1.8949</v>
      </c>
      <c r="AK2532" s="2">
        <v>1.8884320000000001</v>
      </c>
      <c r="AL2532" s="2">
        <v>1.883122</v>
      </c>
      <c r="AM2532" s="2">
        <v>1.880085</v>
      </c>
      <c r="AN2532" s="2">
        <v>1.881321</v>
      </c>
      <c r="AO2532" s="3">
        <v>2E-3</v>
      </c>
    </row>
    <row r="2533" spans="1:41" hidden="1" x14ac:dyDescent="0.2">
      <c r="A2533" t="s">
        <v>2068</v>
      </c>
      <c r="B2533" s="2" t="s">
        <v>118</v>
      </c>
      <c r="C2533" s="2" t="s">
        <v>2648</v>
      </c>
      <c r="D2533" s="2" t="s">
        <v>2669</v>
      </c>
      <c r="E2533" s="2" t="s">
        <v>2671</v>
      </c>
      <c r="F2533" s="2"/>
      <c r="G2533" s="2"/>
      <c r="H2533" s="2"/>
      <c r="I2533" s="2" t="s">
        <v>10</v>
      </c>
      <c r="J2533" s="2"/>
      <c r="K2533" s="2"/>
      <c r="L2533" s="2"/>
      <c r="M2533" s="2"/>
      <c r="N2533" s="2"/>
      <c r="O2533" s="2"/>
      <c r="P2533" s="2"/>
      <c r="Q2533" s="2"/>
      <c r="R2533" s="2"/>
      <c r="S2533" s="2"/>
      <c r="T2533" s="2"/>
      <c r="U2533" s="2"/>
      <c r="V2533" s="2"/>
      <c r="W2533" s="2"/>
      <c r="X2533" s="2"/>
      <c r="Y2533" s="2"/>
      <c r="Z2533" s="2"/>
      <c r="AA2533" s="2"/>
      <c r="AB2533" s="2"/>
      <c r="AC2533" s="2"/>
      <c r="AD2533" s="2"/>
      <c r="AE2533" s="2"/>
      <c r="AF2533" s="2"/>
      <c r="AG2533" s="2"/>
      <c r="AH2533" s="2"/>
      <c r="AI2533" s="2"/>
      <c r="AJ2533" s="2"/>
      <c r="AK2533" s="2"/>
      <c r="AL2533" s="2"/>
      <c r="AM2533" s="2"/>
      <c r="AN2533" s="2"/>
      <c r="AO2533" s="2"/>
    </row>
    <row r="2534" spans="1:41" hidden="1" x14ac:dyDescent="0.2">
      <c r="A2534" t="s">
        <v>2068</v>
      </c>
      <c r="B2534" s="2" t="s">
        <v>11</v>
      </c>
      <c r="C2534" s="2" t="s">
        <v>2648</v>
      </c>
      <c r="D2534" s="2" t="s">
        <v>2669</v>
      </c>
      <c r="E2534" s="2" t="s">
        <v>2671</v>
      </c>
      <c r="F2534" s="2" t="s">
        <v>2651</v>
      </c>
      <c r="G2534" s="2"/>
      <c r="H2534" s="2" t="s">
        <v>1867</v>
      </c>
      <c r="I2534" s="2" t="s">
        <v>10</v>
      </c>
      <c r="J2534" s="2"/>
      <c r="K2534" s="2">
        <v>0.71666399999999997</v>
      </c>
      <c r="L2534" s="2">
        <v>0.71771300000000005</v>
      </c>
      <c r="M2534" s="2">
        <v>0.71981200000000001</v>
      </c>
      <c r="N2534" s="2">
        <v>0.72086099999999997</v>
      </c>
      <c r="O2534" s="2">
        <v>0.72295900000000002</v>
      </c>
      <c r="P2534" s="2">
        <v>0.72400900000000001</v>
      </c>
      <c r="Q2534" s="2">
        <v>0.72610699999999995</v>
      </c>
      <c r="R2534" s="2">
        <v>0.72715700000000005</v>
      </c>
      <c r="S2534" s="2">
        <v>0.72925499999999999</v>
      </c>
      <c r="T2534" s="2">
        <v>0.73135399999999995</v>
      </c>
      <c r="U2534" s="2">
        <v>0.73240300000000003</v>
      </c>
      <c r="V2534" s="2">
        <v>0.73450199999999999</v>
      </c>
      <c r="W2534" s="2">
        <v>0.73660000000000003</v>
      </c>
      <c r="X2534" s="2">
        <v>0.737649</v>
      </c>
      <c r="Y2534" s="2">
        <v>0.73974799999999996</v>
      </c>
      <c r="Z2534" s="2">
        <v>0.74184700000000003</v>
      </c>
      <c r="AA2534" s="2">
        <v>0.742896</v>
      </c>
      <c r="AB2534" s="2">
        <v>0.74499400000000005</v>
      </c>
      <c r="AC2534" s="2">
        <v>0.74709300000000001</v>
      </c>
      <c r="AD2534" s="2">
        <v>0.74919199999999997</v>
      </c>
      <c r="AE2534" s="2">
        <v>0.75129000000000001</v>
      </c>
      <c r="AF2534" s="2">
        <v>0.75338899999999998</v>
      </c>
      <c r="AG2534" s="2">
        <v>0.75548700000000002</v>
      </c>
      <c r="AH2534" s="2">
        <v>0.75758599999999998</v>
      </c>
      <c r="AI2534" s="2">
        <v>0.75968500000000005</v>
      </c>
      <c r="AJ2534" s="2">
        <v>0.76178299999999999</v>
      </c>
      <c r="AK2534" s="2">
        <v>0.76388199999999995</v>
      </c>
      <c r="AL2534" s="2">
        <v>0.76597999999999999</v>
      </c>
      <c r="AM2534" s="2">
        <v>0.76807899999999996</v>
      </c>
      <c r="AN2534" s="2">
        <v>0.770177</v>
      </c>
      <c r="AO2534" s="3">
        <v>2E-3</v>
      </c>
    </row>
    <row r="2535" spans="1:41" hidden="1" x14ac:dyDescent="0.2">
      <c r="A2535" t="s">
        <v>2068</v>
      </c>
      <c r="B2535" s="2" t="s">
        <v>13</v>
      </c>
      <c r="C2535" s="2" t="s">
        <v>2648</v>
      </c>
      <c r="D2535" s="2" t="s">
        <v>2669</v>
      </c>
      <c r="E2535" s="2" t="s">
        <v>2671</v>
      </c>
      <c r="F2535" s="2" t="s">
        <v>2652</v>
      </c>
      <c r="G2535" s="2"/>
      <c r="H2535" s="2" t="s">
        <v>1868</v>
      </c>
      <c r="I2535" s="2" t="s">
        <v>10</v>
      </c>
      <c r="J2535" s="2"/>
      <c r="K2535" s="2">
        <v>0.71666399999999997</v>
      </c>
      <c r="L2535" s="2">
        <v>0.71771300000000005</v>
      </c>
      <c r="M2535" s="2">
        <v>0.71981200000000001</v>
      </c>
      <c r="N2535" s="2">
        <v>0.72086099999999997</v>
      </c>
      <c r="O2535" s="2">
        <v>0.72295900000000002</v>
      </c>
      <c r="P2535" s="2">
        <v>0.72400900000000001</v>
      </c>
      <c r="Q2535" s="2">
        <v>0.72610699999999995</v>
      </c>
      <c r="R2535" s="2">
        <v>0.72715700000000005</v>
      </c>
      <c r="S2535" s="2">
        <v>0.72925499999999999</v>
      </c>
      <c r="T2535" s="2">
        <v>0.73135399999999995</v>
      </c>
      <c r="U2535" s="2">
        <v>0.73240300000000003</v>
      </c>
      <c r="V2535" s="2">
        <v>0.73450199999999999</v>
      </c>
      <c r="W2535" s="2">
        <v>0.73660000000000003</v>
      </c>
      <c r="X2535" s="2">
        <v>0.737649</v>
      </c>
      <c r="Y2535" s="2">
        <v>0.73974799999999996</v>
      </c>
      <c r="Z2535" s="2">
        <v>0.74184700000000003</v>
      </c>
      <c r="AA2535" s="2">
        <v>0.742896</v>
      </c>
      <c r="AB2535" s="2">
        <v>0.74499400000000005</v>
      </c>
      <c r="AC2535" s="2">
        <v>0.74709300000000001</v>
      </c>
      <c r="AD2535" s="2">
        <v>0.74919199999999997</v>
      </c>
      <c r="AE2535" s="2">
        <v>0.75129000000000001</v>
      </c>
      <c r="AF2535" s="2">
        <v>0.75338899999999998</v>
      </c>
      <c r="AG2535" s="2">
        <v>0.75548700000000002</v>
      </c>
      <c r="AH2535" s="2">
        <v>0.75758599999999998</v>
      </c>
      <c r="AI2535" s="2">
        <v>0.75968500000000005</v>
      </c>
      <c r="AJ2535" s="2">
        <v>0.76178299999999999</v>
      </c>
      <c r="AK2535" s="2">
        <v>0.76388199999999995</v>
      </c>
      <c r="AL2535" s="2">
        <v>0.76597999999999999</v>
      </c>
      <c r="AM2535" s="2">
        <v>0.76807899999999996</v>
      </c>
      <c r="AN2535" s="2">
        <v>0.770177</v>
      </c>
      <c r="AO2535" s="3">
        <v>2E-3</v>
      </c>
    </row>
    <row r="2536" spans="1:41" hidden="1" x14ac:dyDescent="0.2">
      <c r="A2536" t="s">
        <v>2068</v>
      </c>
      <c r="B2536" s="2" t="s">
        <v>15</v>
      </c>
      <c r="C2536" s="2" t="s">
        <v>2648</v>
      </c>
      <c r="D2536" s="2" t="s">
        <v>2669</v>
      </c>
      <c r="E2536" s="2" t="s">
        <v>2671</v>
      </c>
      <c r="F2536" s="2" t="s">
        <v>2653</v>
      </c>
      <c r="G2536" s="2"/>
      <c r="H2536" s="2" t="s">
        <v>1869</v>
      </c>
      <c r="I2536" s="2" t="s">
        <v>10</v>
      </c>
      <c r="J2536" s="2"/>
      <c r="K2536" s="2">
        <v>0.71666399999999997</v>
      </c>
      <c r="L2536" s="2">
        <v>0.71771300000000005</v>
      </c>
      <c r="M2536" s="2">
        <v>0.71981200000000001</v>
      </c>
      <c r="N2536" s="2">
        <v>0.72086099999999997</v>
      </c>
      <c r="O2536" s="2">
        <v>0.72295900000000002</v>
      </c>
      <c r="P2536" s="2">
        <v>0.72400900000000001</v>
      </c>
      <c r="Q2536" s="2">
        <v>0.72610699999999995</v>
      </c>
      <c r="R2536" s="2">
        <v>0.72715700000000005</v>
      </c>
      <c r="S2536" s="2">
        <v>0.72925499999999999</v>
      </c>
      <c r="T2536" s="2">
        <v>0.73135399999999995</v>
      </c>
      <c r="U2536" s="2">
        <v>0.73240300000000003</v>
      </c>
      <c r="V2536" s="2">
        <v>0.73450199999999999</v>
      </c>
      <c r="W2536" s="2">
        <v>0.73660000000000003</v>
      </c>
      <c r="X2536" s="2">
        <v>0.737649</v>
      </c>
      <c r="Y2536" s="2">
        <v>0.73974799999999996</v>
      </c>
      <c r="Z2536" s="2">
        <v>0.74184700000000003</v>
      </c>
      <c r="AA2536" s="2">
        <v>0.742896</v>
      </c>
      <c r="AB2536" s="2">
        <v>0.74499400000000005</v>
      </c>
      <c r="AC2536" s="2">
        <v>0.74709300000000001</v>
      </c>
      <c r="AD2536" s="2">
        <v>0.74919199999999997</v>
      </c>
      <c r="AE2536" s="2">
        <v>0.75129000000000001</v>
      </c>
      <c r="AF2536" s="2">
        <v>0.75338899999999998</v>
      </c>
      <c r="AG2536" s="2">
        <v>0.75548700000000002</v>
      </c>
      <c r="AH2536" s="2">
        <v>0.75758599999999998</v>
      </c>
      <c r="AI2536" s="2">
        <v>0.75968500000000005</v>
      </c>
      <c r="AJ2536" s="2">
        <v>0.76178299999999999</v>
      </c>
      <c r="AK2536" s="2">
        <v>0.76388199999999995</v>
      </c>
      <c r="AL2536" s="2">
        <v>0.76597999999999999</v>
      </c>
      <c r="AM2536" s="2">
        <v>0.76807899999999996</v>
      </c>
      <c r="AN2536" s="2">
        <v>0.770177</v>
      </c>
      <c r="AO2536" s="3">
        <v>2E-3</v>
      </c>
    </row>
    <row r="2537" spans="1:41" hidden="1" x14ac:dyDescent="0.2">
      <c r="A2537" t="s">
        <v>2068</v>
      </c>
      <c r="B2537" s="2" t="s">
        <v>122</v>
      </c>
      <c r="C2537" s="2"/>
      <c r="D2537" s="2"/>
      <c r="E2537" s="2"/>
      <c r="F2537" s="2"/>
      <c r="G2537" s="2"/>
      <c r="H2537" s="2"/>
      <c r="I2537" s="2"/>
      <c r="J2537" s="2"/>
      <c r="K2537" s="2"/>
      <c r="L2537" s="2"/>
      <c r="M2537" s="2"/>
      <c r="N2537" s="2"/>
      <c r="O2537" s="2"/>
      <c r="P2537" s="2"/>
      <c r="Q2537" s="2"/>
      <c r="R2537" s="2"/>
      <c r="S2537" s="2"/>
      <c r="T2537" s="2"/>
      <c r="U2537" s="2"/>
      <c r="V2537" s="2"/>
      <c r="W2537" s="2"/>
      <c r="X2537" s="2"/>
      <c r="Y2537" s="2"/>
      <c r="Z2537" s="2"/>
      <c r="AA2537" s="2"/>
      <c r="AB2537" s="2"/>
      <c r="AC2537" s="2"/>
      <c r="AD2537" s="2"/>
      <c r="AE2537" s="2"/>
      <c r="AF2537" s="2"/>
      <c r="AG2537" s="2"/>
      <c r="AH2537" s="2"/>
      <c r="AI2537" s="2"/>
      <c r="AJ2537" s="2"/>
      <c r="AK2537" s="2"/>
      <c r="AL2537" s="2"/>
      <c r="AM2537" s="2"/>
      <c r="AN2537" s="2"/>
      <c r="AO2537" s="2"/>
    </row>
    <row r="2538" spans="1:41" hidden="1" x14ac:dyDescent="0.2">
      <c r="A2538" t="s">
        <v>2068</v>
      </c>
      <c r="B2538" s="2" t="s">
        <v>9</v>
      </c>
      <c r="C2538" s="2" t="s">
        <v>2648</v>
      </c>
      <c r="D2538" s="2" t="s">
        <v>2672</v>
      </c>
      <c r="E2538" s="2" t="s">
        <v>2650</v>
      </c>
      <c r="F2538" s="2"/>
      <c r="G2538" s="2"/>
      <c r="H2538" s="2"/>
      <c r="I2538" s="2" t="s">
        <v>10</v>
      </c>
      <c r="J2538" s="2"/>
      <c r="K2538" s="2"/>
      <c r="L2538" s="2"/>
      <c r="M2538" s="2"/>
      <c r="N2538" s="2"/>
      <c r="O2538" s="2"/>
      <c r="P2538" s="2"/>
      <c r="Q2538" s="2"/>
      <c r="R2538" s="2"/>
      <c r="S2538" s="2"/>
      <c r="T2538" s="2"/>
      <c r="U2538" s="2"/>
      <c r="V2538" s="2"/>
      <c r="W2538" s="2"/>
      <c r="X2538" s="2"/>
      <c r="Y2538" s="2"/>
      <c r="Z2538" s="2"/>
      <c r="AA2538" s="2"/>
      <c r="AB2538" s="2"/>
      <c r="AC2538" s="2"/>
      <c r="AD2538" s="2"/>
      <c r="AE2538" s="2"/>
      <c r="AF2538" s="2"/>
      <c r="AG2538" s="2"/>
      <c r="AH2538" s="2"/>
      <c r="AI2538" s="2"/>
      <c r="AJ2538" s="2"/>
      <c r="AK2538" s="2"/>
      <c r="AL2538" s="2"/>
      <c r="AM2538" s="2"/>
      <c r="AN2538" s="2"/>
      <c r="AO2538" s="2"/>
    </row>
    <row r="2539" spans="1:41" hidden="1" x14ac:dyDescent="0.2">
      <c r="A2539" t="s">
        <v>2068</v>
      </c>
      <c r="B2539" s="2" t="s">
        <v>11</v>
      </c>
      <c r="C2539" s="2" t="s">
        <v>2648</v>
      </c>
      <c r="D2539" s="2" t="s">
        <v>2672</v>
      </c>
      <c r="E2539" s="2" t="s">
        <v>2650</v>
      </c>
      <c r="F2539" s="2" t="s">
        <v>2651</v>
      </c>
      <c r="G2539" s="2"/>
      <c r="H2539" s="2" t="s">
        <v>1870</v>
      </c>
      <c r="I2539" s="2" t="s">
        <v>10</v>
      </c>
      <c r="J2539" s="2"/>
      <c r="K2539" s="2">
        <v>21.021733999999999</v>
      </c>
      <c r="L2539" s="2">
        <v>22.428604</v>
      </c>
      <c r="M2539" s="2">
        <v>17.809961000000001</v>
      </c>
      <c r="N2539" s="2">
        <v>15.868961000000001</v>
      </c>
      <c r="O2539" s="2">
        <v>15.743137000000001</v>
      </c>
      <c r="P2539" s="2">
        <v>15.854791000000001</v>
      </c>
      <c r="Q2539" s="2">
        <v>16.231047</v>
      </c>
      <c r="R2539" s="2">
        <v>16.776340000000001</v>
      </c>
      <c r="S2539" s="2">
        <v>17.160242</v>
      </c>
      <c r="T2539" s="2">
        <v>17.563578</v>
      </c>
      <c r="U2539" s="2">
        <v>17.931602000000002</v>
      </c>
      <c r="V2539" s="2">
        <v>18.238105999999998</v>
      </c>
      <c r="W2539" s="2">
        <v>18.528555000000001</v>
      </c>
      <c r="X2539" s="2">
        <v>18.715423999999999</v>
      </c>
      <c r="Y2539" s="2">
        <v>18.844560999999999</v>
      </c>
      <c r="Z2539" s="2">
        <v>19.003744000000001</v>
      </c>
      <c r="AA2539" s="2">
        <v>19.20121</v>
      </c>
      <c r="AB2539" s="2">
        <v>19.384713999999999</v>
      </c>
      <c r="AC2539" s="2">
        <v>19.480149999999998</v>
      </c>
      <c r="AD2539" s="2">
        <v>19.772593000000001</v>
      </c>
      <c r="AE2539" s="2">
        <v>19.958853000000001</v>
      </c>
      <c r="AF2539" s="2">
        <v>19.989182</v>
      </c>
      <c r="AG2539" s="2">
        <v>20.172046999999999</v>
      </c>
      <c r="AH2539" s="2">
        <v>20.395302000000001</v>
      </c>
      <c r="AI2539" s="2">
        <v>20.439927999999998</v>
      </c>
      <c r="AJ2539" s="2">
        <v>20.550018000000001</v>
      </c>
      <c r="AK2539" s="2">
        <v>20.626412999999999</v>
      </c>
      <c r="AL2539" s="2">
        <v>20.666540000000001</v>
      </c>
      <c r="AM2539" s="2">
        <v>20.646636999999998</v>
      </c>
      <c r="AN2539" s="2">
        <v>20.615797000000001</v>
      </c>
      <c r="AO2539" s="3">
        <v>-1E-3</v>
      </c>
    </row>
    <row r="2540" spans="1:41" hidden="1" x14ac:dyDescent="0.2">
      <c r="A2540" t="s">
        <v>2068</v>
      </c>
      <c r="B2540" s="2" t="s">
        <v>13</v>
      </c>
      <c r="C2540" s="2" t="s">
        <v>2648</v>
      </c>
      <c r="D2540" s="2" t="s">
        <v>2672</v>
      </c>
      <c r="E2540" s="2" t="s">
        <v>2650</v>
      </c>
      <c r="F2540" s="2" t="s">
        <v>2652</v>
      </c>
      <c r="G2540" s="2"/>
      <c r="H2540" s="2" t="s">
        <v>1871</v>
      </c>
      <c r="I2540" s="2" t="s">
        <v>10</v>
      </c>
      <c r="J2540" s="2"/>
      <c r="K2540" s="2">
        <v>21.022020000000001</v>
      </c>
      <c r="L2540" s="2">
        <v>19.626754999999999</v>
      </c>
      <c r="M2540" s="2">
        <v>16.939516000000001</v>
      </c>
      <c r="N2540" s="2">
        <v>14.357167</v>
      </c>
      <c r="O2540" s="2">
        <v>13.941215</v>
      </c>
      <c r="P2540" s="2">
        <v>13.786415999999999</v>
      </c>
      <c r="Q2540" s="2">
        <v>13.809010000000001</v>
      </c>
      <c r="R2540" s="2">
        <v>14.018554999999999</v>
      </c>
      <c r="S2540" s="2">
        <v>14.293248</v>
      </c>
      <c r="T2540" s="2">
        <v>14.489386</v>
      </c>
      <c r="U2540" s="2">
        <v>14.636829000000001</v>
      </c>
      <c r="V2540" s="2">
        <v>14.965278</v>
      </c>
      <c r="W2540" s="2">
        <v>15.290597</v>
      </c>
      <c r="X2540" s="2">
        <v>15.390339000000001</v>
      </c>
      <c r="Y2540" s="2">
        <v>15.398579</v>
      </c>
      <c r="Z2540" s="2">
        <v>15.451388</v>
      </c>
      <c r="AA2540" s="2">
        <v>15.58868</v>
      </c>
      <c r="AB2540" s="2">
        <v>15.79289</v>
      </c>
      <c r="AC2540" s="2">
        <v>15.856503</v>
      </c>
      <c r="AD2540" s="2">
        <v>16.108694</v>
      </c>
      <c r="AE2540" s="2">
        <v>16.193504000000001</v>
      </c>
      <c r="AF2540" s="2">
        <v>16.231612999999999</v>
      </c>
      <c r="AG2540" s="2">
        <v>16.278846999999999</v>
      </c>
      <c r="AH2540" s="2">
        <v>16.296600000000002</v>
      </c>
      <c r="AI2540" s="2">
        <v>16.312139999999999</v>
      </c>
      <c r="AJ2540" s="2">
        <v>16.290763999999999</v>
      </c>
      <c r="AK2540" s="2">
        <v>16.210073000000001</v>
      </c>
      <c r="AL2540" s="2">
        <v>16.132687000000001</v>
      </c>
      <c r="AM2540" s="2">
        <v>16.206641999999999</v>
      </c>
      <c r="AN2540" s="2">
        <v>16.222244</v>
      </c>
      <c r="AO2540" s="3">
        <v>-8.9999999999999993E-3</v>
      </c>
    </row>
    <row r="2541" spans="1:41" hidden="1" x14ac:dyDescent="0.2">
      <c r="A2541" t="s">
        <v>2068</v>
      </c>
      <c r="B2541" s="2" t="s">
        <v>15</v>
      </c>
      <c r="C2541" s="2" t="s">
        <v>2648</v>
      </c>
      <c r="D2541" s="2" t="s">
        <v>2672</v>
      </c>
      <c r="E2541" s="2" t="s">
        <v>2650</v>
      </c>
      <c r="F2541" s="2" t="s">
        <v>2653</v>
      </c>
      <c r="G2541" s="2"/>
      <c r="H2541" s="2" t="s">
        <v>1872</v>
      </c>
      <c r="I2541" s="2" t="s">
        <v>10</v>
      </c>
      <c r="J2541" s="2"/>
      <c r="K2541" s="2">
        <v>21.021559</v>
      </c>
      <c r="L2541" s="2">
        <v>20.573128000000001</v>
      </c>
      <c r="M2541" s="2">
        <v>18.999680999999999</v>
      </c>
      <c r="N2541" s="2">
        <v>18.03096</v>
      </c>
      <c r="O2541" s="2">
        <v>18.692070000000001</v>
      </c>
      <c r="P2541" s="2">
        <v>19.332373</v>
      </c>
      <c r="Q2541" s="2">
        <v>19.985887999999999</v>
      </c>
      <c r="R2541" s="2">
        <v>20.757082</v>
      </c>
      <c r="S2541" s="2">
        <v>22.091106</v>
      </c>
      <c r="T2541" s="2">
        <v>22.987219</v>
      </c>
      <c r="U2541" s="2">
        <v>23.812645</v>
      </c>
      <c r="V2541" s="2">
        <v>24.584216999999999</v>
      </c>
      <c r="W2541" s="2">
        <v>25.230288000000002</v>
      </c>
      <c r="X2541" s="2">
        <v>25.764948</v>
      </c>
      <c r="Y2541" s="2">
        <v>26.047497</v>
      </c>
      <c r="Z2541" s="2">
        <v>26.572213999999999</v>
      </c>
      <c r="AA2541" s="2">
        <v>26.880248999999999</v>
      </c>
      <c r="AB2541" s="2">
        <v>27.255955</v>
      </c>
      <c r="AC2541" s="2">
        <v>27.6236</v>
      </c>
      <c r="AD2541" s="2">
        <v>27.718937</v>
      </c>
      <c r="AE2541" s="2">
        <v>27.746711999999999</v>
      </c>
      <c r="AF2541" s="2">
        <v>27.747046000000001</v>
      </c>
      <c r="AG2541" s="2">
        <v>27.949179000000001</v>
      </c>
      <c r="AH2541" s="2">
        <v>28.328009000000002</v>
      </c>
      <c r="AI2541" s="2">
        <v>28.732605</v>
      </c>
      <c r="AJ2541" s="2">
        <v>28.968363</v>
      </c>
      <c r="AK2541" s="2">
        <v>29.137466</v>
      </c>
      <c r="AL2541" s="2">
        <v>29.209993000000001</v>
      </c>
      <c r="AM2541" s="2">
        <v>29.397200000000002</v>
      </c>
      <c r="AN2541" s="2">
        <v>29.440348</v>
      </c>
      <c r="AO2541" s="3">
        <v>1.2E-2</v>
      </c>
    </row>
    <row r="2542" spans="1:41" hidden="1" x14ac:dyDescent="0.2">
      <c r="A2542" t="s">
        <v>2068</v>
      </c>
      <c r="B2542" s="2" t="s">
        <v>79</v>
      </c>
      <c r="C2542" s="2" t="s">
        <v>2648</v>
      </c>
      <c r="D2542" s="2" t="s">
        <v>2672</v>
      </c>
      <c r="E2542" s="2" t="s">
        <v>2665</v>
      </c>
      <c r="F2542" s="2"/>
      <c r="G2542" s="2"/>
      <c r="H2542" s="2"/>
      <c r="I2542" s="2" t="s">
        <v>10</v>
      </c>
      <c r="J2542" s="2"/>
      <c r="K2542" s="2"/>
      <c r="L2542" s="2"/>
      <c r="M2542" s="2"/>
      <c r="N2542" s="2"/>
      <c r="O2542" s="2"/>
      <c r="P2542" s="2"/>
      <c r="Q2542" s="2"/>
      <c r="R2542" s="2"/>
      <c r="S2542" s="2"/>
      <c r="T2542" s="2"/>
      <c r="U2542" s="2"/>
      <c r="V2542" s="2"/>
      <c r="W2542" s="2"/>
      <c r="X2542" s="2"/>
      <c r="Y2542" s="2"/>
      <c r="Z2542" s="2"/>
      <c r="AA2542" s="2"/>
      <c r="AB2542" s="2"/>
      <c r="AC2542" s="2"/>
      <c r="AD2542" s="2"/>
      <c r="AE2542" s="2"/>
      <c r="AF2542" s="2"/>
      <c r="AG2542" s="2"/>
      <c r="AH2542" s="2"/>
      <c r="AI2542" s="2"/>
      <c r="AJ2542" s="2"/>
      <c r="AK2542" s="2"/>
      <c r="AL2542" s="2"/>
      <c r="AM2542" s="2"/>
      <c r="AN2542" s="2"/>
      <c r="AO2542" s="2"/>
    </row>
    <row r="2543" spans="1:41" hidden="1" x14ac:dyDescent="0.2">
      <c r="A2543" t="s">
        <v>2068</v>
      </c>
      <c r="B2543" s="2" t="s">
        <v>11</v>
      </c>
      <c r="C2543" s="2" t="s">
        <v>2648</v>
      </c>
      <c r="D2543" s="2" t="s">
        <v>2672</v>
      </c>
      <c r="E2543" s="2" t="s">
        <v>2665</v>
      </c>
      <c r="F2543" s="2" t="s">
        <v>2651</v>
      </c>
      <c r="G2543" s="2"/>
      <c r="H2543" s="2" t="s">
        <v>1873</v>
      </c>
      <c r="I2543" s="2" t="s">
        <v>10</v>
      </c>
      <c r="J2543" s="2"/>
      <c r="K2543" s="2">
        <v>23.822379999999999</v>
      </c>
      <c r="L2543" s="2">
        <v>23.822379999999999</v>
      </c>
      <c r="M2543" s="2">
        <v>23.848832999999999</v>
      </c>
      <c r="N2543" s="2">
        <v>23.451360999999999</v>
      </c>
      <c r="O2543" s="2">
        <v>23.092081</v>
      </c>
      <c r="P2543" s="2">
        <v>23.337893999999999</v>
      </c>
      <c r="Q2543" s="2">
        <v>23.641145999999999</v>
      </c>
      <c r="R2543" s="2">
        <v>23.931325999999999</v>
      </c>
      <c r="S2543" s="2">
        <v>24.138002</v>
      </c>
      <c r="T2543" s="2">
        <v>24.83831</v>
      </c>
      <c r="U2543" s="2">
        <v>25.253107</v>
      </c>
      <c r="V2543" s="2">
        <v>25.645205000000001</v>
      </c>
      <c r="W2543" s="2">
        <v>25.695477</v>
      </c>
      <c r="X2543" s="2">
        <v>26.290172999999999</v>
      </c>
      <c r="Y2543" s="2">
        <v>26.408729999999998</v>
      </c>
      <c r="Z2543" s="2">
        <v>26.392212000000001</v>
      </c>
      <c r="AA2543" s="2">
        <v>26.489695000000001</v>
      </c>
      <c r="AB2543" s="2">
        <v>26.845835000000001</v>
      </c>
      <c r="AC2543" s="2">
        <v>26.820855999999999</v>
      </c>
      <c r="AD2543" s="2">
        <v>27.067564000000001</v>
      </c>
      <c r="AE2543" s="2">
        <v>27.257850999999999</v>
      </c>
      <c r="AF2543" s="2">
        <v>27.262519999999999</v>
      </c>
      <c r="AG2543" s="2">
        <v>27.549741999999998</v>
      </c>
      <c r="AH2543" s="2">
        <v>27.851497999999999</v>
      </c>
      <c r="AI2543" s="2">
        <v>27.944991999999999</v>
      </c>
      <c r="AJ2543" s="2">
        <v>28.203742999999999</v>
      </c>
      <c r="AK2543" s="2">
        <v>28.305706000000001</v>
      </c>
      <c r="AL2543" s="2">
        <v>28.225939</v>
      </c>
      <c r="AM2543" s="2">
        <v>28.249293999999999</v>
      </c>
      <c r="AN2543" s="2">
        <v>28.226870999999999</v>
      </c>
      <c r="AO2543" s="3">
        <v>6.0000000000000001E-3</v>
      </c>
    </row>
    <row r="2544" spans="1:41" hidden="1" x14ac:dyDescent="0.2">
      <c r="A2544" t="s">
        <v>2068</v>
      </c>
      <c r="B2544" s="2" t="s">
        <v>13</v>
      </c>
      <c r="C2544" s="2" t="s">
        <v>2648</v>
      </c>
      <c r="D2544" s="2" t="s">
        <v>2672</v>
      </c>
      <c r="E2544" s="2" t="s">
        <v>2665</v>
      </c>
      <c r="F2544" s="2" t="s">
        <v>2652</v>
      </c>
      <c r="G2544" s="2"/>
      <c r="H2544" s="2" t="s">
        <v>1874</v>
      </c>
      <c r="I2544" s="2" t="s">
        <v>10</v>
      </c>
      <c r="J2544" s="2"/>
      <c r="K2544" s="2">
        <v>23.822379999999999</v>
      </c>
      <c r="L2544" s="2">
        <v>23.822379999999999</v>
      </c>
      <c r="M2544" s="2">
        <v>23.354965</v>
      </c>
      <c r="N2544" s="2">
        <v>22.400143</v>
      </c>
      <c r="O2544" s="2">
        <v>21.975645</v>
      </c>
      <c r="P2544" s="2">
        <v>22.14057</v>
      </c>
      <c r="Q2544" s="2">
        <v>22.455352999999999</v>
      </c>
      <c r="R2544" s="2">
        <v>22.463519999999999</v>
      </c>
      <c r="S2544" s="2">
        <v>22.649201999999999</v>
      </c>
      <c r="T2544" s="2">
        <v>23.036739000000001</v>
      </c>
      <c r="U2544" s="2">
        <v>23.397622999999999</v>
      </c>
      <c r="V2544" s="2">
        <v>23.617094000000002</v>
      </c>
      <c r="W2544" s="2">
        <v>23.408950999999998</v>
      </c>
      <c r="X2544" s="2">
        <v>23.631215999999998</v>
      </c>
      <c r="Y2544" s="2">
        <v>23.637321</v>
      </c>
      <c r="Z2544" s="2">
        <v>23.451308999999998</v>
      </c>
      <c r="AA2544" s="2">
        <v>23.273755999999999</v>
      </c>
      <c r="AB2544" s="2">
        <v>23.766629999999999</v>
      </c>
      <c r="AC2544" s="2">
        <v>23.836689</v>
      </c>
      <c r="AD2544" s="2">
        <v>24.361818</v>
      </c>
      <c r="AE2544" s="2">
        <v>24.511724000000001</v>
      </c>
      <c r="AF2544" s="2">
        <v>24.563821999999998</v>
      </c>
      <c r="AG2544" s="2">
        <v>24.744050999999999</v>
      </c>
      <c r="AH2544" s="2">
        <v>24.771785999999999</v>
      </c>
      <c r="AI2544" s="2">
        <v>24.821221999999999</v>
      </c>
      <c r="AJ2544" s="2">
        <v>24.814610999999999</v>
      </c>
      <c r="AK2544" s="2">
        <v>24.711483000000001</v>
      </c>
      <c r="AL2544" s="2">
        <v>24.828903</v>
      </c>
      <c r="AM2544" s="2">
        <v>25.133520000000001</v>
      </c>
      <c r="AN2544" s="2">
        <v>25.362572</v>
      </c>
      <c r="AO2544" s="3">
        <v>2E-3</v>
      </c>
    </row>
    <row r="2545" spans="1:41" hidden="1" x14ac:dyDescent="0.2">
      <c r="A2545" t="s">
        <v>2068</v>
      </c>
      <c r="B2545" s="2" t="s">
        <v>15</v>
      </c>
      <c r="C2545" s="2" t="s">
        <v>2648</v>
      </c>
      <c r="D2545" s="2" t="s">
        <v>2672</v>
      </c>
      <c r="E2545" s="2" t="s">
        <v>2665</v>
      </c>
      <c r="F2545" s="2" t="s">
        <v>2653</v>
      </c>
      <c r="G2545" s="2"/>
      <c r="H2545" s="2" t="s">
        <v>1875</v>
      </c>
      <c r="I2545" s="2" t="s">
        <v>10</v>
      </c>
      <c r="J2545" s="2"/>
      <c r="K2545" s="2">
        <v>23.822379999999999</v>
      </c>
      <c r="L2545" s="2">
        <v>23.822379999999999</v>
      </c>
      <c r="M2545" s="2">
        <v>23.595822999999999</v>
      </c>
      <c r="N2545" s="2">
        <v>24.310696</v>
      </c>
      <c r="O2545" s="2">
        <v>24.551345999999999</v>
      </c>
      <c r="P2545" s="2">
        <v>24.888441</v>
      </c>
      <c r="Q2545" s="2">
        <v>25.366209000000001</v>
      </c>
      <c r="R2545" s="2">
        <v>25.920456000000001</v>
      </c>
      <c r="S2545" s="2">
        <v>26.983675000000002</v>
      </c>
      <c r="T2545" s="2">
        <v>27.626716999999999</v>
      </c>
      <c r="U2545" s="2">
        <v>28.088867</v>
      </c>
      <c r="V2545" s="2">
        <v>28.677932999999999</v>
      </c>
      <c r="W2545" s="2">
        <v>29.084146</v>
      </c>
      <c r="X2545" s="2">
        <v>29.490272999999998</v>
      </c>
      <c r="Y2545" s="2">
        <v>29.660682999999999</v>
      </c>
      <c r="Z2545" s="2">
        <v>29.897096999999999</v>
      </c>
      <c r="AA2545" s="2">
        <v>30.173117000000001</v>
      </c>
      <c r="AB2545" s="2">
        <v>30.272566000000001</v>
      </c>
      <c r="AC2545" s="2">
        <v>30.501507</v>
      </c>
      <c r="AD2545" s="2">
        <v>30.108557000000001</v>
      </c>
      <c r="AE2545" s="2">
        <v>29.962645999999999</v>
      </c>
      <c r="AF2545" s="2">
        <v>30.396349000000001</v>
      </c>
      <c r="AG2545" s="2">
        <v>30.71059</v>
      </c>
      <c r="AH2545" s="2">
        <v>30.870182</v>
      </c>
      <c r="AI2545" s="2">
        <v>31.348607999999999</v>
      </c>
      <c r="AJ2545" s="2">
        <v>31.2195</v>
      </c>
      <c r="AK2545" s="2">
        <v>31.194732999999999</v>
      </c>
      <c r="AL2545" s="2">
        <v>30.930758999999998</v>
      </c>
      <c r="AM2545" s="2">
        <v>31.166853</v>
      </c>
      <c r="AN2545" s="2">
        <v>31.348949000000001</v>
      </c>
      <c r="AO2545" s="3">
        <v>0.01</v>
      </c>
    </row>
    <row r="2546" spans="1:41" hidden="1" x14ac:dyDescent="0.2">
      <c r="A2546" t="s">
        <v>2068</v>
      </c>
      <c r="B2546" s="2" t="s">
        <v>83</v>
      </c>
      <c r="C2546" s="2" t="s">
        <v>2648</v>
      </c>
      <c r="D2546" s="2" t="s">
        <v>2672</v>
      </c>
      <c r="E2546" s="2" t="s">
        <v>2666</v>
      </c>
      <c r="F2546" s="2"/>
      <c r="G2546" s="2"/>
      <c r="H2546" s="2"/>
      <c r="I2546" s="2" t="s">
        <v>10</v>
      </c>
      <c r="J2546" s="2"/>
      <c r="K2546" s="2"/>
      <c r="L2546" s="2"/>
      <c r="M2546" s="2"/>
      <c r="N2546" s="2"/>
      <c r="O2546" s="2"/>
      <c r="P2546" s="2"/>
      <c r="Q2546" s="2"/>
      <c r="R2546" s="2"/>
      <c r="S2546" s="2"/>
      <c r="T2546" s="2"/>
      <c r="U2546" s="2"/>
      <c r="V2546" s="2"/>
      <c r="W2546" s="2"/>
      <c r="X2546" s="2"/>
      <c r="Y2546" s="2"/>
      <c r="Z2546" s="2"/>
      <c r="AA2546" s="2"/>
      <c r="AB2546" s="2"/>
      <c r="AC2546" s="2"/>
      <c r="AD2546" s="2"/>
      <c r="AE2546" s="2"/>
      <c r="AF2546" s="2"/>
      <c r="AG2546" s="2"/>
      <c r="AH2546" s="2"/>
      <c r="AI2546" s="2"/>
      <c r="AJ2546" s="2"/>
      <c r="AK2546" s="2"/>
      <c r="AL2546" s="2"/>
      <c r="AM2546" s="2"/>
      <c r="AN2546" s="2"/>
      <c r="AO2546" s="2"/>
    </row>
    <row r="2547" spans="1:41" hidden="1" x14ac:dyDescent="0.2">
      <c r="A2547" t="s">
        <v>2068</v>
      </c>
      <c r="B2547" s="2" t="s">
        <v>11</v>
      </c>
      <c r="C2547" s="2" t="s">
        <v>2648</v>
      </c>
      <c r="D2547" s="2" t="s">
        <v>2672</v>
      </c>
      <c r="E2547" s="2" t="s">
        <v>2666</v>
      </c>
      <c r="F2547" s="2" t="s">
        <v>2651</v>
      </c>
      <c r="G2547" s="2"/>
      <c r="H2547" s="2" t="s">
        <v>1876</v>
      </c>
      <c r="I2547" s="2" t="s">
        <v>10</v>
      </c>
      <c r="J2547" s="2"/>
      <c r="K2547" s="2">
        <v>23.934211999999999</v>
      </c>
      <c r="L2547" s="2">
        <v>22.714392</v>
      </c>
      <c r="M2547" s="2">
        <v>19.853615000000001</v>
      </c>
      <c r="N2547" s="2">
        <v>19.540265999999999</v>
      </c>
      <c r="O2547" s="2">
        <v>19.246642999999999</v>
      </c>
      <c r="P2547" s="2">
        <v>19.449719999999999</v>
      </c>
      <c r="Q2547" s="2">
        <v>19.696787</v>
      </c>
      <c r="R2547" s="2">
        <v>19.938551</v>
      </c>
      <c r="S2547" s="2">
        <v>20.110748000000001</v>
      </c>
      <c r="T2547" s="2">
        <v>20.694216000000001</v>
      </c>
      <c r="U2547" s="2">
        <v>20.988916</v>
      </c>
      <c r="V2547" s="2">
        <v>21.247364000000001</v>
      </c>
      <c r="W2547" s="2">
        <v>21.382444</v>
      </c>
      <c r="X2547" s="2">
        <v>21.589762</v>
      </c>
      <c r="Y2547" s="2">
        <v>21.68712</v>
      </c>
      <c r="Z2547" s="2">
        <v>21.882739999999998</v>
      </c>
      <c r="AA2547" s="2">
        <v>22.043351999999999</v>
      </c>
      <c r="AB2547" s="2">
        <v>22.312695000000001</v>
      </c>
      <c r="AC2547" s="2">
        <v>22.318930000000002</v>
      </c>
      <c r="AD2547" s="2">
        <v>22.527636000000001</v>
      </c>
      <c r="AE2547" s="2">
        <v>22.682570999999999</v>
      </c>
      <c r="AF2547" s="2">
        <v>22.713958999999999</v>
      </c>
      <c r="AG2547" s="2">
        <v>22.953261999999999</v>
      </c>
      <c r="AH2547" s="2">
        <v>23.204675999999999</v>
      </c>
      <c r="AI2547" s="2">
        <v>23.282565999999999</v>
      </c>
      <c r="AJ2547" s="2">
        <v>23.498145999999998</v>
      </c>
      <c r="AK2547" s="2">
        <v>23.583100999999999</v>
      </c>
      <c r="AL2547" s="2">
        <v>23.516642000000001</v>
      </c>
      <c r="AM2547" s="2">
        <v>23.536097999999999</v>
      </c>
      <c r="AN2547" s="2">
        <v>23.517413999999999</v>
      </c>
      <c r="AO2547" s="3">
        <v>-1E-3</v>
      </c>
    </row>
    <row r="2548" spans="1:41" hidden="1" x14ac:dyDescent="0.2">
      <c r="A2548" t="s">
        <v>2068</v>
      </c>
      <c r="B2548" s="2" t="s">
        <v>13</v>
      </c>
      <c r="C2548" s="2" t="s">
        <v>2648</v>
      </c>
      <c r="D2548" s="2" t="s">
        <v>2672</v>
      </c>
      <c r="E2548" s="2" t="s">
        <v>2666</v>
      </c>
      <c r="F2548" s="2" t="s">
        <v>2652</v>
      </c>
      <c r="G2548" s="2"/>
      <c r="H2548" s="2" t="s">
        <v>1877</v>
      </c>
      <c r="I2548" s="2" t="s">
        <v>10</v>
      </c>
      <c r="J2548" s="2"/>
      <c r="K2548" s="2">
        <v>23.93421</v>
      </c>
      <c r="L2548" s="2">
        <v>22.714569000000001</v>
      </c>
      <c r="M2548" s="2">
        <v>19.491758000000001</v>
      </c>
      <c r="N2548" s="2">
        <v>18.725069000000001</v>
      </c>
      <c r="O2548" s="2">
        <v>18.342623</v>
      </c>
      <c r="P2548" s="2">
        <v>18.398132</v>
      </c>
      <c r="Q2548" s="2">
        <v>18.628022999999999</v>
      </c>
      <c r="R2548" s="2">
        <v>18.700915999999999</v>
      </c>
      <c r="S2548" s="2">
        <v>18.812355</v>
      </c>
      <c r="T2548" s="2">
        <v>19.083089999999999</v>
      </c>
      <c r="U2548" s="2">
        <v>19.228584000000001</v>
      </c>
      <c r="V2548" s="2">
        <v>19.409061000000001</v>
      </c>
      <c r="W2548" s="2">
        <v>19.426342000000002</v>
      </c>
      <c r="X2548" s="2">
        <v>19.420708000000001</v>
      </c>
      <c r="Y2548" s="2">
        <v>19.425823000000001</v>
      </c>
      <c r="Z2548" s="2">
        <v>19.437197000000001</v>
      </c>
      <c r="AA2548" s="2">
        <v>19.374473999999999</v>
      </c>
      <c r="AB2548" s="2">
        <v>19.525911000000001</v>
      </c>
      <c r="AC2548" s="2">
        <v>19.570958999999998</v>
      </c>
      <c r="AD2548" s="2">
        <v>19.959972</v>
      </c>
      <c r="AE2548" s="2">
        <v>20.086006000000001</v>
      </c>
      <c r="AF2548" s="2">
        <v>20.126085</v>
      </c>
      <c r="AG2548" s="2">
        <v>20.306954999999999</v>
      </c>
      <c r="AH2548" s="2">
        <v>20.432777000000002</v>
      </c>
      <c r="AI2548" s="2">
        <v>20.473240000000001</v>
      </c>
      <c r="AJ2548" s="2">
        <v>20.627372999999999</v>
      </c>
      <c r="AK2548" s="2">
        <v>20.480844000000001</v>
      </c>
      <c r="AL2548" s="2">
        <v>20.579457999999999</v>
      </c>
      <c r="AM2548" s="2">
        <v>20.844778000000002</v>
      </c>
      <c r="AN2548" s="2">
        <v>21.066814000000001</v>
      </c>
      <c r="AO2548" s="3">
        <v>-4.0000000000000001E-3</v>
      </c>
    </row>
    <row r="2549" spans="1:41" hidden="1" x14ac:dyDescent="0.2">
      <c r="A2549" t="s">
        <v>2068</v>
      </c>
      <c r="B2549" s="2" t="s">
        <v>15</v>
      </c>
      <c r="C2549" s="2" t="s">
        <v>2648</v>
      </c>
      <c r="D2549" s="2" t="s">
        <v>2672</v>
      </c>
      <c r="E2549" s="2" t="s">
        <v>2666</v>
      </c>
      <c r="F2549" s="2" t="s">
        <v>2653</v>
      </c>
      <c r="G2549" s="2"/>
      <c r="H2549" s="2" t="s">
        <v>1878</v>
      </c>
      <c r="I2549" s="2" t="s">
        <v>10</v>
      </c>
      <c r="J2549" s="2"/>
      <c r="K2549" s="2">
        <v>23.934211999999999</v>
      </c>
      <c r="L2549" s="2">
        <v>22.714579000000001</v>
      </c>
      <c r="M2549" s="2">
        <v>19.658472</v>
      </c>
      <c r="N2549" s="2">
        <v>20.270512</v>
      </c>
      <c r="O2549" s="2">
        <v>20.503150999999999</v>
      </c>
      <c r="P2549" s="2">
        <v>20.789131000000001</v>
      </c>
      <c r="Q2549" s="2">
        <v>21.170325999999999</v>
      </c>
      <c r="R2549" s="2">
        <v>21.602841999999999</v>
      </c>
      <c r="S2549" s="2">
        <v>22.523239</v>
      </c>
      <c r="T2549" s="2">
        <v>23.058374000000001</v>
      </c>
      <c r="U2549" s="2">
        <v>23.444122</v>
      </c>
      <c r="V2549" s="2">
        <v>23.934172</v>
      </c>
      <c r="W2549" s="2">
        <v>24.273153000000001</v>
      </c>
      <c r="X2549" s="2">
        <v>24.597172</v>
      </c>
      <c r="Y2549" s="2">
        <v>24.730276</v>
      </c>
      <c r="Z2549" s="2">
        <v>24.940109</v>
      </c>
      <c r="AA2549" s="2">
        <v>25.158691000000001</v>
      </c>
      <c r="AB2549" s="2">
        <v>25.241631000000002</v>
      </c>
      <c r="AC2549" s="2">
        <v>25.432404999999999</v>
      </c>
      <c r="AD2549" s="2">
        <v>25.114346999999999</v>
      </c>
      <c r="AE2549" s="2">
        <v>25.000741999999999</v>
      </c>
      <c r="AF2549" s="2">
        <v>25.321906999999999</v>
      </c>
      <c r="AG2549" s="2">
        <v>25.589689</v>
      </c>
      <c r="AH2549" s="2">
        <v>25.748045000000001</v>
      </c>
      <c r="AI2549" s="2">
        <v>26.134544000000002</v>
      </c>
      <c r="AJ2549" s="2">
        <v>26.027180000000001</v>
      </c>
      <c r="AK2549" s="2">
        <v>26.008364</v>
      </c>
      <c r="AL2549" s="2">
        <v>25.806298999999999</v>
      </c>
      <c r="AM2549" s="2">
        <v>26.009502000000001</v>
      </c>
      <c r="AN2549" s="2">
        <v>26.163269</v>
      </c>
      <c r="AO2549" s="3">
        <v>3.0000000000000001E-3</v>
      </c>
    </row>
    <row r="2550" spans="1:41" hidden="1" x14ac:dyDescent="0.2">
      <c r="A2550" t="s">
        <v>2068</v>
      </c>
      <c r="B2550" s="2" t="s">
        <v>87</v>
      </c>
      <c r="C2550" s="2" t="s">
        <v>2648</v>
      </c>
      <c r="D2550" s="2" t="s">
        <v>2672</v>
      </c>
      <c r="E2550" s="2" t="s">
        <v>2667</v>
      </c>
      <c r="F2550" s="2"/>
      <c r="G2550" s="2"/>
      <c r="H2550" s="2"/>
      <c r="I2550" s="2" t="s">
        <v>10</v>
      </c>
      <c r="J2550" s="2"/>
      <c r="K2550" s="2"/>
      <c r="L2550" s="2"/>
      <c r="M2550" s="2"/>
      <c r="N2550" s="2"/>
      <c r="O2550" s="2"/>
      <c r="P2550" s="2"/>
      <c r="Q2550" s="2"/>
      <c r="R2550" s="2"/>
      <c r="S2550" s="2"/>
      <c r="T2550" s="2"/>
      <c r="U2550" s="2"/>
      <c r="V2550" s="2"/>
      <c r="W2550" s="2"/>
      <c r="X2550" s="2"/>
      <c r="Y2550" s="2"/>
      <c r="Z2550" s="2"/>
      <c r="AA2550" s="2"/>
      <c r="AB2550" s="2"/>
      <c r="AC2550" s="2"/>
      <c r="AD2550" s="2"/>
      <c r="AE2550" s="2"/>
      <c r="AF2550" s="2"/>
      <c r="AG2550" s="2"/>
      <c r="AH2550" s="2"/>
      <c r="AI2550" s="2"/>
      <c r="AJ2550" s="2"/>
      <c r="AK2550" s="2"/>
      <c r="AL2550" s="2"/>
      <c r="AM2550" s="2"/>
      <c r="AN2550" s="2"/>
      <c r="AO2550" s="2"/>
    </row>
    <row r="2551" spans="1:41" hidden="1" x14ac:dyDescent="0.2">
      <c r="A2551" t="s">
        <v>2068</v>
      </c>
      <c r="B2551" s="2" t="s">
        <v>11</v>
      </c>
      <c r="C2551" s="2" t="s">
        <v>2648</v>
      </c>
      <c r="D2551" s="2" t="s">
        <v>2672</v>
      </c>
      <c r="E2551" s="2" t="s">
        <v>2667</v>
      </c>
      <c r="F2551" s="2" t="s">
        <v>2651</v>
      </c>
      <c r="G2551" s="2"/>
      <c r="H2551" s="2" t="s">
        <v>1879</v>
      </c>
      <c r="I2551" s="2" t="s">
        <v>10</v>
      </c>
      <c r="J2551" s="2"/>
      <c r="K2551" s="2">
        <v>14.612163000000001</v>
      </c>
      <c r="L2551" s="2">
        <v>15.398652999999999</v>
      </c>
      <c r="M2551" s="2">
        <v>14.400080000000001</v>
      </c>
      <c r="N2551" s="2">
        <v>15.681772</v>
      </c>
      <c r="O2551" s="2">
        <v>15.810833000000001</v>
      </c>
      <c r="P2551" s="2">
        <v>16.056978000000001</v>
      </c>
      <c r="Q2551" s="2">
        <v>16.388973</v>
      </c>
      <c r="R2551" s="2">
        <v>16.680546</v>
      </c>
      <c r="S2551" s="2">
        <v>16.840702</v>
      </c>
      <c r="T2551" s="2">
        <v>16.776934000000001</v>
      </c>
      <c r="U2551" s="2">
        <v>17.207719999999998</v>
      </c>
      <c r="V2551" s="2">
        <v>17.391961999999999</v>
      </c>
      <c r="W2551" s="2">
        <v>17.492376</v>
      </c>
      <c r="X2551" s="2">
        <v>17.668006999999999</v>
      </c>
      <c r="Y2551" s="2">
        <v>17.779205000000001</v>
      </c>
      <c r="Z2551" s="2">
        <v>17.973389000000001</v>
      </c>
      <c r="AA2551" s="2">
        <v>18.225121000000001</v>
      </c>
      <c r="AB2551" s="2">
        <v>18.402958000000002</v>
      </c>
      <c r="AC2551" s="2">
        <v>18.495080999999999</v>
      </c>
      <c r="AD2551" s="2">
        <v>18.70326</v>
      </c>
      <c r="AE2551" s="2">
        <v>18.835885999999999</v>
      </c>
      <c r="AF2551" s="2">
        <v>18.866721999999999</v>
      </c>
      <c r="AG2551" s="2">
        <v>19.143878999999998</v>
      </c>
      <c r="AH2551" s="2">
        <v>19.452601999999999</v>
      </c>
      <c r="AI2551" s="2">
        <v>19.558674</v>
      </c>
      <c r="AJ2551" s="2">
        <v>19.759924000000002</v>
      </c>
      <c r="AK2551" s="2">
        <v>19.839544</v>
      </c>
      <c r="AL2551" s="2">
        <v>19.813676999999998</v>
      </c>
      <c r="AM2551" s="2">
        <v>19.862649999999999</v>
      </c>
      <c r="AN2551" s="2">
        <v>19.786325000000001</v>
      </c>
      <c r="AO2551" s="3">
        <v>1.0999999999999999E-2</v>
      </c>
    </row>
    <row r="2552" spans="1:41" hidden="1" x14ac:dyDescent="0.2">
      <c r="A2552" t="s">
        <v>2068</v>
      </c>
      <c r="B2552" s="2" t="s">
        <v>13</v>
      </c>
      <c r="C2552" s="2" t="s">
        <v>2648</v>
      </c>
      <c r="D2552" s="2" t="s">
        <v>2672</v>
      </c>
      <c r="E2552" s="2" t="s">
        <v>2667</v>
      </c>
      <c r="F2552" s="2" t="s">
        <v>2652</v>
      </c>
      <c r="G2552" s="2"/>
      <c r="H2552" s="2" t="s">
        <v>1880</v>
      </c>
      <c r="I2552" s="2" t="s">
        <v>10</v>
      </c>
      <c r="J2552" s="2"/>
      <c r="K2552" s="2">
        <v>14.612163000000001</v>
      </c>
      <c r="L2552" s="2">
        <v>15.398652999999999</v>
      </c>
      <c r="M2552" s="2">
        <v>13.953628999999999</v>
      </c>
      <c r="N2552" s="2">
        <v>14.690699</v>
      </c>
      <c r="O2552" s="2">
        <v>14.765936999999999</v>
      </c>
      <c r="P2552" s="2">
        <v>15.044543000000001</v>
      </c>
      <c r="Q2552" s="2">
        <v>15.425557</v>
      </c>
      <c r="R2552" s="2">
        <v>15.662496000000001</v>
      </c>
      <c r="S2552" s="2">
        <v>15.804624</v>
      </c>
      <c r="T2552" s="2">
        <v>15.760554000000001</v>
      </c>
      <c r="U2552" s="2">
        <v>15.884036999999999</v>
      </c>
      <c r="V2552" s="2">
        <v>16.020226000000001</v>
      </c>
      <c r="W2552" s="2">
        <v>16.005423</v>
      </c>
      <c r="X2552" s="2">
        <v>15.862583000000001</v>
      </c>
      <c r="Y2552" s="2">
        <v>15.890943</v>
      </c>
      <c r="Z2552" s="2">
        <v>15.869460999999999</v>
      </c>
      <c r="AA2552" s="2">
        <v>15.906848999999999</v>
      </c>
      <c r="AB2552" s="2">
        <v>16.075706</v>
      </c>
      <c r="AC2552" s="2">
        <v>16.079729</v>
      </c>
      <c r="AD2552" s="2">
        <v>16.423037000000001</v>
      </c>
      <c r="AE2552" s="2">
        <v>16.569761</v>
      </c>
      <c r="AF2552" s="2">
        <v>16.563230999999998</v>
      </c>
      <c r="AG2552" s="2">
        <v>16.888195</v>
      </c>
      <c r="AH2552" s="2">
        <v>17.029572999999999</v>
      </c>
      <c r="AI2552" s="2">
        <v>17.103217999999998</v>
      </c>
      <c r="AJ2552" s="2">
        <v>17.326481000000001</v>
      </c>
      <c r="AK2552" s="2">
        <v>17.226147000000001</v>
      </c>
      <c r="AL2552" s="2">
        <v>17.305254000000001</v>
      </c>
      <c r="AM2552" s="2">
        <v>17.564661000000001</v>
      </c>
      <c r="AN2552" s="2">
        <v>17.714687000000001</v>
      </c>
      <c r="AO2552" s="3">
        <v>7.0000000000000001E-3</v>
      </c>
    </row>
    <row r="2553" spans="1:41" hidden="1" x14ac:dyDescent="0.2">
      <c r="A2553" t="s">
        <v>2068</v>
      </c>
      <c r="B2553" s="2" t="s">
        <v>15</v>
      </c>
      <c r="C2553" s="2" t="s">
        <v>2648</v>
      </c>
      <c r="D2553" s="2" t="s">
        <v>2672</v>
      </c>
      <c r="E2553" s="2" t="s">
        <v>2667</v>
      </c>
      <c r="F2553" s="2" t="s">
        <v>2653</v>
      </c>
      <c r="G2553" s="2"/>
      <c r="H2553" s="2" t="s">
        <v>1881</v>
      </c>
      <c r="I2553" s="2" t="s">
        <v>10</v>
      </c>
      <c r="J2553" s="2"/>
      <c r="K2553" s="2">
        <v>14.612163000000001</v>
      </c>
      <c r="L2553" s="2">
        <v>15.398652999999999</v>
      </c>
      <c r="M2553" s="2">
        <v>14.255803999999999</v>
      </c>
      <c r="N2553" s="2">
        <v>15.767058</v>
      </c>
      <c r="O2553" s="2">
        <v>16.309284000000002</v>
      </c>
      <c r="P2553" s="2">
        <v>16.720359999999999</v>
      </c>
      <c r="Q2553" s="2">
        <v>17.183547999999998</v>
      </c>
      <c r="R2553" s="2">
        <v>17.766943000000001</v>
      </c>
      <c r="S2553" s="2">
        <v>18.782312000000001</v>
      </c>
      <c r="T2553" s="2">
        <v>19.070409999999999</v>
      </c>
      <c r="U2553" s="2">
        <v>19.550263999999999</v>
      </c>
      <c r="V2553" s="2">
        <v>19.931146999999999</v>
      </c>
      <c r="W2553" s="2">
        <v>20.247734000000001</v>
      </c>
      <c r="X2553" s="2">
        <v>20.528110999999999</v>
      </c>
      <c r="Y2553" s="2">
        <v>20.653196000000001</v>
      </c>
      <c r="Z2553" s="2">
        <v>20.879681000000001</v>
      </c>
      <c r="AA2553" s="2">
        <v>21.140156000000001</v>
      </c>
      <c r="AB2553" s="2">
        <v>21.209799</v>
      </c>
      <c r="AC2553" s="2">
        <v>21.395634000000001</v>
      </c>
      <c r="AD2553" s="2">
        <v>21.122349</v>
      </c>
      <c r="AE2553" s="2">
        <v>21.060835000000001</v>
      </c>
      <c r="AF2553" s="2">
        <v>21.167968999999999</v>
      </c>
      <c r="AG2553" s="2">
        <v>21.478100000000001</v>
      </c>
      <c r="AH2553" s="2">
        <v>21.692571999999998</v>
      </c>
      <c r="AI2553" s="2">
        <v>22.075013999999999</v>
      </c>
      <c r="AJ2553" s="2">
        <v>22.145472999999999</v>
      </c>
      <c r="AK2553" s="2">
        <v>22.246279000000001</v>
      </c>
      <c r="AL2553" s="2">
        <v>22.108809000000001</v>
      </c>
      <c r="AM2553" s="2">
        <v>22.113814999999999</v>
      </c>
      <c r="AN2553" s="2">
        <v>22.262335</v>
      </c>
      <c r="AO2553" s="3">
        <v>1.4999999999999999E-2</v>
      </c>
    </row>
    <row r="2554" spans="1:41" hidden="1" x14ac:dyDescent="0.2">
      <c r="A2554" t="s">
        <v>2068</v>
      </c>
      <c r="B2554" s="2" t="s">
        <v>17</v>
      </c>
      <c r="C2554" s="2" t="s">
        <v>2648</v>
      </c>
      <c r="D2554" s="2" t="s">
        <v>2672</v>
      </c>
      <c r="E2554" s="2" t="s">
        <v>2654</v>
      </c>
      <c r="F2554" s="2"/>
      <c r="G2554" s="2"/>
      <c r="H2554" s="2"/>
      <c r="I2554" s="2" t="s">
        <v>10</v>
      </c>
      <c r="J2554" s="2"/>
      <c r="K2554" s="2"/>
      <c r="L2554" s="2"/>
      <c r="M2554" s="2"/>
      <c r="N2554" s="2"/>
      <c r="O2554" s="2"/>
      <c r="P2554" s="2"/>
      <c r="Q2554" s="2"/>
      <c r="R2554" s="2"/>
      <c r="S2554" s="2"/>
      <c r="T2554" s="2"/>
      <c r="U2554" s="2"/>
      <c r="V2554" s="2"/>
      <c r="W2554" s="2"/>
      <c r="X2554" s="2"/>
      <c r="Y2554" s="2"/>
      <c r="Z2554" s="2"/>
      <c r="AA2554" s="2"/>
      <c r="AB2554" s="2"/>
      <c r="AC2554" s="2"/>
      <c r="AD2554" s="2"/>
      <c r="AE2554" s="2"/>
      <c r="AF2554" s="2"/>
      <c r="AG2554" s="2"/>
      <c r="AH2554" s="2"/>
      <c r="AI2554" s="2"/>
      <c r="AJ2554" s="2"/>
      <c r="AK2554" s="2"/>
      <c r="AL2554" s="2"/>
      <c r="AM2554" s="2"/>
      <c r="AN2554" s="2"/>
      <c r="AO2554" s="2"/>
    </row>
    <row r="2555" spans="1:41" hidden="1" x14ac:dyDescent="0.2">
      <c r="A2555" t="s">
        <v>2068</v>
      </c>
      <c r="B2555" s="2" t="s">
        <v>11</v>
      </c>
      <c r="C2555" s="2" t="s">
        <v>2648</v>
      </c>
      <c r="D2555" s="2" t="s">
        <v>2672</v>
      </c>
      <c r="E2555" s="2" t="s">
        <v>2654</v>
      </c>
      <c r="F2555" s="2" t="s">
        <v>2651</v>
      </c>
      <c r="G2555" s="2"/>
      <c r="H2555" s="2" t="s">
        <v>1882</v>
      </c>
      <c r="I2555" s="2" t="s">
        <v>10</v>
      </c>
      <c r="J2555" s="2"/>
      <c r="K2555" s="2">
        <v>22.540430000000001</v>
      </c>
      <c r="L2555" s="2">
        <v>21.733554999999999</v>
      </c>
      <c r="M2555" s="2">
        <v>20.679200999999999</v>
      </c>
      <c r="N2555" s="2">
        <v>21.300256999999998</v>
      </c>
      <c r="O2555" s="2">
        <v>21.064523999999999</v>
      </c>
      <c r="P2555" s="2">
        <v>20.847632999999998</v>
      </c>
      <c r="Q2555" s="2">
        <v>20.713837000000002</v>
      </c>
      <c r="R2555" s="2">
        <v>20.897924</v>
      </c>
      <c r="S2555" s="2">
        <v>21.020123000000002</v>
      </c>
      <c r="T2555" s="2">
        <v>20.984096999999998</v>
      </c>
      <c r="U2555" s="2">
        <v>21.251963</v>
      </c>
      <c r="V2555" s="2">
        <v>21.354189000000002</v>
      </c>
      <c r="W2555" s="2">
        <v>21.442178999999999</v>
      </c>
      <c r="X2555" s="2">
        <v>21.476341000000001</v>
      </c>
      <c r="Y2555" s="2">
        <v>21.572765</v>
      </c>
      <c r="Z2555" s="2">
        <v>21.751594999999998</v>
      </c>
      <c r="AA2555" s="2">
        <v>21.983746</v>
      </c>
      <c r="AB2555" s="2">
        <v>22.115259000000002</v>
      </c>
      <c r="AC2555" s="2">
        <v>22.184159999999999</v>
      </c>
      <c r="AD2555" s="2">
        <v>22.370564000000002</v>
      </c>
      <c r="AE2555" s="2">
        <v>22.480945999999999</v>
      </c>
      <c r="AF2555" s="2">
        <v>22.491887999999999</v>
      </c>
      <c r="AG2555" s="2">
        <v>22.751553000000001</v>
      </c>
      <c r="AH2555" s="2">
        <v>23.033449000000001</v>
      </c>
      <c r="AI2555" s="2">
        <v>23.126486</v>
      </c>
      <c r="AJ2555" s="2">
        <v>23.298877999999998</v>
      </c>
      <c r="AK2555" s="2">
        <v>23.353757999999999</v>
      </c>
      <c r="AL2555" s="2">
        <v>23.311002999999999</v>
      </c>
      <c r="AM2555" s="2">
        <v>23.273288999999998</v>
      </c>
      <c r="AN2555" s="2">
        <v>23.187201999999999</v>
      </c>
      <c r="AO2555" s="3">
        <v>1E-3</v>
      </c>
    </row>
    <row r="2556" spans="1:41" hidden="1" x14ac:dyDescent="0.2">
      <c r="A2556" t="s">
        <v>2068</v>
      </c>
      <c r="B2556" s="2" t="s">
        <v>13</v>
      </c>
      <c r="C2556" s="2" t="s">
        <v>2648</v>
      </c>
      <c r="D2556" s="2" t="s">
        <v>2672</v>
      </c>
      <c r="E2556" s="2" t="s">
        <v>2654</v>
      </c>
      <c r="F2556" s="2" t="s">
        <v>2652</v>
      </c>
      <c r="G2556" s="2"/>
      <c r="H2556" s="2" t="s">
        <v>1883</v>
      </c>
      <c r="I2556" s="2" t="s">
        <v>10</v>
      </c>
      <c r="J2556" s="2"/>
      <c r="K2556" s="2">
        <v>22.540434000000001</v>
      </c>
      <c r="L2556" s="2">
        <v>21.731297000000001</v>
      </c>
      <c r="M2556" s="2">
        <v>20.236856</v>
      </c>
      <c r="N2556" s="2">
        <v>20.381128</v>
      </c>
      <c r="O2556" s="2">
        <v>20.068833999999999</v>
      </c>
      <c r="P2556" s="2">
        <v>19.861346999999999</v>
      </c>
      <c r="Q2556" s="2">
        <v>19.778054999999998</v>
      </c>
      <c r="R2556" s="2">
        <v>19.913778000000001</v>
      </c>
      <c r="S2556" s="2">
        <v>19.98245</v>
      </c>
      <c r="T2556" s="2">
        <v>19.908752</v>
      </c>
      <c r="U2556" s="2">
        <v>19.923531000000001</v>
      </c>
      <c r="V2556" s="2">
        <v>19.975185</v>
      </c>
      <c r="W2556" s="2">
        <v>19.993721000000001</v>
      </c>
      <c r="X2556" s="2">
        <v>19.820139000000001</v>
      </c>
      <c r="Y2556" s="2">
        <v>19.792427</v>
      </c>
      <c r="Z2556" s="2">
        <v>19.775061000000001</v>
      </c>
      <c r="AA2556" s="2">
        <v>19.787946999999999</v>
      </c>
      <c r="AB2556" s="2">
        <v>19.851800999999998</v>
      </c>
      <c r="AC2556" s="2">
        <v>19.861491999999998</v>
      </c>
      <c r="AD2556" s="2">
        <v>20.156638999999998</v>
      </c>
      <c r="AE2556" s="2">
        <v>20.283619000000002</v>
      </c>
      <c r="AF2556" s="2">
        <v>20.276491</v>
      </c>
      <c r="AG2556" s="2">
        <v>20.523951</v>
      </c>
      <c r="AH2556" s="2">
        <v>20.610374</v>
      </c>
      <c r="AI2556" s="2">
        <v>20.638812999999999</v>
      </c>
      <c r="AJ2556" s="2">
        <v>20.860469999999999</v>
      </c>
      <c r="AK2556" s="2">
        <v>20.730591</v>
      </c>
      <c r="AL2556" s="2">
        <v>20.779833</v>
      </c>
      <c r="AM2556" s="2">
        <v>20.989011999999999</v>
      </c>
      <c r="AN2556" s="2">
        <v>21.111328</v>
      </c>
      <c r="AO2556" s="3">
        <v>-2E-3</v>
      </c>
    </row>
    <row r="2557" spans="1:41" hidden="1" x14ac:dyDescent="0.2">
      <c r="A2557" t="s">
        <v>2068</v>
      </c>
      <c r="B2557" s="2" t="s">
        <v>15</v>
      </c>
      <c r="C2557" s="2" t="s">
        <v>2648</v>
      </c>
      <c r="D2557" s="2" t="s">
        <v>2672</v>
      </c>
      <c r="E2557" s="2" t="s">
        <v>2654</v>
      </c>
      <c r="F2557" s="2" t="s">
        <v>2653</v>
      </c>
      <c r="G2557" s="2"/>
      <c r="H2557" s="2" t="s">
        <v>1884</v>
      </c>
      <c r="I2557" s="2" t="s">
        <v>10</v>
      </c>
      <c r="J2557" s="2"/>
      <c r="K2557" s="2">
        <v>22.540455000000001</v>
      </c>
      <c r="L2557" s="2">
        <v>21.731356000000002</v>
      </c>
      <c r="M2557" s="2">
        <v>20.529959000000002</v>
      </c>
      <c r="N2557" s="2">
        <v>21.459671</v>
      </c>
      <c r="O2557" s="2">
        <v>21.604755000000001</v>
      </c>
      <c r="P2557" s="2">
        <v>21.599169</v>
      </c>
      <c r="Q2557" s="2">
        <v>21.619440000000001</v>
      </c>
      <c r="R2557" s="2">
        <v>22.046059</v>
      </c>
      <c r="S2557" s="2">
        <v>22.964448999999998</v>
      </c>
      <c r="T2557" s="2">
        <v>23.210840000000001</v>
      </c>
      <c r="U2557" s="2">
        <v>23.571076999999999</v>
      </c>
      <c r="V2557" s="2">
        <v>23.889814000000001</v>
      </c>
      <c r="W2557" s="2">
        <v>24.192198000000001</v>
      </c>
      <c r="X2557" s="2">
        <v>24.458582</v>
      </c>
      <c r="Y2557" s="2">
        <v>24.557725999999999</v>
      </c>
      <c r="Z2557" s="2">
        <v>24.765519999999999</v>
      </c>
      <c r="AA2557" s="2">
        <v>25.018255</v>
      </c>
      <c r="AB2557" s="2">
        <v>25.061924000000001</v>
      </c>
      <c r="AC2557" s="2">
        <v>25.231816999999999</v>
      </c>
      <c r="AD2557" s="2">
        <v>24.909137999999999</v>
      </c>
      <c r="AE2557" s="2">
        <v>24.811900999999999</v>
      </c>
      <c r="AF2557" s="2">
        <v>24.894286999999998</v>
      </c>
      <c r="AG2557" s="2">
        <v>25.185048999999999</v>
      </c>
      <c r="AH2557" s="2">
        <v>25.378468999999999</v>
      </c>
      <c r="AI2557" s="2">
        <v>25.743053</v>
      </c>
      <c r="AJ2557" s="2">
        <v>25.780768999999999</v>
      </c>
      <c r="AK2557" s="2">
        <v>25.843788</v>
      </c>
      <c r="AL2557" s="2">
        <v>25.673083999999999</v>
      </c>
      <c r="AM2557" s="2">
        <v>25.642982</v>
      </c>
      <c r="AN2557" s="2">
        <v>25.758006999999999</v>
      </c>
      <c r="AO2557" s="3">
        <v>5.0000000000000001E-3</v>
      </c>
    </row>
    <row r="2558" spans="1:41" hidden="1" x14ac:dyDescent="0.2">
      <c r="A2558" t="s">
        <v>2068</v>
      </c>
      <c r="B2558" s="2" t="s">
        <v>36</v>
      </c>
      <c r="C2558" s="2" t="s">
        <v>2648</v>
      </c>
      <c r="D2558" s="2" t="s">
        <v>2672</v>
      </c>
      <c r="E2558" s="2" t="s">
        <v>2660</v>
      </c>
      <c r="F2558" s="2"/>
      <c r="G2558" s="2"/>
      <c r="H2558" s="2"/>
      <c r="I2558" s="2" t="s">
        <v>10</v>
      </c>
      <c r="J2558" s="2"/>
      <c r="K2558" s="2"/>
      <c r="L2558" s="2"/>
      <c r="M2558" s="2"/>
      <c r="N2558" s="2"/>
      <c r="O2558" s="2"/>
      <c r="P2558" s="2"/>
      <c r="Q2558" s="2"/>
      <c r="R2558" s="2"/>
      <c r="S2558" s="2"/>
      <c r="T2558" s="2"/>
      <c r="U2558" s="2"/>
      <c r="V2558" s="2"/>
      <c r="W2558" s="2"/>
      <c r="X2558" s="2"/>
      <c r="Y2558" s="2"/>
      <c r="Z2558" s="2"/>
      <c r="AA2558" s="2"/>
      <c r="AB2558" s="2"/>
      <c r="AC2558" s="2"/>
      <c r="AD2558" s="2"/>
      <c r="AE2558" s="2"/>
      <c r="AF2558" s="2"/>
      <c r="AG2558" s="2"/>
      <c r="AH2558" s="2"/>
      <c r="AI2558" s="2"/>
      <c r="AJ2558" s="2"/>
      <c r="AK2558" s="2"/>
      <c r="AL2558" s="2"/>
      <c r="AM2558" s="2"/>
      <c r="AN2558" s="2"/>
      <c r="AO2558" s="2"/>
    </row>
    <row r="2559" spans="1:41" hidden="1" x14ac:dyDescent="0.2">
      <c r="A2559" t="s">
        <v>2068</v>
      </c>
      <c r="B2559" s="2" t="s">
        <v>11</v>
      </c>
      <c r="C2559" s="2" t="s">
        <v>2648</v>
      </c>
      <c r="D2559" s="2" t="s">
        <v>2672</v>
      </c>
      <c r="E2559" s="2" t="s">
        <v>2660</v>
      </c>
      <c r="F2559" s="2" t="s">
        <v>2651</v>
      </c>
      <c r="G2559" s="2"/>
      <c r="H2559" s="2" t="s">
        <v>1885</v>
      </c>
      <c r="I2559" s="2" t="s">
        <v>10</v>
      </c>
      <c r="J2559" s="2"/>
      <c r="K2559" s="2">
        <v>5.3242960000000004</v>
      </c>
      <c r="L2559" s="2">
        <v>3.4981140000000002</v>
      </c>
      <c r="M2559" s="2">
        <v>6.8100230000000002</v>
      </c>
      <c r="N2559" s="2">
        <v>7.7911520000000003</v>
      </c>
      <c r="O2559" s="2">
        <v>7.9384740000000003</v>
      </c>
      <c r="P2559" s="2">
        <v>8.2060720000000007</v>
      </c>
      <c r="Q2559" s="2">
        <v>8.619999</v>
      </c>
      <c r="R2559" s="2">
        <v>8.8649210000000007</v>
      </c>
      <c r="S2559" s="2">
        <v>8.9940239999999996</v>
      </c>
      <c r="T2559" s="2">
        <v>9.1781780000000008</v>
      </c>
      <c r="U2559" s="2">
        <v>9.3696339999999996</v>
      </c>
      <c r="V2559" s="2">
        <v>9.5331259999999993</v>
      </c>
      <c r="W2559" s="2">
        <v>9.664339</v>
      </c>
      <c r="X2559" s="2">
        <v>9.6836909999999996</v>
      </c>
      <c r="Y2559" s="2">
        <v>9.7224920000000008</v>
      </c>
      <c r="Z2559" s="2">
        <v>9.6757670000000005</v>
      </c>
      <c r="AA2559" s="2">
        <v>9.6285570000000007</v>
      </c>
      <c r="AB2559" s="2">
        <v>9.8817459999999997</v>
      </c>
      <c r="AC2559" s="2">
        <v>9.7620039999999992</v>
      </c>
      <c r="AD2559" s="2">
        <v>10.289171</v>
      </c>
      <c r="AE2559" s="2">
        <v>10.474169</v>
      </c>
      <c r="AF2559" s="2">
        <v>10.623931000000001</v>
      </c>
      <c r="AG2559" s="2">
        <v>10.998504000000001</v>
      </c>
      <c r="AH2559" s="2">
        <v>11.238248</v>
      </c>
      <c r="AI2559" s="2">
        <v>11.317401</v>
      </c>
      <c r="AJ2559" s="2">
        <v>11.499048</v>
      </c>
      <c r="AK2559" s="2">
        <v>11.563088</v>
      </c>
      <c r="AL2559" s="2">
        <v>11.553976</v>
      </c>
      <c r="AM2559" s="2">
        <v>11.572895000000001</v>
      </c>
      <c r="AN2559" s="2">
        <v>11.542985</v>
      </c>
      <c r="AO2559" s="3">
        <v>2.7E-2</v>
      </c>
    </row>
    <row r="2560" spans="1:41" hidden="1" x14ac:dyDescent="0.2">
      <c r="A2560" t="s">
        <v>2068</v>
      </c>
      <c r="B2560" s="2" t="s">
        <v>13</v>
      </c>
      <c r="C2560" s="2" t="s">
        <v>2648</v>
      </c>
      <c r="D2560" s="2" t="s">
        <v>2672</v>
      </c>
      <c r="E2560" s="2" t="s">
        <v>2660</v>
      </c>
      <c r="F2560" s="2" t="s">
        <v>2652</v>
      </c>
      <c r="G2560" s="2"/>
      <c r="H2560" s="2" t="s">
        <v>1886</v>
      </c>
      <c r="I2560" s="2" t="s">
        <v>10</v>
      </c>
      <c r="J2560" s="2"/>
      <c r="K2560" s="2">
        <v>5.3243340000000003</v>
      </c>
      <c r="L2560" s="2">
        <v>3.513004</v>
      </c>
      <c r="M2560" s="2">
        <v>6.4990779999999999</v>
      </c>
      <c r="N2560" s="2">
        <v>7.0362020000000003</v>
      </c>
      <c r="O2560" s="2">
        <v>7.1567800000000004</v>
      </c>
      <c r="P2560" s="2">
        <v>7.4318359999999997</v>
      </c>
      <c r="Q2560" s="2">
        <v>7.8413959999999996</v>
      </c>
      <c r="R2560" s="2">
        <v>8.0136730000000007</v>
      </c>
      <c r="S2560" s="2">
        <v>8.1412289999999992</v>
      </c>
      <c r="T2560" s="2">
        <v>8.2276000000000007</v>
      </c>
      <c r="U2560" s="2">
        <v>8.3039670000000001</v>
      </c>
      <c r="V2560" s="2">
        <v>8.4282140000000005</v>
      </c>
      <c r="W2560" s="2">
        <v>8.5102030000000006</v>
      </c>
      <c r="X2560" s="2">
        <v>8.4658460000000009</v>
      </c>
      <c r="Y2560" s="2">
        <v>8.5028100000000002</v>
      </c>
      <c r="Z2560" s="2">
        <v>8.5121439999999993</v>
      </c>
      <c r="AA2560" s="2">
        <v>8.5530530000000002</v>
      </c>
      <c r="AB2560" s="2">
        <v>8.6860540000000004</v>
      </c>
      <c r="AC2560" s="2">
        <v>8.7219630000000006</v>
      </c>
      <c r="AD2560" s="2">
        <v>9.0287170000000003</v>
      </c>
      <c r="AE2560" s="2">
        <v>9.1701879999999996</v>
      </c>
      <c r="AF2560" s="2">
        <v>9.1764360000000007</v>
      </c>
      <c r="AG2560" s="2">
        <v>9.4064460000000008</v>
      </c>
      <c r="AH2560" s="2">
        <v>9.5243169999999999</v>
      </c>
      <c r="AI2560" s="2">
        <v>9.5706500000000005</v>
      </c>
      <c r="AJ2560" s="2">
        <v>9.7708709999999996</v>
      </c>
      <c r="AK2560" s="2">
        <v>9.6942380000000004</v>
      </c>
      <c r="AL2560" s="2">
        <v>9.740138</v>
      </c>
      <c r="AM2560" s="2">
        <v>9.9053880000000003</v>
      </c>
      <c r="AN2560" s="2">
        <v>10.060731000000001</v>
      </c>
      <c r="AO2560" s="3">
        <v>2.1999999999999999E-2</v>
      </c>
    </row>
    <row r="2561" spans="1:41" hidden="1" x14ac:dyDescent="0.2">
      <c r="A2561" t="s">
        <v>2068</v>
      </c>
      <c r="B2561" s="2" t="s">
        <v>15</v>
      </c>
      <c r="C2561" s="2" t="s">
        <v>2648</v>
      </c>
      <c r="D2561" s="2" t="s">
        <v>2672</v>
      </c>
      <c r="E2561" s="2" t="s">
        <v>2660</v>
      </c>
      <c r="F2561" s="2" t="s">
        <v>2653</v>
      </c>
      <c r="G2561" s="2"/>
      <c r="H2561" s="2" t="s">
        <v>1887</v>
      </c>
      <c r="I2561" s="2" t="s">
        <v>10</v>
      </c>
      <c r="J2561" s="2"/>
      <c r="K2561" s="2">
        <v>5.3242409999999998</v>
      </c>
      <c r="L2561" s="2">
        <v>3.5790549999999999</v>
      </c>
      <c r="M2561" s="2">
        <v>6.8458240000000004</v>
      </c>
      <c r="N2561" s="2">
        <v>8.1108689999999992</v>
      </c>
      <c r="O2561" s="2">
        <v>8.5826030000000006</v>
      </c>
      <c r="P2561" s="2">
        <v>8.9826820000000005</v>
      </c>
      <c r="Q2561" s="2">
        <v>9.4696669999999994</v>
      </c>
      <c r="R2561" s="2">
        <v>9.8717950000000005</v>
      </c>
      <c r="S2561" s="2">
        <v>10.659492</v>
      </c>
      <c r="T2561" s="2">
        <v>10.806782999999999</v>
      </c>
      <c r="U2561" s="2">
        <v>11.082129</v>
      </c>
      <c r="V2561" s="2">
        <v>11.307264</v>
      </c>
      <c r="W2561" s="2">
        <v>11.476732</v>
      </c>
      <c r="X2561" s="2">
        <v>11.615114999999999</v>
      </c>
      <c r="Y2561" s="2">
        <v>11.689285999999999</v>
      </c>
      <c r="Z2561" s="2">
        <v>11.823988</v>
      </c>
      <c r="AA2561" s="2">
        <v>11.858387</v>
      </c>
      <c r="AB2561" s="2">
        <v>12.043822</v>
      </c>
      <c r="AC2561" s="2">
        <v>12.128496</v>
      </c>
      <c r="AD2561" s="2">
        <v>12.21637</v>
      </c>
      <c r="AE2561" s="2">
        <v>12.368591</v>
      </c>
      <c r="AF2561" s="2">
        <v>12.488996</v>
      </c>
      <c r="AG2561" s="2">
        <v>12.756907999999999</v>
      </c>
      <c r="AH2561" s="2">
        <v>12.717385</v>
      </c>
      <c r="AI2561" s="2">
        <v>12.837218999999999</v>
      </c>
      <c r="AJ2561" s="2">
        <v>12.982702</v>
      </c>
      <c r="AK2561" s="2">
        <v>13.001464</v>
      </c>
      <c r="AL2561" s="2">
        <v>13.084353</v>
      </c>
      <c r="AM2561" s="2">
        <v>13.173679</v>
      </c>
      <c r="AN2561" s="2">
        <v>13.161562999999999</v>
      </c>
      <c r="AO2561" s="3">
        <v>3.2000000000000001E-2</v>
      </c>
    </row>
    <row r="2562" spans="1:41" hidden="1" x14ac:dyDescent="0.2">
      <c r="A2562" t="s">
        <v>2068</v>
      </c>
      <c r="B2562" s="2" t="s">
        <v>21</v>
      </c>
      <c r="C2562" s="2" t="s">
        <v>2648</v>
      </c>
      <c r="D2562" s="2" t="s">
        <v>2672</v>
      </c>
      <c r="E2562" s="2" t="s">
        <v>2655</v>
      </c>
      <c r="F2562" s="2"/>
      <c r="G2562" s="2"/>
      <c r="H2562" s="2"/>
      <c r="I2562" s="2" t="s">
        <v>10</v>
      </c>
      <c r="J2562" s="2"/>
      <c r="K2562" s="2"/>
      <c r="L2562" s="2"/>
      <c r="M2562" s="2"/>
      <c r="N2562" s="2"/>
      <c r="O2562" s="2"/>
      <c r="P2562" s="2"/>
      <c r="Q2562" s="2"/>
      <c r="R2562" s="2"/>
      <c r="S2562" s="2"/>
      <c r="T2562" s="2"/>
      <c r="U2562" s="2"/>
      <c r="V2562" s="2"/>
      <c r="W2562" s="2"/>
      <c r="X2562" s="2"/>
      <c r="Y2562" s="2"/>
      <c r="Z2562" s="2"/>
      <c r="AA2562" s="2"/>
      <c r="AB2562" s="2"/>
      <c r="AC2562" s="2"/>
      <c r="AD2562" s="2"/>
      <c r="AE2562" s="2"/>
      <c r="AF2562" s="2"/>
      <c r="AG2562" s="2"/>
      <c r="AH2562" s="2"/>
      <c r="AI2562" s="2"/>
      <c r="AJ2562" s="2"/>
      <c r="AK2562" s="2"/>
      <c r="AL2562" s="2"/>
      <c r="AM2562" s="2"/>
      <c r="AN2562" s="2"/>
      <c r="AO2562" s="2"/>
    </row>
    <row r="2563" spans="1:41" hidden="1" x14ac:dyDescent="0.2">
      <c r="A2563" t="s">
        <v>2068</v>
      </c>
      <c r="B2563" s="2" t="s">
        <v>11</v>
      </c>
      <c r="C2563" s="2" t="s">
        <v>2648</v>
      </c>
      <c r="D2563" s="2" t="s">
        <v>2672</v>
      </c>
      <c r="E2563" s="2" t="s">
        <v>2655</v>
      </c>
      <c r="F2563" s="2" t="s">
        <v>2651</v>
      </c>
      <c r="G2563" s="2"/>
      <c r="H2563" s="2" t="s">
        <v>1888</v>
      </c>
      <c r="I2563" s="2" t="s">
        <v>10</v>
      </c>
      <c r="J2563" s="2"/>
      <c r="K2563" s="2">
        <v>5.1610019999999999</v>
      </c>
      <c r="L2563" s="2">
        <v>4.7097199999999999</v>
      </c>
      <c r="M2563" s="2">
        <v>4.3451570000000004</v>
      </c>
      <c r="N2563" s="2">
        <v>4.0520579999999997</v>
      </c>
      <c r="O2563" s="2">
        <v>3.9069989999999999</v>
      </c>
      <c r="P2563" s="2">
        <v>3.8903210000000001</v>
      </c>
      <c r="Q2563" s="2">
        <v>3.981134</v>
      </c>
      <c r="R2563" s="2">
        <v>4.150442</v>
      </c>
      <c r="S2563" s="2">
        <v>4.2820090000000004</v>
      </c>
      <c r="T2563" s="2">
        <v>4.380782</v>
      </c>
      <c r="U2563" s="2">
        <v>4.4654090000000002</v>
      </c>
      <c r="V2563" s="2">
        <v>4.4990050000000004</v>
      </c>
      <c r="W2563" s="2">
        <v>4.5725740000000004</v>
      </c>
      <c r="X2563" s="2">
        <v>4.5727849999999997</v>
      </c>
      <c r="Y2563" s="2">
        <v>4.5643750000000001</v>
      </c>
      <c r="Z2563" s="2">
        <v>4.574039</v>
      </c>
      <c r="AA2563" s="2">
        <v>4.5853820000000001</v>
      </c>
      <c r="AB2563" s="2">
        <v>4.59945</v>
      </c>
      <c r="AC2563" s="2">
        <v>4.604158</v>
      </c>
      <c r="AD2563" s="2">
        <v>4.6382209999999997</v>
      </c>
      <c r="AE2563" s="2">
        <v>4.6390380000000002</v>
      </c>
      <c r="AF2563" s="2">
        <v>4.6143070000000002</v>
      </c>
      <c r="AG2563" s="2">
        <v>4.6181739999999998</v>
      </c>
      <c r="AH2563" s="2">
        <v>4.5562579999999997</v>
      </c>
      <c r="AI2563" s="2">
        <v>4.5255999999999998</v>
      </c>
      <c r="AJ2563" s="2">
        <v>4.512194</v>
      </c>
      <c r="AK2563" s="2">
        <v>4.5053570000000001</v>
      </c>
      <c r="AL2563" s="2">
        <v>4.5259859999999996</v>
      </c>
      <c r="AM2563" s="2">
        <v>4.5016780000000001</v>
      </c>
      <c r="AN2563" s="2">
        <v>4.4872820000000004</v>
      </c>
      <c r="AO2563" s="3">
        <v>-5.0000000000000001E-3</v>
      </c>
    </row>
    <row r="2564" spans="1:41" hidden="1" x14ac:dyDescent="0.2">
      <c r="A2564" t="s">
        <v>2068</v>
      </c>
      <c r="B2564" s="2" t="s">
        <v>13</v>
      </c>
      <c r="C2564" s="2" t="s">
        <v>2648</v>
      </c>
      <c r="D2564" s="2" t="s">
        <v>2672</v>
      </c>
      <c r="E2564" s="2" t="s">
        <v>2655</v>
      </c>
      <c r="F2564" s="2" t="s">
        <v>2652</v>
      </c>
      <c r="G2564" s="2"/>
      <c r="H2564" s="2" t="s">
        <v>1889</v>
      </c>
      <c r="I2564" s="2" t="s">
        <v>10</v>
      </c>
      <c r="J2564" s="2"/>
      <c r="K2564" s="2">
        <v>5.1641110000000001</v>
      </c>
      <c r="L2564" s="2">
        <v>4.4471489999999996</v>
      </c>
      <c r="M2564" s="2">
        <v>3.9203209999999999</v>
      </c>
      <c r="N2564" s="2">
        <v>3.5081560000000001</v>
      </c>
      <c r="O2564" s="2">
        <v>3.3143340000000001</v>
      </c>
      <c r="P2564" s="2">
        <v>3.2421700000000002</v>
      </c>
      <c r="Q2564" s="2">
        <v>3.2718349999999998</v>
      </c>
      <c r="R2564" s="2">
        <v>3.4051480000000001</v>
      </c>
      <c r="S2564" s="2">
        <v>3.4850780000000001</v>
      </c>
      <c r="T2564" s="2">
        <v>3.5614949999999999</v>
      </c>
      <c r="U2564" s="2">
        <v>3.582157</v>
      </c>
      <c r="V2564" s="2">
        <v>3.5911379999999999</v>
      </c>
      <c r="W2564" s="2">
        <v>3.6566610000000002</v>
      </c>
      <c r="X2564" s="2">
        <v>3.6573340000000001</v>
      </c>
      <c r="Y2564" s="2">
        <v>3.6302219999999998</v>
      </c>
      <c r="Z2564" s="2">
        <v>3.6207509999999998</v>
      </c>
      <c r="AA2564" s="2">
        <v>3.607583</v>
      </c>
      <c r="AB2564" s="2">
        <v>3.5773220000000001</v>
      </c>
      <c r="AC2564" s="2">
        <v>3.5828389999999999</v>
      </c>
      <c r="AD2564" s="2">
        <v>3.5553319999999999</v>
      </c>
      <c r="AE2564" s="2">
        <v>3.5123470000000001</v>
      </c>
      <c r="AF2564" s="2">
        <v>3.4456519999999999</v>
      </c>
      <c r="AG2564" s="2">
        <v>3.4170609999999999</v>
      </c>
      <c r="AH2564" s="2">
        <v>3.395124</v>
      </c>
      <c r="AI2564" s="2">
        <v>3.3813780000000002</v>
      </c>
      <c r="AJ2564" s="2">
        <v>3.3599510000000001</v>
      </c>
      <c r="AK2564" s="2">
        <v>3.3156279999999998</v>
      </c>
      <c r="AL2564" s="2">
        <v>3.3165119999999999</v>
      </c>
      <c r="AM2564" s="2">
        <v>3.3155320000000001</v>
      </c>
      <c r="AN2564" s="2">
        <v>3.3138619999999999</v>
      </c>
      <c r="AO2564" s="3">
        <v>-1.4999999999999999E-2</v>
      </c>
    </row>
    <row r="2565" spans="1:41" hidden="1" x14ac:dyDescent="0.2">
      <c r="A2565" t="s">
        <v>2068</v>
      </c>
      <c r="B2565" s="2" t="s">
        <v>15</v>
      </c>
      <c r="C2565" s="2" t="s">
        <v>2648</v>
      </c>
      <c r="D2565" s="2" t="s">
        <v>2672</v>
      </c>
      <c r="E2565" s="2" t="s">
        <v>2655</v>
      </c>
      <c r="F2565" s="2" t="s">
        <v>2653</v>
      </c>
      <c r="G2565" s="2"/>
      <c r="H2565" s="2" t="s">
        <v>1890</v>
      </c>
      <c r="I2565" s="2" t="s">
        <v>10</v>
      </c>
      <c r="J2565" s="2"/>
      <c r="K2565" s="2">
        <v>5.1637130000000004</v>
      </c>
      <c r="L2565" s="2">
        <v>5.3404990000000003</v>
      </c>
      <c r="M2565" s="2">
        <v>5.2042999999999999</v>
      </c>
      <c r="N2565" s="2">
        <v>5.1488579999999997</v>
      </c>
      <c r="O2565" s="2">
        <v>5.1771969999999996</v>
      </c>
      <c r="P2565" s="2">
        <v>5.3197239999999999</v>
      </c>
      <c r="Q2565" s="2">
        <v>5.4405559999999999</v>
      </c>
      <c r="R2565" s="2">
        <v>5.7620269999999998</v>
      </c>
      <c r="S2565" s="2">
        <v>6.0815729999999997</v>
      </c>
      <c r="T2565" s="2">
        <v>6.2904730000000004</v>
      </c>
      <c r="U2565" s="2">
        <v>6.525474</v>
      </c>
      <c r="V2565" s="2">
        <v>6.7131720000000001</v>
      </c>
      <c r="W2565" s="2">
        <v>6.8747769999999999</v>
      </c>
      <c r="X2565" s="2">
        <v>6.9975949999999996</v>
      </c>
      <c r="Y2565" s="2">
        <v>7.0710899999999999</v>
      </c>
      <c r="Z2565" s="2">
        <v>7.264208</v>
      </c>
      <c r="AA2565" s="2">
        <v>7.3224499999999999</v>
      </c>
      <c r="AB2565" s="2">
        <v>7.4006280000000002</v>
      </c>
      <c r="AC2565" s="2">
        <v>7.5247320000000002</v>
      </c>
      <c r="AD2565" s="2">
        <v>7.6567040000000004</v>
      </c>
      <c r="AE2565" s="2">
        <v>7.6354090000000001</v>
      </c>
      <c r="AF2565" s="2">
        <v>7.5724580000000001</v>
      </c>
      <c r="AG2565" s="2">
        <v>7.527857</v>
      </c>
      <c r="AH2565" s="2">
        <v>7.6584539999999999</v>
      </c>
      <c r="AI2565" s="2">
        <v>7.6856980000000004</v>
      </c>
      <c r="AJ2565" s="2">
        <v>7.7206599999999996</v>
      </c>
      <c r="AK2565" s="2">
        <v>7.7556599999999998</v>
      </c>
      <c r="AL2565" s="2">
        <v>7.7855509999999999</v>
      </c>
      <c r="AM2565" s="2">
        <v>7.8393360000000003</v>
      </c>
      <c r="AN2565" s="2">
        <v>7.8928820000000002</v>
      </c>
      <c r="AO2565" s="3">
        <v>1.4999999999999999E-2</v>
      </c>
    </row>
    <row r="2566" spans="1:41" hidden="1" x14ac:dyDescent="0.2">
      <c r="A2566" t="s">
        <v>2068</v>
      </c>
      <c r="B2566" s="2" t="s">
        <v>59</v>
      </c>
      <c r="C2566" s="2" t="s">
        <v>2648</v>
      </c>
      <c r="D2566" s="2" t="s">
        <v>2672</v>
      </c>
      <c r="E2566" s="2" t="s">
        <v>2661</v>
      </c>
      <c r="F2566" s="2"/>
      <c r="G2566" s="2"/>
      <c r="H2566" s="2"/>
      <c r="I2566" s="2" t="s">
        <v>10</v>
      </c>
      <c r="J2566" s="2"/>
      <c r="K2566" s="2"/>
      <c r="L2566" s="2"/>
      <c r="M2566" s="2"/>
      <c r="N2566" s="2"/>
      <c r="O2566" s="2"/>
      <c r="P2566" s="2"/>
      <c r="Q2566" s="2"/>
      <c r="R2566" s="2"/>
      <c r="S2566" s="2"/>
      <c r="T2566" s="2"/>
      <c r="U2566" s="2"/>
      <c r="V2566" s="2"/>
      <c r="W2566" s="2"/>
      <c r="X2566" s="2"/>
      <c r="Y2566" s="2"/>
      <c r="Z2566" s="2"/>
      <c r="AA2566" s="2"/>
      <c r="AB2566" s="2"/>
      <c r="AC2566" s="2"/>
      <c r="AD2566" s="2"/>
      <c r="AE2566" s="2"/>
      <c r="AF2566" s="2"/>
      <c r="AG2566" s="2"/>
      <c r="AH2566" s="2"/>
      <c r="AI2566" s="2"/>
      <c r="AJ2566" s="2"/>
      <c r="AK2566" s="2"/>
      <c r="AL2566" s="2"/>
      <c r="AM2566" s="2"/>
      <c r="AN2566" s="2"/>
      <c r="AO2566" s="2"/>
    </row>
    <row r="2567" spans="1:41" hidden="1" x14ac:dyDescent="0.2">
      <c r="A2567" t="s">
        <v>2068</v>
      </c>
      <c r="B2567" s="2" t="s">
        <v>11</v>
      </c>
      <c r="C2567" s="2" t="s">
        <v>2648</v>
      </c>
      <c r="D2567" s="2" t="s">
        <v>2672</v>
      </c>
      <c r="E2567" s="2" t="s">
        <v>2661</v>
      </c>
      <c r="F2567" s="2" t="s">
        <v>2651</v>
      </c>
      <c r="G2567" s="2"/>
      <c r="H2567" s="2" t="s">
        <v>1891</v>
      </c>
      <c r="I2567" s="2" t="s">
        <v>10</v>
      </c>
      <c r="J2567" s="2"/>
      <c r="K2567" s="2">
        <v>0</v>
      </c>
      <c r="L2567" s="2">
        <v>0</v>
      </c>
      <c r="M2567" s="2">
        <v>0</v>
      </c>
      <c r="N2567" s="2">
        <v>0</v>
      </c>
      <c r="O2567" s="2">
        <v>0</v>
      </c>
      <c r="P2567" s="2">
        <v>0</v>
      </c>
      <c r="Q2567" s="2">
        <v>0</v>
      </c>
      <c r="R2567" s="2">
        <v>0</v>
      </c>
      <c r="S2567" s="2">
        <v>0</v>
      </c>
      <c r="T2567" s="2">
        <v>0</v>
      </c>
      <c r="U2567" s="2">
        <v>0</v>
      </c>
      <c r="V2567" s="2">
        <v>0</v>
      </c>
      <c r="W2567" s="2">
        <v>0</v>
      </c>
      <c r="X2567" s="2">
        <v>0</v>
      </c>
      <c r="Y2567" s="2">
        <v>0</v>
      </c>
      <c r="Z2567" s="2">
        <v>0</v>
      </c>
      <c r="AA2567" s="2">
        <v>0</v>
      </c>
      <c r="AB2567" s="2">
        <v>0</v>
      </c>
      <c r="AC2567" s="2">
        <v>0</v>
      </c>
      <c r="AD2567" s="2">
        <v>0</v>
      </c>
      <c r="AE2567" s="2">
        <v>0</v>
      </c>
      <c r="AF2567" s="2">
        <v>0</v>
      </c>
      <c r="AG2567" s="2">
        <v>0</v>
      </c>
      <c r="AH2567" s="2">
        <v>0</v>
      </c>
      <c r="AI2567" s="2">
        <v>0</v>
      </c>
      <c r="AJ2567" s="2">
        <v>0</v>
      </c>
      <c r="AK2567" s="2">
        <v>0</v>
      </c>
      <c r="AL2567" s="2">
        <v>0</v>
      </c>
      <c r="AM2567" s="2">
        <v>0</v>
      </c>
      <c r="AN2567" s="2">
        <v>0</v>
      </c>
      <c r="AO2567" s="2" t="s">
        <v>69</v>
      </c>
    </row>
    <row r="2568" spans="1:41" hidden="1" x14ac:dyDescent="0.2">
      <c r="A2568" t="s">
        <v>2068</v>
      </c>
      <c r="B2568" s="2" t="s">
        <v>13</v>
      </c>
      <c r="C2568" s="2" t="s">
        <v>2648</v>
      </c>
      <c r="D2568" s="2" t="s">
        <v>2672</v>
      </c>
      <c r="E2568" s="2" t="s">
        <v>2661</v>
      </c>
      <c r="F2568" s="2" t="s">
        <v>2652</v>
      </c>
      <c r="G2568" s="2"/>
      <c r="H2568" s="2" t="s">
        <v>1892</v>
      </c>
      <c r="I2568" s="2" t="s">
        <v>10</v>
      </c>
      <c r="J2568" s="2"/>
      <c r="K2568" s="2">
        <v>0</v>
      </c>
      <c r="L2568" s="2">
        <v>0</v>
      </c>
      <c r="M2568" s="2">
        <v>0</v>
      </c>
      <c r="N2568" s="2">
        <v>0</v>
      </c>
      <c r="O2568" s="2">
        <v>0</v>
      </c>
      <c r="P2568" s="2">
        <v>0</v>
      </c>
      <c r="Q2568" s="2">
        <v>0</v>
      </c>
      <c r="R2568" s="2">
        <v>0</v>
      </c>
      <c r="S2568" s="2">
        <v>0</v>
      </c>
      <c r="T2568" s="2">
        <v>0</v>
      </c>
      <c r="U2568" s="2">
        <v>0</v>
      </c>
      <c r="V2568" s="2">
        <v>0</v>
      </c>
      <c r="W2568" s="2">
        <v>0</v>
      </c>
      <c r="X2568" s="2">
        <v>0</v>
      </c>
      <c r="Y2568" s="2">
        <v>0</v>
      </c>
      <c r="Z2568" s="2">
        <v>0</v>
      </c>
      <c r="AA2568" s="2">
        <v>0</v>
      </c>
      <c r="AB2568" s="2">
        <v>0</v>
      </c>
      <c r="AC2568" s="2">
        <v>0</v>
      </c>
      <c r="AD2568" s="2">
        <v>0</v>
      </c>
      <c r="AE2568" s="2">
        <v>0</v>
      </c>
      <c r="AF2568" s="2">
        <v>0</v>
      </c>
      <c r="AG2568" s="2">
        <v>0</v>
      </c>
      <c r="AH2568" s="2">
        <v>0</v>
      </c>
      <c r="AI2568" s="2">
        <v>0</v>
      </c>
      <c r="AJ2568" s="2">
        <v>0</v>
      </c>
      <c r="AK2568" s="2">
        <v>0</v>
      </c>
      <c r="AL2568" s="2">
        <v>0</v>
      </c>
      <c r="AM2568" s="2">
        <v>0</v>
      </c>
      <c r="AN2568" s="2">
        <v>0</v>
      </c>
      <c r="AO2568" s="2" t="s">
        <v>69</v>
      </c>
    </row>
    <row r="2569" spans="1:41" hidden="1" x14ac:dyDescent="0.2">
      <c r="A2569" t="s">
        <v>2068</v>
      </c>
      <c r="B2569" s="2" t="s">
        <v>15</v>
      </c>
      <c r="C2569" s="2" t="s">
        <v>2648</v>
      </c>
      <c r="D2569" s="2" t="s">
        <v>2672</v>
      </c>
      <c r="E2569" s="2" t="s">
        <v>2661</v>
      </c>
      <c r="F2569" s="2" t="s">
        <v>2653</v>
      </c>
      <c r="G2569" s="2"/>
      <c r="H2569" s="2" t="s">
        <v>1893</v>
      </c>
      <c r="I2569" s="2" t="s">
        <v>10</v>
      </c>
      <c r="J2569" s="2"/>
      <c r="K2569" s="2">
        <v>0</v>
      </c>
      <c r="L2569" s="2">
        <v>0</v>
      </c>
      <c r="M2569" s="2">
        <v>0</v>
      </c>
      <c r="N2569" s="2">
        <v>0</v>
      </c>
      <c r="O2569" s="2">
        <v>0</v>
      </c>
      <c r="P2569" s="2">
        <v>0</v>
      </c>
      <c r="Q2569" s="2">
        <v>0</v>
      </c>
      <c r="R2569" s="2">
        <v>0</v>
      </c>
      <c r="S2569" s="2">
        <v>0</v>
      </c>
      <c r="T2569" s="2">
        <v>0</v>
      </c>
      <c r="U2569" s="2">
        <v>0</v>
      </c>
      <c r="V2569" s="2">
        <v>0</v>
      </c>
      <c r="W2569" s="2">
        <v>0</v>
      </c>
      <c r="X2569" s="2">
        <v>0</v>
      </c>
      <c r="Y2569" s="2">
        <v>0</v>
      </c>
      <c r="Z2569" s="2">
        <v>0</v>
      </c>
      <c r="AA2569" s="2">
        <v>0</v>
      </c>
      <c r="AB2569" s="2">
        <v>0</v>
      </c>
      <c r="AC2569" s="2">
        <v>0</v>
      </c>
      <c r="AD2569" s="2">
        <v>0</v>
      </c>
      <c r="AE2569" s="2">
        <v>0</v>
      </c>
      <c r="AF2569" s="2">
        <v>0</v>
      </c>
      <c r="AG2569" s="2">
        <v>0</v>
      </c>
      <c r="AH2569" s="2">
        <v>0</v>
      </c>
      <c r="AI2569" s="2">
        <v>0</v>
      </c>
      <c r="AJ2569" s="2">
        <v>0</v>
      </c>
      <c r="AK2569" s="2">
        <v>0</v>
      </c>
      <c r="AL2569" s="2">
        <v>0</v>
      </c>
      <c r="AM2569" s="2">
        <v>0</v>
      </c>
      <c r="AN2569" s="2">
        <v>0</v>
      </c>
      <c r="AO2569" s="2" t="s">
        <v>69</v>
      </c>
    </row>
    <row r="2570" spans="1:41" hidden="1" x14ac:dyDescent="0.2">
      <c r="A2570" t="s">
        <v>2068</v>
      </c>
      <c r="B2570" s="2" t="s">
        <v>147</v>
      </c>
      <c r="C2570" s="2" t="s">
        <v>2648</v>
      </c>
      <c r="D2570" s="2" t="s">
        <v>2672</v>
      </c>
      <c r="E2570" s="2" t="s">
        <v>2673</v>
      </c>
      <c r="F2570" s="2"/>
      <c r="G2570" s="2"/>
      <c r="H2570" s="2"/>
      <c r="I2570" s="2" t="s">
        <v>10</v>
      </c>
      <c r="J2570" s="2"/>
      <c r="K2570" s="2"/>
      <c r="L2570" s="2"/>
      <c r="M2570" s="2"/>
      <c r="N2570" s="2"/>
      <c r="O2570" s="2"/>
      <c r="P2570" s="2"/>
      <c r="Q2570" s="2"/>
      <c r="R2570" s="2"/>
      <c r="S2570" s="2"/>
      <c r="T2570" s="2"/>
      <c r="U2570" s="2"/>
      <c r="V2570" s="2"/>
      <c r="W2570" s="2"/>
      <c r="X2570" s="2"/>
      <c r="Y2570" s="2"/>
      <c r="Z2570" s="2"/>
      <c r="AA2570" s="2"/>
      <c r="AB2570" s="2"/>
      <c r="AC2570" s="2"/>
      <c r="AD2570" s="2"/>
      <c r="AE2570" s="2"/>
      <c r="AF2570" s="2"/>
      <c r="AG2570" s="2"/>
      <c r="AH2570" s="2"/>
      <c r="AI2570" s="2"/>
      <c r="AJ2570" s="2"/>
      <c r="AK2570" s="2"/>
      <c r="AL2570" s="2"/>
      <c r="AM2570" s="2"/>
      <c r="AN2570" s="2"/>
      <c r="AO2570" s="2"/>
    </row>
    <row r="2571" spans="1:41" hidden="1" x14ac:dyDescent="0.2">
      <c r="A2571" t="s">
        <v>2068</v>
      </c>
      <c r="B2571" s="2" t="s">
        <v>11</v>
      </c>
      <c r="C2571" s="2" t="s">
        <v>2648</v>
      </c>
      <c r="D2571" s="2" t="s">
        <v>2672</v>
      </c>
      <c r="E2571" s="2" t="s">
        <v>2673</v>
      </c>
      <c r="F2571" s="2" t="s">
        <v>2651</v>
      </c>
      <c r="G2571" s="2"/>
      <c r="H2571" s="2" t="s">
        <v>1894</v>
      </c>
      <c r="I2571" s="2" t="s">
        <v>10</v>
      </c>
      <c r="J2571" s="2"/>
      <c r="K2571" s="2">
        <v>1.8139149999999999</v>
      </c>
      <c r="L2571" s="2">
        <v>1.8346800000000001</v>
      </c>
      <c r="M2571" s="2">
        <v>1.8920619999999999</v>
      </c>
      <c r="N2571" s="2">
        <v>1.9804310000000001</v>
      </c>
      <c r="O2571" s="2">
        <v>1.9759260000000001</v>
      </c>
      <c r="P2571" s="2">
        <v>1.9637800000000001</v>
      </c>
      <c r="Q2571" s="2">
        <v>1.9513830000000001</v>
      </c>
      <c r="R2571" s="2">
        <v>1.939662</v>
      </c>
      <c r="S2571" s="2">
        <v>1.9367540000000001</v>
      </c>
      <c r="T2571" s="2">
        <v>1.925071</v>
      </c>
      <c r="U2571" s="2">
        <v>1.92187</v>
      </c>
      <c r="V2571" s="2">
        <v>1.91736</v>
      </c>
      <c r="W2571" s="2">
        <v>1.9147749999999999</v>
      </c>
      <c r="X2571" s="2">
        <v>1.907511</v>
      </c>
      <c r="Y2571" s="2">
        <v>1.9034249999999999</v>
      </c>
      <c r="Z2571" s="2">
        <v>1.898463</v>
      </c>
      <c r="AA2571" s="2">
        <v>1.905246</v>
      </c>
      <c r="AB2571" s="2">
        <v>1.9047179999999999</v>
      </c>
      <c r="AC2571" s="2">
        <v>1.90219</v>
      </c>
      <c r="AD2571" s="2">
        <v>1.900387</v>
      </c>
      <c r="AE2571" s="2">
        <v>1.894919</v>
      </c>
      <c r="AF2571" s="2">
        <v>1.886617</v>
      </c>
      <c r="AG2571" s="2">
        <v>1.8795029999999999</v>
      </c>
      <c r="AH2571" s="2">
        <v>1.871594</v>
      </c>
      <c r="AI2571" s="2">
        <v>1.860017</v>
      </c>
      <c r="AJ2571" s="2">
        <v>1.8624670000000001</v>
      </c>
      <c r="AK2571" s="2">
        <v>1.856287</v>
      </c>
      <c r="AL2571" s="2">
        <v>1.848984</v>
      </c>
      <c r="AM2571" s="2">
        <v>1.842732</v>
      </c>
      <c r="AN2571" s="2">
        <v>1.838112</v>
      </c>
      <c r="AO2571" s="3">
        <v>0</v>
      </c>
    </row>
    <row r="2572" spans="1:41" hidden="1" x14ac:dyDescent="0.2">
      <c r="A2572" t="s">
        <v>2068</v>
      </c>
      <c r="B2572" s="2" t="s">
        <v>13</v>
      </c>
      <c r="C2572" s="2" t="s">
        <v>2648</v>
      </c>
      <c r="D2572" s="2" t="s">
        <v>2672</v>
      </c>
      <c r="E2572" s="2" t="s">
        <v>2673</v>
      </c>
      <c r="F2572" s="2" t="s">
        <v>2652</v>
      </c>
      <c r="G2572" s="2"/>
      <c r="H2572" s="2" t="s">
        <v>1895</v>
      </c>
      <c r="I2572" s="2" t="s">
        <v>10</v>
      </c>
      <c r="J2572" s="2"/>
      <c r="K2572" s="2">
        <v>1.8132090000000001</v>
      </c>
      <c r="L2572" s="2">
        <v>1.8408880000000001</v>
      </c>
      <c r="M2572" s="2">
        <v>1.8721589999999999</v>
      </c>
      <c r="N2572" s="2">
        <v>1.9658439999999999</v>
      </c>
      <c r="O2572" s="2">
        <v>1.9644379999999999</v>
      </c>
      <c r="P2572" s="2">
        <v>1.9450529999999999</v>
      </c>
      <c r="Q2572" s="2">
        <v>1.9235040000000001</v>
      </c>
      <c r="R2572" s="2">
        <v>1.902336</v>
      </c>
      <c r="S2572" s="2">
        <v>1.8835</v>
      </c>
      <c r="T2572" s="2">
        <v>1.87307</v>
      </c>
      <c r="U2572" s="2">
        <v>1.859402</v>
      </c>
      <c r="V2572" s="2">
        <v>1.845845</v>
      </c>
      <c r="W2572" s="2">
        <v>1.8328599999999999</v>
      </c>
      <c r="X2572" s="2">
        <v>1.818427</v>
      </c>
      <c r="Y2572" s="2">
        <v>1.8062450000000001</v>
      </c>
      <c r="Z2572" s="2">
        <v>1.79078</v>
      </c>
      <c r="AA2572" s="2">
        <v>1.8288930000000001</v>
      </c>
      <c r="AB2572" s="2">
        <v>1.830519</v>
      </c>
      <c r="AC2572" s="2">
        <v>1.825366</v>
      </c>
      <c r="AD2572" s="2">
        <v>1.8647119999999999</v>
      </c>
      <c r="AE2572" s="2">
        <v>1.86</v>
      </c>
      <c r="AF2572" s="2">
        <v>1.8500239999999999</v>
      </c>
      <c r="AG2572" s="2">
        <v>1.8421609999999999</v>
      </c>
      <c r="AH2572" s="2">
        <v>1.837081</v>
      </c>
      <c r="AI2572" s="2">
        <v>1.8385499999999999</v>
      </c>
      <c r="AJ2572" s="2">
        <v>1.8280110000000001</v>
      </c>
      <c r="AK2572" s="2">
        <v>1.8151470000000001</v>
      </c>
      <c r="AL2572" s="2">
        <v>1.8044579999999999</v>
      </c>
      <c r="AM2572" s="2">
        <v>1.795944</v>
      </c>
      <c r="AN2572" s="2">
        <v>1.7876110000000001</v>
      </c>
      <c r="AO2572" s="3">
        <v>0</v>
      </c>
    </row>
    <row r="2573" spans="1:41" hidden="1" x14ac:dyDescent="0.2">
      <c r="A2573" t="s">
        <v>2068</v>
      </c>
      <c r="B2573" s="2" t="s">
        <v>15</v>
      </c>
      <c r="C2573" s="2" t="s">
        <v>2648</v>
      </c>
      <c r="D2573" s="2" t="s">
        <v>2672</v>
      </c>
      <c r="E2573" s="2" t="s">
        <v>2673</v>
      </c>
      <c r="F2573" s="2" t="s">
        <v>2653</v>
      </c>
      <c r="G2573" s="2"/>
      <c r="H2573" s="2" t="s">
        <v>1896</v>
      </c>
      <c r="I2573" s="2" t="s">
        <v>10</v>
      </c>
      <c r="J2573" s="2"/>
      <c r="K2573" s="2">
        <v>1.812692</v>
      </c>
      <c r="L2573" s="2">
        <v>1.842687</v>
      </c>
      <c r="M2573" s="2">
        <v>1.9029320000000001</v>
      </c>
      <c r="N2573" s="2">
        <v>2.0217529999999999</v>
      </c>
      <c r="O2573" s="2">
        <v>2.0132330000000001</v>
      </c>
      <c r="P2573" s="2">
        <v>1.9865269999999999</v>
      </c>
      <c r="Q2573" s="2">
        <v>1.9886490000000001</v>
      </c>
      <c r="R2573" s="2">
        <v>1.9935290000000001</v>
      </c>
      <c r="S2573" s="2">
        <v>1.9938530000000001</v>
      </c>
      <c r="T2573" s="2">
        <v>1.9927950000000001</v>
      </c>
      <c r="U2573" s="2">
        <v>1.9914400000000001</v>
      </c>
      <c r="V2573" s="2">
        <v>1.989306</v>
      </c>
      <c r="W2573" s="2">
        <v>1.987034</v>
      </c>
      <c r="X2573" s="2">
        <v>1.9846520000000001</v>
      </c>
      <c r="Y2573" s="2">
        <v>1.9817089999999999</v>
      </c>
      <c r="Z2573" s="2">
        <v>1.9777690000000001</v>
      </c>
      <c r="AA2573" s="2">
        <v>1.9742690000000001</v>
      </c>
      <c r="AB2573" s="2">
        <v>1.9698199999999999</v>
      </c>
      <c r="AC2573" s="2">
        <v>1.9689749999999999</v>
      </c>
      <c r="AD2573" s="2">
        <v>1.963395</v>
      </c>
      <c r="AE2573" s="2">
        <v>1.9595940000000001</v>
      </c>
      <c r="AF2573" s="2">
        <v>1.9559009999999999</v>
      </c>
      <c r="AG2573" s="2">
        <v>1.952402</v>
      </c>
      <c r="AH2573" s="2">
        <v>1.9491499999999999</v>
      </c>
      <c r="AI2573" s="2">
        <v>1.942237</v>
      </c>
      <c r="AJ2573" s="2">
        <v>1.938517</v>
      </c>
      <c r="AK2573" s="2">
        <v>1.932256</v>
      </c>
      <c r="AL2573" s="2">
        <v>1.926534</v>
      </c>
      <c r="AM2573" s="2">
        <v>1.9234579999999999</v>
      </c>
      <c r="AN2573" s="2">
        <v>1.924247</v>
      </c>
      <c r="AO2573" s="3">
        <v>2E-3</v>
      </c>
    </row>
    <row r="2574" spans="1:41" hidden="1" x14ac:dyDescent="0.2">
      <c r="A2574" t="s">
        <v>2068</v>
      </c>
      <c r="B2574" s="2" t="s">
        <v>67</v>
      </c>
      <c r="C2574" s="2" t="s">
        <v>2648</v>
      </c>
      <c r="D2574" s="2" t="s">
        <v>2672</v>
      </c>
      <c r="E2574" s="2" t="s">
        <v>2663</v>
      </c>
      <c r="F2574" s="2"/>
      <c r="G2574" s="2"/>
      <c r="H2574" s="2"/>
      <c r="I2574" s="2" t="s">
        <v>10</v>
      </c>
      <c r="J2574" s="2"/>
      <c r="K2574" s="2"/>
      <c r="L2574" s="2"/>
      <c r="M2574" s="2"/>
      <c r="N2574" s="2"/>
      <c r="O2574" s="2"/>
      <c r="P2574" s="2"/>
      <c r="Q2574" s="2"/>
      <c r="R2574" s="2"/>
      <c r="S2574" s="2"/>
      <c r="T2574" s="2"/>
      <c r="U2574" s="2"/>
      <c r="V2574" s="2"/>
      <c r="W2574" s="2"/>
      <c r="X2574" s="2"/>
      <c r="Y2574" s="2"/>
      <c r="Z2574" s="2"/>
      <c r="AA2574" s="2"/>
      <c r="AB2574" s="2"/>
      <c r="AC2574" s="2"/>
      <c r="AD2574" s="2"/>
      <c r="AE2574" s="2"/>
      <c r="AF2574" s="2"/>
      <c r="AG2574" s="2"/>
      <c r="AH2574" s="2"/>
      <c r="AI2574" s="2"/>
      <c r="AJ2574" s="2"/>
      <c r="AK2574" s="2"/>
      <c r="AL2574" s="2"/>
      <c r="AM2574" s="2"/>
      <c r="AN2574" s="2"/>
      <c r="AO2574" s="2"/>
    </row>
    <row r="2575" spans="1:41" hidden="1" x14ac:dyDescent="0.2">
      <c r="A2575" t="s">
        <v>2068</v>
      </c>
      <c r="B2575" s="2" t="s">
        <v>11</v>
      </c>
      <c r="C2575" s="2" t="s">
        <v>2648</v>
      </c>
      <c r="D2575" s="2" t="s">
        <v>2672</v>
      </c>
      <c r="E2575" s="2" t="s">
        <v>2663</v>
      </c>
      <c r="F2575" s="2" t="s">
        <v>2651</v>
      </c>
      <c r="G2575" s="2"/>
      <c r="H2575" s="2" t="s">
        <v>1897</v>
      </c>
      <c r="I2575" s="2" t="s">
        <v>10</v>
      </c>
      <c r="J2575" s="2"/>
      <c r="K2575" s="2">
        <v>0</v>
      </c>
      <c r="L2575" s="2">
        <v>0</v>
      </c>
      <c r="M2575" s="2">
        <v>0</v>
      </c>
      <c r="N2575" s="2">
        <v>0</v>
      </c>
      <c r="O2575" s="2">
        <v>0</v>
      </c>
      <c r="P2575" s="2">
        <v>0</v>
      </c>
      <c r="Q2575" s="2">
        <v>0</v>
      </c>
      <c r="R2575" s="2">
        <v>0</v>
      </c>
      <c r="S2575" s="2">
        <v>0</v>
      </c>
      <c r="T2575" s="2">
        <v>0</v>
      </c>
      <c r="U2575" s="2">
        <v>0</v>
      </c>
      <c r="V2575" s="2">
        <v>0</v>
      </c>
      <c r="W2575" s="2">
        <v>0</v>
      </c>
      <c r="X2575" s="2">
        <v>0</v>
      </c>
      <c r="Y2575" s="2">
        <v>0</v>
      </c>
      <c r="Z2575" s="2">
        <v>0</v>
      </c>
      <c r="AA2575" s="2">
        <v>0</v>
      </c>
      <c r="AB2575" s="2">
        <v>0</v>
      </c>
      <c r="AC2575" s="2">
        <v>0</v>
      </c>
      <c r="AD2575" s="2">
        <v>0</v>
      </c>
      <c r="AE2575" s="2">
        <v>0</v>
      </c>
      <c r="AF2575" s="2">
        <v>0</v>
      </c>
      <c r="AG2575" s="2">
        <v>0</v>
      </c>
      <c r="AH2575" s="2">
        <v>0</v>
      </c>
      <c r="AI2575" s="2">
        <v>0</v>
      </c>
      <c r="AJ2575" s="2">
        <v>0</v>
      </c>
      <c r="AK2575" s="2">
        <v>0</v>
      </c>
      <c r="AL2575" s="2">
        <v>0</v>
      </c>
      <c r="AM2575" s="2">
        <v>0</v>
      </c>
      <c r="AN2575" s="2">
        <v>0</v>
      </c>
      <c r="AO2575" s="2" t="s">
        <v>69</v>
      </c>
    </row>
    <row r="2576" spans="1:41" hidden="1" x14ac:dyDescent="0.2">
      <c r="A2576" t="s">
        <v>2068</v>
      </c>
      <c r="B2576" s="2" t="s">
        <v>13</v>
      </c>
      <c r="C2576" s="2" t="s">
        <v>2648</v>
      </c>
      <c r="D2576" s="2" t="s">
        <v>2672</v>
      </c>
      <c r="E2576" s="2" t="s">
        <v>2663</v>
      </c>
      <c r="F2576" s="2" t="s">
        <v>2652</v>
      </c>
      <c r="G2576" s="2"/>
      <c r="H2576" s="2" t="s">
        <v>1898</v>
      </c>
      <c r="I2576" s="2" t="s">
        <v>10</v>
      </c>
      <c r="J2576" s="2"/>
      <c r="K2576" s="2">
        <v>0</v>
      </c>
      <c r="L2576" s="2">
        <v>0</v>
      </c>
      <c r="M2576" s="2">
        <v>0</v>
      </c>
      <c r="N2576" s="2">
        <v>0</v>
      </c>
      <c r="O2576" s="2">
        <v>0</v>
      </c>
      <c r="P2576" s="2">
        <v>0</v>
      </c>
      <c r="Q2576" s="2">
        <v>0</v>
      </c>
      <c r="R2576" s="2">
        <v>0</v>
      </c>
      <c r="S2576" s="2">
        <v>0</v>
      </c>
      <c r="T2576" s="2">
        <v>0</v>
      </c>
      <c r="U2576" s="2">
        <v>0</v>
      </c>
      <c r="V2576" s="2">
        <v>0</v>
      </c>
      <c r="W2576" s="2">
        <v>0</v>
      </c>
      <c r="X2576" s="2">
        <v>0</v>
      </c>
      <c r="Y2576" s="2">
        <v>0</v>
      </c>
      <c r="Z2576" s="2">
        <v>0</v>
      </c>
      <c r="AA2576" s="2">
        <v>0</v>
      </c>
      <c r="AB2576" s="2">
        <v>0</v>
      </c>
      <c r="AC2576" s="2">
        <v>0</v>
      </c>
      <c r="AD2576" s="2">
        <v>0</v>
      </c>
      <c r="AE2576" s="2">
        <v>0</v>
      </c>
      <c r="AF2576" s="2">
        <v>0</v>
      </c>
      <c r="AG2576" s="2">
        <v>0</v>
      </c>
      <c r="AH2576" s="2">
        <v>0</v>
      </c>
      <c r="AI2576" s="2">
        <v>0</v>
      </c>
      <c r="AJ2576" s="2">
        <v>0</v>
      </c>
      <c r="AK2576" s="2">
        <v>0</v>
      </c>
      <c r="AL2576" s="2">
        <v>0</v>
      </c>
      <c r="AM2576" s="2">
        <v>0</v>
      </c>
      <c r="AN2576" s="2">
        <v>0</v>
      </c>
      <c r="AO2576" s="2" t="s">
        <v>69</v>
      </c>
    </row>
    <row r="2577" spans="1:41" hidden="1" x14ac:dyDescent="0.2">
      <c r="A2577" t="s">
        <v>2068</v>
      </c>
      <c r="B2577" s="2" t="s">
        <v>15</v>
      </c>
      <c r="C2577" s="2" t="s">
        <v>2648</v>
      </c>
      <c r="D2577" s="2" t="s">
        <v>2672</v>
      </c>
      <c r="E2577" s="2" t="s">
        <v>2663</v>
      </c>
      <c r="F2577" s="2" t="s">
        <v>2653</v>
      </c>
      <c r="G2577" s="2"/>
      <c r="H2577" s="2" t="s">
        <v>1899</v>
      </c>
      <c r="I2577" s="2" t="s">
        <v>10</v>
      </c>
      <c r="J2577" s="2"/>
      <c r="K2577" s="2">
        <v>0</v>
      </c>
      <c r="L2577" s="2">
        <v>0</v>
      </c>
      <c r="M2577" s="2">
        <v>0</v>
      </c>
      <c r="N2577" s="2">
        <v>0</v>
      </c>
      <c r="O2577" s="2">
        <v>0</v>
      </c>
      <c r="P2577" s="2">
        <v>0</v>
      </c>
      <c r="Q2577" s="2">
        <v>0</v>
      </c>
      <c r="R2577" s="2">
        <v>0</v>
      </c>
      <c r="S2577" s="2">
        <v>0</v>
      </c>
      <c r="T2577" s="2">
        <v>0</v>
      </c>
      <c r="U2577" s="2">
        <v>0</v>
      </c>
      <c r="V2577" s="2">
        <v>0</v>
      </c>
      <c r="W2577" s="2">
        <v>0</v>
      </c>
      <c r="X2577" s="2">
        <v>0</v>
      </c>
      <c r="Y2577" s="2">
        <v>0</v>
      </c>
      <c r="Z2577" s="2">
        <v>0</v>
      </c>
      <c r="AA2577" s="2">
        <v>0</v>
      </c>
      <c r="AB2577" s="2">
        <v>0</v>
      </c>
      <c r="AC2577" s="2">
        <v>0</v>
      </c>
      <c r="AD2577" s="2">
        <v>0</v>
      </c>
      <c r="AE2577" s="2">
        <v>0</v>
      </c>
      <c r="AF2577" s="2">
        <v>0</v>
      </c>
      <c r="AG2577" s="2">
        <v>0</v>
      </c>
      <c r="AH2577" s="2">
        <v>0</v>
      </c>
      <c r="AI2577" s="2">
        <v>0</v>
      </c>
      <c r="AJ2577" s="2">
        <v>0</v>
      </c>
      <c r="AK2577" s="2">
        <v>0</v>
      </c>
      <c r="AL2577" s="2">
        <v>0</v>
      </c>
      <c r="AM2577" s="2">
        <v>0</v>
      </c>
      <c r="AN2577" s="2">
        <v>0</v>
      </c>
      <c r="AO2577" s="2" t="s">
        <v>69</v>
      </c>
    </row>
    <row r="2578" spans="1:41" hidden="1" x14ac:dyDescent="0.2">
      <c r="A2578" t="s">
        <v>2068</v>
      </c>
      <c r="B2578" s="2" t="s">
        <v>25</v>
      </c>
      <c r="C2578" s="2" t="s">
        <v>2648</v>
      </c>
      <c r="D2578" s="2" t="s">
        <v>2672</v>
      </c>
      <c r="E2578" s="2" t="s">
        <v>2656</v>
      </c>
      <c r="F2578" s="2"/>
      <c r="G2578" s="2"/>
      <c r="H2578" s="2"/>
      <c r="I2578" s="2" t="s">
        <v>10</v>
      </c>
      <c r="J2578" s="2"/>
      <c r="K2578" s="2"/>
      <c r="L2578" s="2"/>
      <c r="M2578" s="2"/>
      <c r="N2578" s="2"/>
      <c r="O2578" s="2"/>
      <c r="P2578" s="2"/>
      <c r="Q2578" s="2"/>
      <c r="R2578" s="2"/>
      <c r="S2578" s="2"/>
      <c r="T2578" s="2"/>
      <c r="U2578" s="2"/>
      <c r="V2578" s="2"/>
      <c r="W2578" s="2"/>
      <c r="X2578" s="2"/>
      <c r="Y2578" s="2"/>
      <c r="Z2578" s="2"/>
      <c r="AA2578" s="2"/>
      <c r="AB2578" s="2"/>
      <c r="AC2578" s="2"/>
      <c r="AD2578" s="2"/>
      <c r="AE2578" s="2"/>
      <c r="AF2578" s="2"/>
      <c r="AG2578" s="2"/>
      <c r="AH2578" s="2"/>
      <c r="AI2578" s="2"/>
      <c r="AJ2578" s="2"/>
      <c r="AK2578" s="2"/>
      <c r="AL2578" s="2"/>
      <c r="AM2578" s="2"/>
      <c r="AN2578" s="2"/>
      <c r="AO2578" s="2"/>
    </row>
    <row r="2579" spans="1:41" hidden="1" x14ac:dyDescent="0.2">
      <c r="A2579" t="s">
        <v>2068</v>
      </c>
      <c r="B2579" s="2" t="s">
        <v>11</v>
      </c>
      <c r="C2579" s="2" t="s">
        <v>2648</v>
      </c>
      <c r="D2579" s="2" t="s">
        <v>2672</v>
      </c>
      <c r="E2579" s="2" t="s">
        <v>2656</v>
      </c>
      <c r="F2579" s="2" t="s">
        <v>2651</v>
      </c>
      <c r="G2579" s="2"/>
      <c r="H2579" s="2" t="s">
        <v>1900</v>
      </c>
      <c r="I2579" s="2" t="s">
        <v>10</v>
      </c>
      <c r="J2579" s="2"/>
      <c r="K2579" s="2">
        <v>27.072113000000002</v>
      </c>
      <c r="L2579" s="2">
        <v>26.516435999999999</v>
      </c>
      <c r="M2579" s="2">
        <v>26.884475999999999</v>
      </c>
      <c r="N2579" s="2">
        <v>25.938683000000001</v>
      </c>
      <c r="O2579" s="2">
        <v>25.304808000000001</v>
      </c>
      <c r="P2579" s="2">
        <v>25.100318999999999</v>
      </c>
      <c r="Q2579" s="2">
        <v>25.358281999999999</v>
      </c>
      <c r="R2579" s="2">
        <v>25.696508000000001</v>
      </c>
      <c r="S2579" s="2">
        <v>25.980263000000001</v>
      </c>
      <c r="T2579" s="2">
        <v>26.164206</v>
      </c>
      <c r="U2579" s="2">
        <v>26.183713999999998</v>
      </c>
      <c r="V2579" s="2">
        <v>26.167256999999999</v>
      </c>
      <c r="W2579" s="2">
        <v>26.385054</v>
      </c>
      <c r="X2579" s="2">
        <v>26.447738999999999</v>
      </c>
      <c r="Y2579" s="2">
        <v>26.233360000000001</v>
      </c>
      <c r="Z2579" s="2">
        <v>26.234055999999999</v>
      </c>
      <c r="AA2579" s="2">
        <v>25.825413000000001</v>
      </c>
      <c r="AB2579" s="2">
        <v>25.764721000000002</v>
      </c>
      <c r="AC2579" s="2">
        <v>25.679873000000001</v>
      </c>
      <c r="AD2579" s="2">
        <v>25.647082999999999</v>
      </c>
      <c r="AE2579" s="2">
        <v>25.637658999999999</v>
      </c>
      <c r="AF2579" s="2">
        <v>25.499711999999999</v>
      </c>
      <c r="AG2579" s="2">
        <v>25.345970000000001</v>
      </c>
      <c r="AH2579" s="2">
        <v>25.237879</v>
      </c>
      <c r="AI2579" s="2">
        <v>25.111440999999999</v>
      </c>
      <c r="AJ2579" s="2">
        <v>24.993113000000001</v>
      </c>
      <c r="AK2579" s="2">
        <v>25.33061</v>
      </c>
      <c r="AL2579" s="2">
        <v>25.328423999999998</v>
      </c>
      <c r="AM2579" s="2">
        <v>25.250488000000001</v>
      </c>
      <c r="AN2579" s="2">
        <v>25.148140000000001</v>
      </c>
      <c r="AO2579" s="3">
        <v>-3.0000000000000001E-3</v>
      </c>
    </row>
    <row r="2580" spans="1:41" hidden="1" x14ac:dyDescent="0.2">
      <c r="A2580" t="s">
        <v>2068</v>
      </c>
      <c r="B2580" s="2" t="s">
        <v>13</v>
      </c>
      <c r="C2580" s="2" t="s">
        <v>2648</v>
      </c>
      <c r="D2580" s="2" t="s">
        <v>2672</v>
      </c>
      <c r="E2580" s="2" t="s">
        <v>2656</v>
      </c>
      <c r="F2580" s="2" t="s">
        <v>2652</v>
      </c>
      <c r="G2580" s="2"/>
      <c r="H2580" s="2" t="s">
        <v>1901</v>
      </c>
      <c r="I2580" s="2" t="s">
        <v>10</v>
      </c>
      <c r="J2580" s="2"/>
      <c r="K2580" s="2">
        <v>27.063897999999998</v>
      </c>
      <c r="L2580" s="2">
        <v>26.223925000000001</v>
      </c>
      <c r="M2580" s="2">
        <v>25.976497999999999</v>
      </c>
      <c r="N2580" s="2">
        <v>25.001539000000001</v>
      </c>
      <c r="O2580" s="2">
        <v>24.311077000000001</v>
      </c>
      <c r="P2580" s="2">
        <v>24.030521</v>
      </c>
      <c r="Q2580" s="2">
        <v>24.152054</v>
      </c>
      <c r="R2580" s="2">
        <v>24.253643</v>
      </c>
      <c r="S2580" s="2">
        <v>24.399512999999999</v>
      </c>
      <c r="T2580" s="2">
        <v>24.568054</v>
      </c>
      <c r="U2580" s="2">
        <v>24.579336000000001</v>
      </c>
      <c r="V2580" s="2">
        <v>24.502144000000001</v>
      </c>
      <c r="W2580" s="2">
        <v>24.535575999999999</v>
      </c>
      <c r="X2580" s="2">
        <v>24.478466000000001</v>
      </c>
      <c r="Y2580" s="2">
        <v>24.340164000000001</v>
      </c>
      <c r="Z2580" s="2">
        <v>24.218567</v>
      </c>
      <c r="AA2580" s="2">
        <v>24.150921</v>
      </c>
      <c r="AB2580" s="2">
        <v>24.103811</v>
      </c>
      <c r="AC2580" s="2">
        <v>24.022306</v>
      </c>
      <c r="AD2580" s="2">
        <v>24.025015</v>
      </c>
      <c r="AE2580" s="2">
        <v>24.009882000000001</v>
      </c>
      <c r="AF2580" s="2">
        <v>23.832927999999999</v>
      </c>
      <c r="AG2580" s="2">
        <v>23.64986</v>
      </c>
      <c r="AH2580" s="2">
        <v>23.542835</v>
      </c>
      <c r="AI2580" s="2">
        <v>23.464375</v>
      </c>
      <c r="AJ2580" s="2">
        <v>23.392603000000001</v>
      </c>
      <c r="AK2580" s="2">
        <v>23.236996000000001</v>
      </c>
      <c r="AL2580" s="2">
        <v>23.134563</v>
      </c>
      <c r="AM2580" s="2">
        <v>23.055298000000001</v>
      </c>
      <c r="AN2580" s="2">
        <v>22.941502</v>
      </c>
      <c r="AO2580" s="3">
        <v>-6.0000000000000001E-3</v>
      </c>
    </row>
    <row r="2581" spans="1:41" hidden="1" x14ac:dyDescent="0.2">
      <c r="A2581" t="s">
        <v>2068</v>
      </c>
      <c r="B2581" s="2" t="s">
        <v>15</v>
      </c>
      <c r="C2581" s="2" t="s">
        <v>2648</v>
      </c>
      <c r="D2581" s="2" t="s">
        <v>2672</v>
      </c>
      <c r="E2581" s="2" t="s">
        <v>2656</v>
      </c>
      <c r="F2581" s="2" t="s">
        <v>2653</v>
      </c>
      <c r="G2581" s="2"/>
      <c r="H2581" s="2" t="s">
        <v>1902</v>
      </c>
      <c r="I2581" s="2" t="s">
        <v>10</v>
      </c>
      <c r="J2581" s="2"/>
      <c r="K2581" s="2">
        <v>27.118393000000001</v>
      </c>
      <c r="L2581" s="2">
        <v>26.241427999999999</v>
      </c>
      <c r="M2581" s="2">
        <v>27.980419000000001</v>
      </c>
      <c r="N2581" s="2">
        <v>27.932858</v>
      </c>
      <c r="O2581" s="2">
        <v>27.45261</v>
      </c>
      <c r="P2581" s="2">
        <v>27.438507000000001</v>
      </c>
      <c r="Q2581" s="2">
        <v>27.708304999999999</v>
      </c>
      <c r="R2581" s="2">
        <v>28.113285000000001</v>
      </c>
      <c r="S2581" s="2">
        <v>28.598389000000001</v>
      </c>
      <c r="T2581" s="2">
        <v>28.454718</v>
      </c>
      <c r="U2581" s="2">
        <v>28.564117</v>
      </c>
      <c r="V2581" s="2">
        <v>28.798497999999999</v>
      </c>
      <c r="W2581" s="2">
        <v>29.009878</v>
      </c>
      <c r="X2581" s="2">
        <v>29.251476</v>
      </c>
      <c r="Y2581" s="2">
        <v>29.280363000000001</v>
      </c>
      <c r="Z2581" s="2">
        <v>29.556668999999999</v>
      </c>
      <c r="AA2581" s="2">
        <v>29.672667000000001</v>
      </c>
      <c r="AB2581" s="2">
        <v>29.780398999999999</v>
      </c>
      <c r="AC2581" s="2">
        <v>29.890062</v>
      </c>
      <c r="AD2581" s="2">
        <v>29.984701000000001</v>
      </c>
      <c r="AE2581" s="2">
        <v>29.943037</v>
      </c>
      <c r="AF2581" s="2">
        <v>29.732948</v>
      </c>
      <c r="AG2581" s="2">
        <v>29.417057</v>
      </c>
      <c r="AH2581" s="2">
        <v>29.864035000000001</v>
      </c>
      <c r="AI2581" s="2">
        <v>29.531424000000001</v>
      </c>
      <c r="AJ2581" s="2">
        <v>29.882463000000001</v>
      </c>
      <c r="AK2581" s="2">
        <v>29.604672999999998</v>
      </c>
      <c r="AL2581" s="2">
        <v>29.333701999999999</v>
      </c>
      <c r="AM2581" s="2">
        <v>30.011476999999999</v>
      </c>
      <c r="AN2581" s="2">
        <v>29.858440000000002</v>
      </c>
      <c r="AO2581" s="3">
        <v>3.0000000000000001E-3</v>
      </c>
    </row>
    <row r="2582" spans="1:41" hidden="1" x14ac:dyDescent="0.2">
      <c r="A2582" t="s">
        <v>2068</v>
      </c>
      <c r="B2582" s="2" t="s">
        <v>157</v>
      </c>
      <c r="C2582" s="2"/>
      <c r="D2582" s="2"/>
      <c r="E2582" s="2"/>
      <c r="F2582" s="2"/>
      <c r="G2582" s="2"/>
      <c r="H2582" s="2"/>
      <c r="I2582" s="2"/>
      <c r="J2582" s="2"/>
      <c r="K2582" s="2"/>
      <c r="L2582" s="2"/>
      <c r="M2582" s="2"/>
      <c r="N2582" s="2"/>
      <c r="O2582" s="2"/>
      <c r="P2582" s="2"/>
      <c r="Q2582" s="2"/>
      <c r="R2582" s="2"/>
      <c r="S2582" s="2"/>
      <c r="T2582" s="2"/>
      <c r="U2582" s="2"/>
      <c r="V2582" s="2"/>
      <c r="W2582" s="2"/>
      <c r="X2582" s="2"/>
      <c r="Y2582" s="2"/>
      <c r="Z2582" s="2"/>
      <c r="AA2582" s="2"/>
      <c r="AB2582" s="2"/>
      <c r="AC2582" s="2"/>
      <c r="AD2582" s="2"/>
      <c r="AE2582" s="2"/>
      <c r="AF2582" s="2"/>
      <c r="AG2582" s="2"/>
      <c r="AH2582" s="2"/>
      <c r="AI2582" s="2"/>
      <c r="AJ2582" s="2"/>
      <c r="AK2582" s="2"/>
      <c r="AL2582" s="2"/>
      <c r="AM2582" s="2"/>
      <c r="AN2582" s="2"/>
      <c r="AO2582" s="2"/>
    </row>
    <row r="2583" spans="1:41" hidden="1" x14ac:dyDescent="0.2">
      <c r="A2583" t="s">
        <v>2068</v>
      </c>
      <c r="B2583" s="2" t="s">
        <v>158</v>
      </c>
      <c r="C2583" s="2"/>
      <c r="D2583" s="2"/>
      <c r="E2583" s="2"/>
      <c r="F2583" s="2"/>
      <c r="G2583" s="2"/>
      <c r="H2583" s="2"/>
      <c r="I2583" s="2"/>
      <c r="J2583" s="2"/>
      <c r="K2583" s="2"/>
      <c r="L2583" s="2"/>
      <c r="M2583" s="2"/>
      <c r="N2583" s="2"/>
      <c r="O2583" s="2"/>
      <c r="P2583" s="2"/>
      <c r="Q2583" s="2"/>
      <c r="R2583" s="2"/>
      <c r="S2583" s="2"/>
      <c r="T2583" s="2"/>
      <c r="U2583" s="2"/>
      <c r="V2583" s="2"/>
      <c r="W2583" s="2"/>
      <c r="X2583" s="2"/>
      <c r="Y2583" s="2"/>
      <c r="Z2583" s="2"/>
      <c r="AA2583" s="2"/>
      <c r="AB2583" s="2"/>
      <c r="AC2583" s="2"/>
      <c r="AD2583" s="2"/>
      <c r="AE2583" s="2"/>
      <c r="AF2583" s="2"/>
      <c r="AG2583" s="2"/>
      <c r="AH2583" s="2"/>
      <c r="AI2583" s="2"/>
      <c r="AJ2583" s="2"/>
      <c r="AK2583" s="2"/>
      <c r="AL2583" s="2"/>
      <c r="AM2583" s="2"/>
      <c r="AN2583" s="2"/>
      <c r="AO2583" s="2"/>
    </row>
    <row r="2584" spans="1:41" hidden="1" x14ac:dyDescent="0.2">
      <c r="A2584" t="s">
        <v>2068</v>
      </c>
      <c r="B2584" s="2" t="s">
        <v>8</v>
      </c>
      <c r="C2584" s="2" t="s">
        <v>181</v>
      </c>
      <c r="D2584" s="2" t="s">
        <v>2674</v>
      </c>
      <c r="E2584" s="2"/>
      <c r="F2584" s="2"/>
      <c r="G2584" s="2"/>
      <c r="H2584" s="2"/>
      <c r="I2584" s="2" t="s">
        <v>159</v>
      </c>
      <c r="J2584" s="2"/>
      <c r="K2584" s="2"/>
      <c r="L2584" s="2"/>
      <c r="M2584" s="2"/>
      <c r="N2584" s="2"/>
      <c r="O2584" s="2"/>
      <c r="P2584" s="2"/>
      <c r="Q2584" s="2"/>
      <c r="R2584" s="2"/>
      <c r="S2584" s="2"/>
      <c r="T2584" s="2"/>
      <c r="U2584" s="2"/>
      <c r="V2584" s="2"/>
      <c r="W2584" s="2"/>
      <c r="X2584" s="2"/>
      <c r="Y2584" s="2"/>
      <c r="Z2584" s="2"/>
      <c r="AA2584" s="2"/>
      <c r="AB2584" s="2"/>
      <c r="AC2584" s="2"/>
      <c r="AD2584" s="2"/>
      <c r="AE2584" s="2"/>
      <c r="AF2584" s="2"/>
      <c r="AG2584" s="2"/>
      <c r="AH2584" s="2"/>
      <c r="AI2584" s="2"/>
      <c r="AJ2584" s="2"/>
      <c r="AK2584" s="2"/>
      <c r="AL2584" s="2"/>
      <c r="AM2584" s="2"/>
      <c r="AN2584" s="2"/>
      <c r="AO2584" s="2"/>
    </row>
    <row r="2585" spans="1:41" hidden="1" x14ac:dyDescent="0.2">
      <c r="A2585" t="s">
        <v>2068</v>
      </c>
      <c r="B2585" s="2" t="s">
        <v>11</v>
      </c>
      <c r="C2585" s="2" t="s">
        <v>181</v>
      </c>
      <c r="D2585" s="2" t="s">
        <v>2674</v>
      </c>
      <c r="E2585" s="2" t="s">
        <v>2651</v>
      </c>
      <c r="F2585" s="2"/>
      <c r="G2585" s="2"/>
      <c r="H2585" s="2" t="s">
        <v>1903</v>
      </c>
      <c r="I2585" s="2" t="s">
        <v>159</v>
      </c>
      <c r="J2585" s="2"/>
      <c r="K2585" s="2">
        <v>31.597269000000001</v>
      </c>
      <c r="L2585" s="2">
        <v>31.913214</v>
      </c>
      <c r="M2585" s="2">
        <v>32.844253999999999</v>
      </c>
      <c r="N2585" s="2">
        <v>32.432189999999999</v>
      </c>
      <c r="O2585" s="2">
        <v>32.221817000000001</v>
      </c>
      <c r="P2585" s="2">
        <v>32.364100999999998</v>
      </c>
      <c r="Q2585" s="2">
        <v>32.855217000000003</v>
      </c>
      <c r="R2585" s="2">
        <v>33.462668999999998</v>
      </c>
      <c r="S2585" s="2">
        <v>34.038775999999999</v>
      </c>
      <c r="T2585" s="2">
        <v>34.522717</v>
      </c>
      <c r="U2585" s="2">
        <v>34.871586000000001</v>
      </c>
      <c r="V2585" s="2">
        <v>35.191906000000003</v>
      </c>
      <c r="W2585" s="2">
        <v>35.763415999999999</v>
      </c>
      <c r="X2585" s="2">
        <v>36.160786000000002</v>
      </c>
      <c r="Y2585" s="2">
        <v>36.301388000000003</v>
      </c>
      <c r="Z2585" s="2">
        <v>36.675842000000003</v>
      </c>
      <c r="AA2585" s="2">
        <v>36.659416</v>
      </c>
      <c r="AB2585" s="2">
        <v>37.034045999999996</v>
      </c>
      <c r="AC2585" s="2">
        <v>37.359673000000001</v>
      </c>
      <c r="AD2585" s="2">
        <v>37.745583000000003</v>
      </c>
      <c r="AE2585" s="2">
        <v>38.123646000000001</v>
      </c>
      <c r="AF2585" s="2">
        <v>38.359141999999999</v>
      </c>
      <c r="AG2585" s="2">
        <v>38.590054000000002</v>
      </c>
      <c r="AH2585" s="2">
        <v>38.854281999999998</v>
      </c>
      <c r="AI2585" s="2">
        <v>39.103951000000002</v>
      </c>
      <c r="AJ2585" s="2">
        <v>39.365966999999998</v>
      </c>
      <c r="AK2585" s="2">
        <v>40.174694000000002</v>
      </c>
      <c r="AL2585" s="2">
        <v>40.512478000000002</v>
      </c>
      <c r="AM2585" s="2">
        <v>40.749957999999999</v>
      </c>
      <c r="AN2585" s="2">
        <v>41.001418999999999</v>
      </c>
      <c r="AO2585" s="3">
        <v>8.9999999999999993E-3</v>
      </c>
    </row>
    <row r="2586" spans="1:41" hidden="1" x14ac:dyDescent="0.2">
      <c r="A2586" t="s">
        <v>2068</v>
      </c>
      <c r="B2586" s="2" t="s">
        <v>13</v>
      </c>
      <c r="C2586" s="2" t="s">
        <v>181</v>
      </c>
      <c r="D2586" s="2" t="s">
        <v>2674</v>
      </c>
      <c r="E2586" s="2" t="s">
        <v>2652</v>
      </c>
      <c r="F2586" s="2"/>
      <c r="G2586" s="2"/>
      <c r="H2586" s="2" t="s">
        <v>1904</v>
      </c>
      <c r="I2586" s="2" t="s">
        <v>159</v>
      </c>
      <c r="J2586" s="2"/>
      <c r="K2586" s="2">
        <v>31.591602000000002</v>
      </c>
      <c r="L2586" s="2">
        <v>31.605595000000001</v>
      </c>
      <c r="M2586" s="2">
        <v>32.166629999999998</v>
      </c>
      <c r="N2586" s="2">
        <v>31.616527999999999</v>
      </c>
      <c r="O2586" s="2">
        <v>31.373851999999999</v>
      </c>
      <c r="P2586" s="2">
        <v>31.491821000000002</v>
      </c>
      <c r="Q2586" s="2">
        <v>31.855744999999999</v>
      </c>
      <c r="R2586" s="2">
        <v>32.287883999999998</v>
      </c>
      <c r="S2586" s="2">
        <v>32.745894999999997</v>
      </c>
      <c r="T2586" s="2">
        <v>33.232059</v>
      </c>
      <c r="U2586" s="2">
        <v>33.544449</v>
      </c>
      <c r="V2586" s="2">
        <v>33.778686999999998</v>
      </c>
      <c r="W2586" s="2">
        <v>34.158133999999997</v>
      </c>
      <c r="X2586" s="2">
        <v>34.405205000000002</v>
      </c>
      <c r="Y2586" s="2">
        <v>34.613869000000001</v>
      </c>
      <c r="Z2586" s="2">
        <v>34.850364999999996</v>
      </c>
      <c r="AA2586" s="2">
        <v>35.170036000000003</v>
      </c>
      <c r="AB2586" s="2">
        <v>35.498314000000001</v>
      </c>
      <c r="AC2586" s="2">
        <v>35.789658000000003</v>
      </c>
      <c r="AD2586" s="2">
        <v>36.161490999999998</v>
      </c>
      <c r="AE2586" s="2">
        <v>36.537033000000001</v>
      </c>
      <c r="AF2586" s="2">
        <v>36.708733000000002</v>
      </c>
      <c r="AG2586" s="2">
        <v>36.905602000000002</v>
      </c>
      <c r="AH2586" s="2">
        <v>37.183937</v>
      </c>
      <c r="AI2586" s="2">
        <v>37.498226000000003</v>
      </c>
      <c r="AJ2586" s="2">
        <v>37.815734999999997</v>
      </c>
      <c r="AK2586" s="2">
        <v>38.058613000000001</v>
      </c>
      <c r="AL2586" s="2">
        <v>38.325645000000002</v>
      </c>
      <c r="AM2586" s="2">
        <v>38.593418</v>
      </c>
      <c r="AN2586" s="2">
        <v>38.842083000000002</v>
      </c>
      <c r="AO2586" s="3">
        <v>7.0000000000000001E-3</v>
      </c>
    </row>
    <row r="2587" spans="1:41" hidden="1" x14ac:dyDescent="0.2">
      <c r="A2587" t="s">
        <v>2068</v>
      </c>
      <c r="B2587" s="2" t="s">
        <v>15</v>
      </c>
      <c r="C2587" s="2" t="s">
        <v>181</v>
      </c>
      <c r="D2587" s="2" t="s">
        <v>2674</v>
      </c>
      <c r="E2587" s="2" t="s">
        <v>2653</v>
      </c>
      <c r="F2587" s="2"/>
      <c r="G2587" s="2"/>
      <c r="H2587" s="2" t="s">
        <v>1905</v>
      </c>
      <c r="I2587" s="2" t="s">
        <v>159</v>
      </c>
      <c r="J2587" s="2"/>
      <c r="K2587" s="2">
        <v>31.635103000000001</v>
      </c>
      <c r="L2587" s="2">
        <v>31.954260000000001</v>
      </c>
      <c r="M2587" s="2">
        <v>33.742336000000002</v>
      </c>
      <c r="N2587" s="2">
        <v>34.186942999999999</v>
      </c>
      <c r="O2587" s="2">
        <v>33.971035000000001</v>
      </c>
      <c r="P2587" s="2">
        <v>34.258144000000001</v>
      </c>
      <c r="Q2587" s="2">
        <v>34.715499999999999</v>
      </c>
      <c r="R2587" s="2">
        <v>35.401817000000001</v>
      </c>
      <c r="S2587" s="2">
        <v>36.256019999999999</v>
      </c>
      <c r="T2587" s="2">
        <v>36.439113999999996</v>
      </c>
      <c r="U2587" s="2">
        <v>36.977161000000002</v>
      </c>
      <c r="V2587" s="2">
        <v>37.599972000000001</v>
      </c>
      <c r="W2587" s="2">
        <v>38.218800000000002</v>
      </c>
      <c r="X2587" s="2">
        <v>38.837536</v>
      </c>
      <c r="Y2587" s="2">
        <v>39.280200999999998</v>
      </c>
      <c r="Z2587" s="2">
        <v>39.965980999999999</v>
      </c>
      <c r="AA2587" s="2">
        <v>40.512397999999997</v>
      </c>
      <c r="AB2587" s="2">
        <v>41.015349999999998</v>
      </c>
      <c r="AC2587" s="2">
        <v>41.549908000000002</v>
      </c>
      <c r="AD2587" s="2">
        <v>42.054397999999999</v>
      </c>
      <c r="AE2587" s="2">
        <v>42.399143000000002</v>
      </c>
      <c r="AF2587" s="2">
        <v>42.604759000000001</v>
      </c>
      <c r="AG2587" s="2">
        <v>42.695712999999998</v>
      </c>
      <c r="AH2587" s="2">
        <v>43.640918999999997</v>
      </c>
      <c r="AI2587" s="2">
        <v>43.623581000000001</v>
      </c>
      <c r="AJ2587" s="2">
        <v>44.389679000000001</v>
      </c>
      <c r="AK2587" s="2">
        <v>44.453856999999999</v>
      </c>
      <c r="AL2587" s="2">
        <v>44.548935</v>
      </c>
      <c r="AM2587" s="2">
        <v>45.702537999999997</v>
      </c>
      <c r="AN2587" s="2">
        <v>45.829712000000001</v>
      </c>
      <c r="AO2587" s="3">
        <v>1.2999999999999999E-2</v>
      </c>
    </row>
    <row r="2588" spans="1:41" hidden="1" x14ac:dyDescent="0.2">
      <c r="A2588" t="s">
        <v>2068</v>
      </c>
      <c r="B2588" s="2" t="s">
        <v>29</v>
      </c>
      <c r="C2588" s="2" t="s">
        <v>181</v>
      </c>
      <c r="D2588" s="2" t="s">
        <v>2675</v>
      </c>
      <c r="E2588" s="2"/>
      <c r="F2588" s="2"/>
      <c r="G2588" s="2"/>
      <c r="H2588" s="2"/>
      <c r="I2588" s="2" t="s">
        <v>159</v>
      </c>
      <c r="J2588" s="2"/>
      <c r="K2588" s="2"/>
      <c r="L2588" s="2"/>
      <c r="M2588" s="2"/>
      <c r="N2588" s="2"/>
      <c r="O2588" s="2"/>
      <c r="P2588" s="2"/>
      <c r="Q2588" s="2"/>
      <c r="R2588" s="2"/>
      <c r="S2588" s="2"/>
      <c r="T2588" s="2"/>
      <c r="U2588" s="2"/>
      <c r="V2588" s="2"/>
      <c r="W2588" s="2"/>
      <c r="X2588" s="2"/>
      <c r="Y2588" s="2"/>
      <c r="Z2588" s="2"/>
      <c r="AA2588" s="2"/>
      <c r="AB2588" s="2"/>
      <c r="AC2588" s="2"/>
      <c r="AD2588" s="2"/>
      <c r="AE2588" s="2"/>
      <c r="AF2588" s="2"/>
      <c r="AG2588" s="2"/>
      <c r="AH2588" s="2"/>
      <c r="AI2588" s="2"/>
      <c r="AJ2588" s="2"/>
      <c r="AK2588" s="2"/>
      <c r="AL2588" s="2"/>
      <c r="AM2588" s="2"/>
      <c r="AN2588" s="2"/>
      <c r="AO2588" s="2"/>
    </row>
    <row r="2589" spans="1:41" hidden="1" x14ac:dyDescent="0.2">
      <c r="A2589" t="s">
        <v>2068</v>
      </c>
      <c r="B2589" s="2" t="s">
        <v>11</v>
      </c>
      <c r="C2589" s="2" t="s">
        <v>181</v>
      </c>
      <c r="D2589" s="2" t="s">
        <v>2675</v>
      </c>
      <c r="E2589" s="2" t="s">
        <v>2651</v>
      </c>
      <c r="F2589" s="2"/>
      <c r="G2589" s="2"/>
      <c r="H2589" s="2" t="s">
        <v>1906</v>
      </c>
      <c r="I2589" s="2" t="s">
        <v>159</v>
      </c>
      <c r="J2589" s="2"/>
      <c r="K2589" s="2">
        <v>23.536362</v>
      </c>
      <c r="L2589" s="2">
        <v>23.353161</v>
      </c>
      <c r="M2589" s="2">
        <v>23.351953999999999</v>
      </c>
      <c r="N2589" s="2">
        <v>22.428995</v>
      </c>
      <c r="O2589" s="2">
        <v>21.874901000000001</v>
      </c>
      <c r="P2589" s="2">
        <v>21.669181999999999</v>
      </c>
      <c r="Q2589" s="2">
        <v>21.949780000000001</v>
      </c>
      <c r="R2589" s="2">
        <v>22.313922999999999</v>
      </c>
      <c r="S2589" s="2">
        <v>22.639714999999999</v>
      </c>
      <c r="T2589" s="2">
        <v>22.861654000000001</v>
      </c>
      <c r="U2589" s="2">
        <v>22.996221999999999</v>
      </c>
      <c r="V2589" s="2">
        <v>23.10051</v>
      </c>
      <c r="W2589" s="2">
        <v>23.362413</v>
      </c>
      <c r="X2589" s="2">
        <v>23.542475</v>
      </c>
      <c r="Y2589" s="2">
        <v>23.509454999999999</v>
      </c>
      <c r="Z2589" s="2">
        <v>23.665763999999999</v>
      </c>
      <c r="AA2589" s="2">
        <v>23.487342999999999</v>
      </c>
      <c r="AB2589" s="2">
        <v>23.624378</v>
      </c>
      <c r="AC2589" s="2">
        <v>23.729115</v>
      </c>
      <c r="AD2589" s="2">
        <v>23.849674</v>
      </c>
      <c r="AE2589" s="2">
        <v>24.028214999999999</v>
      </c>
      <c r="AF2589" s="2">
        <v>24.094826000000001</v>
      </c>
      <c r="AG2589" s="2">
        <v>24.179297999999999</v>
      </c>
      <c r="AH2589" s="2">
        <v>24.273244999999999</v>
      </c>
      <c r="AI2589" s="2">
        <v>24.356869</v>
      </c>
      <c r="AJ2589" s="2">
        <v>24.469297000000001</v>
      </c>
      <c r="AK2589" s="2">
        <v>24.981964000000001</v>
      </c>
      <c r="AL2589" s="2">
        <v>25.126431</v>
      </c>
      <c r="AM2589" s="2">
        <v>25.258011</v>
      </c>
      <c r="AN2589" s="2">
        <v>25.384855000000002</v>
      </c>
      <c r="AO2589" s="3">
        <v>3.0000000000000001E-3</v>
      </c>
    </row>
    <row r="2590" spans="1:41" hidden="1" x14ac:dyDescent="0.2">
      <c r="A2590" t="s">
        <v>2068</v>
      </c>
      <c r="B2590" s="2" t="s">
        <v>13</v>
      </c>
      <c r="C2590" s="2" t="s">
        <v>181</v>
      </c>
      <c r="D2590" s="2" t="s">
        <v>2675</v>
      </c>
      <c r="E2590" s="2" t="s">
        <v>2652</v>
      </c>
      <c r="F2590" s="2"/>
      <c r="G2590" s="2"/>
      <c r="H2590" s="2" t="s">
        <v>1907</v>
      </c>
      <c r="I2590" s="2" t="s">
        <v>159</v>
      </c>
      <c r="J2590" s="2"/>
      <c r="K2590" s="2">
        <v>23.528179000000002</v>
      </c>
      <c r="L2590" s="2">
        <v>22.910727000000001</v>
      </c>
      <c r="M2590" s="2">
        <v>22.549496000000001</v>
      </c>
      <c r="N2590" s="2">
        <v>21.669260000000001</v>
      </c>
      <c r="O2590" s="2">
        <v>21.066531999999999</v>
      </c>
      <c r="P2590" s="2">
        <v>20.836766999999998</v>
      </c>
      <c r="Q2590" s="2">
        <v>21.033107999999999</v>
      </c>
      <c r="R2590" s="2">
        <v>21.230528</v>
      </c>
      <c r="S2590" s="2">
        <v>21.447621999999999</v>
      </c>
      <c r="T2590" s="2">
        <v>21.666945999999999</v>
      </c>
      <c r="U2590" s="2">
        <v>21.78548</v>
      </c>
      <c r="V2590" s="2">
        <v>21.832891</v>
      </c>
      <c r="W2590" s="2">
        <v>21.994568000000001</v>
      </c>
      <c r="X2590" s="2">
        <v>22.070995</v>
      </c>
      <c r="Y2590" s="2">
        <v>22.101112000000001</v>
      </c>
      <c r="Z2590" s="2">
        <v>22.149329999999999</v>
      </c>
      <c r="AA2590" s="2">
        <v>22.240952</v>
      </c>
      <c r="AB2590" s="2">
        <v>22.362998999999999</v>
      </c>
      <c r="AC2590" s="2">
        <v>22.462599000000001</v>
      </c>
      <c r="AD2590" s="2">
        <v>22.628803000000001</v>
      </c>
      <c r="AE2590" s="2">
        <v>22.761932000000002</v>
      </c>
      <c r="AF2590" s="2">
        <v>22.781654</v>
      </c>
      <c r="AG2590" s="2">
        <v>22.834012999999999</v>
      </c>
      <c r="AH2590" s="2">
        <v>22.930592999999998</v>
      </c>
      <c r="AI2590" s="2">
        <v>23.055712</v>
      </c>
      <c r="AJ2590" s="2">
        <v>23.198931000000002</v>
      </c>
      <c r="AK2590" s="2">
        <v>23.224917999999999</v>
      </c>
      <c r="AL2590" s="2">
        <v>23.341797</v>
      </c>
      <c r="AM2590" s="2">
        <v>23.496490000000001</v>
      </c>
      <c r="AN2590" s="2">
        <v>23.619880999999999</v>
      </c>
      <c r="AO2590" s="3">
        <v>0</v>
      </c>
    </row>
    <row r="2591" spans="1:41" hidden="1" x14ac:dyDescent="0.2">
      <c r="A2591" t="s">
        <v>2068</v>
      </c>
      <c r="B2591" s="2" t="s">
        <v>15</v>
      </c>
      <c r="C2591" s="2" t="s">
        <v>181</v>
      </c>
      <c r="D2591" s="2" t="s">
        <v>2675</v>
      </c>
      <c r="E2591" s="2" t="s">
        <v>2653</v>
      </c>
      <c r="F2591" s="2"/>
      <c r="G2591" s="2"/>
      <c r="H2591" s="2" t="s">
        <v>1908</v>
      </c>
      <c r="I2591" s="2" t="s">
        <v>159</v>
      </c>
      <c r="J2591" s="2"/>
      <c r="K2591" s="2">
        <v>23.566897999999998</v>
      </c>
      <c r="L2591" s="2">
        <v>23.414733999999999</v>
      </c>
      <c r="M2591" s="2">
        <v>24.240479000000001</v>
      </c>
      <c r="N2591" s="2">
        <v>23.988647</v>
      </c>
      <c r="O2591" s="2">
        <v>23.507083999999999</v>
      </c>
      <c r="P2591" s="2">
        <v>23.423210000000001</v>
      </c>
      <c r="Q2591" s="2">
        <v>23.705559000000001</v>
      </c>
      <c r="R2591" s="2">
        <v>24.108276</v>
      </c>
      <c r="S2591" s="2">
        <v>24.706061999999999</v>
      </c>
      <c r="T2591" s="2">
        <v>24.621877999999999</v>
      </c>
      <c r="U2591" s="2">
        <v>24.892204</v>
      </c>
      <c r="V2591" s="2">
        <v>25.231434</v>
      </c>
      <c r="W2591" s="2">
        <v>25.558277</v>
      </c>
      <c r="X2591" s="2">
        <v>25.860818999999999</v>
      </c>
      <c r="Y2591" s="2">
        <v>26.044708</v>
      </c>
      <c r="Z2591" s="2">
        <v>26.407263</v>
      </c>
      <c r="AA2591" s="2">
        <v>26.651751999999998</v>
      </c>
      <c r="AB2591" s="2">
        <v>26.873224</v>
      </c>
      <c r="AC2591" s="2">
        <v>27.137646</v>
      </c>
      <c r="AD2591" s="2">
        <v>27.359669</v>
      </c>
      <c r="AE2591" s="2">
        <v>27.488409000000001</v>
      </c>
      <c r="AF2591" s="2">
        <v>27.466678999999999</v>
      </c>
      <c r="AG2591" s="2">
        <v>27.426701000000001</v>
      </c>
      <c r="AH2591" s="2">
        <v>28.035843</v>
      </c>
      <c r="AI2591" s="2">
        <v>27.986136999999999</v>
      </c>
      <c r="AJ2591" s="2">
        <v>28.482009999999999</v>
      </c>
      <c r="AK2591" s="2">
        <v>28.445463</v>
      </c>
      <c r="AL2591" s="2">
        <v>28.335353999999999</v>
      </c>
      <c r="AM2591" s="2">
        <v>29.132446000000002</v>
      </c>
      <c r="AN2591" s="2">
        <v>29.222939</v>
      </c>
      <c r="AO2591" s="3">
        <v>7.0000000000000001E-3</v>
      </c>
    </row>
    <row r="2592" spans="1:41" hidden="1" x14ac:dyDescent="0.2">
      <c r="A2592" t="s">
        <v>2068</v>
      </c>
      <c r="B2592" s="2" t="s">
        <v>46</v>
      </c>
      <c r="C2592" s="2" t="s">
        <v>181</v>
      </c>
      <c r="D2592" s="2" t="s">
        <v>2676</v>
      </c>
      <c r="E2592" s="2"/>
      <c r="F2592" s="2"/>
      <c r="G2592" s="2"/>
      <c r="H2592" s="2"/>
      <c r="I2592" s="2" t="s">
        <v>159</v>
      </c>
      <c r="J2592" s="2"/>
      <c r="K2592" s="2"/>
      <c r="L2592" s="2"/>
      <c r="M2592" s="2"/>
      <c r="N2592" s="2"/>
      <c r="O2592" s="2"/>
      <c r="P2592" s="2"/>
      <c r="Q2592" s="2"/>
      <c r="R2592" s="2"/>
      <c r="S2592" s="2"/>
      <c r="T2592" s="2"/>
      <c r="U2592" s="2"/>
      <c r="V2592" s="2"/>
      <c r="W2592" s="2"/>
      <c r="X2592" s="2"/>
      <c r="Y2592" s="2"/>
      <c r="Z2592" s="2"/>
      <c r="AA2592" s="2"/>
      <c r="AB2592" s="2"/>
      <c r="AC2592" s="2"/>
      <c r="AD2592" s="2"/>
      <c r="AE2592" s="2"/>
      <c r="AF2592" s="2"/>
      <c r="AG2592" s="2"/>
      <c r="AH2592" s="2"/>
      <c r="AI2592" s="2"/>
      <c r="AJ2592" s="2"/>
      <c r="AK2592" s="2"/>
      <c r="AL2592" s="2"/>
      <c r="AM2592" s="2"/>
      <c r="AN2592" s="2"/>
      <c r="AO2592" s="2"/>
    </row>
    <row r="2593" spans="1:41" hidden="1" x14ac:dyDescent="0.2">
      <c r="A2593" t="s">
        <v>2068</v>
      </c>
      <c r="B2593" s="2" t="s">
        <v>11</v>
      </c>
      <c r="C2593" s="2" t="s">
        <v>181</v>
      </c>
      <c r="D2593" s="2" t="s">
        <v>2676</v>
      </c>
      <c r="E2593" s="2" t="s">
        <v>2651</v>
      </c>
      <c r="F2593" s="2"/>
      <c r="G2593" s="2"/>
      <c r="H2593" s="2" t="s">
        <v>1909</v>
      </c>
      <c r="I2593" s="2" t="s">
        <v>159</v>
      </c>
      <c r="J2593" s="2"/>
      <c r="K2593" s="2">
        <v>84.183745999999999</v>
      </c>
      <c r="L2593" s="2">
        <v>90.016266000000002</v>
      </c>
      <c r="M2593" s="2">
        <v>86.306404000000001</v>
      </c>
      <c r="N2593" s="2">
        <v>85.795638999999994</v>
      </c>
      <c r="O2593" s="2">
        <v>85.834609999999998</v>
      </c>
      <c r="P2593" s="2">
        <v>87.719611999999998</v>
      </c>
      <c r="Q2593" s="2">
        <v>90.631446999999994</v>
      </c>
      <c r="R2593" s="2">
        <v>94.821556000000001</v>
      </c>
      <c r="S2593" s="2">
        <v>97.919303999999997</v>
      </c>
      <c r="T2593" s="2">
        <v>101.03516399999999</v>
      </c>
      <c r="U2593" s="2">
        <v>104.180931</v>
      </c>
      <c r="V2593" s="2">
        <v>107.09983099999999</v>
      </c>
      <c r="W2593" s="2">
        <v>109.966385</v>
      </c>
      <c r="X2593" s="2">
        <v>111.64083100000001</v>
      </c>
      <c r="Y2593" s="2">
        <v>113.014732</v>
      </c>
      <c r="Z2593" s="2">
        <v>114.799583</v>
      </c>
      <c r="AA2593" s="2">
        <v>117.1203</v>
      </c>
      <c r="AB2593" s="2">
        <v>119.149643</v>
      </c>
      <c r="AC2593" s="2">
        <v>120.184624</v>
      </c>
      <c r="AD2593" s="2">
        <v>122.46470600000001</v>
      </c>
      <c r="AE2593" s="2">
        <v>124.627235</v>
      </c>
      <c r="AF2593" s="2">
        <v>125.700897</v>
      </c>
      <c r="AG2593" s="2">
        <v>127.56218</v>
      </c>
      <c r="AH2593" s="2">
        <v>129.38542200000001</v>
      </c>
      <c r="AI2593" s="2">
        <v>130.31654399999999</v>
      </c>
      <c r="AJ2593" s="2">
        <v>132.04892000000001</v>
      </c>
      <c r="AK2593" s="2">
        <v>133.12352000000001</v>
      </c>
      <c r="AL2593" s="2">
        <v>133.465103</v>
      </c>
      <c r="AM2593" s="2">
        <v>134.172607</v>
      </c>
      <c r="AN2593" s="2">
        <v>135.985321</v>
      </c>
      <c r="AO2593" s="3">
        <v>1.7000000000000001E-2</v>
      </c>
    </row>
    <row r="2594" spans="1:41" hidden="1" x14ac:dyDescent="0.2">
      <c r="A2594" t="s">
        <v>2068</v>
      </c>
      <c r="B2594" s="2" t="s">
        <v>13</v>
      </c>
      <c r="C2594" s="2" t="s">
        <v>181</v>
      </c>
      <c r="D2594" s="2" t="s">
        <v>2676</v>
      </c>
      <c r="E2594" s="2" t="s">
        <v>2652</v>
      </c>
      <c r="F2594" s="2"/>
      <c r="G2594" s="2"/>
      <c r="H2594" s="2" t="s">
        <v>1910</v>
      </c>
      <c r="I2594" s="2" t="s">
        <v>159</v>
      </c>
      <c r="J2594" s="2"/>
      <c r="K2594" s="2">
        <v>84.177620000000005</v>
      </c>
      <c r="L2594" s="2">
        <v>86.647186000000005</v>
      </c>
      <c r="M2594" s="2">
        <v>80.338836999999998</v>
      </c>
      <c r="N2594" s="2">
        <v>78.161895999999999</v>
      </c>
      <c r="O2594" s="2">
        <v>77.765450000000001</v>
      </c>
      <c r="P2594" s="2">
        <v>78.650054999999995</v>
      </c>
      <c r="Q2594" s="2">
        <v>80.271866000000003</v>
      </c>
      <c r="R2594" s="2">
        <v>83.416366999999994</v>
      </c>
      <c r="S2594" s="2">
        <v>86.222183000000001</v>
      </c>
      <c r="T2594" s="2">
        <v>88.645767000000006</v>
      </c>
      <c r="U2594" s="2">
        <v>90.669196999999997</v>
      </c>
      <c r="V2594" s="2">
        <v>93.469299000000007</v>
      </c>
      <c r="W2594" s="2">
        <v>96.919762000000006</v>
      </c>
      <c r="X2594" s="2">
        <v>98.339248999999995</v>
      </c>
      <c r="Y2594" s="2">
        <v>99.495811000000003</v>
      </c>
      <c r="Z2594" s="2">
        <v>101.060265</v>
      </c>
      <c r="AA2594" s="2">
        <v>103.241066</v>
      </c>
      <c r="AB2594" s="2">
        <v>105.481026</v>
      </c>
      <c r="AC2594" s="2">
        <v>107.008087</v>
      </c>
      <c r="AD2594" s="2">
        <v>109.233597</v>
      </c>
      <c r="AE2594" s="2">
        <v>111.40484600000001</v>
      </c>
      <c r="AF2594" s="2">
        <v>112.862717</v>
      </c>
      <c r="AG2594" s="2">
        <v>114.89357</v>
      </c>
      <c r="AH2594" s="2">
        <v>116.554771</v>
      </c>
      <c r="AI2594" s="2">
        <v>118.058556</v>
      </c>
      <c r="AJ2594" s="2">
        <v>119.65836299999999</v>
      </c>
      <c r="AK2594" s="2">
        <v>121.460419</v>
      </c>
      <c r="AL2594" s="2">
        <v>122.56832900000001</v>
      </c>
      <c r="AM2594" s="2">
        <v>123.994911</v>
      </c>
      <c r="AN2594" s="2">
        <v>126.680328</v>
      </c>
      <c r="AO2594" s="3">
        <v>1.4E-2</v>
      </c>
    </row>
    <row r="2595" spans="1:41" hidden="1" x14ac:dyDescent="0.2">
      <c r="A2595" t="s">
        <v>2068</v>
      </c>
      <c r="B2595" s="2" t="s">
        <v>15</v>
      </c>
      <c r="C2595" s="2" t="s">
        <v>181</v>
      </c>
      <c r="D2595" s="2" t="s">
        <v>2676</v>
      </c>
      <c r="E2595" s="2" t="s">
        <v>2653</v>
      </c>
      <c r="F2595" s="2"/>
      <c r="G2595" s="2"/>
      <c r="H2595" s="2" t="s">
        <v>1911</v>
      </c>
      <c r="I2595" s="2" t="s">
        <v>159</v>
      </c>
      <c r="J2595" s="2"/>
      <c r="K2595" s="2">
        <v>84.69529</v>
      </c>
      <c r="L2595" s="2">
        <v>93.716576000000003</v>
      </c>
      <c r="M2595" s="2">
        <v>92.537231000000006</v>
      </c>
      <c r="N2595" s="2">
        <v>96.148940999999994</v>
      </c>
      <c r="O2595" s="2">
        <v>98.955810999999997</v>
      </c>
      <c r="P2595" s="2">
        <v>102.589088</v>
      </c>
      <c r="Q2595" s="2">
        <v>106.41539</v>
      </c>
      <c r="R2595" s="2">
        <v>111.11911000000001</v>
      </c>
      <c r="S2595" s="2">
        <v>119.014877</v>
      </c>
      <c r="T2595" s="2">
        <v>124.234787</v>
      </c>
      <c r="U2595" s="2">
        <v>130.08071899999999</v>
      </c>
      <c r="V2595" s="2">
        <v>136.02250699999999</v>
      </c>
      <c r="W2595" s="2">
        <v>140.91584800000001</v>
      </c>
      <c r="X2595" s="2">
        <v>144.793961</v>
      </c>
      <c r="Y2595" s="2">
        <v>147.07470699999999</v>
      </c>
      <c r="Z2595" s="2">
        <v>151.18618799999999</v>
      </c>
      <c r="AA2595" s="2">
        <v>153.76443499999999</v>
      </c>
      <c r="AB2595" s="2">
        <v>156.54766799999999</v>
      </c>
      <c r="AC2595" s="2">
        <v>159.456604</v>
      </c>
      <c r="AD2595" s="2">
        <v>160.30325300000001</v>
      </c>
      <c r="AE2595" s="2">
        <v>161.320404</v>
      </c>
      <c r="AF2595" s="2">
        <v>162.09584000000001</v>
      </c>
      <c r="AG2595" s="2">
        <v>164.22380100000001</v>
      </c>
      <c r="AH2595" s="2">
        <v>168.04435699999999</v>
      </c>
      <c r="AI2595" s="2">
        <v>170.81684899999999</v>
      </c>
      <c r="AJ2595" s="2">
        <v>173.20176699999999</v>
      </c>
      <c r="AK2595" s="2">
        <v>174.36827099999999</v>
      </c>
      <c r="AL2595" s="2">
        <v>174.91589400000001</v>
      </c>
      <c r="AM2595" s="2">
        <v>177.88568100000001</v>
      </c>
      <c r="AN2595" s="2">
        <v>180.99134799999999</v>
      </c>
      <c r="AO2595" s="3">
        <v>2.7E-2</v>
      </c>
    </row>
    <row r="2596" spans="1:41" hidden="1" x14ac:dyDescent="0.2">
      <c r="A2596" t="s">
        <v>2068</v>
      </c>
      <c r="B2596" s="2" t="s">
        <v>75</v>
      </c>
      <c r="C2596" s="2" t="s">
        <v>181</v>
      </c>
      <c r="D2596" s="2" t="s">
        <v>2677</v>
      </c>
      <c r="E2596" s="2"/>
      <c r="F2596" s="2"/>
      <c r="G2596" s="2"/>
      <c r="H2596" s="2"/>
      <c r="I2596" s="2" t="s">
        <v>159</v>
      </c>
      <c r="J2596" s="2"/>
      <c r="K2596" s="2"/>
      <c r="L2596" s="2"/>
      <c r="M2596" s="2"/>
      <c r="N2596" s="2"/>
      <c r="O2596" s="2"/>
      <c r="P2596" s="2"/>
      <c r="Q2596" s="2"/>
      <c r="R2596" s="2"/>
      <c r="S2596" s="2"/>
      <c r="T2596" s="2"/>
      <c r="U2596" s="2"/>
      <c r="V2596" s="2"/>
      <c r="W2596" s="2"/>
      <c r="X2596" s="2"/>
      <c r="Y2596" s="2"/>
      <c r="Z2596" s="2"/>
      <c r="AA2596" s="2"/>
      <c r="AB2596" s="2"/>
      <c r="AC2596" s="2"/>
      <c r="AD2596" s="2"/>
      <c r="AE2596" s="2"/>
      <c r="AF2596" s="2"/>
      <c r="AG2596" s="2"/>
      <c r="AH2596" s="2"/>
      <c r="AI2596" s="2"/>
      <c r="AJ2596" s="2"/>
      <c r="AK2596" s="2"/>
      <c r="AL2596" s="2"/>
      <c r="AM2596" s="2"/>
      <c r="AN2596" s="2"/>
      <c r="AO2596" s="2"/>
    </row>
    <row r="2597" spans="1:41" hidden="1" x14ac:dyDescent="0.2">
      <c r="A2597" t="s">
        <v>2068</v>
      </c>
      <c r="B2597" s="2" t="s">
        <v>11</v>
      </c>
      <c r="C2597" s="2" t="s">
        <v>181</v>
      </c>
      <c r="D2597" s="2" t="s">
        <v>2677</v>
      </c>
      <c r="E2597" s="2" t="s">
        <v>2651</v>
      </c>
      <c r="F2597" s="2"/>
      <c r="G2597" s="2"/>
      <c r="H2597" s="2" t="s">
        <v>1912</v>
      </c>
      <c r="I2597" s="2" t="s">
        <v>159</v>
      </c>
      <c r="J2597" s="2"/>
      <c r="K2597" s="2">
        <v>89.519478000000007</v>
      </c>
      <c r="L2597" s="2">
        <v>86.755852000000004</v>
      </c>
      <c r="M2597" s="2">
        <v>80.581305999999998</v>
      </c>
      <c r="N2597" s="2">
        <v>81.613440999999995</v>
      </c>
      <c r="O2597" s="2">
        <v>81.051581999999996</v>
      </c>
      <c r="P2597" s="2">
        <v>81.517394999999993</v>
      </c>
      <c r="Q2597" s="2">
        <v>81.966904</v>
      </c>
      <c r="R2597" s="2">
        <v>82.713997000000006</v>
      </c>
      <c r="S2597" s="2">
        <v>83.197463999999997</v>
      </c>
      <c r="T2597" s="2">
        <v>84.398064000000005</v>
      </c>
      <c r="U2597" s="2">
        <v>85.599648000000002</v>
      </c>
      <c r="V2597" s="2">
        <v>86.340209999999999</v>
      </c>
      <c r="W2597" s="2">
        <v>86.893119999999996</v>
      </c>
      <c r="X2597" s="2">
        <v>87.572601000000006</v>
      </c>
      <c r="Y2597" s="2">
        <v>88.066917000000004</v>
      </c>
      <c r="Z2597" s="2">
        <v>88.986237000000003</v>
      </c>
      <c r="AA2597" s="2">
        <v>90.064673999999997</v>
      </c>
      <c r="AB2597" s="2">
        <v>91.314368999999999</v>
      </c>
      <c r="AC2597" s="2">
        <v>91.842995000000002</v>
      </c>
      <c r="AD2597" s="2">
        <v>93.204650999999998</v>
      </c>
      <c r="AE2597" s="2">
        <v>94.295601000000005</v>
      </c>
      <c r="AF2597" s="2">
        <v>94.988197</v>
      </c>
      <c r="AG2597" s="2">
        <v>96.661002999999994</v>
      </c>
      <c r="AH2597" s="2">
        <v>98.448761000000005</v>
      </c>
      <c r="AI2597" s="2">
        <v>99.560501000000002</v>
      </c>
      <c r="AJ2597" s="2">
        <v>101.25198399999999</v>
      </c>
      <c r="AK2597" s="2">
        <v>102.348854</v>
      </c>
      <c r="AL2597" s="2">
        <v>102.847672</v>
      </c>
      <c r="AM2597" s="2">
        <v>103.71820099999999</v>
      </c>
      <c r="AN2597" s="2">
        <v>104.502441</v>
      </c>
      <c r="AO2597" s="3">
        <v>5.0000000000000001E-3</v>
      </c>
    </row>
    <row r="2598" spans="1:41" hidden="1" x14ac:dyDescent="0.2">
      <c r="A2598" t="s">
        <v>2068</v>
      </c>
      <c r="B2598" s="2" t="s">
        <v>13</v>
      </c>
      <c r="C2598" s="2" t="s">
        <v>181</v>
      </c>
      <c r="D2598" s="2" t="s">
        <v>2677</v>
      </c>
      <c r="E2598" s="2" t="s">
        <v>2652</v>
      </c>
      <c r="F2598" s="2"/>
      <c r="G2598" s="2"/>
      <c r="H2598" s="2" t="s">
        <v>1913</v>
      </c>
      <c r="I2598" s="2" t="s">
        <v>159</v>
      </c>
      <c r="J2598" s="2"/>
      <c r="K2598" s="2">
        <v>89.521133000000006</v>
      </c>
      <c r="L2598" s="2">
        <v>86.803909000000004</v>
      </c>
      <c r="M2598" s="2">
        <v>79.168892</v>
      </c>
      <c r="N2598" s="2">
        <v>78.814483999999993</v>
      </c>
      <c r="O2598" s="2">
        <v>78.404647999999995</v>
      </c>
      <c r="P2598" s="2">
        <v>78.767432999999997</v>
      </c>
      <c r="Q2598" s="2">
        <v>79.412170000000003</v>
      </c>
      <c r="R2598" s="2">
        <v>79.795119999999997</v>
      </c>
      <c r="S2598" s="2">
        <v>80.120666999999997</v>
      </c>
      <c r="T2598" s="2">
        <v>80.622985999999997</v>
      </c>
      <c r="U2598" s="2">
        <v>81.024017000000001</v>
      </c>
      <c r="V2598" s="2">
        <v>81.506088000000005</v>
      </c>
      <c r="W2598" s="2">
        <v>81.635101000000006</v>
      </c>
      <c r="X2598" s="2">
        <v>81.411597999999998</v>
      </c>
      <c r="Y2598" s="2">
        <v>81.568686999999997</v>
      </c>
      <c r="Z2598" s="2">
        <v>81.806792999999999</v>
      </c>
      <c r="AA2598" s="2">
        <v>82.065498000000005</v>
      </c>
      <c r="AB2598" s="2">
        <v>83.034119000000004</v>
      </c>
      <c r="AC2598" s="2">
        <v>83.639626000000007</v>
      </c>
      <c r="AD2598" s="2">
        <v>85.714393999999999</v>
      </c>
      <c r="AE2598" s="2">
        <v>86.920402999999993</v>
      </c>
      <c r="AF2598" s="2">
        <v>87.711128000000002</v>
      </c>
      <c r="AG2598" s="2">
        <v>89.439400000000006</v>
      </c>
      <c r="AH2598" s="2">
        <v>90.779976000000005</v>
      </c>
      <c r="AI2598" s="2">
        <v>91.830391000000006</v>
      </c>
      <c r="AJ2598" s="2">
        <v>93.608069999999998</v>
      </c>
      <c r="AK2598" s="2">
        <v>94.100586000000007</v>
      </c>
      <c r="AL2598" s="2">
        <v>95.509499000000005</v>
      </c>
      <c r="AM2598" s="2">
        <v>97.585044999999994</v>
      </c>
      <c r="AN2598" s="2">
        <v>99.586365000000001</v>
      </c>
      <c r="AO2598" s="3">
        <v>4.0000000000000001E-3</v>
      </c>
    </row>
    <row r="2599" spans="1:41" hidden="1" x14ac:dyDescent="0.2">
      <c r="A2599" t="s">
        <v>2068</v>
      </c>
      <c r="B2599" s="2" t="s">
        <v>15</v>
      </c>
      <c r="C2599" s="2" t="s">
        <v>181</v>
      </c>
      <c r="D2599" s="2" t="s">
        <v>2677</v>
      </c>
      <c r="E2599" s="2" t="s">
        <v>2653</v>
      </c>
      <c r="F2599" s="2"/>
      <c r="G2599" s="2"/>
      <c r="H2599" s="2" t="s">
        <v>1914</v>
      </c>
      <c r="I2599" s="2" t="s">
        <v>159</v>
      </c>
      <c r="J2599" s="2"/>
      <c r="K2599" s="2">
        <v>89.739372000000003</v>
      </c>
      <c r="L2599" s="2">
        <v>86.748390000000001</v>
      </c>
      <c r="M2599" s="2">
        <v>79.021636999999998</v>
      </c>
      <c r="N2599" s="2">
        <v>82.138107000000005</v>
      </c>
      <c r="O2599" s="2">
        <v>82.918816000000007</v>
      </c>
      <c r="P2599" s="2">
        <v>83.513855000000007</v>
      </c>
      <c r="Q2599" s="2">
        <v>84.375388999999998</v>
      </c>
      <c r="R2599" s="2">
        <v>85.762191999999999</v>
      </c>
      <c r="S2599" s="2">
        <v>89.077606000000003</v>
      </c>
      <c r="T2599" s="2">
        <v>90.511298999999994</v>
      </c>
      <c r="U2599" s="2">
        <v>92.058646999999993</v>
      </c>
      <c r="V2599" s="2">
        <v>93.841621000000004</v>
      </c>
      <c r="W2599" s="2">
        <v>95.281540000000007</v>
      </c>
      <c r="X2599" s="2">
        <v>96.704147000000006</v>
      </c>
      <c r="Y2599" s="2">
        <v>97.525902000000002</v>
      </c>
      <c r="Z2599" s="2">
        <v>98.760551000000007</v>
      </c>
      <c r="AA2599" s="2">
        <v>100.07620199999999</v>
      </c>
      <c r="AB2599" s="2">
        <v>100.724571</v>
      </c>
      <c r="AC2599" s="2">
        <v>101.79843099999999</v>
      </c>
      <c r="AD2599" s="2">
        <v>100.96354700000001</v>
      </c>
      <c r="AE2599" s="2">
        <v>101.03171500000001</v>
      </c>
      <c r="AF2599" s="2">
        <v>102.450638</v>
      </c>
      <c r="AG2599" s="2">
        <v>104.113068</v>
      </c>
      <c r="AH2599" s="2">
        <v>105.354485</v>
      </c>
      <c r="AI2599" s="2">
        <v>107.39360000000001</v>
      </c>
      <c r="AJ2599" s="2">
        <v>107.811966</v>
      </c>
      <c r="AK2599" s="2">
        <v>108.485046</v>
      </c>
      <c r="AL2599" s="2">
        <v>108.369606</v>
      </c>
      <c r="AM2599" s="2">
        <v>109.509056</v>
      </c>
      <c r="AN2599" s="2">
        <v>110.887123</v>
      </c>
      <c r="AO2599" s="3">
        <v>7.0000000000000001E-3</v>
      </c>
    </row>
    <row r="2600" spans="1:41" hidden="1" x14ac:dyDescent="0.2">
      <c r="A2600" t="s">
        <v>2068</v>
      </c>
      <c r="B2600" s="2" t="s">
        <v>172</v>
      </c>
      <c r="C2600" s="2" t="s">
        <v>181</v>
      </c>
      <c r="D2600" s="2" t="s">
        <v>2678</v>
      </c>
      <c r="E2600" s="2"/>
      <c r="F2600" s="2"/>
      <c r="G2600" s="2"/>
      <c r="H2600" s="2"/>
      <c r="I2600" s="2" t="s">
        <v>159</v>
      </c>
      <c r="J2600" s="2"/>
      <c r="K2600" s="2"/>
      <c r="L2600" s="2"/>
      <c r="M2600" s="2"/>
      <c r="N2600" s="2"/>
      <c r="O2600" s="2"/>
      <c r="P2600" s="2"/>
      <c r="Q2600" s="2"/>
      <c r="R2600" s="2"/>
      <c r="S2600" s="2"/>
      <c r="T2600" s="2"/>
      <c r="U2600" s="2"/>
      <c r="V2600" s="2"/>
      <c r="W2600" s="2"/>
      <c r="X2600" s="2"/>
      <c r="Y2600" s="2"/>
      <c r="Z2600" s="2"/>
      <c r="AA2600" s="2"/>
      <c r="AB2600" s="2"/>
      <c r="AC2600" s="2"/>
      <c r="AD2600" s="2"/>
      <c r="AE2600" s="2"/>
      <c r="AF2600" s="2"/>
      <c r="AG2600" s="2"/>
      <c r="AH2600" s="2"/>
      <c r="AI2600" s="2"/>
      <c r="AJ2600" s="2"/>
      <c r="AK2600" s="2"/>
      <c r="AL2600" s="2"/>
      <c r="AM2600" s="2"/>
      <c r="AN2600" s="2"/>
      <c r="AO2600" s="2"/>
    </row>
    <row r="2601" spans="1:41" hidden="1" x14ac:dyDescent="0.2">
      <c r="A2601" t="s">
        <v>2068</v>
      </c>
      <c r="B2601" s="2" t="s">
        <v>11</v>
      </c>
      <c r="C2601" s="2" t="s">
        <v>181</v>
      </c>
      <c r="D2601" s="2" t="s">
        <v>2678</v>
      </c>
      <c r="E2601" s="2" t="s">
        <v>2651</v>
      </c>
      <c r="F2601" s="2"/>
      <c r="G2601" s="2"/>
      <c r="H2601" s="2" t="s">
        <v>1915</v>
      </c>
      <c r="I2601" s="2" t="s">
        <v>159</v>
      </c>
      <c r="J2601" s="2"/>
      <c r="K2601" s="2">
        <v>228.83685299999999</v>
      </c>
      <c r="L2601" s="2">
        <v>232.03848300000001</v>
      </c>
      <c r="M2601" s="2">
        <v>223.083923</v>
      </c>
      <c r="N2601" s="2">
        <v>222.270264</v>
      </c>
      <c r="O2601" s="2">
        <v>220.98291</v>
      </c>
      <c r="P2601" s="2">
        <v>223.27029400000001</v>
      </c>
      <c r="Q2601" s="2">
        <v>227.40335099999999</v>
      </c>
      <c r="R2601" s="2">
        <v>233.31213399999999</v>
      </c>
      <c r="S2601" s="2">
        <v>237.79525799999999</v>
      </c>
      <c r="T2601" s="2">
        <v>242.81759600000001</v>
      </c>
      <c r="U2601" s="2">
        <v>247.64837600000001</v>
      </c>
      <c r="V2601" s="2">
        <v>251.73245199999999</v>
      </c>
      <c r="W2601" s="2">
        <v>255.98535200000001</v>
      </c>
      <c r="X2601" s="2">
        <v>258.91668700000002</v>
      </c>
      <c r="Y2601" s="2">
        <v>260.89248700000002</v>
      </c>
      <c r="Z2601" s="2">
        <v>264.12744099999998</v>
      </c>
      <c r="AA2601" s="2">
        <v>267.331726</v>
      </c>
      <c r="AB2601" s="2">
        <v>271.12243699999999</v>
      </c>
      <c r="AC2601" s="2">
        <v>273.11639400000001</v>
      </c>
      <c r="AD2601" s="2">
        <v>277.26461799999998</v>
      </c>
      <c r="AE2601" s="2">
        <v>281.07470699999999</v>
      </c>
      <c r="AF2601" s="2">
        <v>283.14306599999998</v>
      </c>
      <c r="AG2601" s="2">
        <v>286.99252300000001</v>
      </c>
      <c r="AH2601" s="2">
        <v>290.96170000000001</v>
      </c>
      <c r="AI2601" s="2">
        <v>293.33785999999998</v>
      </c>
      <c r="AJ2601" s="2">
        <v>297.136169</v>
      </c>
      <c r="AK2601" s="2">
        <v>300.62902800000001</v>
      </c>
      <c r="AL2601" s="2">
        <v>301.95166</v>
      </c>
      <c r="AM2601" s="2">
        <v>303.89877300000001</v>
      </c>
      <c r="AN2601" s="2">
        <v>306.87402300000002</v>
      </c>
      <c r="AO2601" s="3">
        <v>0.01</v>
      </c>
    </row>
    <row r="2602" spans="1:41" hidden="1" x14ac:dyDescent="0.2">
      <c r="A2602" t="s">
        <v>2068</v>
      </c>
      <c r="B2602" s="2" t="s">
        <v>13</v>
      </c>
      <c r="C2602" s="2" t="s">
        <v>181</v>
      </c>
      <c r="D2602" s="2" t="s">
        <v>2678</v>
      </c>
      <c r="E2602" s="2" t="s">
        <v>2652</v>
      </c>
      <c r="F2602" s="2"/>
      <c r="G2602" s="2"/>
      <c r="H2602" s="2" t="s">
        <v>1916</v>
      </c>
      <c r="I2602" s="2" t="s">
        <v>159</v>
      </c>
      <c r="J2602" s="2"/>
      <c r="K2602" s="2">
        <v>228.81852699999999</v>
      </c>
      <c r="L2602" s="2">
        <v>227.967422</v>
      </c>
      <c r="M2602" s="2">
        <v>214.22384600000001</v>
      </c>
      <c r="N2602" s="2">
        <v>210.26217700000001</v>
      </c>
      <c r="O2602" s="2">
        <v>208.610489</v>
      </c>
      <c r="P2602" s="2">
        <v>209.74606299999999</v>
      </c>
      <c r="Q2602" s="2">
        <v>212.572891</v>
      </c>
      <c r="R2602" s="2">
        <v>216.729904</v>
      </c>
      <c r="S2602" s="2">
        <v>220.53637699999999</v>
      </c>
      <c r="T2602" s="2">
        <v>224.167755</v>
      </c>
      <c r="U2602" s="2">
        <v>227.02314799999999</v>
      </c>
      <c r="V2602" s="2">
        <v>230.58696</v>
      </c>
      <c r="W2602" s="2">
        <v>234.70756499999999</v>
      </c>
      <c r="X2602" s="2">
        <v>236.22705099999999</v>
      </c>
      <c r="Y2602" s="2">
        <v>237.77948000000001</v>
      </c>
      <c r="Z2602" s="2">
        <v>239.86676</v>
      </c>
      <c r="AA2602" s="2">
        <v>242.71755999999999</v>
      </c>
      <c r="AB2602" s="2">
        <v>246.376465</v>
      </c>
      <c r="AC2602" s="2">
        <v>248.89996300000001</v>
      </c>
      <c r="AD2602" s="2">
        <v>253.738281</v>
      </c>
      <c r="AE2602" s="2">
        <v>257.62420700000001</v>
      </c>
      <c r="AF2602" s="2">
        <v>260.06423999999998</v>
      </c>
      <c r="AG2602" s="2">
        <v>264.07257099999998</v>
      </c>
      <c r="AH2602" s="2">
        <v>267.44927999999999</v>
      </c>
      <c r="AI2602" s="2">
        <v>270.44287100000003</v>
      </c>
      <c r="AJ2602" s="2">
        <v>274.28109699999999</v>
      </c>
      <c r="AK2602" s="2">
        <v>276.84454299999999</v>
      </c>
      <c r="AL2602" s="2">
        <v>279.74527</v>
      </c>
      <c r="AM2602" s="2">
        <v>283.66986100000003</v>
      </c>
      <c r="AN2602" s="2">
        <v>288.72863799999999</v>
      </c>
      <c r="AO2602" s="3">
        <v>8.0000000000000002E-3</v>
      </c>
    </row>
    <row r="2603" spans="1:41" hidden="1" x14ac:dyDescent="0.2">
      <c r="A2603" t="s">
        <v>2068</v>
      </c>
      <c r="B2603" s="2" t="s">
        <v>15</v>
      </c>
      <c r="C2603" s="2" t="s">
        <v>181</v>
      </c>
      <c r="D2603" s="2" t="s">
        <v>2678</v>
      </c>
      <c r="E2603" s="2" t="s">
        <v>2653</v>
      </c>
      <c r="F2603" s="2"/>
      <c r="G2603" s="2"/>
      <c r="H2603" s="2" t="s">
        <v>1917</v>
      </c>
      <c r="I2603" s="2" t="s">
        <v>159</v>
      </c>
      <c r="J2603" s="2"/>
      <c r="K2603" s="2">
        <v>229.63665800000001</v>
      </c>
      <c r="L2603" s="2">
        <v>235.83395400000001</v>
      </c>
      <c r="M2603" s="2">
        <v>229.541687</v>
      </c>
      <c r="N2603" s="2">
        <v>236.46263099999999</v>
      </c>
      <c r="O2603" s="2">
        <v>239.35275300000001</v>
      </c>
      <c r="P2603" s="2">
        <v>243.784302</v>
      </c>
      <c r="Q2603" s="2">
        <v>249.21185299999999</v>
      </c>
      <c r="R2603" s="2">
        <v>256.39141799999999</v>
      </c>
      <c r="S2603" s="2">
        <v>269.05456500000003</v>
      </c>
      <c r="T2603" s="2">
        <v>275.80706800000002</v>
      </c>
      <c r="U2603" s="2">
        <v>284.00872800000002</v>
      </c>
      <c r="V2603" s="2">
        <v>292.69552599999997</v>
      </c>
      <c r="W2603" s="2">
        <v>299.97448700000001</v>
      </c>
      <c r="X2603" s="2">
        <v>306.19647200000003</v>
      </c>
      <c r="Y2603" s="2">
        <v>309.92550699999998</v>
      </c>
      <c r="Z2603" s="2">
        <v>316.31997699999999</v>
      </c>
      <c r="AA2603" s="2">
        <v>321.00479100000001</v>
      </c>
      <c r="AB2603" s="2">
        <v>325.16082799999998</v>
      </c>
      <c r="AC2603" s="2">
        <v>329.94259599999998</v>
      </c>
      <c r="AD2603" s="2">
        <v>330.68084700000003</v>
      </c>
      <c r="AE2603" s="2">
        <v>332.23965500000003</v>
      </c>
      <c r="AF2603" s="2">
        <v>334.61792000000003</v>
      </c>
      <c r="AG2603" s="2">
        <v>338.45929000000001</v>
      </c>
      <c r="AH2603" s="2">
        <v>345.07559199999997</v>
      </c>
      <c r="AI2603" s="2">
        <v>349.82019000000003</v>
      </c>
      <c r="AJ2603" s="2">
        <v>353.88543700000002</v>
      </c>
      <c r="AK2603" s="2">
        <v>355.75262500000002</v>
      </c>
      <c r="AL2603" s="2">
        <v>356.16980000000001</v>
      </c>
      <c r="AM2603" s="2">
        <v>362.229736</v>
      </c>
      <c r="AN2603" s="2">
        <v>366.93112200000002</v>
      </c>
      <c r="AO2603" s="3">
        <v>1.6E-2</v>
      </c>
    </row>
    <row r="2604" spans="1:41" hidden="1" x14ac:dyDescent="0.2">
      <c r="A2604" t="s">
        <v>2068</v>
      </c>
      <c r="B2604" s="2" t="s">
        <v>176</v>
      </c>
      <c r="C2604" s="2" t="s">
        <v>181</v>
      </c>
      <c r="D2604" s="2" t="s">
        <v>2679</v>
      </c>
      <c r="E2604" s="2"/>
      <c r="F2604" s="2"/>
      <c r="G2604" s="2"/>
      <c r="H2604" s="2"/>
      <c r="I2604" s="2" t="s">
        <v>159</v>
      </c>
      <c r="J2604" s="2"/>
      <c r="K2604" s="2"/>
      <c r="L2604" s="2"/>
      <c r="M2604" s="2"/>
      <c r="N2604" s="2"/>
      <c r="O2604" s="2"/>
      <c r="P2604" s="2"/>
      <c r="Q2604" s="2"/>
      <c r="R2604" s="2"/>
      <c r="S2604" s="2"/>
      <c r="T2604" s="2"/>
      <c r="U2604" s="2"/>
      <c r="V2604" s="2"/>
      <c r="W2604" s="2"/>
      <c r="X2604" s="2"/>
      <c r="Y2604" s="2"/>
      <c r="Z2604" s="2"/>
      <c r="AA2604" s="2"/>
      <c r="AB2604" s="2"/>
      <c r="AC2604" s="2"/>
      <c r="AD2604" s="2"/>
      <c r="AE2604" s="2"/>
      <c r="AF2604" s="2"/>
      <c r="AG2604" s="2"/>
      <c r="AH2604" s="2"/>
      <c r="AI2604" s="2"/>
      <c r="AJ2604" s="2"/>
      <c r="AK2604" s="2"/>
      <c r="AL2604" s="2"/>
      <c r="AM2604" s="2"/>
      <c r="AN2604" s="2"/>
      <c r="AO2604" s="2"/>
    </row>
    <row r="2605" spans="1:41" hidden="1" x14ac:dyDescent="0.2">
      <c r="A2605" t="s">
        <v>2068</v>
      </c>
      <c r="B2605" s="2" t="s">
        <v>11</v>
      </c>
      <c r="C2605" s="2" t="s">
        <v>181</v>
      </c>
      <c r="D2605" s="2" t="s">
        <v>2679</v>
      </c>
      <c r="E2605" s="2" t="s">
        <v>2651</v>
      </c>
      <c r="F2605" s="2"/>
      <c r="G2605" s="2"/>
      <c r="H2605" s="2" t="s">
        <v>1918</v>
      </c>
      <c r="I2605" s="2" t="s">
        <v>159</v>
      </c>
      <c r="J2605" s="2"/>
      <c r="K2605" s="2">
        <v>0.13408600000000001</v>
      </c>
      <c r="L2605" s="2">
        <v>0.13297200000000001</v>
      </c>
      <c r="M2605" s="2">
        <v>0.12232899999999999</v>
      </c>
      <c r="N2605" s="2">
        <v>0.11862200000000001</v>
      </c>
      <c r="O2605" s="2">
        <v>0.11471099999999999</v>
      </c>
      <c r="P2605" s="2">
        <v>0.112327</v>
      </c>
      <c r="Q2605" s="2">
        <v>0.109707</v>
      </c>
      <c r="R2605" s="2">
        <v>0.106931</v>
      </c>
      <c r="S2605" s="2">
        <v>0.103925</v>
      </c>
      <c r="T2605" s="2">
        <v>0.102779</v>
      </c>
      <c r="U2605" s="2">
        <v>9.9937999999999999E-2</v>
      </c>
      <c r="V2605" s="2">
        <v>9.7255999999999995E-2</v>
      </c>
      <c r="W2605" s="2">
        <v>9.6046999999999993E-2</v>
      </c>
      <c r="X2605" s="2">
        <v>9.1510999999999995E-2</v>
      </c>
      <c r="Y2605" s="2">
        <v>9.0025999999999995E-2</v>
      </c>
      <c r="Z2605" s="2">
        <v>9.1571E-2</v>
      </c>
      <c r="AA2605" s="2">
        <v>9.2157000000000003E-2</v>
      </c>
      <c r="AB2605" s="2">
        <v>9.2652999999999999E-2</v>
      </c>
      <c r="AC2605" s="2">
        <v>9.3639E-2</v>
      </c>
      <c r="AD2605" s="2">
        <v>9.5430000000000001E-2</v>
      </c>
      <c r="AE2605" s="2">
        <v>9.7100000000000006E-2</v>
      </c>
      <c r="AF2605" s="2">
        <v>9.9051E-2</v>
      </c>
      <c r="AG2605" s="2">
        <v>0.10161199999999999</v>
      </c>
      <c r="AH2605" s="2">
        <v>0.104266</v>
      </c>
      <c r="AI2605" s="2">
        <v>0.106701</v>
      </c>
      <c r="AJ2605" s="2">
        <v>0.10982599999999999</v>
      </c>
      <c r="AK2605" s="2">
        <v>0.11275399999999999</v>
      </c>
      <c r="AL2605" s="2">
        <v>0.11522</v>
      </c>
      <c r="AM2605" s="2">
        <v>0.118199</v>
      </c>
      <c r="AN2605" s="2">
        <v>0.121182</v>
      </c>
      <c r="AO2605" s="3">
        <v>-3.0000000000000001E-3</v>
      </c>
    </row>
    <row r="2606" spans="1:41" hidden="1" x14ac:dyDescent="0.2">
      <c r="A2606" t="s">
        <v>2068</v>
      </c>
      <c r="B2606" s="2" t="s">
        <v>13</v>
      </c>
      <c r="C2606" s="2" t="s">
        <v>181</v>
      </c>
      <c r="D2606" s="2" t="s">
        <v>2679</v>
      </c>
      <c r="E2606" s="2" t="s">
        <v>2652</v>
      </c>
      <c r="F2606" s="2"/>
      <c r="G2606" s="2"/>
      <c r="H2606" s="2" t="s">
        <v>1919</v>
      </c>
      <c r="I2606" s="2" t="s">
        <v>159</v>
      </c>
      <c r="J2606" s="2"/>
      <c r="K2606" s="2">
        <v>0.111107</v>
      </c>
      <c r="L2606" s="2">
        <v>0.123211</v>
      </c>
      <c r="M2606" s="2">
        <v>0.121958</v>
      </c>
      <c r="N2606" s="2">
        <v>0.11676499999999999</v>
      </c>
      <c r="O2606" s="2">
        <v>0.111836</v>
      </c>
      <c r="P2606" s="2">
        <v>0.10763399999999999</v>
      </c>
      <c r="Q2606" s="2">
        <v>0.105404</v>
      </c>
      <c r="R2606" s="2">
        <v>0.10401299999999999</v>
      </c>
      <c r="S2606" s="2">
        <v>0.10069400000000001</v>
      </c>
      <c r="T2606" s="2">
        <v>9.7311999999999996E-2</v>
      </c>
      <c r="U2606" s="2">
        <v>9.3920000000000003E-2</v>
      </c>
      <c r="V2606" s="2">
        <v>9.1911000000000007E-2</v>
      </c>
      <c r="W2606" s="2">
        <v>9.1516E-2</v>
      </c>
      <c r="X2606" s="2">
        <v>8.7724999999999997E-2</v>
      </c>
      <c r="Y2606" s="2">
        <v>8.6245000000000002E-2</v>
      </c>
      <c r="Z2606" s="2">
        <v>8.6338999999999999E-2</v>
      </c>
      <c r="AA2606" s="2">
        <v>8.6978E-2</v>
      </c>
      <c r="AB2606" s="2">
        <v>8.5431000000000007E-2</v>
      </c>
      <c r="AC2606" s="2">
        <v>8.6155999999999996E-2</v>
      </c>
      <c r="AD2606" s="2">
        <v>8.7621000000000004E-2</v>
      </c>
      <c r="AE2606" s="2">
        <v>8.9499999999999996E-2</v>
      </c>
      <c r="AF2606" s="2">
        <v>9.1289999999999996E-2</v>
      </c>
      <c r="AG2606" s="2">
        <v>9.4607999999999998E-2</v>
      </c>
      <c r="AH2606" s="2">
        <v>9.6607999999999999E-2</v>
      </c>
      <c r="AI2606" s="2">
        <v>9.9128999999999995E-2</v>
      </c>
      <c r="AJ2606" s="2">
        <v>0.105473</v>
      </c>
      <c r="AK2606" s="2">
        <v>0.107339</v>
      </c>
      <c r="AL2606" s="2">
        <v>0.11078399999999999</v>
      </c>
      <c r="AM2606" s="2">
        <v>0.1149</v>
      </c>
      <c r="AN2606" s="2">
        <v>0.11917700000000001</v>
      </c>
      <c r="AO2606" s="3">
        <v>2E-3</v>
      </c>
    </row>
    <row r="2607" spans="1:41" hidden="1" x14ac:dyDescent="0.2">
      <c r="A2607" t="s">
        <v>2068</v>
      </c>
      <c r="B2607" s="2" t="s">
        <v>15</v>
      </c>
      <c r="C2607" s="2" t="s">
        <v>181</v>
      </c>
      <c r="D2607" s="2" t="s">
        <v>2679</v>
      </c>
      <c r="E2607" s="2" t="s">
        <v>2653</v>
      </c>
      <c r="F2607" s="2"/>
      <c r="G2607" s="2"/>
      <c r="H2607" s="2" t="s">
        <v>1920</v>
      </c>
      <c r="I2607" s="2" t="s">
        <v>159</v>
      </c>
      <c r="J2607" s="2"/>
      <c r="K2607" s="2">
        <v>0.114977</v>
      </c>
      <c r="L2607" s="2">
        <v>0.120017</v>
      </c>
      <c r="M2607" s="2">
        <v>0.12209299999999999</v>
      </c>
      <c r="N2607" s="2">
        <v>0.122142</v>
      </c>
      <c r="O2607" s="2">
        <v>0.11987200000000001</v>
      </c>
      <c r="P2607" s="2">
        <v>0.117364</v>
      </c>
      <c r="Q2607" s="2">
        <v>0.114801</v>
      </c>
      <c r="R2607" s="2">
        <v>0.111717</v>
      </c>
      <c r="S2607" s="2">
        <v>0.11164200000000001</v>
      </c>
      <c r="T2607" s="2">
        <v>0.109649</v>
      </c>
      <c r="U2607" s="2">
        <v>0.10725700000000001</v>
      </c>
      <c r="V2607" s="2">
        <v>0.105601</v>
      </c>
      <c r="W2607" s="2">
        <v>0.103764</v>
      </c>
      <c r="X2607" s="2">
        <v>0.102261</v>
      </c>
      <c r="Y2607" s="2">
        <v>0.10026400000000001</v>
      </c>
      <c r="Z2607" s="2">
        <v>9.9435999999999997E-2</v>
      </c>
      <c r="AA2607" s="2">
        <v>9.9200999999999998E-2</v>
      </c>
      <c r="AB2607" s="2">
        <v>9.9148E-2</v>
      </c>
      <c r="AC2607" s="2">
        <v>0.100207</v>
      </c>
      <c r="AD2607" s="2">
        <v>0.100088</v>
      </c>
      <c r="AE2607" s="2">
        <v>0.1011</v>
      </c>
      <c r="AF2607" s="2">
        <v>0.102788</v>
      </c>
      <c r="AG2607" s="2">
        <v>0.105323</v>
      </c>
      <c r="AH2607" s="2">
        <v>0.108168</v>
      </c>
      <c r="AI2607" s="2">
        <v>0.110815</v>
      </c>
      <c r="AJ2607" s="2">
        <v>0.112541</v>
      </c>
      <c r="AK2607" s="2">
        <v>0.114907</v>
      </c>
      <c r="AL2607" s="2">
        <v>0.117032</v>
      </c>
      <c r="AM2607" s="2">
        <v>0.12055399999999999</v>
      </c>
      <c r="AN2607" s="2">
        <v>0.12399499999999999</v>
      </c>
      <c r="AO2607" s="3">
        <v>3.0000000000000001E-3</v>
      </c>
    </row>
    <row r="2608" spans="1:41" hidden="1" x14ac:dyDescent="0.2">
      <c r="A2608" t="s">
        <v>2068</v>
      </c>
      <c r="B2608" s="2" t="s">
        <v>180</v>
      </c>
      <c r="C2608" s="2" t="s">
        <v>181</v>
      </c>
      <c r="D2608" s="2"/>
      <c r="E2608" s="2"/>
      <c r="F2608" s="2"/>
      <c r="G2608" s="2"/>
      <c r="H2608" s="2"/>
      <c r="I2608" s="2" t="s">
        <v>159</v>
      </c>
      <c r="J2608" s="2"/>
      <c r="K2608" s="2"/>
      <c r="L2608" s="2"/>
      <c r="M2608" s="2"/>
      <c r="N2608" s="2"/>
      <c r="O2608" s="2"/>
      <c r="P2608" s="2"/>
      <c r="Q2608" s="2"/>
      <c r="R2608" s="2"/>
      <c r="S2608" s="2"/>
      <c r="T2608" s="2"/>
      <c r="U2608" s="2"/>
      <c r="V2608" s="2"/>
      <c r="W2608" s="2"/>
      <c r="X2608" s="2"/>
      <c r="Y2608" s="2"/>
      <c r="Z2608" s="2"/>
      <c r="AA2608" s="2"/>
      <c r="AB2608" s="2"/>
      <c r="AC2608" s="2"/>
      <c r="AD2608" s="2"/>
      <c r="AE2608" s="2"/>
      <c r="AF2608" s="2"/>
      <c r="AG2608" s="2"/>
      <c r="AH2608" s="2"/>
      <c r="AI2608" s="2"/>
      <c r="AJ2608" s="2"/>
      <c r="AK2608" s="2"/>
      <c r="AL2608" s="2"/>
      <c r="AM2608" s="2"/>
      <c r="AN2608" s="2"/>
      <c r="AO2608" s="2"/>
    </row>
    <row r="2609" spans="1:41" hidden="1" x14ac:dyDescent="0.2">
      <c r="A2609" t="s">
        <v>2068</v>
      </c>
      <c r="B2609" s="2" t="s">
        <v>11</v>
      </c>
      <c r="C2609" s="2" t="s">
        <v>181</v>
      </c>
      <c r="D2609" s="2" t="s">
        <v>2651</v>
      </c>
      <c r="E2609" s="2"/>
      <c r="F2609" s="2"/>
      <c r="G2609" s="2"/>
      <c r="H2609" s="2" t="s">
        <v>1921</v>
      </c>
      <c r="I2609" s="2" t="s">
        <v>159</v>
      </c>
      <c r="J2609" s="2"/>
      <c r="K2609" s="2">
        <v>228.970932</v>
      </c>
      <c r="L2609" s="2">
        <v>232.171448</v>
      </c>
      <c r="M2609" s="2">
        <v>223.206253</v>
      </c>
      <c r="N2609" s="2">
        <v>222.38888499999999</v>
      </c>
      <c r="O2609" s="2">
        <v>221.09762599999999</v>
      </c>
      <c r="P2609" s="2">
        <v>223.38261399999999</v>
      </c>
      <c r="Q2609" s="2">
        <v>227.51306199999999</v>
      </c>
      <c r="R2609" s="2">
        <v>233.41906700000001</v>
      </c>
      <c r="S2609" s="2">
        <v>237.89918499999999</v>
      </c>
      <c r="T2609" s="2">
        <v>242.92037999999999</v>
      </c>
      <c r="U2609" s="2">
        <v>247.748322</v>
      </c>
      <c r="V2609" s="2">
        <v>251.829712</v>
      </c>
      <c r="W2609" s="2">
        <v>256.08139</v>
      </c>
      <c r="X2609" s="2">
        <v>259.00820900000002</v>
      </c>
      <c r="Y2609" s="2">
        <v>260.98251299999998</v>
      </c>
      <c r="Z2609" s="2">
        <v>264.21902499999999</v>
      </c>
      <c r="AA2609" s="2">
        <v>267.42388899999997</v>
      </c>
      <c r="AB2609" s="2">
        <v>271.21508799999998</v>
      </c>
      <c r="AC2609" s="2">
        <v>273.21002199999998</v>
      </c>
      <c r="AD2609" s="2">
        <v>277.36004600000001</v>
      </c>
      <c r="AE2609" s="2">
        <v>281.17181399999998</v>
      </c>
      <c r="AF2609" s="2">
        <v>283.24212599999998</v>
      </c>
      <c r="AG2609" s="2">
        <v>287.09414700000002</v>
      </c>
      <c r="AH2609" s="2">
        <v>291.06597900000003</v>
      </c>
      <c r="AI2609" s="2">
        <v>293.44454999999999</v>
      </c>
      <c r="AJ2609" s="2">
        <v>297.24600199999998</v>
      </c>
      <c r="AK2609" s="2">
        <v>300.74179099999998</v>
      </c>
      <c r="AL2609" s="2">
        <v>302.06689499999999</v>
      </c>
      <c r="AM2609" s="2">
        <v>304.01696800000002</v>
      </c>
      <c r="AN2609" s="2">
        <v>306.99520899999999</v>
      </c>
      <c r="AO2609" s="3">
        <v>0.01</v>
      </c>
    </row>
    <row r="2610" spans="1:41" hidden="1" x14ac:dyDescent="0.2">
      <c r="A2610" t="s">
        <v>2068</v>
      </c>
      <c r="B2610" s="2" t="s">
        <v>13</v>
      </c>
      <c r="C2610" s="2" t="s">
        <v>181</v>
      </c>
      <c r="D2610" s="2" t="s">
        <v>2652</v>
      </c>
      <c r="E2610" s="2"/>
      <c r="F2610" s="2"/>
      <c r="G2610" s="2"/>
      <c r="H2610" s="2" t="s">
        <v>1922</v>
      </c>
      <c r="I2610" s="2" t="s">
        <v>159</v>
      </c>
      <c r="J2610" s="2"/>
      <c r="K2610" s="2">
        <v>228.92962600000001</v>
      </c>
      <c r="L2610" s="2">
        <v>228.09063699999999</v>
      </c>
      <c r="M2610" s="2">
        <v>214.34581</v>
      </c>
      <c r="N2610" s="2">
        <v>210.37893700000001</v>
      </c>
      <c r="O2610" s="2">
        <v>208.72232099999999</v>
      </c>
      <c r="P2610" s="2">
        <v>209.85369900000001</v>
      </c>
      <c r="Q2610" s="2">
        <v>212.67829900000001</v>
      </c>
      <c r="R2610" s="2">
        <v>216.833923</v>
      </c>
      <c r="S2610" s="2">
        <v>220.63706999999999</v>
      </c>
      <c r="T2610" s="2">
        <v>224.26506000000001</v>
      </c>
      <c r="U2610" s="2">
        <v>227.117065</v>
      </c>
      <c r="V2610" s="2">
        <v>230.678864</v>
      </c>
      <c r="W2610" s="2">
        <v>234.79908800000001</v>
      </c>
      <c r="X2610" s="2">
        <v>236.314774</v>
      </c>
      <c r="Y2610" s="2">
        <v>237.865723</v>
      </c>
      <c r="Z2610" s="2">
        <v>239.95309399999999</v>
      </c>
      <c r="AA2610" s="2">
        <v>242.80453499999999</v>
      </c>
      <c r="AB2610" s="2">
        <v>246.46189899999999</v>
      </c>
      <c r="AC2610" s="2">
        <v>248.98611500000001</v>
      </c>
      <c r="AD2610" s="2">
        <v>253.825897</v>
      </c>
      <c r="AE2610" s="2">
        <v>257.71371499999998</v>
      </c>
      <c r="AF2610" s="2">
        <v>260.15551799999997</v>
      </c>
      <c r="AG2610" s="2">
        <v>264.16717499999999</v>
      </c>
      <c r="AH2610" s="2">
        <v>267.54589800000002</v>
      </c>
      <c r="AI2610" s="2">
        <v>270.54199199999999</v>
      </c>
      <c r="AJ2610" s="2">
        <v>274.38656600000002</v>
      </c>
      <c r="AK2610" s="2">
        <v>276.95187399999998</v>
      </c>
      <c r="AL2610" s="2">
        <v>279.85604899999998</v>
      </c>
      <c r="AM2610" s="2">
        <v>283.78476000000001</v>
      </c>
      <c r="AN2610" s="2">
        <v>288.84780899999998</v>
      </c>
      <c r="AO2610" s="3">
        <v>8.0000000000000002E-3</v>
      </c>
    </row>
    <row r="2611" spans="1:41" hidden="1" x14ac:dyDescent="0.2">
      <c r="A2611" t="s">
        <v>2068</v>
      </c>
      <c r="B2611" s="2" t="s">
        <v>15</v>
      </c>
      <c r="C2611" s="2" t="s">
        <v>181</v>
      </c>
      <c r="D2611" s="2" t="s">
        <v>2653</v>
      </c>
      <c r="E2611" s="2"/>
      <c r="F2611" s="2"/>
      <c r="G2611" s="2"/>
      <c r="H2611" s="2" t="s">
        <v>1923</v>
      </c>
      <c r="I2611" s="2" t="s">
        <v>159</v>
      </c>
      <c r="J2611" s="2"/>
      <c r="K2611" s="2">
        <v>229.751633</v>
      </c>
      <c r="L2611" s="2">
        <v>235.95396400000001</v>
      </c>
      <c r="M2611" s="2">
        <v>229.66378800000001</v>
      </c>
      <c r="N2611" s="2">
        <v>236.584778</v>
      </c>
      <c r="O2611" s="2">
        <v>239.47262599999999</v>
      </c>
      <c r="P2611" s="2">
        <v>243.90167199999999</v>
      </c>
      <c r="Q2611" s="2">
        <v>249.32666</v>
      </c>
      <c r="R2611" s="2">
        <v>256.50314300000002</v>
      </c>
      <c r="S2611" s="2">
        <v>269.16619900000001</v>
      </c>
      <c r="T2611" s="2">
        <v>275.916718</v>
      </c>
      <c r="U2611" s="2">
        <v>284.11599699999999</v>
      </c>
      <c r="V2611" s="2">
        <v>292.80111699999998</v>
      </c>
      <c r="W2611" s="2">
        <v>300.07824699999998</v>
      </c>
      <c r="X2611" s="2">
        <v>306.29873700000002</v>
      </c>
      <c r="Y2611" s="2">
        <v>310.025757</v>
      </c>
      <c r="Z2611" s="2">
        <v>316.41940299999999</v>
      </c>
      <c r="AA2611" s="2">
        <v>321.10400399999997</v>
      </c>
      <c r="AB2611" s="2">
        <v>325.25997899999999</v>
      </c>
      <c r="AC2611" s="2">
        <v>330.04281600000002</v>
      </c>
      <c r="AD2611" s="2">
        <v>330.78094499999997</v>
      </c>
      <c r="AE2611" s="2">
        <v>332.34075899999999</v>
      </c>
      <c r="AF2611" s="2">
        <v>334.72070300000001</v>
      </c>
      <c r="AG2611" s="2">
        <v>338.56460600000003</v>
      </c>
      <c r="AH2611" s="2">
        <v>345.18374599999999</v>
      </c>
      <c r="AI2611" s="2">
        <v>349.93099999999998</v>
      </c>
      <c r="AJ2611" s="2">
        <v>353.99798600000003</v>
      </c>
      <c r="AK2611" s="2">
        <v>355.86752300000001</v>
      </c>
      <c r="AL2611" s="2">
        <v>356.286835</v>
      </c>
      <c r="AM2611" s="2">
        <v>362.350281</v>
      </c>
      <c r="AN2611" s="2">
        <v>367.055115</v>
      </c>
      <c r="AO2611" s="3">
        <v>1.6E-2</v>
      </c>
    </row>
    <row r="2612" spans="1:41" hidden="1" x14ac:dyDescent="0.2">
      <c r="A2612" t="s">
        <v>2068</v>
      </c>
      <c r="B2612" s="2" t="s">
        <v>185</v>
      </c>
      <c r="C2612" s="2"/>
      <c r="D2612" s="2"/>
      <c r="E2612" s="2"/>
      <c r="F2612" s="2"/>
      <c r="G2612" s="2"/>
      <c r="H2612" s="2"/>
      <c r="I2612" s="2"/>
      <c r="J2612" s="2"/>
      <c r="K2612" s="2"/>
      <c r="L2612" s="2"/>
      <c r="M2612" s="2"/>
      <c r="N2612" s="2"/>
      <c r="O2612" s="2"/>
      <c r="P2612" s="2"/>
      <c r="Q2612" s="2"/>
      <c r="R2612" s="2"/>
      <c r="S2612" s="2"/>
      <c r="T2612" s="2"/>
      <c r="U2612" s="2"/>
      <c r="V2612" s="2"/>
      <c r="W2612" s="2"/>
      <c r="X2612" s="2"/>
      <c r="Y2612" s="2"/>
      <c r="Z2612" s="2"/>
      <c r="AA2612" s="2"/>
      <c r="AB2612" s="2"/>
      <c r="AC2612" s="2"/>
      <c r="AD2612" s="2"/>
      <c r="AE2612" s="2"/>
      <c r="AF2612" s="2"/>
      <c r="AG2612" s="2"/>
      <c r="AH2612" s="2"/>
      <c r="AI2612" s="2"/>
      <c r="AJ2612" s="2"/>
      <c r="AK2612" s="2"/>
      <c r="AL2612" s="2"/>
      <c r="AM2612" s="2"/>
      <c r="AN2612" s="2"/>
      <c r="AO2612" s="2"/>
    </row>
    <row r="2613" spans="1:41" hidden="1" x14ac:dyDescent="0.2">
      <c r="A2613" t="s">
        <v>2068</v>
      </c>
      <c r="B2613" s="2" t="s">
        <v>8</v>
      </c>
      <c r="C2613" s="2"/>
      <c r="D2613" s="2"/>
      <c r="E2613" s="2"/>
      <c r="F2613" s="2"/>
      <c r="G2613" s="2"/>
      <c r="H2613" s="2"/>
      <c r="I2613" s="2"/>
      <c r="J2613" s="2"/>
      <c r="K2613" s="2"/>
      <c r="L2613" s="2"/>
      <c r="M2613" s="2"/>
      <c r="N2613" s="2"/>
      <c r="O2613" s="2"/>
      <c r="P2613" s="2"/>
      <c r="Q2613" s="2"/>
      <c r="R2613" s="2"/>
      <c r="S2613" s="2"/>
      <c r="T2613" s="2"/>
      <c r="U2613" s="2"/>
      <c r="V2613" s="2"/>
      <c r="W2613" s="2"/>
      <c r="X2613" s="2"/>
      <c r="Y2613" s="2"/>
      <c r="Z2613" s="2"/>
      <c r="AA2613" s="2"/>
      <c r="AB2613" s="2"/>
      <c r="AC2613" s="2"/>
      <c r="AD2613" s="2"/>
      <c r="AE2613" s="2"/>
      <c r="AF2613" s="2"/>
      <c r="AG2613" s="2"/>
      <c r="AH2613" s="2"/>
      <c r="AI2613" s="2"/>
      <c r="AJ2613" s="2"/>
      <c r="AK2613" s="2"/>
      <c r="AL2613" s="2"/>
      <c r="AM2613" s="2"/>
      <c r="AN2613" s="2"/>
      <c r="AO2613" s="2"/>
    </row>
    <row r="2614" spans="1:41" hidden="1" x14ac:dyDescent="0.2">
      <c r="A2614" t="s">
        <v>2068</v>
      </c>
      <c r="B2614" s="2" t="s">
        <v>9</v>
      </c>
      <c r="C2614" s="2" t="s">
        <v>2648</v>
      </c>
      <c r="D2614" s="2" t="s">
        <v>2680</v>
      </c>
      <c r="E2614" s="2" t="s">
        <v>2649</v>
      </c>
      <c r="F2614" s="2" t="s">
        <v>2650</v>
      </c>
      <c r="G2614" s="2"/>
      <c r="H2614" s="2"/>
      <c r="I2614" s="2" t="s">
        <v>186</v>
      </c>
      <c r="J2614" s="2"/>
      <c r="K2614" s="2"/>
      <c r="L2614" s="2"/>
      <c r="M2614" s="2"/>
      <c r="N2614" s="2"/>
      <c r="O2614" s="2"/>
      <c r="P2614" s="2"/>
      <c r="Q2614" s="2"/>
      <c r="R2614" s="2"/>
      <c r="S2614" s="2"/>
      <c r="T2614" s="2"/>
      <c r="U2614" s="2"/>
      <c r="V2614" s="2"/>
      <c r="W2614" s="2"/>
      <c r="X2614" s="2"/>
      <c r="Y2614" s="2"/>
      <c r="Z2614" s="2"/>
      <c r="AA2614" s="2"/>
      <c r="AB2614" s="2"/>
      <c r="AC2614" s="2"/>
      <c r="AD2614" s="2"/>
      <c r="AE2614" s="2"/>
      <c r="AF2614" s="2"/>
      <c r="AG2614" s="2"/>
      <c r="AH2614" s="2"/>
      <c r="AI2614" s="2"/>
      <c r="AJ2614" s="2"/>
      <c r="AK2614" s="2"/>
      <c r="AL2614" s="2"/>
      <c r="AM2614" s="2"/>
      <c r="AN2614" s="2"/>
      <c r="AO2614" s="2"/>
    </row>
    <row r="2615" spans="1:41" hidden="1" x14ac:dyDescent="0.2">
      <c r="A2615" t="s">
        <v>2068</v>
      </c>
      <c r="B2615" s="2" t="s">
        <v>11</v>
      </c>
      <c r="C2615" s="2" t="s">
        <v>2648</v>
      </c>
      <c r="D2615" s="2" t="s">
        <v>2680</v>
      </c>
      <c r="E2615" s="2" t="s">
        <v>2649</v>
      </c>
      <c r="F2615" s="2" t="s">
        <v>2650</v>
      </c>
      <c r="G2615" s="2" t="s">
        <v>2651</v>
      </c>
      <c r="H2615" s="2" t="s">
        <v>1924</v>
      </c>
      <c r="I2615" s="2" t="s">
        <v>186</v>
      </c>
      <c r="J2615" s="2"/>
      <c r="K2615" s="2">
        <v>22.183434999999999</v>
      </c>
      <c r="L2615" s="2">
        <v>24.565284999999999</v>
      </c>
      <c r="M2615" s="2">
        <v>24.784421999999999</v>
      </c>
      <c r="N2615" s="2">
        <v>25.395465999999999</v>
      </c>
      <c r="O2615" s="2">
        <v>25.934287999999999</v>
      </c>
      <c r="P2615" s="2">
        <v>26.668742999999999</v>
      </c>
      <c r="Q2615" s="2">
        <v>27.718292000000002</v>
      </c>
      <c r="R2615" s="2">
        <v>29.050459</v>
      </c>
      <c r="S2615" s="2">
        <v>30.372831000000001</v>
      </c>
      <c r="T2615" s="2">
        <v>31.731521999999998</v>
      </c>
      <c r="U2615" s="2">
        <v>33.104278999999998</v>
      </c>
      <c r="V2615" s="2">
        <v>34.427376000000002</v>
      </c>
      <c r="W2615" s="2">
        <v>35.748775000000002</v>
      </c>
      <c r="X2615" s="2">
        <v>36.991656999999996</v>
      </c>
      <c r="Y2615" s="2">
        <v>38.154781</v>
      </c>
      <c r="Z2615" s="2">
        <v>39.333683000000001</v>
      </c>
      <c r="AA2615" s="2">
        <v>40.577007000000002</v>
      </c>
      <c r="AB2615" s="2">
        <v>41.854179000000002</v>
      </c>
      <c r="AC2615" s="2">
        <v>43.062716999999999</v>
      </c>
      <c r="AD2615" s="2">
        <v>44.507384999999999</v>
      </c>
      <c r="AE2615" s="2">
        <v>45.932876999999998</v>
      </c>
      <c r="AF2615" s="2">
        <v>47.209366000000003</v>
      </c>
      <c r="AG2615" s="2">
        <v>48.633719999999997</v>
      </c>
      <c r="AH2615" s="2">
        <v>50.170203999999998</v>
      </c>
      <c r="AI2615" s="2">
        <v>51.554530999999997</v>
      </c>
      <c r="AJ2615" s="2">
        <v>53.001674999999999</v>
      </c>
      <c r="AK2615" s="2">
        <v>54.433804000000002</v>
      </c>
      <c r="AL2615" s="2">
        <v>55.838191999999999</v>
      </c>
      <c r="AM2615" s="2">
        <v>57.170909999999999</v>
      </c>
      <c r="AN2615" s="2">
        <v>58.475715999999998</v>
      </c>
      <c r="AO2615" s="3">
        <v>3.4000000000000002E-2</v>
      </c>
    </row>
    <row r="2616" spans="1:41" hidden="1" x14ac:dyDescent="0.2">
      <c r="A2616" t="s">
        <v>2068</v>
      </c>
      <c r="B2616" s="2" t="s">
        <v>13</v>
      </c>
      <c r="C2616" s="2" t="s">
        <v>2648</v>
      </c>
      <c r="D2616" s="2" t="s">
        <v>2680</v>
      </c>
      <c r="E2616" s="2" t="s">
        <v>2649</v>
      </c>
      <c r="F2616" s="2" t="s">
        <v>2650</v>
      </c>
      <c r="G2616" s="2" t="s">
        <v>2652</v>
      </c>
      <c r="H2616" s="2" t="s">
        <v>1925</v>
      </c>
      <c r="I2616" s="2" t="s">
        <v>186</v>
      </c>
      <c r="J2616" s="2"/>
      <c r="K2616" s="2">
        <v>22.183434999999999</v>
      </c>
      <c r="L2616" s="2">
        <v>24.242101999999999</v>
      </c>
      <c r="M2616" s="2">
        <v>23.928674999999998</v>
      </c>
      <c r="N2616" s="2">
        <v>23.785208000000001</v>
      </c>
      <c r="O2616" s="2">
        <v>23.762416999999999</v>
      </c>
      <c r="P2616" s="2">
        <v>24.005447</v>
      </c>
      <c r="Q2616" s="2">
        <v>24.515098999999999</v>
      </c>
      <c r="R2616" s="2">
        <v>25.318686</v>
      </c>
      <c r="S2616" s="2">
        <v>26.322029000000001</v>
      </c>
      <c r="T2616" s="2">
        <v>27.348687999999999</v>
      </c>
      <c r="U2616" s="2">
        <v>28.383842000000001</v>
      </c>
      <c r="V2616" s="2">
        <v>29.611927000000001</v>
      </c>
      <c r="W2616" s="2">
        <v>30.930105000000001</v>
      </c>
      <c r="X2616" s="2">
        <v>32.077362000000001</v>
      </c>
      <c r="Y2616" s="2">
        <v>33.068542000000001</v>
      </c>
      <c r="Z2616" s="2">
        <v>34.047542999999997</v>
      </c>
      <c r="AA2616" s="2">
        <v>35.135815000000001</v>
      </c>
      <c r="AB2616" s="2">
        <v>36.325405000000003</v>
      </c>
      <c r="AC2616" s="2">
        <v>37.403663999999999</v>
      </c>
      <c r="AD2616" s="2">
        <v>38.724502999999999</v>
      </c>
      <c r="AE2616" s="2">
        <v>39.909247999999998</v>
      </c>
      <c r="AF2616" s="2">
        <v>41.013621999999998</v>
      </c>
      <c r="AG2616" s="2">
        <v>42.08746</v>
      </c>
      <c r="AH2616" s="2">
        <v>43.112518000000001</v>
      </c>
      <c r="AI2616" s="2">
        <v>44.104506999999998</v>
      </c>
      <c r="AJ2616" s="2">
        <v>45.053440000000002</v>
      </c>
      <c r="AK2616" s="2">
        <v>45.856276999999999</v>
      </c>
      <c r="AL2616" s="2">
        <v>46.607182000000002</v>
      </c>
      <c r="AM2616" s="2">
        <v>47.537726999999997</v>
      </c>
      <c r="AN2616" s="2">
        <v>48.419688999999998</v>
      </c>
      <c r="AO2616" s="3">
        <v>2.7E-2</v>
      </c>
    </row>
    <row r="2617" spans="1:41" hidden="1" x14ac:dyDescent="0.2">
      <c r="A2617" t="s">
        <v>2068</v>
      </c>
      <c r="B2617" s="2" t="s">
        <v>15</v>
      </c>
      <c r="C2617" s="2" t="s">
        <v>2648</v>
      </c>
      <c r="D2617" s="2" t="s">
        <v>2680</v>
      </c>
      <c r="E2617" s="2" t="s">
        <v>2649</v>
      </c>
      <c r="F2617" s="2" t="s">
        <v>2650</v>
      </c>
      <c r="G2617" s="2" t="s">
        <v>2653</v>
      </c>
      <c r="H2617" s="2" t="s">
        <v>1926</v>
      </c>
      <c r="I2617" s="2" t="s">
        <v>186</v>
      </c>
      <c r="J2617" s="2"/>
      <c r="K2617" s="2">
        <v>22.183434999999999</v>
      </c>
      <c r="L2617" s="2">
        <v>25.081513999999999</v>
      </c>
      <c r="M2617" s="2">
        <v>25.974726</v>
      </c>
      <c r="N2617" s="2">
        <v>27.613436</v>
      </c>
      <c r="O2617" s="2">
        <v>29.257504999999998</v>
      </c>
      <c r="P2617" s="2">
        <v>30.915521999999999</v>
      </c>
      <c r="Q2617" s="2">
        <v>32.607731000000001</v>
      </c>
      <c r="R2617" s="2">
        <v>34.409587999999999</v>
      </c>
      <c r="S2617" s="2">
        <v>36.726429000000003</v>
      </c>
      <c r="T2617" s="2">
        <v>38.855255</v>
      </c>
      <c r="U2617" s="2">
        <v>40.902141999999998</v>
      </c>
      <c r="V2617" s="2">
        <v>42.858494</v>
      </c>
      <c r="W2617" s="2">
        <v>44.703926000000003</v>
      </c>
      <c r="X2617" s="2">
        <v>46.438442000000002</v>
      </c>
      <c r="Y2617" s="2">
        <v>47.925972000000002</v>
      </c>
      <c r="Z2617" s="2">
        <v>49.589641999999998</v>
      </c>
      <c r="AA2617" s="2">
        <v>51.148468000000001</v>
      </c>
      <c r="AB2617" s="2">
        <v>52.783794</v>
      </c>
      <c r="AC2617" s="2">
        <v>54.474395999999999</v>
      </c>
      <c r="AD2617" s="2">
        <v>55.967059999999996</v>
      </c>
      <c r="AE2617" s="2">
        <v>57.352145999999998</v>
      </c>
      <c r="AF2617" s="2">
        <v>58.687969000000002</v>
      </c>
      <c r="AG2617" s="2">
        <v>60.242119000000002</v>
      </c>
      <c r="AH2617" s="2">
        <v>62.116900999999999</v>
      </c>
      <c r="AI2617" s="2">
        <v>64.186447000000001</v>
      </c>
      <c r="AJ2617" s="2">
        <v>66.217003000000005</v>
      </c>
      <c r="AK2617" s="2">
        <v>68.216117999999994</v>
      </c>
      <c r="AL2617" s="2">
        <v>70.133140999999995</v>
      </c>
      <c r="AM2617" s="2">
        <v>72.194038000000006</v>
      </c>
      <c r="AN2617" s="2">
        <v>74.170876000000007</v>
      </c>
      <c r="AO2617" s="3">
        <v>4.2000000000000003E-2</v>
      </c>
    </row>
    <row r="2618" spans="1:41" hidden="1" x14ac:dyDescent="0.2">
      <c r="A2618" t="s">
        <v>2068</v>
      </c>
      <c r="B2618" s="2" t="s">
        <v>17</v>
      </c>
      <c r="C2618" s="2" t="s">
        <v>2648</v>
      </c>
      <c r="D2618" s="2" t="s">
        <v>2680</v>
      </c>
      <c r="E2618" s="2" t="s">
        <v>2649</v>
      </c>
      <c r="F2618" s="2" t="s">
        <v>2654</v>
      </c>
      <c r="G2618" s="2"/>
      <c r="H2618" s="2"/>
      <c r="I2618" s="2" t="s">
        <v>186</v>
      </c>
      <c r="J2618" s="2"/>
      <c r="K2618" s="2"/>
      <c r="L2618" s="2"/>
      <c r="M2618" s="2"/>
      <c r="N2618" s="2"/>
      <c r="O2618" s="2"/>
      <c r="P2618" s="2"/>
      <c r="Q2618" s="2"/>
      <c r="R2618" s="2"/>
      <c r="S2618" s="2"/>
      <c r="T2618" s="2"/>
      <c r="U2618" s="2"/>
      <c r="V2618" s="2"/>
      <c r="W2618" s="2"/>
      <c r="X2618" s="2"/>
      <c r="Y2618" s="2"/>
      <c r="Z2618" s="2"/>
      <c r="AA2618" s="2"/>
      <c r="AB2618" s="2"/>
      <c r="AC2618" s="2"/>
      <c r="AD2618" s="2"/>
      <c r="AE2618" s="2"/>
      <c r="AF2618" s="2"/>
      <c r="AG2618" s="2"/>
      <c r="AH2618" s="2"/>
      <c r="AI2618" s="2"/>
      <c r="AJ2618" s="2"/>
      <c r="AK2618" s="2"/>
      <c r="AL2618" s="2"/>
      <c r="AM2618" s="2"/>
      <c r="AN2618" s="2"/>
      <c r="AO2618" s="2"/>
    </row>
    <row r="2619" spans="1:41" hidden="1" x14ac:dyDescent="0.2">
      <c r="A2619" t="s">
        <v>2068</v>
      </c>
      <c r="B2619" s="2" t="s">
        <v>11</v>
      </c>
      <c r="C2619" s="2" t="s">
        <v>2648</v>
      </c>
      <c r="D2619" s="2" t="s">
        <v>2680</v>
      </c>
      <c r="E2619" s="2" t="s">
        <v>2649</v>
      </c>
      <c r="F2619" s="2" t="s">
        <v>2654</v>
      </c>
      <c r="G2619" s="2" t="s">
        <v>2651</v>
      </c>
      <c r="H2619" s="2" t="s">
        <v>1927</v>
      </c>
      <c r="I2619" s="2" t="s">
        <v>186</v>
      </c>
      <c r="J2619" s="2"/>
      <c r="K2619" s="2">
        <v>19.889927</v>
      </c>
      <c r="L2619" s="2">
        <v>20.857627999999998</v>
      </c>
      <c r="M2619" s="2">
        <v>20.800626999999999</v>
      </c>
      <c r="N2619" s="2">
        <v>22.825551999999998</v>
      </c>
      <c r="O2619" s="2">
        <v>23.771452</v>
      </c>
      <c r="P2619" s="2">
        <v>24.893753</v>
      </c>
      <c r="Q2619" s="2">
        <v>26.184532000000001</v>
      </c>
      <c r="R2619" s="2">
        <v>27.119105999999999</v>
      </c>
      <c r="S2619" s="2">
        <v>27.930973000000002</v>
      </c>
      <c r="T2619" s="2">
        <v>28.56353</v>
      </c>
      <c r="U2619" s="2">
        <v>29.588014999999999</v>
      </c>
      <c r="V2619" s="2">
        <v>30.442633000000001</v>
      </c>
      <c r="W2619" s="2">
        <v>31.242905</v>
      </c>
      <c r="X2619" s="2">
        <v>32.085445</v>
      </c>
      <c r="Y2619" s="2">
        <v>32.939174999999999</v>
      </c>
      <c r="Z2619" s="2">
        <v>33.918598000000003</v>
      </c>
      <c r="AA2619" s="2">
        <v>34.995621</v>
      </c>
      <c r="AB2619" s="2">
        <v>35.980671000000001</v>
      </c>
      <c r="AC2619" s="2">
        <v>36.874836000000002</v>
      </c>
      <c r="AD2619" s="2">
        <v>38.001553000000001</v>
      </c>
      <c r="AE2619" s="2">
        <v>39.044308000000001</v>
      </c>
      <c r="AF2619" s="2">
        <v>39.952891999999999</v>
      </c>
      <c r="AG2619" s="2">
        <v>41.293125000000003</v>
      </c>
      <c r="AH2619" s="2">
        <v>42.711193000000002</v>
      </c>
      <c r="AI2619" s="2">
        <v>43.837757000000003</v>
      </c>
      <c r="AJ2619" s="2">
        <v>45.149357000000002</v>
      </c>
      <c r="AK2619" s="2">
        <v>46.281322000000003</v>
      </c>
      <c r="AL2619" s="2">
        <v>47.258648000000001</v>
      </c>
      <c r="AM2619" s="2">
        <v>48.275638999999998</v>
      </c>
      <c r="AN2619" s="2">
        <v>49.214919999999999</v>
      </c>
      <c r="AO2619" s="3">
        <v>3.2000000000000001E-2</v>
      </c>
    </row>
    <row r="2620" spans="1:41" hidden="1" x14ac:dyDescent="0.2">
      <c r="A2620" t="s">
        <v>2068</v>
      </c>
      <c r="B2620" s="2" t="s">
        <v>13</v>
      </c>
      <c r="C2620" s="2" t="s">
        <v>2648</v>
      </c>
      <c r="D2620" s="2" t="s">
        <v>2680</v>
      </c>
      <c r="E2620" s="2" t="s">
        <v>2649</v>
      </c>
      <c r="F2620" s="2" t="s">
        <v>2654</v>
      </c>
      <c r="G2620" s="2" t="s">
        <v>2652</v>
      </c>
      <c r="H2620" s="2" t="s">
        <v>1928</v>
      </c>
      <c r="I2620" s="2" t="s">
        <v>186</v>
      </c>
      <c r="J2620" s="2"/>
      <c r="K2620" s="2">
        <v>19.889927</v>
      </c>
      <c r="L2620" s="2">
        <v>20.851966999999998</v>
      </c>
      <c r="M2620" s="2">
        <v>20.347731</v>
      </c>
      <c r="N2620" s="2">
        <v>21.793085000000001</v>
      </c>
      <c r="O2620" s="2">
        <v>22.659593999999998</v>
      </c>
      <c r="P2620" s="2">
        <v>23.793282000000001</v>
      </c>
      <c r="Q2620" s="2">
        <v>25.133037999999999</v>
      </c>
      <c r="R2620" s="2">
        <v>26.061743</v>
      </c>
      <c r="S2620" s="2">
        <v>26.911358</v>
      </c>
      <c r="T2620" s="2">
        <v>27.586756000000001</v>
      </c>
      <c r="U2620" s="2">
        <v>28.427464000000001</v>
      </c>
      <c r="V2620" s="2">
        <v>29.311712</v>
      </c>
      <c r="W2620" s="2">
        <v>30.07761</v>
      </c>
      <c r="X2620" s="2">
        <v>30.664511000000001</v>
      </c>
      <c r="Y2620" s="2">
        <v>31.435199999999998</v>
      </c>
      <c r="Z2620" s="2">
        <v>32.152473000000001</v>
      </c>
      <c r="AA2620" s="2">
        <v>32.957873999999997</v>
      </c>
      <c r="AB2620" s="2">
        <v>33.939929999999997</v>
      </c>
      <c r="AC2620" s="2">
        <v>34.702171</v>
      </c>
      <c r="AD2620" s="2">
        <v>36.072315000000003</v>
      </c>
      <c r="AE2620" s="2">
        <v>37.124541999999998</v>
      </c>
      <c r="AF2620" s="2">
        <v>37.980026000000002</v>
      </c>
      <c r="AG2620" s="2">
        <v>39.231727999999997</v>
      </c>
      <c r="AH2620" s="2">
        <v>40.240535999999999</v>
      </c>
      <c r="AI2620" s="2">
        <v>41.138561000000003</v>
      </c>
      <c r="AJ2620" s="2">
        <v>42.408099999999997</v>
      </c>
      <c r="AK2620" s="2">
        <v>43.005248999999999</v>
      </c>
      <c r="AL2620" s="2">
        <v>43.922229999999999</v>
      </c>
      <c r="AM2620" s="2">
        <v>45.124153</v>
      </c>
      <c r="AN2620" s="2">
        <v>46.160235999999998</v>
      </c>
      <c r="AO2620" s="3">
        <v>2.9000000000000001E-2</v>
      </c>
    </row>
    <row r="2621" spans="1:41" hidden="1" x14ac:dyDescent="0.2">
      <c r="A2621" t="s">
        <v>2068</v>
      </c>
      <c r="B2621" s="2" t="s">
        <v>15</v>
      </c>
      <c r="C2621" s="2" t="s">
        <v>2648</v>
      </c>
      <c r="D2621" s="2" t="s">
        <v>2680</v>
      </c>
      <c r="E2621" s="2" t="s">
        <v>2649</v>
      </c>
      <c r="F2621" s="2" t="s">
        <v>2654</v>
      </c>
      <c r="G2621" s="2" t="s">
        <v>2653</v>
      </c>
      <c r="H2621" s="2" t="s">
        <v>1929</v>
      </c>
      <c r="I2621" s="2" t="s">
        <v>186</v>
      </c>
      <c r="J2621" s="2"/>
      <c r="K2621" s="2">
        <v>19.889927</v>
      </c>
      <c r="L2621" s="2">
        <v>20.86891</v>
      </c>
      <c r="M2621" s="2">
        <v>20.652622000000001</v>
      </c>
      <c r="N2621" s="2">
        <v>22.994482000000001</v>
      </c>
      <c r="O2621" s="2">
        <v>24.392157000000001</v>
      </c>
      <c r="P2621" s="2">
        <v>25.709897999999999</v>
      </c>
      <c r="Q2621" s="2">
        <v>27.110030999999999</v>
      </c>
      <c r="R2621" s="2">
        <v>28.280343999999999</v>
      </c>
      <c r="S2621" s="2">
        <v>29.987423</v>
      </c>
      <c r="T2621" s="2">
        <v>30.877222</v>
      </c>
      <c r="U2621" s="2">
        <v>31.936371000000001</v>
      </c>
      <c r="V2621" s="2">
        <v>32.889744</v>
      </c>
      <c r="W2621" s="2">
        <v>33.787467999999997</v>
      </c>
      <c r="X2621" s="2">
        <v>34.676937000000002</v>
      </c>
      <c r="Y2621" s="2">
        <v>35.374907999999998</v>
      </c>
      <c r="Z2621" s="2">
        <v>36.261040000000001</v>
      </c>
      <c r="AA2621" s="2">
        <v>37.264552999999999</v>
      </c>
      <c r="AB2621" s="2">
        <v>38.028561000000003</v>
      </c>
      <c r="AC2621" s="2">
        <v>39.014468999999998</v>
      </c>
      <c r="AD2621" s="2">
        <v>39.349528999999997</v>
      </c>
      <c r="AE2621" s="2">
        <v>40.035412000000001</v>
      </c>
      <c r="AF2621" s="2">
        <v>41.023269999999997</v>
      </c>
      <c r="AG2621" s="2">
        <v>42.376311999999999</v>
      </c>
      <c r="AH2621" s="2">
        <v>43.648273000000003</v>
      </c>
      <c r="AI2621" s="2">
        <v>45.233952000000002</v>
      </c>
      <c r="AJ2621" s="2">
        <v>46.359046999999997</v>
      </c>
      <c r="AK2621" s="2">
        <v>47.555439</v>
      </c>
      <c r="AL2621" s="2">
        <v>48.40596</v>
      </c>
      <c r="AM2621" s="2">
        <v>49.537533000000003</v>
      </c>
      <c r="AN2621" s="2">
        <v>50.973548999999998</v>
      </c>
      <c r="AO2621" s="3">
        <v>3.3000000000000002E-2</v>
      </c>
    </row>
    <row r="2622" spans="1:41" hidden="1" x14ac:dyDescent="0.2">
      <c r="A2622" t="s">
        <v>2068</v>
      </c>
      <c r="B2622" s="2" t="s">
        <v>21</v>
      </c>
      <c r="C2622" s="2" t="s">
        <v>2648</v>
      </c>
      <c r="D2622" s="2" t="s">
        <v>2680</v>
      </c>
      <c r="E2622" s="2" t="s">
        <v>2649</v>
      </c>
      <c r="F2622" s="2" t="s">
        <v>2655</v>
      </c>
      <c r="G2622" s="2"/>
      <c r="H2622" s="2"/>
      <c r="I2622" s="2" t="s">
        <v>186</v>
      </c>
      <c r="J2622" s="2"/>
      <c r="K2622" s="2"/>
      <c r="L2622" s="2"/>
      <c r="M2622" s="2"/>
      <c r="N2622" s="2"/>
      <c r="O2622" s="2"/>
      <c r="P2622" s="2"/>
      <c r="Q2622" s="2"/>
      <c r="R2622" s="2"/>
      <c r="S2622" s="2"/>
      <c r="T2622" s="2"/>
      <c r="U2622" s="2"/>
      <c r="V2622" s="2"/>
      <c r="W2622" s="2"/>
      <c r="X2622" s="2"/>
      <c r="Y2622" s="2"/>
      <c r="Z2622" s="2"/>
      <c r="AA2622" s="2"/>
      <c r="AB2622" s="2"/>
      <c r="AC2622" s="2"/>
      <c r="AD2622" s="2"/>
      <c r="AE2622" s="2"/>
      <c r="AF2622" s="2"/>
      <c r="AG2622" s="2"/>
      <c r="AH2622" s="2"/>
      <c r="AI2622" s="2"/>
      <c r="AJ2622" s="2"/>
      <c r="AK2622" s="2"/>
      <c r="AL2622" s="2"/>
      <c r="AM2622" s="2"/>
      <c r="AN2622" s="2"/>
      <c r="AO2622" s="2"/>
    </row>
    <row r="2623" spans="1:41" hidden="1" x14ac:dyDescent="0.2">
      <c r="A2623" t="s">
        <v>2068</v>
      </c>
      <c r="B2623" s="2" t="s">
        <v>11</v>
      </c>
      <c r="C2623" s="2" t="s">
        <v>2648</v>
      </c>
      <c r="D2623" s="2" t="s">
        <v>2680</v>
      </c>
      <c r="E2623" s="2" t="s">
        <v>2649</v>
      </c>
      <c r="F2623" s="2" t="s">
        <v>2655</v>
      </c>
      <c r="G2623" s="2" t="s">
        <v>2651</v>
      </c>
      <c r="H2623" s="2" t="s">
        <v>1930</v>
      </c>
      <c r="I2623" s="2" t="s">
        <v>186</v>
      </c>
      <c r="J2623" s="2"/>
      <c r="K2623" s="2">
        <v>12.059684000000001</v>
      </c>
      <c r="L2623" s="2">
        <v>12.70514</v>
      </c>
      <c r="M2623" s="2">
        <v>13.175329</v>
      </c>
      <c r="N2623" s="2">
        <v>13.002234</v>
      </c>
      <c r="O2623" s="2">
        <v>12.996992000000001</v>
      </c>
      <c r="P2623" s="2">
        <v>13.125982</v>
      </c>
      <c r="Q2623" s="2">
        <v>13.354787999999999</v>
      </c>
      <c r="R2623" s="2">
        <v>13.901463</v>
      </c>
      <c r="S2623" s="2">
        <v>14.502302999999999</v>
      </c>
      <c r="T2623" s="2">
        <v>14.974545000000001</v>
      </c>
      <c r="U2623" s="2">
        <v>15.482063999999999</v>
      </c>
      <c r="V2623" s="2">
        <v>15.924417</v>
      </c>
      <c r="W2623" s="2">
        <v>16.451176</v>
      </c>
      <c r="X2623" s="2">
        <v>16.916879999999999</v>
      </c>
      <c r="Y2623" s="2">
        <v>17.308765000000001</v>
      </c>
      <c r="Z2623" s="2">
        <v>17.768640999999999</v>
      </c>
      <c r="AA2623" s="2">
        <v>18.272857999999999</v>
      </c>
      <c r="AB2623" s="2">
        <v>18.761458999999999</v>
      </c>
      <c r="AC2623" s="2">
        <v>19.261088999999998</v>
      </c>
      <c r="AD2623" s="2">
        <v>19.782221</v>
      </c>
      <c r="AE2623" s="2">
        <v>20.332338</v>
      </c>
      <c r="AF2623" s="2">
        <v>20.838311999999998</v>
      </c>
      <c r="AG2623" s="2">
        <v>21.387336999999999</v>
      </c>
      <c r="AH2623" s="2">
        <v>21.862711000000001</v>
      </c>
      <c r="AI2623" s="2">
        <v>22.397235999999999</v>
      </c>
      <c r="AJ2623" s="2">
        <v>22.964981000000002</v>
      </c>
      <c r="AK2623" s="2">
        <v>23.562207999999998</v>
      </c>
      <c r="AL2623" s="2">
        <v>24.182707000000001</v>
      </c>
      <c r="AM2623" s="2">
        <v>24.799019000000001</v>
      </c>
      <c r="AN2623" s="2">
        <v>25.431341</v>
      </c>
      <c r="AO2623" s="3">
        <v>2.5999999999999999E-2</v>
      </c>
    </row>
    <row r="2624" spans="1:41" hidden="1" x14ac:dyDescent="0.2">
      <c r="A2624" t="s">
        <v>2068</v>
      </c>
      <c r="B2624" s="2" t="s">
        <v>13</v>
      </c>
      <c r="C2624" s="2" t="s">
        <v>2648</v>
      </c>
      <c r="D2624" s="2" t="s">
        <v>2680</v>
      </c>
      <c r="E2624" s="2" t="s">
        <v>2649</v>
      </c>
      <c r="F2624" s="2" t="s">
        <v>2655</v>
      </c>
      <c r="G2624" s="2" t="s">
        <v>2652</v>
      </c>
      <c r="H2624" s="2" t="s">
        <v>1931</v>
      </c>
      <c r="I2624" s="2" t="s">
        <v>186</v>
      </c>
      <c r="J2624" s="2"/>
      <c r="K2624" s="2">
        <v>12.059684000000001</v>
      </c>
      <c r="L2624" s="2">
        <v>12.452048</v>
      </c>
      <c r="M2624" s="2">
        <v>12.763807</v>
      </c>
      <c r="N2624" s="2">
        <v>12.475947</v>
      </c>
      <c r="O2624" s="2">
        <v>12.419817</v>
      </c>
      <c r="P2624" s="2">
        <v>12.516596</v>
      </c>
      <c r="Q2624" s="2">
        <v>12.712147999999999</v>
      </c>
      <c r="R2624" s="2">
        <v>13.256570999999999</v>
      </c>
      <c r="S2624" s="2">
        <v>13.80392</v>
      </c>
      <c r="T2624" s="2">
        <v>14.338175</v>
      </c>
      <c r="U2624" s="2">
        <v>14.832917</v>
      </c>
      <c r="V2624" s="2">
        <v>15.310211000000001</v>
      </c>
      <c r="W2624" s="2">
        <v>15.873374999999999</v>
      </c>
      <c r="X2624" s="2">
        <v>16.368065000000001</v>
      </c>
      <c r="Y2624" s="2">
        <v>16.823004000000001</v>
      </c>
      <c r="Z2624" s="2">
        <v>17.286572</v>
      </c>
      <c r="AA2624" s="2">
        <v>17.793018</v>
      </c>
      <c r="AB2624" s="2">
        <v>18.244781</v>
      </c>
      <c r="AC2624" s="2">
        <v>18.739128000000001</v>
      </c>
      <c r="AD2624" s="2">
        <v>19.208326</v>
      </c>
      <c r="AE2624" s="2">
        <v>19.686174000000001</v>
      </c>
      <c r="AF2624" s="2">
        <v>20.125617999999999</v>
      </c>
      <c r="AG2624" s="2">
        <v>20.606034999999999</v>
      </c>
      <c r="AH2624" s="2">
        <v>21.085201000000001</v>
      </c>
      <c r="AI2624" s="2">
        <v>21.593554999999999</v>
      </c>
      <c r="AJ2624" s="2">
        <v>22.100351</v>
      </c>
      <c r="AK2624" s="2">
        <v>22.559683</v>
      </c>
      <c r="AL2624" s="2">
        <v>23.056661999999999</v>
      </c>
      <c r="AM2624" s="2">
        <v>23.571524</v>
      </c>
      <c r="AN2624" s="2">
        <v>24.076851000000001</v>
      </c>
      <c r="AO2624" s="3">
        <v>2.4E-2</v>
      </c>
    </row>
    <row r="2625" spans="1:41" hidden="1" x14ac:dyDescent="0.2">
      <c r="A2625" t="s">
        <v>2068</v>
      </c>
      <c r="B2625" s="2" t="s">
        <v>15</v>
      </c>
      <c r="C2625" s="2" t="s">
        <v>2648</v>
      </c>
      <c r="D2625" s="2" t="s">
        <v>2680</v>
      </c>
      <c r="E2625" s="2" t="s">
        <v>2649</v>
      </c>
      <c r="F2625" s="2" t="s">
        <v>2655</v>
      </c>
      <c r="G2625" s="2" t="s">
        <v>2653</v>
      </c>
      <c r="H2625" s="2" t="s">
        <v>1932</v>
      </c>
      <c r="I2625" s="2" t="s">
        <v>186</v>
      </c>
      <c r="J2625" s="2"/>
      <c r="K2625" s="2">
        <v>12.059684000000001</v>
      </c>
      <c r="L2625" s="2">
        <v>13.504415</v>
      </c>
      <c r="M2625" s="2">
        <v>13.994977</v>
      </c>
      <c r="N2625" s="2">
        <v>14.133531</v>
      </c>
      <c r="O2625" s="2">
        <v>14.192384000000001</v>
      </c>
      <c r="P2625" s="2">
        <v>14.437426</v>
      </c>
      <c r="Q2625" s="2">
        <v>14.667629</v>
      </c>
      <c r="R2625" s="2">
        <v>15.344155000000001</v>
      </c>
      <c r="S2625" s="2">
        <v>16.132801000000001</v>
      </c>
      <c r="T2625" s="2">
        <v>16.681104999999999</v>
      </c>
      <c r="U2625" s="2">
        <v>17.305363</v>
      </c>
      <c r="V2625" s="2">
        <v>17.86702</v>
      </c>
      <c r="W2625" s="2">
        <v>18.434726999999999</v>
      </c>
      <c r="X2625" s="2">
        <v>18.941597000000002</v>
      </c>
      <c r="Y2625" s="2">
        <v>19.391684000000001</v>
      </c>
      <c r="Z2625" s="2">
        <v>19.988254999999999</v>
      </c>
      <c r="AA2625" s="2">
        <v>20.519438000000001</v>
      </c>
      <c r="AB2625" s="2">
        <v>21.065588000000002</v>
      </c>
      <c r="AC2625" s="2">
        <v>21.693819000000001</v>
      </c>
      <c r="AD2625" s="2">
        <v>22.343843</v>
      </c>
      <c r="AE2625" s="2">
        <v>22.878757</v>
      </c>
      <c r="AF2625" s="2">
        <v>23.352931999999999</v>
      </c>
      <c r="AG2625" s="2">
        <v>23.872896000000001</v>
      </c>
      <c r="AH2625" s="2">
        <v>24.641226</v>
      </c>
      <c r="AI2625" s="2">
        <v>25.329381999999999</v>
      </c>
      <c r="AJ2625" s="2">
        <v>26.042937999999999</v>
      </c>
      <c r="AK2625" s="2">
        <v>26.783978999999999</v>
      </c>
      <c r="AL2625" s="2">
        <v>27.523876000000001</v>
      </c>
      <c r="AM2625" s="2">
        <v>28.373477999999999</v>
      </c>
      <c r="AN2625" s="2">
        <v>29.237822999999999</v>
      </c>
      <c r="AO2625" s="3">
        <v>3.1E-2</v>
      </c>
    </row>
    <row r="2626" spans="1:41" hidden="1" x14ac:dyDescent="0.2">
      <c r="A2626" t="s">
        <v>2068</v>
      </c>
      <c r="B2626" s="2" t="s">
        <v>25</v>
      </c>
      <c r="C2626" s="2" t="s">
        <v>2648</v>
      </c>
      <c r="D2626" s="2" t="s">
        <v>2680</v>
      </c>
      <c r="E2626" s="2" t="s">
        <v>2649</v>
      </c>
      <c r="F2626" s="2" t="s">
        <v>2656</v>
      </c>
      <c r="G2626" s="2"/>
      <c r="H2626" s="2"/>
      <c r="I2626" s="2" t="s">
        <v>186</v>
      </c>
      <c r="J2626" s="2"/>
      <c r="K2626" s="2"/>
      <c r="L2626" s="2"/>
      <c r="M2626" s="2"/>
      <c r="N2626" s="2"/>
      <c r="O2626" s="2"/>
      <c r="P2626" s="2"/>
      <c r="Q2626" s="2"/>
      <c r="R2626" s="2"/>
      <c r="S2626" s="2"/>
      <c r="T2626" s="2"/>
      <c r="U2626" s="2"/>
      <c r="V2626" s="2"/>
      <c r="W2626" s="2"/>
      <c r="X2626" s="2"/>
      <c r="Y2626" s="2"/>
      <c r="Z2626" s="2"/>
      <c r="AA2626" s="2"/>
      <c r="AB2626" s="2"/>
      <c r="AC2626" s="2"/>
      <c r="AD2626" s="2"/>
      <c r="AE2626" s="2"/>
      <c r="AF2626" s="2"/>
      <c r="AG2626" s="2"/>
      <c r="AH2626" s="2"/>
      <c r="AI2626" s="2"/>
      <c r="AJ2626" s="2"/>
      <c r="AK2626" s="2"/>
      <c r="AL2626" s="2"/>
      <c r="AM2626" s="2"/>
      <c r="AN2626" s="2"/>
      <c r="AO2626" s="2"/>
    </row>
    <row r="2627" spans="1:41" hidden="1" x14ac:dyDescent="0.2">
      <c r="A2627" t="s">
        <v>2068</v>
      </c>
      <c r="B2627" s="2" t="s">
        <v>11</v>
      </c>
      <c r="C2627" s="2" t="s">
        <v>2648</v>
      </c>
      <c r="D2627" s="2" t="s">
        <v>2680</v>
      </c>
      <c r="E2627" s="2" t="s">
        <v>2649</v>
      </c>
      <c r="F2627" s="2" t="s">
        <v>2656</v>
      </c>
      <c r="G2627" s="2" t="s">
        <v>2651</v>
      </c>
      <c r="H2627" s="2" t="s">
        <v>1933</v>
      </c>
      <c r="I2627" s="2" t="s">
        <v>186</v>
      </c>
      <c r="J2627" s="2"/>
      <c r="K2627" s="2">
        <v>32.922564999999999</v>
      </c>
      <c r="L2627" s="2">
        <v>33.888657000000002</v>
      </c>
      <c r="M2627" s="2">
        <v>34.761021</v>
      </c>
      <c r="N2627" s="2">
        <v>34.751784999999998</v>
      </c>
      <c r="O2627" s="2">
        <v>34.883372999999999</v>
      </c>
      <c r="P2627" s="2">
        <v>35.479149</v>
      </c>
      <c r="Q2627" s="2">
        <v>36.683846000000003</v>
      </c>
      <c r="R2627" s="2">
        <v>37.999912000000002</v>
      </c>
      <c r="S2627" s="2">
        <v>39.278835000000001</v>
      </c>
      <c r="T2627" s="2">
        <v>40.476382999999998</v>
      </c>
      <c r="U2627" s="2">
        <v>41.450493000000002</v>
      </c>
      <c r="V2627" s="2">
        <v>42.356265999999998</v>
      </c>
      <c r="W2627" s="2">
        <v>43.618568000000003</v>
      </c>
      <c r="X2627" s="2">
        <v>44.687195000000003</v>
      </c>
      <c r="Y2627" s="2">
        <v>45.339790000000001</v>
      </c>
      <c r="Z2627" s="2">
        <v>46.304713999999997</v>
      </c>
      <c r="AA2627" s="2">
        <v>46.597026999999997</v>
      </c>
      <c r="AB2627" s="2">
        <v>47.532871</v>
      </c>
      <c r="AC2627" s="2">
        <v>48.438831</v>
      </c>
      <c r="AD2627" s="2">
        <v>49.532134999999997</v>
      </c>
      <c r="AE2627" s="2">
        <v>50.652985000000001</v>
      </c>
      <c r="AF2627" s="2">
        <v>51.586494000000002</v>
      </c>
      <c r="AG2627" s="2">
        <v>52.478225999999999</v>
      </c>
      <c r="AH2627" s="2">
        <v>53.465065000000003</v>
      </c>
      <c r="AI2627" s="2">
        <v>54.405388000000002</v>
      </c>
      <c r="AJ2627" s="2">
        <v>55.388114999999999</v>
      </c>
      <c r="AK2627" s="2">
        <v>57.469101000000002</v>
      </c>
      <c r="AL2627" s="2">
        <v>58.827292999999997</v>
      </c>
      <c r="AM2627" s="2">
        <v>60.001666999999998</v>
      </c>
      <c r="AN2627" s="2">
        <v>61.167724999999997</v>
      </c>
      <c r="AO2627" s="3">
        <v>2.1999999999999999E-2</v>
      </c>
    </row>
    <row r="2628" spans="1:41" hidden="1" x14ac:dyDescent="0.2">
      <c r="A2628" t="s">
        <v>2068</v>
      </c>
      <c r="B2628" s="2" t="s">
        <v>13</v>
      </c>
      <c r="C2628" s="2" t="s">
        <v>2648</v>
      </c>
      <c r="D2628" s="2" t="s">
        <v>2680</v>
      </c>
      <c r="E2628" s="2" t="s">
        <v>2649</v>
      </c>
      <c r="F2628" s="2" t="s">
        <v>2656</v>
      </c>
      <c r="G2628" s="2" t="s">
        <v>2652</v>
      </c>
      <c r="H2628" s="2" t="s">
        <v>1934</v>
      </c>
      <c r="I2628" s="2" t="s">
        <v>186</v>
      </c>
      <c r="J2628" s="2"/>
      <c r="K2628" s="2">
        <v>32.915359000000002</v>
      </c>
      <c r="L2628" s="2">
        <v>33.631073000000001</v>
      </c>
      <c r="M2628" s="2">
        <v>33.910297</v>
      </c>
      <c r="N2628" s="2">
        <v>33.639449999999997</v>
      </c>
      <c r="O2628" s="2">
        <v>33.651626999999998</v>
      </c>
      <c r="P2628" s="2">
        <v>34.177273</v>
      </c>
      <c r="Q2628" s="2">
        <v>35.197291999999997</v>
      </c>
      <c r="R2628" s="2">
        <v>36.268645999999997</v>
      </c>
      <c r="S2628" s="2">
        <v>37.431292999999997</v>
      </c>
      <c r="T2628" s="2">
        <v>38.690731</v>
      </c>
      <c r="U2628" s="2">
        <v>39.770924000000001</v>
      </c>
      <c r="V2628" s="2">
        <v>40.713562000000003</v>
      </c>
      <c r="W2628" s="2">
        <v>41.825465999999999</v>
      </c>
      <c r="X2628" s="2">
        <v>42.779761999999998</v>
      </c>
      <c r="Y2628" s="2">
        <v>43.643604000000003</v>
      </c>
      <c r="Z2628" s="2">
        <v>44.512863000000003</v>
      </c>
      <c r="AA2628" s="2">
        <v>45.516190000000002</v>
      </c>
      <c r="AB2628" s="2">
        <v>46.534343999999997</v>
      </c>
      <c r="AC2628" s="2">
        <v>47.480750999999998</v>
      </c>
      <c r="AD2628" s="2">
        <v>48.651001000000001</v>
      </c>
      <c r="AE2628" s="2">
        <v>49.838711000000004</v>
      </c>
      <c r="AF2628" s="2">
        <v>50.692146000000001</v>
      </c>
      <c r="AG2628" s="2">
        <v>51.497902000000003</v>
      </c>
      <c r="AH2628" s="2">
        <v>52.435088999999998</v>
      </c>
      <c r="AI2628" s="2">
        <v>53.399906000000001</v>
      </c>
      <c r="AJ2628" s="2">
        <v>54.424267</v>
      </c>
      <c r="AK2628" s="2">
        <v>55.291221999999998</v>
      </c>
      <c r="AL2628" s="2">
        <v>56.183998000000003</v>
      </c>
      <c r="AM2628" s="2">
        <v>57.056395999999999</v>
      </c>
      <c r="AN2628" s="2">
        <v>57.842556000000002</v>
      </c>
      <c r="AO2628" s="3">
        <v>0.02</v>
      </c>
    </row>
    <row r="2629" spans="1:41" hidden="1" x14ac:dyDescent="0.2">
      <c r="A2629" t="s">
        <v>2068</v>
      </c>
      <c r="B2629" s="2" t="s">
        <v>15</v>
      </c>
      <c r="C2629" s="2" t="s">
        <v>2648</v>
      </c>
      <c r="D2629" s="2" t="s">
        <v>2680</v>
      </c>
      <c r="E2629" s="2" t="s">
        <v>2649</v>
      </c>
      <c r="F2629" s="2" t="s">
        <v>2656</v>
      </c>
      <c r="G2629" s="2" t="s">
        <v>2653</v>
      </c>
      <c r="H2629" s="2" t="s">
        <v>1935</v>
      </c>
      <c r="I2629" s="2" t="s">
        <v>186</v>
      </c>
      <c r="J2629" s="2"/>
      <c r="K2629" s="2">
        <v>32.970675999999997</v>
      </c>
      <c r="L2629" s="2">
        <v>33.474083</v>
      </c>
      <c r="M2629" s="2">
        <v>35.65625</v>
      </c>
      <c r="N2629" s="2">
        <v>36.938704999999999</v>
      </c>
      <c r="O2629" s="2">
        <v>37.324966000000003</v>
      </c>
      <c r="P2629" s="2">
        <v>38.213462999999997</v>
      </c>
      <c r="Q2629" s="2">
        <v>39.412094000000003</v>
      </c>
      <c r="R2629" s="2">
        <v>40.766765999999997</v>
      </c>
      <c r="S2629" s="2">
        <v>42.322482999999998</v>
      </c>
      <c r="T2629" s="2">
        <v>42.900931999999997</v>
      </c>
      <c r="U2629" s="2">
        <v>43.868744</v>
      </c>
      <c r="V2629" s="2">
        <v>44.93327</v>
      </c>
      <c r="W2629" s="2">
        <v>46.006850999999997</v>
      </c>
      <c r="X2629" s="2">
        <v>47.131359000000003</v>
      </c>
      <c r="Y2629" s="2">
        <v>47.990360000000003</v>
      </c>
      <c r="Z2629" s="2">
        <v>49.203121000000003</v>
      </c>
      <c r="AA2629" s="2">
        <v>50.304397999999999</v>
      </c>
      <c r="AB2629" s="2">
        <v>51.401806000000001</v>
      </c>
      <c r="AC2629" s="2">
        <v>52.584274000000001</v>
      </c>
      <c r="AD2629" s="2">
        <v>53.809536000000001</v>
      </c>
      <c r="AE2629" s="2">
        <v>54.893726000000001</v>
      </c>
      <c r="AF2629" s="2">
        <v>55.795161999999998</v>
      </c>
      <c r="AG2629" s="2">
        <v>56.466163999999999</v>
      </c>
      <c r="AH2629" s="2">
        <v>58.640759000000003</v>
      </c>
      <c r="AI2629" s="2">
        <v>59.276519999999998</v>
      </c>
      <c r="AJ2629" s="2">
        <v>61.351002000000001</v>
      </c>
      <c r="AK2629" s="2">
        <v>62.265754999999999</v>
      </c>
      <c r="AL2629" s="2">
        <v>63.195225000000001</v>
      </c>
      <c r="AM2629" s="2">
        <v>66.246703999999994</v>
      </c>
      <c r="AN2629" s="2">
        <v>67.597267000000002</v>
      </c>
      <c r="AO2629" s="3">
        <v>2.5000000000000001E-2</v>
      </c>
    </row>
    <row r="2630" spans="1:41" hidden="1" x14ac:dyDescent="0.2">
      <c r="A2630" t="s">
        <v>2068</v>
      </c>
      <c r="B2630" s="2" t="s">
        <v>29</v>
      </c>
      <c r="C2630" s="2"/>
      <c r="D2630" s="2"/>
      <c r="E2630" s="2"/>
      <c r="F2630" s="2"/>
      <c r="G2630" s="2"/>
      <c r="H2630" s="2"/>
      <c r="I2630" s="2"/>
      <c r="J2630" s="2"/>
      <c r="K2630" s="2"/>
      <c r="L2630" s="2"/>
      <c r="M2630" s="2"/>
      <c r="N2630" s="2"/>
      <c r="O2630" s="2"/>
      <c r="P2630" s="2"/>
      <c r="Q2630" s="2"/>
      <c r="R2630" s="2"/>
      <c r="S2630" s="2"/>
      <c r="T2630" s="2"/>
      <c r="U2630" s="2"/>
      <c r="V2630" s="2"/>
      <c r="W2630" s="2"/>
      <c r="X2630" s="2"/>
      <c r="Y2630" s="2"/>
      <c r="Z2630" s="2"/>
      <c r="AA2630" s="2"/>
      <c r="AB2630" s="2"/>
      <c r="AC2630" s="2"/>
      <c r="AD2630" s="2"/>
      <c r="AE2630" s="2"/>
      <c r="AF2630" s="2"/>
      <c r="AG2630" s="2"/>
      <c r="AH2630" s="2"/>
      <c r="AI2630" s="2"/>
      <c r="AJ2630" s="2"/>
      <c r="AK2630" s="2"/>
      <c r="AL2630" s="2"/>
      <c r="AM2630" s="2"/>
      <c r="AN2630" s="2"/>
      <c r="AO2630" s="2"/>
    </row>
    <row r="2631" spans="1:41" hidden="1" x14ac:dyDescent="0.2">
      <c r="A2631" t="s">
        <v>2068</v>
      </c>
      <c r="B2631" s="2" t="s">
        <v>9</v>
      </c>
      <c r="C2631" s="2" t="s">
        <v>2648</v>
      </c>
      <c r="D2631" s="2" t="s">
        <v>2680</v>
      </c>
      <c r="E2631" s="2" t="s">
        <v>2657</v>
      </c>
      <c r="F2631" s="2" t="s">
        <v>2650</v>
      </c>
      <c r="G2631" s="2"/>
      <c r="H2631" s="2"/>
      <c r="I2631" s="2" t="s">
        <v>186</v>
      </c>
      <c r="J2631" s="2"/>
      <c r="K2631" s="2"/>
      <c r="L2631" s="2"/>
      <c r="M2631" s="2"/>
      <c r="N2631" s="2"/>
      <c r="O2631" s="2"/>
      <c r="P2631" s="2"/>
      <c r="Q2631" s="2"/>
      <c r="R2631" s="2"/>
      <c r="S2631" s="2"/>
      <c r="T2631" s="2"/>
      <c r="U2631" s="2"/>
      <c r="V2631" s="2"/>
      <c r="W2631" s="2"/>
      <c r="X2631" s="2"/>
      <c r="Y2631" s="2"/>
      <c r="Z2631" s="2"/>
      <c r="AA2631" s="2"/>
      <c r="AB2631" s="2"/>
      <c r="AC2631" s="2"/>
      <c r="AD2631" s="2"/>
      <c r="AE2631" s="2"/>
      <c r="AF2631" s="2"/>
      <c r="AG2631" s="2"/>
      <c r="AH2631" s="2"/>
      <c r="AI2631" s="2"/>
      <c r="AJ2631" s="2"/>
      <c r="AK2631" s="2"/>
      <c r="AL2631" s="2"/>
      <c r="AM2631" s="2"/>
      <c r="AN2631" s="2"/>
      <c r="AO2631" s="2"/>
    </row>
    <row r="2632" spans="1:41" hidden="1" x14ac:dyDescent="0.2">
      <c r="A2632" t="s">
        <v>2068</v>
      </c>
      <c r="B2632" s="2" t="s">
        <v>11</v>
      </c>
      <c r="C2632" s="2" t="s">
        <v>2648</v>
      </c>
      <c r="D2632" s="2" t="s">
        <v>2680</v>
      </c>
      <c r="E2632" s="2" t="s">
        <v>2657</v>
      </c>
      <c r="F2632" s="2" t="s">
        <v>2650</v>
      </c>
      <c r="G2632" s="2" t="s">
        <v>2651</v>
      </c>
      <c r="H2632" s="2" t="s">
        <v>1936</v>
      </c>
      <c r="I2632" s="2" t="s">
        <v>186</v>
      </c>
      <c r="J2632" s="2"/>
      <c r="K2632" s="2">
        <v>18.373498999999999</v>
      </c>
      <c r="L2632" s="2">
        <v>19.839821000000001</v>
      </c>
      <c r="M2632" s="2">
        <v>18.598002999999999</v>
      </c>
      <c r="N2632" s="2">
        <v>18.931511</v>
      </c>
      <c r="O2632" s="2">
        <v>19.236768999999999</v>
      </c>
      <c r="P2632" s="2">
        <v>19.842434000000001</v>
      </c>
      <c r="Q2632" s="2">
        <v>20.778814000000001</v>
      </c>
      <c r="R2632" s="2">
        <v>21.925647999999999</v>
      </c>
      <c r="S2632" s="2">
        <v>22.897532999999999</v>
      </c>
      <c r="T2632" s="2">
        <v>23.891293000000001</v>
      </c>
      <c r="U2632" s="2">
        <v>24.863938999999998</v>
      </c>
      <c r="V2632" s="2">
        <v>25.770150999999998</v>
      </c>
      <c r="W2632" s="2">
        <v>26.685234000000001</v>
      </c>
      <c r="X2632" s="2">
        <v>27.499677999999999</v>
      </c>
      <c r="Y2632" s="2">
        <v>28.259246999999998</v>
      </c>
      <c r="Z2632" s="2">
        <v>29.085875999999999</v>
      </c>
      <c r="AA2632" s="2">
        <v>29.994703000000001</v>
      </c>
      <c r="AB2632" s="2">
        <v>30.914660000000001</v>
      </c>
      <c r="AC2632" s="2">
        <v>31.731901000000001</v>
      </c>
      <c r="AD2632" s="2">
        <v>32.862476000000001</v>
      </c>
      <c r="AE2632" s="2">
        <v>33.873043000000003</v>
      </c>
      <c r="AF2632" s="2">
        <v>34.683754</v>
      </c>
      <c r="AG2632" s="2">
        <v>35.750340000000001</v>
      </c>
      <c r="AH2632" s="2">
        <v>36.909889</v>
      </c>
      <c r="AI2632" s="2">
        <v>37.816733999999997</v>
      </c>
      <c r="AJ2632" s="2">
        <v>38.856392</v>
      </c>
      <c r="AK2632" s="2">
        <v>39.866734000000001</v>
      </c>
      <c r="AL2632" s="2">
        <v>40.844783999999997</v>
      </c>
      <c r="AM2632" s="2">
        <v>41.748066000000001</v>
      </c>
      <c r="AN2632" s="2">
        <v>42.658847999999999</v>
      </c>
      <c r="AO2632" s="3">
        <v>2.9000000000000001E-2</v>
      </c>
    </row>
    <row r="2633" spans="1:41" hidden="1" x14ac:dyDescent="0.2">
      <c r="A2633" t="s">
        <v>2068</v>
      </c>
      <c r="B2633" s="2" t="s">
        <v>13</v>
      </c>
      <c r="C2633" s="2" t="s">
        <v>2648</v>
      </c>
      <c r="D2633" s="2" t="s">
        <v>2680</v>
      </c>
      <c r="E2633" s="2" t="s">
        <v>2657</v>
      </c>
      <c r="F2633" s="2" t="s">
        <v>2650</v>
      </c>
      <c r="G2633" s="2" t="s">
        <v>2652</v>
      </c>
      <c r="H2633" s="2" t="s">
        <v>1937</v>
      </c>
      <c r="I2633" s="2" t="s">
        <v>186</v>
      </c>
      <c r="J2633" s="2"/>
      <c r="K2633" s="2">
        <v>18.373498999999999</v>
      </c>
      <c r="L2633" s="2">
        <v>19.397535000000001</v>
      </c>
      <c r="M2633" s="2">
        <v>17.667168</v>
      </c>
      <c r="N2633" s="2">
        <v>17.338616999999999</v>
      </c>
      <c r="O2633" s="2">
        <v>17.340776000000002</v>
      </c>
      <c r="P2633" s="2">
        <v>17.661999000000002</v>
      </c>
      <c r="Q2633" s="2">
        <v>18.206202000000001</v>
      </c>
      <c r="R2633" s="2">
        <v>18.989035000000001</v>
      </c>
      <c r="S2633" s="2">
        <v>19.869837</v>
      </c>
      <c r="T2633" s="2">
        <v>20.658379</v>
      </c>
      <c r="U2633" s="2">
        <v>21.406775</v>
      </c>
      <c r="V2633" s="2">
        <v>22.403786</v>
      </c>
      <c r="W2633" s="2">
        <v>23.420960999999998</v>
      </c>
      <c r="X2633" s="2">
        <v>24.150238000000002</v>
      </c>
      <c r="Y2633" s="2">
        <v>24.758581</v>
      </c>
      <c r="Z2633" s="2">
        <v>25.444351000000001</v>
      </c>
      <c r="AA2633" s="2">
        <v>26.283412999999999</v>
      </c>
      <c r="AB2633" s="2">
        <v>27.223434000000001</v>
      </c>
      <c r="AC2633" s="2">
        <v>27.956980000000001</v>
      </c>
      <c r="AD2633" s="2">
        <v>29.017997999999999</v>
      </c>
      <c r="AE2633" s="2">
        <v>29.821895999999999</v>
      </c>
      <c r="AF2633" s="2">
        <v>30.563641000000001</v>
      </c>
      <c r="AG2633" s="2">
        <v>31.321114999999999</v>
      </c>
      <c r="AH2633" s="2">
        <v>32.039036000000003</v>
      </c>
      <c r="AI2633" s="2">
        <v>32.749488999999997</v>
      </c>
      <c r="AJ2633" s="2">
        <v>33.411324</v>
      </c>
      <c r="AK2633" s="2">
        <v>33.942447999999999</v>
      </c>
      <c r="AL2633" s="2">
        <v>34.471798</v>
      </c>
      <c r="AM2633" s="2">
        <v>35.268355999999997</v>
      </c>
      <c r="AN2633" s="2">
        <v>35.935184</v>
      </c>
      <c r="AO2633" s="3">
        <v>2.3E-2</v>
      </c>
    </row>
    <row r="2634" spans="1:41" hidden="1" x14ac:dyDescent="0.2">
      <c r="A2634" t="s">
        <v>2068</v>
      </c>
      <c r="B2634" s="2" t="s">
        <v>15</v>
      </c>
      <c r="C2634" s="2" t="s">
        <v>2648</v>
      </c>
      <c r="D2634" s="2" t="s">
        <v>2680</v>
      </c>
      <c r="E2634" s="2" t="s">
        <v>2657</v>
      </c>
      <c r="F2634" s="2" t="s">
        <v>2650</v>
      </c>
      <c r="G2634" s="2" t="s">
        <v>2653</v>
      </c>
      <c r="H2634" s="2" t="s">
        <v>1938</v>
      </c>
      <c r="I2634" s="2" t="s">
        <v>186</v>
      </c>
      <c r="J2634" s="2"/>
      <c r="K2634" s="2">
        <v>18.373498999999999</v>
      </c>
      <c r="L2634" s="2">
        <v>20.553146000000002</v>
      </c>
      <c r="M2634" s="2">
        <v>19.883921000000001</v>
      </c>
      <c r="N2634" s="2">
        <v>21.151451000000002</v>
      </c>
      <c r="O2634" s="2">
        <v>22.275995000000002</v>
      </c>
      <c r="P2634" s="2">
        <v>23.414110000000001</v>
      </c>
      <c r="Q2634" s="2">
        <v>24.598997000000001</v>
      </c>
      <c r="R2634" s="2">
        <v>25.921216999999999</v>
      </c>
      <c r="S2634" s="2">
        <v>27.853681999999999</v>
      </c>
      <c r="T2634" s="2">
        <v>29.282616000000001</v>
      </c>
      <c r="U2634" s="2">
        <v>30.627072999999999</v>
      </c>
      <c r="V2634" s="2">
        <v>31.904817999999999</v>
      </c>
      <c r="W2634" s="2">
        <v>33.069065000000002</v>
      </c>
      <c r="X2634" s="2">
        <v>34.143528000000003</v>
      </c>
      <c r="Y2634" s="2">
        <v>34.973804000000001</v>
      </c>
      <c r="Z2634" s="2">
        <v>36.144699000000003</v>
      </c>
      <c r="AA2634" s="2">
        <v>37.125602999999998</v>
      </c>
      <c r="AB2634" s="2">
        <v>38.242981</v>
      </c>
      <c r="AC2634" s="2">
        <v>39.406517000000001</v>
      </c>
      <c r="AD2634" s="2">
        <v>40.295276999999999</v>
      </c>
      <c r="AE2634" s="2">
        <v>41.145766999999999</v>
      </c>
      <c r="AF2634" s="2">
        <v>42.010029000000003</v>
      </c>
      <c r="AG2634" s="2">
        <v>43.182262000000001</v>
      </c>
      <c r="AH2634" s="2">
        <v>44.655506000000003</v>
      </c>
      <c r="AI2634" s="2">
        <v>46.210872999999999</v>
      </c>
      <c r="AJ2634" s="2">
        <v>47.590488000000001</v>
      </c>
      <c r="AK2634" s="2">
        <v>48.930236999999998</v>
      </c>
      <c r="AL2634" s="2">
        <v>50.186543</v>
      </c>
      <c r="AM2634" s="2">
        <v>51.665550000000003</v>
      </c>
      <c r="AN2634" s="2">
        <v>52.987949</v>
      </c>
      <c r="AO2634" s="3">
        <v>3.6999999999999998E-2</v>
      </c>
    </row>
    <row r="2635" spans="1:41" hidden="1" x14ac:dyDescent="0.2">
      <c r="A2635" t="s">
        <v>2068</v>
      </c>
      <c r="B2635" s="2" t="s">
        <v>17</v>
      </c>
      <c r="C2635" s="2" t="s">
        <v>2648</v>
      </c>
      <c r="D2635" s="2" t="s">
        <v>2680</v>
      </c>
      <c r="E2635" s="2" t="s">
        <v>2657</v>
      </c>
      <c r="F2635" s="2" t="s">
        <v>2654</v>
      </c>
      <c r="G2635" s="2"/>
      <c r="H2635" s="2"/>
      <c r="I2635" s="2" t="s">
        <v>186</v>
      </c>
      <c r="J2635" s="2"/>
      <c r="K2635" s="2"/>
      <c r="L2635" s="2"/>
      <c r="M2635" s="2"/>
      <c r="N2635" s="2"/>
      <c r="O2635" s="2"/>
      <c r="P2635" s="2"/>
      <c r="Q2635" s="2"/>
      <c r="R2635" s="2"/>
      <c r="S2635" s="2"/>
      <c r="T2635" s="2"/>
      <c r="U2635" s="2"/>
      <c r="V2635" s="2"/>
      <c r="W2635" s="2"/>
      <c r="X2635" s="2"/>
      <c r="Y2635" s="2"/>
      <c r="Z2635" s="2"/>
      <c r="AA2635" s="2"/>
      <c r="AB2635" s="2"/>
      <c r="AC2635" s="2"/>
      <c r="AD2635" s="2"/>
      <c r="AE2635" s="2"/>
      <c r="AF2635" s="2"/>
      <c r="AG2635" s="2"/>
      <c r="AH2635" s="2"/>
      <c r="AI2635" s="2"/>
      <c r="AJ2635" s="2"/>
      <c r="AK2635" s="2"/>
      <c r="AL2635" s="2"/>
      <c r="AM2635" s="2"/>
      <c r="AN2635" s="2"/>
      <c r="AO2635" s="2"/>
    </row>
    <row r="2636" spans="1:41" hidden="1" x14ac:dyDescent="0.2">
      <c r="A2636" t="s">
        <v>2068</v>
      </c>
      <c r="B2636" s="2" t="s">
        <v>11</v>
      </c>
      <c r="C2636" s="2" t="s">
        <v>2648</v>
      </c>
      <c r="D2636" s="2" t="s">
        <v>2680</v>
      </c>
      <c r="E2636" s="2" t="s">
        <v>2657</v>
      </c>
      <c r="F2636" s="2" t="s">
        <v>2654</v>
      </c>
      <c r="G2636" s="2" t="s">
        <v>2651</v>
      </c>
      <c r="H2636" s="2" t="s">
        <v>1939</v>
      </c>
      <c r="I2636" s="2" t="s">
        <v>186</v>
      </c>
      <c r="J2636" s="2"/>
      <c r="K2636" s="2">
        <v>21.111056999999999</v>
      </c>
      <c r="L2636" s="2">
        <v>21.959858000000001</v>
      </c>
      <c r="M2636" s="2">
        <v>20.930486999999999</v>
      </c>
      <c r="N2636" s="2">
        <v>21.797304</v>
      </c>
      <c r="O2636" s="2">
        <v>21.708735000000001</v>
      </c>
      <c r="P2636" s="2">
        <v>21.672685999999999</v>
      </c>
      <c r="Q2636" s="2">
        <v>21.738958</v>
      </c>
      <c r="R2636" s="2">
        <v>22.520388000000001</v>
      </c>
      <c r="S2636" s="2">
        <v>23.219059000000001</v>
      </c>
      <c r="T2636" s="2">
        <v>23.724803999999999</v>
      </c>
      <c r="U2636" s="2">
        <v>24.619183</v>
      </c>
      <c r="V2636" s="2">
        <v>25.318664999999999</v>
      </c>
      <c r="W2636" s="2">
        <v>26.000187</v>
      </c>
      <c r="X2636" s="2">
        <v>26.657024</v>
      </c>
      <c r="Y2636" s="2">
        <v>27.384309999999999</v>
      </c>
      <c r="Z2636" s="2">
        <v>28.241520000000001</v>
      </c>
      <c r="AA2636" s="2">
        <v>29.198747999999998</v>
      </c>
      <c r="AB2636" s="2">
        <v>30.046790999999999</v>
      </c>
      <c r="AC2636" s="2">
        <v>30.814436000000001</v>
      </c>
      <c r="AD2636" s="2">
        <v>31.802073</v>
      </c>
      <c r="AE2636" s="2">
        <v>32.699782999999996</v>
      </c>
      <c r="AF2636" s="2">
        <v>33.463847999999999</v>
      </c>
      <c r="AG2636" s="2">
        <v>34.657398000000001</v>
      </c>
      <c r="AH2636" s="2">
        <v>35.923363000000002</v>
      </c>
      <c r="AI2636" s="2">
        <v>36.898570999999997</v>
      </c>
      <c r="AJ2636" s="2">
        <v>38.047691</v>
      </c>
      <c r="AK2636" s="2">
        <v>39.015419000000001</v>
      </c>
      <c r="AL2636" s="2">
        <v>39.829116999999997</v>
      </c>
      <c r="AM2636" s="2">
        <v>40.673701999999999</v>
      </c>
      <c r="AN2636" s="2">
        <v>41.440002</v>
      </c>
      <c r="AO2636" s="3">
        <v>2.4E-2</v>
      </c>
    </row>
    <row r="2637" spans="1:41" hidden="1" x14ac:dyDescent="0.2">
      <c r="A2637" t="s">
        <v>2068</v>
      </c>
      <c r="B2637" s="2" t="s">
        <v>13</v>
      </c>
      <c r="C2637" s="2" t="s">
        <v>2648</v>
      </c>
      <c r="D2637" s="2" t="s">
        <v>2680</v>
      </c>
      <c r="E2637" s="2" t="s">
        <v>2657</v>
      </c>
      <c r="F2637" s="2" t="s">
        <v>2654</v>
      </c>
      <c r="G2637" s="2" t="s">
        <v>2652</v>
      </c>
      <c r="H2637" s="2" t="s">
        <v>1940</v>
      </c>
      <c r="I2637" s="2" t="s">
        <v>186</v>
      </c>
      <c r="J2637" s="2"/>
      <c r="K2637" s="2">
        <v>21.111056999999999</v>
      </c>
      <c r="L2637" s="2">
        <v>21.953899</v>
      </c>
      <c r="M2637" s="2">
        <v>20.459976000000001</v>
      </c>
      <c r="N2637" s="2">
        <v>20.78237</v>
      </c>
      <c r="O2637" s="2">
        <v>20.598806</v>
      </c>
      <c r="P2637" s="2">
        <v>20.569127999999999</v>
      </c>
      <c r="Q2637" s="2">
        <v>20.693697</v>
      </c>
      <c r="R2637" s="2">
        <v>21.452696</v>
      </c>
      <c r="S2637" s="2">
        <v>22.146894</v>
      </c>
      <c r="T2637" s="2">
        <v>22.669559</v>
      </c>
      <c r="U2637" s="2">
        <v>23.331271999999998</v>
      </c>
      <c r="V2637" s="2">
        <v>24.042356000000002</v>
      </c>
      <c r="W2637" s="2">
        <v>24.693557999999999</v>
      </c>
      <c r="X2637" s="2">
        <v>25.111979999999999</v>
      </c>
      <c r="Y2637" s="2">
        <v>25.721171999999999</v>
      </c>
      <c r="Z2637" s="2">
        <v>26.323647999999999</v>
      </c>
      <c r="AA2637" s="2">
        <v>26.992972999999999</v>
      </c>
      <c r="AB2637" s="2">
        <v>27.763359000000001</v>
      </c>
      <c r="AC2637" s="2">
        <v>28.411894</v>
      </c>
      <c r="AD2637" s="2">
        <v>29.583746000000001</v>
      </c>
      <c r="AE2637" s="2">
        <v>30.478991000000001</v>
      </c>
      <c r="AF2637" s="2">
        <v>31.168453</v>
      </c>
      <c r="AG2637" s="2">
        <v>32.278556999999999</v>
      </c>
      <c r="AH2637" s="2">
        <v>33.131588000000001</v>
      </c>
      <c r="AI2637" s="2">
        <v>33.877929999999999</v>
      </c>
      <c r="AJ2637" s="2">
        <v>34.994208999999998</v>
      </c>
      <c r="AK2637" s="2">
        <v>35.44426</v>
      </c>
      <c r="AL2637" s="2">
        <v>36.216366000000001</v>
      </c>
      <c r="AM2637" s="2">
        <v>37.285846999999997</v>
      </c>
      <c r="AN2637" s="2">
        <v>38.179198999999997</v>
      </c>
      <c r="AO2637" s="3">
        <v>2.1000000000000001E-2</v>
      </c>
    </row>
    <row r="2638" spans="1:41" hidden="1" x14ac:dyDescent="0.2">
      <c r="A2638" t="s">
        <v>2068</v>
      </c>
      <c r="B2638" s="2" t="s">
        <v>15</v>
      </c>
      <c r="C2638" s="2" t="s">
        <v>2648</v>
      </c>
      <c r="D2638" s="2" t="s">
        <v>2680</v>
      </c>
      <c r="E2638" s="2" t="s">
        <v>2657</v>
      </c>
      <c r="F2638" s="2" t="s">
        <v>2654</v>
      </c>
      <c r="G2638" s="2" t="s">
        <v>2653</v>
      </c>
      <c r="H2638" s="2" t="s">
        <v>1941</v>
      </c>
      <c r="I2638" s="2" t="s">
        <v>186</v>
      </c>
      <c r="J2638" s="2"/>
      <c r="K2638" s="2">
        <v>21.111056999999999</v>
      </c>
      <c r="L2638" s="2">
        <v>21.971737000000001</v>
      </c>
      <c r="M2638" s="2">
        <v>20.791204</v>
      </c>
      <c r="N2638" s="2">
        <v>21.984869</v>
      </c>
      <c r="O2638" s="2">
        <v>22.331806</v>
      </c>
      <c r="P2638" s="2">
        <v>22.514990000000001</v>
      </c>
      <c r="Q2638" s="2">
        <v>22.718893000000001</v>
      </c>
      <c r="R2638" s="2">
        <v>23.735061999999999</v>
      </c>
      <c r="S2638" s="2">
        <v>25.323855999999999</v>
      </c>
      <c r="T2638" s="2">
        <v>26.098466999999999</v>
      </c>
      <c r="U2638" s="2">
        <v>27.016120999999998</v>
      </c>
      <c r="V2638" s="2">
        <v>27.8582</v>
      </c>
      <c r="W2638" s="2">
        <v>28.679853000000001</v>
      </c>
      <c r="X2638" s="2">
        <v>29.485790000000001</v>
      </c>
      <c r="Y2638" s="2">
        <v>30.099581000000001</v>
      </c>
      <c r="Z2638" s="2">
        <v>30.896992000000001</v>
      </c>
      <c r="AA2638" s="2">
        <v>31.803989000000001</v>
      </c>
      <c r="AB2638" s="2">
        <v>32.468432999999997</v>
      </c>
      <c r="AC2638" s="2">
        <v>33.347594999999998</v>
      </c>
      <c r="AD2638" s="2">
        <v>33.564914999999999</v>
      </c>
      <c r="AE2638" s="2">
        <v>34.128017</v>
      </c>
      <c r="AF2638" s="2">
        <v>34.987133</v>
      </c>
      <c r="AG2638" s="2">
        <v>36.205528000000001</v>
      </c>
      <c r="AH2638" s="2">
        <v>37.330939999999998</v>
      </c>
      <c r="AI2638" s="2">
        <v>38.771853999999998</v>
      </c>
      <c r="AJ2638" s="2">
        <v>39.741833</v>
      </c>
      <c r="AK2638" s="2">
        <v>40.788207999999997</v>
      </c>
      <c r="AL2638" s="2">
        <v>41.476554999999998</v>
      </c>
      <c r="AM2638" s="2">
        <v>42.435710999999998</v>
      </c>
      <c r="AN2638" s="2">
        <v>43.691482999999998</v>
      </c>
      <c r="AO2638" s="3">
        <v>2.5000000000000001E-2</v>
      </c>
    </row>
    <row r="2639" spans="1:41" hidden="1" x14ac:dyDescent="0.2">
      <c r="A2639" t="s">
        <v>2068</v>
      </c>
      <c r="B2639" s="2" t="s">
        <v>36</v>
      </c>
      <c r="C2639" s="2" t="s">
        <v>2648</v>
      </c>
      <c r="D2639" s="2" t="s">
        <v>2680</v>
      </c>
      <c r="E2639" s="2" t="s">
        <v>2657</v>
      </c>
      <c r="F2639" s="2" t="s">
        <v>2658</v>
      </c>
      <c r="G2639" s="2"/>
      <c r="H2639" s="2"/>
      <c r="I2639" s="2" t="s">
        <v>186</v>
      </c>
      <c r="J2639" s="2"/>
      <c r="K2639" s="2"/>
      <c r="L2639" s="2"/>
      <c r="M2639" s="2"/>
      <c r="N2639" s="2"/>
      <c r="O2639" s="2"/>
      <c r="P2639" s="2"/>
      <c r="Q2639" s="2"/>
      <c r="R2639" s="2"/>
      <c r="S2639" s="2"/>
      <c r="T2639" s="2"/>
      <c r="U2639" s="2"/>
      <c r="V2639" s="2"/>
      <c r="W2639" s="2"/>
      <c r="X2639" s="2"/>
      <c r="Y2639" s="2"/>
      <c r="Z2639" s="2"/>
      <c r="AA2639" s="2"/>
      <c r="AB2639" s="2"/>
      <c r="AC2639" s="2"/>
      <c r="AD2639" s="2"/>
      <c r="AE2639" s="2"/>
      <c r="AF2639" s="2"/>
      <c r="AG2639" s="2"/>
      <c r="AH2639" s="2"/>
      <c r="AI2639" s="2"/>
      <c r="AJ2639" s="2"/>
      <c r="AK2639" s="2"/>
      <c r="AL2639" s="2"/>
      <c r="AM2639" s="2"/>
      <c r="AN2639" s="2"/>
      <c r="AO2639" s="2"/>
    </row>
    <row r="2640" spans="1:41" hidden="1" x14ac:dyDescent="0.2">
      <c r="A2640" t="s">
        <v>2068</v>
      </c>
      <c r="B2640" s="2" t="s">
        <v>11</v>
      </c>
      <c r="C2640" s="2" t="s">
        <v>2648</v>
      </c>
      <c r="D2640" s="2" t="s">
        <v>2680</v>
      </c>
      <c r="E2640" s="2" t="s">
        <v>2657</v>
      </c>
      <c r="F2640" s="2" t="s">
        <v>2658</v>
      </c>
      <c r="G2640" s="2" t="s">
        <v>2651</v>
      </c>
      <c r="H2640" s="2" t="s">
        <v>1942</v>
      </c>
      <c r="I2640" s="2" t="s">
        <v>186</v>
      </c>
      <c r="J2640" s="2"/>
      <c r="K2640" s="2">
        <v>7.5337500000000004</v>
      </c>
      <c r="L2640" s="2">
        <v>9.0510230000000007</v>
      </c>
      <c r="M2640" s="2">
        <v>9.7443109999999997</v>
      </c>
      <c r="N2640" s="2">
        <v>11.788592</v>
      </c>
      <c r="O2640" s="2">
        <v>13.028974</v>
      </c>
      <c r="P2640" s="2">
        <v>14.442149000000001</v>
      </c>
      <c r="Q2640" s="2">
        <v>16.086511999999999</v>
      </c>
      <c r="R2640" s="2">
        <v>16.744389999999999</v>
      </c>
      <c r="S2640" s="2">
        <v>17.272873000000001</v>
      </c>
      <c r="T2640" s="2">
        <v>17.866192000000002</v>
      </c>
      <c r="U2640" s="2">
        <v>18.505949000000001</v>
      </c>
      <c r="V2640" s="2">
        <v>19.098655999999998</v>
      </c>
      <c r="W2640" s="2">
        <v>19.661211000000002</v>
      </c>
      <c r="X2640" s="2">
        <v>20.103399</v>
      </c>
      <c r="Y2640" s="2">
        <v>20.587305000000001</v>
      </c>
      <c r="Z2640" s="2">
        <v>20.953724000000001</v>
      </c>
      <c r="AA2640" s="2">
        <v>21.324255000000001</v>
      </c>
      <c r="AB2640" s="2">
        <v>22.157043000000002</v>
      </c>
      <c r="AC2640" s="2">
        <v>22.433506000000001</v>
      </c>
      <c r="AD2640" s="2">
        <v>23.746061000000001</v>
      </c>
      <c r="AE2640" s="2">
        <v>24.554703</v>
      </c>
      <c r="AF2640" s="2">
        <v>25.340714999999999</v>
      </c>
      <c r="AG2640" s="2">
        <v>26.531358999999998</v>
      </c>
      <c r="AH2640" s="2">
        <v>27.551642999999999</v>
      </c>
      <c r="AI2640" s="2">
        <v>28.307987000000001</v>
      </c>
      <c r="AJ2640" s="2">
        <v>29.267074999999998</v>
      </c>
      <c r="AK2640" s="2">
        <v>30.035402000000001</v>
      </c>
      <c r="AL2640" s="2">
        <v>30.685435999999999</v>
      </c>
      <c r="AM2640" s="2">
        <v>31.410671000000001</v>
      </c>
      <c r="AN2640" s="2">
        <v>32.046470999999997</v>
      </c>
      <c r="AO2640" s="3">
        <v>5.0999999999999997E-2</v>
      </c>
    </row>
    <row r="2641" spans="1:41" hidden="1" x14ac:dyDescent="0.2">
      <c r="A2641" t="s">
        <v>2068</v>
      </c>
      <c r="B2641" s="2" t="s">
        <v>13</v>
      </c>
      <c r="C2641" s="2" t="s">
        <v>2648</v>
      </c>
      <c r="D2641" s="2" t="s">
        <v>2680</v>
      </c>
      <c r="E2641" s="2" t="s">
        <v>2657</v>
      </c>
      <c r="F2641" s="2" t="s">
        <v>2658</v>
      </c>
      <c r="G2641" s="2" t="s">
        <v>2652</v>
      </c>
      <c r="H2641" s="2" t="s">
        <v>1943</v>
      </c>
      <c r="I2641" s="2" t="s">
        <v>186</v>
      </c>
      <c r="J2641" s="2"/>
      <c r="K2641" s="2">
        <v>7.5337500000000004</v>
      </c>
      <c r="L2641" s="2">
        <v>9.0485670000000002</v>
      </c>
      <c r="M2641" s="2">
        <v>9.4208660000000002</v>
      </c>
      <c r="N2641" s="2">
        <v>10.965239</v>
      </c>
      <c r="O2641" s="2">
        <v>12.14597</v>
      </c>
      <c r="P2641" s="2">
        <v>13.561458</v>
      </c>
      <c r="Q2641" s="2">
        <v>15.208524000000001</v>
      </c>
      <c r="R2641" s="2">
        <v>15.807769</v>
      </c>
      <c r="S2641" s="2">
        <v>16.377891999999999</v>
      </c>
      <c r="T2641" s="2">
        <v>16.904177000000001</v>
      </c>
      <c r="U2641" s="2">
        <v>17.458041999999999</v>
      </c>
      <c r="V2641" s="2">
        <v>18.070553</v>
      </c>
      <c r="W2641" s="2">
        <v>18.624828000000001</v>
      </c>
      <c r="X2641" s="2">
        <v>19.022915000000001</v>
      </c>
      <c r="Y2641" s="2">
        <v>19.542147</v>
      </c>
      <c r="Z2641" s="2">
        <v>20.015937999999998</v>
      </c>
      <c r="AA2641" s="2">
        <v>20.548940999999999</v>
      </c>
      <c r="AB2641" s="2">
        <v>21.226202000000001</v>
      </c>
      <c r="AC2641" s="2">
        <v>21.74868</v>
      </c>
      <c r="AD2641" s="2">
        <v>22.759896999999999</v>
      </c>
      <c r="AE2641" s="2">
        <v>23.500934999999998</v>
      </c>
      <c r="AF2641" s="2">
        <v>24.029820999999998</v>
      </c>
      <c r="AG2641" s="2">
        <v>24.946646000000001</v>
      </c>
      <c r="AH2641" s="2">
        <v>25.677979000000001</v>
      </c>
      <c r="AI2641" s="2">
        <v>26.277504</v>
      </c>
      <c r="AJ2641" s="2">
        <v>27.185472000000001</v>
      </c>
      <c r="AK2641" s="2">
        <v>27.544727000000002</v>
      </c>
      <c r="AL2641" s="2">
        <v>28.137177000000001</v>
      </c>
      <c r="AM2641" s="2">
        <v>28.968412000000001</v>
      </c>
      <c r="AN2641" s="2">
        <v>29.757636999999999</v>
      </c>
      <c r="AO2641" s="3">
        <v>4.9000000000000002E-2</v>
      </c>
    </row>
    <row r="2642" spans="1:41" hidden="1" x14ac:dyDescent="0.2">
      <c r="A2642" t="s">
        <v>2068</v>
      </c>
      <c r="B2642" s="2" t="s">
        <v>15</v>
      </c>
      <c r="C2642" s="2" t="s">
        <v>2648</v>
      </c>
      <c r="D2642" s="2" t="s">
        <v>2680</v>
      </c>
      <c r="E2642" s="2" t="s">
        <v>2657</v>
      </c>
      <c r="F2642" s="2" t="s">
        <v>2658</v>
      </c>
      <c r="G2642" s="2" t="s">
        <v>2653</v>
      </c>
      <c r="H2642" s="2" t="s">
        <v>1944</v>
      </c>
      <c r="I2642" s="2" t="s">
        <v>186</v>
      </c>
      <c r="J2642" s="2"/>
      <c r="K2642" s="2">
        <v>7.5337500000000004</v>
      </c>
      <c r="L2642" s="2">
        <v>9.0559189999999994</v>
      </c>
      <c r="M2642" s="2">
        <v>9.5611809999999995</v>
      </c>
      <c r="N2642" s="2">
        <v>11.960900000000001</v>
      </c>
      <c r="O2642" s="2">
        <v>13.616172000000001</v>
      </c>
      <c r="P2642" s="2">
        <v>15.216047</v>
      </c>
      <c r="Q2642" s="2">
        <v>16.968616000000001</v>
      </c>
      <c r="R2642" s="2">
        <v>17.756516999999999</v>
      </c>
      <c r="S2642" s="2">
        <v>19.007299</v>
      </c>
      <c r="T2642" s="2">
        <v>19.471478999999999</v>
      </c>
      <c r="U2642" s="2">
        <v>20.077234000000001</v>
      </c>
      <c r="V2642" s="2">
        <v>20.616990999999999</v>
      </c>
      <c r="W2642" s="2">
        <v>21.118030999999998</v>
      </c>
      <c r="X2642" s="2">
        <v>21.591602000000002</v>
      </c>
      <c r="Y2642" s="2">
        <v>22.004954999999999</v>
      </c>
      <c r="Z2642" s="2">
        <v>22.506332</v>
      </c>
      <c r="AA2642" s="2">
        <v>22.932611000000001</v>
      </c>
      <c r="AB2642" s="2">
        <v>23.595272000000001</v>
      </c>
      <c r="AC2642" s="2">
        <v>24.136884999999999</v>
      </c>
      <c r="AD2642" s="2">
        <v>24.705269000000001</v>
      </c>
      <c r="AE2642" s="2">
        <v>25.432780999999999</v>
      </c>
      <c r="AF2642" s="2">
        <v>26.153898000000002</v>
      </c>
      <c r="AG2642" s="2">
        <v>27.156604999999999</v>
      </c>
      <c r="AH2642" s="2">
        <v>27.667909999999999</v>
      </c>
      <c r="AI2642" s="2">
        <v>28.501064</v>
      </c>
      <c r="AJ2642" s="2">
        <v>29.387074999999999</v>
      </c>
      <c r="AK2642" s="2">
        <v>30.097163999999999</v>
      </c>
      <c r="AL2642" s="2">
        <v>30.947324999999999</v>
      </c>
      <c r="AM2642" s="2">
        <v>31.836216</v>
      </c>
      <c r="AN2642" s="2">
        <v>32.557212999999997</v>
      </c>
      <c r="AO2642" s="3">
        <v>5.1999999999999998E-2</v>
      </c>
    </row>
    <row r="2643" spans="1:41" hidden="1" x14ac:dyDescent="0.2">
      <c r="A2643" t="s">
        <v>2068</v>
      </c>
      <c r="B2643" s="2" t="s">
        <v>21</v>
      </c>
      <c r="C2643" s="2" t="s">
        <v>2648</v>
      </c>
      <c r="D2643" s="2" t="s">
        <v>2680</v>
      </c>
      <c r="E2643" s="2" t="s">
        <v>2657</v>
      </c>
      <c r="F2643" s="2" t="s">
        <v>2655</v>
      </c>
      <c r="G2643" s="2"/>
      <c r="H2643" s="2"/>
      <c r="I2643" s="2" t="s">
        <v>186</v>
      </c>
      <c r="J2643" s="2"/>
      <c r="K2643" s="2"/>
      <c r="L2643" s="2"/>
      <c r="M2643" s="2"/>
      <c r="N2643" s="2"/>
      <c r="O2643" s="2"/>
      <c r="P2643" s="2"/>
      <c r="Q2643" s="2"/>
      <c r="R2643" s="2"/>
      <c r="S2643" s="2"/>
      <c r="T2643" s="2"/>
      <c r="U2643" s="2"/>
      <c r="V2643" s="2"/>
      <c r="W2643" s="2"/>
      <c r="X2643" s="2"/>
      <c r="Y2643" s="2"/>
      <c r="Z2643" s="2"/>
      <c r="AA2643" s="2"/>
      <c r="AB2643" s="2"/>
      <c r="AC2643" s="2"/>
      <c r="AD2643" s="2"/>
      <c r="AE2643" s="2"/>
      <c r="AF2643" s="2"/>
      <c r="AG2643" s="2"/>
      <c r="AH2643" s="2"/>
      <c r="AI2643" s="2"/>
      <c r="AJ2643" s="2"/>
      <c r="AK2643" s="2"/>
      <c r="AL2643" s="2"/>
      <c r="AM2643" s="2"/>
      <c r="AN2643" s="2"/>
      <c r="AO2643" s="2"/>
    </row>
    <row r="2644" spans="1:41" hidden="1" x14ac:dyDescent="0.2">
      <c r="A2644" t="s">
        <v>2068</v>
      </c>
      <c r="B2644" s="2" t="s">
        <v>11</v>
      </c>
      <c r="C2644" s="2" t="s">
        <v>2648</v>
      </c>
      <c r="D2644" s="2" t="s">
        <v>2680</v>
      </c>
      <c r="E2644" s="2" t="s">
        <v>2657</v>
      </c>
      <c r="F2644" s="2" t="s">
        <v>2655</v>
      </c>
      <c r="G2644" s="2" t="s">
        <v>2651</v>
      </c>
      <c r="H2644" s="2" t="s">
        <v>1945</v>
      </c>
      <c r="I2644" s="2" t="s">
        <v>186</v>
      </c>
      <c r="J2644" s="2"/>
      <c r="K2644" s="2">
        <v>8.1051610000000007</v>
      </c>
      <c r="L2644" s="2">
        <v>8.549436</v>
      </c>
      <c r="M2644" s="2">
        <v>8.4424069999999993</v>
      </c>
      <c r="N2644" s="2">
        <v>8.3299749999999992</v>
      </c>
      <c r="O2644" s="2">
        <v>8.3757110000000008</v>
      </c>
      <c r="P2644" s="2">
        <v>8.5640529999999995</v>
      </c>
      <c r="Q2644" s="2">
        <v>8.8506789999999995</v>
      </c>
      <c r="R2644" s="2">
        <v>9.2224070000000005</v>
      </c>
      <c r="S2644" s="2">
        <v>9.6490229999999997</v>
      </c>
      <c r="T2644" s="2">
        <v>9.9445920000000001</v>
      </c>
      <c r="U2644" s="2">
        <v>10.270614999999999</v>
      </c>
      <c r="V2644" s="2">
        <v>10.530540999999999</v>
      </c>
      <c r="W2644" s="2">
        <v>10.873844</v>
      </c>
      <c r="X2644" s="2">
        <v>11.151565</v>
      </c>
      <c r="Y2644" s="2">
        <v>11.352582</v>
      </c>
      <c r="Z2644" s="2">
        <v>11.615774</v>
      </c>
      <c r="AA2644" s="2">
        <v>11.921704999999999</v>
      </c>
      <c r="AB2644" s="2">
        <v>12.207606</v>
      </c>
      <c r="AC2644" s="2">
        <v>12.500518</v>
      </c>
      <c r="AD2644" s="2">
        <v>12.807511</v>
      </c>
      <c r="AE2644" s="2">
        <v>13.13321</v>
      </c>
      <c r="AF2644" s="2">
        <v>13.407607</v>
      </c>
      <c r="AG2644" s="2">
        <v>13.721094000000001</v>
      </c>
      <c r="AH2644" s="2">
        <v>13.949669</v>
      </c>
      <c r="AI2644" s="2">
        <v>14.231195</v>
      </c>
      <c r="AJ2644" s="2">
        <v>14.541976</v>
      </c>
      <c r="AK2644" s="2">
        <v>14.874053999999999</v>
      </c>
      <c r="AL2644" s="2">
        <v>15.223860999999999</v>
      </c>
      <c r="AM2644" s="2">
        <v>15.565618000000001</v>
      </c>
      <c r="AN2644" s="2">
        <v>15.913492</v>
      </c>
      <c r="AO2644" s="3">
        <v>2.4E-2</v>
      </c>
    </row>
    <row r="2645" spans="1:41" hidden="1" x14ac:dyDescent="0.2">
      <c r="A2645" t="s">
        <v>2068</v>
      </c>
      <c r="B2645" s="2" t="s">
        <v>13</v>
      </c>
      <c r="C2645" s="2" t="s">
        <v>2648</v>
      </c>
      <c r="D2645" s="2" t="s">
        <v>2680</v>
      </c>
      <c r="E2645" s="2" t="s">
        <v>2657</v>
      </c>
      <c r="F2645" s="2" t="s">
        <v>2655</v>
      </c>
      <c r="G2645" s="2" t="s">
        <v>2652</v>
      </c>
      <c r="H2645" s="2" t="s">
        <v>1946</v>
      </c>
      <c r="I2645" s="2" t="s">
        <v>186</v>
      </c>
      <c r="J2645" s="2"/>
      <c r="K2645" s="2">
        <v>8.1051610000000007</v>
      </c>
      <c r="L2645" s="2">
        <v>8.3168070000000007</v>
      </c>
      <c r="M2645" s="2">
        <v>8.0516159999999992</v>
      </c>
      <c r="N2645" s="2">
        <v>7.8116380000000003</v>
      </c>
      <c r="O2645" s="2">
        <v>7.7838219999999998</v>
      </c>
      <c r="P2645" s="2">
        <v>7.913017</v>
      </c>
      <c r="Q2645" s="2">
        <v>8.1386540000000007</v>
      </c>
      <c r="R2645" s="2">
        <v>8.489001</v>
      </c>
      <c r="S2645" s="2">
        <v>8.8384610000000006</v>
      </c>
      <c r="T2645" s="2">
        <v>9.1719480000000004</v>
      </c>
      <c r="U2645" s="2">
        <v>9.4565760000000001</v>
      </c>
      <c r="V2645" s="2">
        <v>9.7209970000000006</v>
      </c>
      <c r="W2645" s="2">
        <v>10.071737000000001</v>
      </c>
      <c r="X2645" s="2">
        <v>10.351227</v>
      </c>
      <c r="Y2645" s="2">
        <v>10.590774</v>
      </c>
      <c r="Z2645" s="2">
        <v>10.834505</v>
      </c>
      <c r="AA2645" s="2">
        <v>11.116972000000001</v>
      </c>
      <c r="AB2645" s="2">
        <v>11.345473999999999</v>
      </c>
      <c r="AC2645" s="2">
        <v>11.615399</v>
      </c>
      <c r="AD2645" s="2">
        <v>11.849976</v>
      </c>
      <c r="AE2645" s="2">
        <v>12.086482999999999</v>
      </c>
      <c r="AF2645" s="2">
        <v>12.27946</v>
      </c>
      <c r="AG2645" s="2">
        <v>12.515981999999999</v>
      </c>
      <c r="AH2645" s="2">
        <v>12.746026000000001</v>
      </c>
      <c r="AI2645" s="2">
        <v>13.006183999999999</v>
      </c>
      <c r="AJ2645" s="2">
        <v>13.262214</v>
      </c>
      <c r="AK2645" s="2">
        <v>13.472080999999999</v>
      </c>
      <c r="AL2645" s="2">
        <v>13.720250999999999</v>
      </c>
      <c r="AM2645" s="2">
        <v>13.993534</v>
      </c>
      <c r="AN2645" s="2">
        <v>14.261291999999999</v>
      </c>
      <c r="AO2645" s="3">
        <v>0.02</v>
      </c>
    </row>
    <row r="2646" spans="1:41" hidden="1" x14ac:dyDescent="0.2">
      <c r="A2646" t="s">
        <v>2068</v>
      </c>
      <c r="B2646" s="2" t="s">
        <v>15</v>
      </c>
      <c r="C2646" s="2" t="s">
        <v>2648</v>
      </c>
      <c r="D2646" s="2" t="s">
        <v>2680</v>
      </c>
      <c r="E2646" s="2" t="s">
        <v>2657</v>
      </c>
      <c r="F2646" s="2" t="s">
        <v>2655</v>
      </c>
      <c r="G2646" s="2" t="s">
        <v>2653</v>
      </c>
      <c r="H2646" s="2" t="s">
        <v>1947</v>
      </c>
      <c r="I2646" s="2" t="s">
        <v>186</v>
      </c>
      <c r="J2646" s="2"/>
      <c r="K2646" s="2">
        <v>8.1051610000000007</v>
      </c>
      <c r="L2646" s="2">
        <v>9.2854530000000004</v>
      </c>
      <c r="M2646" s="2">
        <v>9.2196879999999997</v>
      </c>
      <c r="N2646" s="2">
        <v>9.4422990000000002</v>
      </c>
      <c r="O2646" s="2">
        <v>9.5888740000000006</v>
      </c>
      <c r="P2646" s="2">
        <v>9.9376320000000007</v>
      </c>
      <c r="Q2646" s="2">
        <v>10.268629000000001</v>
      </c>
      <c r="R2646" s="2">
        <v>10.796916</v>
      </c>
      <c r="S2646" s="2">
        <v>11.443657</v>
      </c>
      <c r="T2646" s="2">
        <v>11.854186</v>
      </c>
      <c r="U2646" s="2">
        <v>12.342076</v>
      </c>
      <c r="V2646" s="2">
        <v>12.770334</v>
      </c>
      <c r="W2646" s="2">
        <v>13.204046999999999</v>
      </c>
      <c r="X2646" s="2">
        <v>13.572039</v>
      </c>
      <c r="Y2646" s="2">
        <v>13.878757</v>
      </c>
      <c r="Z2646" s="2">
        <v>14.323898</v>
      </c>
      <c r="AA2646" s="2">
        <v>14.695843999999999</v>
      </c>
      <c r="AB2646" s="2">
        <v>15.074947999999999</v>
      </c>
      <c r="AC2646" s="2">
        <v>15.52961</v>
      </c>
      <c r="AD2646" s="2">
        <v>16.000032000000001</v>
      </c>
      <c r="AE2646" s="2">
        <v>16.340015000000001</v>
      </c>
      <c r="AF2646" s="2">
        <v>16.608388999999999</v>
      </c>
      <c r="AG2646" s="2">
        <v>16.914919000000001</v>
      </c>
      <c r="AH2646" s="2">
        <v>17.461369000000001</v>
      </c>
      <c r="AI2646" s="2">
        <v>17.921785</v>
      </c>
      <c r="AJ2646" s="2">
        <v>18.400656000000001</v>
      </c>
      <c r="AK2646" s="2">
        <v>18.895389999999999</v>
      </c>
      <c r="AL2646" s="2">
        <v>19.379594999999998</v>
      </c>
      <c r="AM2646" s="2">
        <v>19.968026999999999</v>
      </c>
      <c r="AN2646" s="2">
        <v>20.560714999999998</v>
      </c>
      <c r="AO2646" s="3">
        <v>3.3000000000000002E-2</v>
      </c>
    </row>
    <row r="2647" spans="1:41" hidden="1" x14ac:dyDescent="0.2">
      <c r="A2647" t="s">
        <v>2068</v>
      </c>
      <c r="B2647" s="2" t="s">
        <v>25</v>
      </c>
      <c r="C2647" s="2" t="s">
        <v>2648</v>
      </c>
      <c r="D2647" s="2" t="s">
        <v>2680</v>
      </c>
      <c r="E2647" s="2" t="s">
        <v>2657</v>
      </c>
      <c r="F2647" s="2" t="s">
        <v>2656</v>
      </c>
      <c r="G2647" s="2"/>
      <c r="H2647" s="2"/>
      <c r="I2647" s="2" t="s">
        <v>186</v>
      </c>
      <c r="J2647" s="2"/>
      <c r="K2647" s="2"/>
      <c r="L2647" s="2"/>
      <c r="M2647" s="2"/>
      <c r="N2647" s="2"/>
      <c r="O2647" s="2"/>
      <c r="P2647" s="2"/>
      <c r="Q2647" s="2"/>
      <c r="R2647" s="2"/>
      <c r="S2647" s="2"/>
      <c r="T2647" s="2"/>
      <c r="U2647" s="2"/>
      <c r="V2647" s="2"/>
      <c r="W2647" s="2"/>
      <c r="X2647" s="2"/>
      <c r="Y2647" s="2"/>
      <c r="Z2647" s="2"/>
      <c r="AA2647" s="2"/>
      <c r="AB2647" s="2"/>
      <c r="AC2647" s="2"/>
      <c r="AD2647" s="2"/>
      <c r="AE2647" s="2"/>
      <c r="AF2647" s="2"/>
      <c r="AG2647" s="2"/>
      <c r="AH2647" s="2"/>
      <c r="AI2647" s="2"/>
      <c r="AJ2647" s="2"/>
      <c r="AK2647" s="2"/>
      <c r="AL2647" s="2"/>
      <c r="AM2647" s="2"/>
      <c r="AN2647" s="2"/>
      <c r="AO2647" s="2"/>
    </row>
    <row r="2648" spans="1:41" hidden="1" x14ac:dyDescent="0.2">
      <c r="A2648" t="s">
        <v>2068</v>
      </c>
      <c r="B2648" s="2" t="s">
        <v>11</v>
      </c>
      <c r="C2648" s="2" t="s">
        <v>2648</v>
      </c>
      <c r="D2648" s="2" t="s">
        <v>2680</v>
      </c>
      <c r="E2648" s="2" t="s">
        <v>2657</v>
      </c>
      <c r="F2648" s="2" t="s">
        <v>2656</v>
      </c>
      <c r="G2648" s="2" t="s">
        <v>2651</v>
      </c>
      <c r="H2648" s="2" t="s">
        <v>1948</v>
      </c>
      <c r="I2648" s="2" t="s">
        <v>186</v>
      </c>
      <c r="J2648" s="2"/>
      <c r="K2648" s="2">
        <v>28.589117000000002</v>
      </c>
      <c r="L2648" s="2">
        <v>28.237946000000001</v>
      </c>
      <c r="M2648" s="2">
        <v>28.878865999999999</v>
      </c>
      <c r="N2648" s="2">
        <v>28.233792999999999</v>
      </c>
      <c r="O2648" s="2">
        <v>28.094206</v>
      </c>
      <c r="P2648" s="2">
        <v>28.506495000000001</v>
      </c>
      <c r="Q2648" s="2">
        <v>29.475446999999999</v>
      </c>
      <c r="R2648" s="2">
        <v>30.617961999999999</v>
      </c>
      <c r="S2648" s="2">
        <v>31.704637999999999</v>
      </c>
      <c r="T2648" s="2">
        <v>32.679015999999997</v>
      </c>
      <c r="U2648" s="2">
        <v>33.429851999999997</v>
      </c>
      <c r="V2648" s="2">
        <v>34.102398000000001</v>
      </c>
      <c r="W2648" s="2">
        <v>35.042088</v>
      </c>
      <c r="X2648" s="2">
        <v>35.872031999999997</v>
      </c>
      <c r="Y2648" s="2">
        <v>36.296135</v>
      </c>
      <c r="Z2648" s="2">
        <v>37.048850999999999</v>
      </c>
      <c r="AA2648" s="2">
        <v>37.083011999999997</v>
      </c>
      <c r="AB2648" s="2">
        <v>37.768749</v>
      </c>
      <c r="AC2648" s="2">
        <v>38.418148000000002</v>
      </c>
      <c r="AD2648" s="2">
        <v>39.135223000000003</v>
      </c>
      <c r="AE2648" s="2">
        <v>39.972698000000001</v>
      </c>
      <c r="AF2648" s="2">
        <v>40.621890999999998</v>
      </c>
      <c r="AG2648" s="2">
        <v>41.246284000000003</v>
      </c>
      <c r="AH2648" s="2">
        <v>41.935482</v>
      </c>
      <c r="AI2648" s="2">
        <v>42.596668000000001</v>
      </c>
      <c r="AJ2648" s="2">
        <v>43.309218999999999</v>
      </c>
      <c r="AK2648" s="2">
        <v>45.023415</v>
      </c>
      <c r="AL2648" s="2">
        <v>45.923580000000001</v>
      </c>
      <c r="AM2648" s="2">
        <v>46.779079000000003</v>
      </c>
      <c r="AN2648" s="2">
        <v>47.614677</v>
      </c>
      <c r="AO2648" s="3">
        <v>1.7999999999999999E-2</v>
      </c>
    </row>
    <row r="2649" spans="1:41" hidden="1" x14ac:dyDescent="0.2">
      <c r="A2649" t="s">
        <v>2068</v>
      </c>
      <c r="B2649" s="2" t="s">
        <v>13</v>
      </c>
      <c r="C2649" s="2" t="s">
        <v>2648</v>
      </c>
      <c r="D2649" s="2" t="s">
        <v>2680</v>
      </c>
      <c r="E2649" s="2" t="s">
        <v>2657</v>
      </c>
      <c r="F2649" s="2" t="s">
        <v>2656</v>
      </c>
      <c r="G2649" s="2" t="s">
        <v>2652</v>
      </c>
      <c r="H2649" s="2" t="s">
        <v>1949</v>
      </c>
      <c r="I2649" s="2" t="s">
        <v>186</v>
      </c>
      <c r="J2649" s="2"/>
      <c r="K2649" s="2">
        <v>28.576998</v>
      </c>
      <c r="L2649" s="2">
        <v>27.694576000000001</v>
      </c>
      <c r="M2649" s="2">
        <v>27.778680999999999</v>
      </c>
      <c r="N2649" s="2">
        <v>27.203161000000001</v>
      </c>
      <c r="O2649" s="2">
        <v>26.962060999999999</v>
      </c>
      <c r="P2649" s="2">
        <v>27.327621000000001</v>
      </c>
      <c r="Q2649" s="2">
        <v>28.181170000000002</v>
      </c>
      <c r="R2649" s="2">
        <v>29.067655999999999</v>
      </c>
      <c r="S2649" s="2">
        <v>30.035063000000001</v>
      </c>
      <c r="T2649" s="2">
        <v>31.088336999999999</v>
      </c>
      <c r="U2649" s="2">
        <v>31.963905</v>
      </c>
      <c r="V2649" s="2">
        <v>32.663231000000003</v>
      </c>
      <c r="W2649" s="2">
        <v>33.534813</v>
      </c>
      <c r="X2649" s="2">
        <v>34.294044</v>
      </c>
      <c r="Y2649" s="2">
        <v>34.935169000000002</v>
      </c>
      <c r="Z2649" s="2">
        <v>35.583072999999999</v>
      </c>
      <c r="AA2649" s="2">
        <v>36.321258999999998</v>
      </c>
      <c r="AB2649" s="2">
        <v>37.083038000000002</v>
      </c>
      <c r="AC2649" s="2">
        <v>37.777450999999999</v>
      </c>
      <c r="AD2649" s="2">
        <v>38.661171000000003</v>
      </c>
      <c r="AE2649" s="2">
        <v>39.464294000000002</v>
      </c>
      <c r="AF2649" s="2">
        <v>40.019126999999997</v>
      </c>
      <c r="AG2649" s="2">
        <v>40.546455000000002</v>
      </c>
      <c r="AH2649" s="2">
        <v>41.184874999999998</v>
      </c>
      <c r="AI2649" s="2">
        <v>41.857810999999998</v>
      </c>
      <c r="AJ2649" s="2">
        <v>42.575653000000003</v>
      </c>
      <c r="AK2649" s="2">
        <v>43.011612</v>
      </c>
      <c r="AL2649" s="2">
        <v>43.570065</v>
      </c>
      <c r="AM2649" s="2">
        <v>44.159869999999998</v>
      </c>
      <c r="AN2649" s="2">
        <v>44.646439000000001</v>
      </c>
      <c r="AO2649" s="3">
        <v>1.6E-2</v>
      </c>
    </row>
    <row r="2650" spans="1:41" hidden="1" x14ac:dyDescent="0.2">
      <c r="A2650" t="s">
        <v>2068</v>
      </c>
      <c r="B2650" s="2" t="s">
        <v>15</v>
      </c>
      <c r="C2650" s="2" t="s">
        <v>2648</v>
      </c>
      <c r="D2650" s="2" t="s">
        <v>2680</v>
      </c>
      <c r="E2650" s="2" t="s">
        <v>2657</v>
      </c>
      <c r="F2650" s="2" t="s">
        <v>2656</v>
      </c>
      <c r="G2650" s="2" t="s">
        <v>2653</v>
      </c>
      <c r="H2650" s="2" t="s">
        <v>1950</v>
      </c>
      <c r="I2650" s="2" t="s">
        <v>186</v>
      </c>
      <c r="J2650" s="2"/>
      <c r="K2650" s="2">
        <v>28.634360999999998</v>
      </c>
      <c r="L2650" s="2">
        <v>27.970047000000001</v>
      </c>
      <c r="M2650" s="2">
        <v>30.007044</v>
      </c>
      <c r="N2650" s="2">
        <v>30.401824999999999</v>
      </c>
      <c r="O2650" s="2">
        <v>30.497519</v>
      </c>
      <c r="P2650" s="2">
        <v>31.152343999999999</v>
      </c>
      <c r="Q2650" s="2">
        <v>32.116031999999997</v>
      </c>
      <c r="R2650" s="2">
        <v>33.199505000000002</v>
      </c>
      <c r="S2650" s="2">
        <v>34.533489000000003</v>
      </c>
      <c r="T2650" s="2">
        <v>34.758983999999998</v>
      </c>
      <c r="U2650" s="2">
        <v>35.479191</v>
      </c>
      <c r="V2650" s="2">
        <v>36.294006000000003</v>
      </c>
      <c r="W2650" s="2">
        <v>37.096718000000003</v>
      </c>
      <c r="X2650" s="2">
        <v>37.907077999999998</v>
      </c>
      <c r="Y2650" s="2">
        <v>38.536963999999998</v>
      </c>
      <c r="Z2650" s="2">
        <v>39.478897000000003</v>
      </c>
      <c r="AA2650" s="2">
        <v>40.285575999999999</v>
      </c>
      <c r="AB2650" s="2">
        <v>41.094906000000002</v>
      </c>
      <c r="AC2650" s="2">
        <v>41.988453</v>
      </c>
      <c r="AD2650" s="2">
        <v>42.939953000000003</v>
      </c>
      <c r="AE2650" s="2">
        <v>43.728897000000003</v>
      </c>
      <c r="AF2650" s="2">
        <v>44.176169999999999</v>
      </c>
      <c r="AG2650" s="2">
        <v>44.529891999999997</v>
      </c>
      <c r="AH2650" s="2">
        <v>46.312255999999998</v>
      </c>
      <c r="AI2650" s="2">
        <v>46.705249999999999</v>
      </c>
      <c r="AJ2650" s="2">
        <v>48.471499999999999</v>
      </c>
      <c r="AK2650" s="2">
        <v>48.981341999999998</v>
      </c>
      <c r="AL2650" s="2">
        <v>49.262608</v>
      </c>
      <c r="AM2650" s="2">
        <v>51.779507000000002</v>
      </c>
      <c r="AN2650" s="2">
        <v>52.666321000000003</v>
      </c>
      <c r="AO2650" s="3">
        <v>2.1000000000000001E-2</v>
      </c>
    </row>
    <row r="2651" spans="1:41" hidden="1" x14ac:dyDescent="0.2">
      <c r="A2651" t="s">
        <v>2068</v>
      </c>
      <c r="B2651" s="2" t="s">
        <v>46</v>
      </c>
      <c r="C2651" s="2"/>
      <c r="D2651" s="2"/>
      <c r="E2651" s="2"/>
      <c r="F2651" s="2"/>
      <c r="G2651" s="2"/>
      <c r="H2651" s="2"/>
      <c r="I2651" s="2"/>
      <c r="J2651" s="2"/>
      <c r="K2651" s="2"/>
      <c r="L2651" s="2"/>
      <c r="M2651" s="2"/>
      <c r="N2651" s="2"/>
      <c r="O2651" s="2"/>
      <c r="P2651" s="2"/>
      <c r="Q2651" s="2"/>
      <c r="R2651" s="2"/>
      <c r="S2651" s="2"/>
      <c r="T2651" s="2"/>
      <c r="U2651" s="2"/>
      <c r="V2651" s="2"/>
      <c r="W2651" s="2"/>
      <c r="X2651" s="2"/>
      <c r="Y2651" s="2"/>
      <c r="Z2651" s="2"/>
      <c r="AA2651" s="2"/>
      <c r="AB2651" s="2"/>
      <c r="AC2651" s="2"/>
      <c r="AD2651" s="2"/>
      <c r="AE2651" s="2"/>
      <c r="AF2651" s="2"/>
      <c r="AG2651" s="2"/>
      <c r="AH2651" s="2"/>
      <c r="AI2651" s="2"/>
      <c r="AJ2651" s="2"/>
      <c r="AK2651" s="2"/>
      <c r="AL2651" s="2"/>
      <c r="AM2651" s="2"/>
      <c r="AN2651" s="2"/>
      <c r="AO2651" s="2"/>
    </row>
    <row r="2652" spans="1:41" hidden="1" x14ac:dyDescent="0.2">
      <c r="A2652" t="s">
        <v>2068</v>
      </c>
      <c r="B2652" s="2" t="s">
        <v>9</v>
      </c>
      <c r="C2652" s="2" t="s">
        <v>2648</v>
      </c>
      <c r="D2652" s="2" t="s">
        <v>2680</v>
      </c>
      <c r="E2652" s="2" t="s">
        <v>2659</v>
      </c>
      <c r="F2652" s="2" t="s">
        <v>2650</v>
      </c>
      <c r="G2652" s="2"/>
      <c r="H2652" s="2"/>
      <c r="I2652" s="2" t="s">
        <v>186</v>
      </c>
      <c r="J2652" s="2"/>
      <c r="K2652" s="2"/>
      <c r="L2652" s="2"/>
      <c r="M2652" s="2"/>
      <c r="N2652" s="2"/>
      <c r="O2652" s="2"/>
      <c r="P2652" s="2"/>
      <c r="Q2652" s="2"/>
      <c r="R2652" s="2"/>
      <c r="S2652" s="2"/>
      <c r="T2652" s="2"/>
      <c r="U2652" s="2"/>
      <c r="V2652" s="2"/>
      <c r="W2652" s="2"/>
      <c r="X2652" s="2"/>
      <c r="Y2652" s="2"/>
      <c r="Z2652" s="2"/>
      <c r="AA2652" s="2"/>
      <c r="AB2652" s="2"/>
      <c r="AC2652" s="2"/>
      <c r="AD2652" s="2"/>
      <c r="AE2652" s="2"/>
      <c r="AF2652" s="2"/>
      <c r="AG2652" s="2"/>
      <c r="AH2652" s="2"/>
      <c r="AI2652" s="2"/>
      <c r="AJ2652" s="2"/>
      <c r="AK2652" s="2"/>
      <c r="AL2652" s="2"/>
      <c r="AM2652" s="2"/>
      <c r="AN2652" s="2"/>
      <c r="AO2652" s="2"/>
    </row>
    <row r="2653" spans="1:41" hidden="1" x14ac:dyDescent="0.2">
      <c r="A2653" t="s">
        <v>2068</v>
      </c>
      <c r="B2653" s="2" t="s">
        <v>11</v>
      </c>
      <c r="C2653" s="2" t="s">
        <v>2648</v>
      </c>
      <c r="D2653" s="2" t="s">
        <v>2680</v>
      </c>
      <c r="E2653" s="2" t="s">
        <v>2659</v>
      </c>
      <c r="F2653" s="2" t="s">
        <v>2650</v>
      </c>
      <c r="G2653" s="2" t="s">
        <v>2651</v>
      </c>
      <c r="H2653" s="2" t="s">
        <v>1951</v>
      </c>
      <c r="I2653" s="2" t="s">
        <v>186</v>
      </c>
      <c r="J2653" s="2"/>
      <c r="K2653" s="2">
        <v>13.641980999999999</v>
      </c>
      <c r="L2653" s="2">
        <v>14.823278999999999</v>
      </c>
      <c r="M2653" s="2">
        <v>13.228116</v>
      </c>
      <c r="N2653" s="2">
        <v>13.50958</v>
      </c>
      <c r="O2653" s="2">
        <v>13.700346</v>
      </c>
      <c r="P2653" s="2">
        <v>14.203958999999999</v>
      </c>
      <c r="Q2653" s="2">
        <v>15.032783</v>
      </c>
      <c r="R2653" s="2">
        <v>16.078341000000002</v>
      </c>
      <c r="S2653" s="2">
        <v>16.922007000000001</v>
      </c>
      <c r="T2653" s="2">
        <v>17.805546</v>
      </c>
      <c r="U2653" s="2">
        <v>18.664694000000001</v>
      </c>
      <c r="V2653" s="2">
        <v>19.456358000000002</v>
      </c>
      <c r="W2653" s="2">
        <v>20.259916</v>
      </c>
      <c r="X2653" s="2">
        <v>20.942270000000001</v>
      </c>
      <c r="Y2653" s="2">
        <v>21.565059999999999</v>
      </c>
      <c r="Z2653" s="2">
        <v>22.266251</v>
      </c>
      <c r="AA2653" s="2">
        <v>23.055674</v>
      </c>
      <c r="AB2653" s="2">
        <v>23.847632999999998</v>
      </c>
      <c r="AC2653" s="2">
        <v>24.515267999999999</v>
      </c>
      <c r="AD2653" s="2">
        <v>25.546053000000001</v>
      </c>
      <c r="AE2653" s="2">
        <v>26.414724</v>
      </c>
      <c r="AF2653" s="2">
        <v>27.043839999999999</v>
      </c>
      <c r="AG2653" s="2">
        <v>27.982063</v>
      </c>
      <c r="AH2653" s="2">
        <v>29.014348999999999</v>
      </c>
      <c r="AI2653" s="2">
        <v>29.733128000000001</v>
      </c>
      <c r="AJ2653" s="2">
        <v>30.615953000000001</v>
      </c>
      <c r="AK2653" s="2">
        <v>31.452760999999999</v>
      </c>
      <c r="AL2653" s="2">
        <v>32.243564999999997</v>
      </c>
      <c r="AM2653" s="2">
        <v>32.938231999999999</v>
      </c>
      <c r="AN2653" s="2">
        <v>33.640236000000002</v>
      </c>
      <c r="AO2653" s="3">
        <v>3.2000000000000001E-2</v>
      </c>
    </row>
    <row r="2654" spans="1:41" hidden="1" x14ac:dyDescent="0.2">
      <c r="A2654" t="s">
        <v>2068</v>
      </c>
      <c r="B2654" s="2" t="s">
        <v>13</v>
      </c>
      <c r="C2654" s="2" t="s">
        <v>2648</v>
      </c>
      <c r="D2654" s="2" t="s">
        <v>2680</v>
      </c>
      <c r="E2654" s="2" t="s">
        <v>2659</v>
      </c>
      <c r="F2654" s="2" t="s">
        <v>2650</v>
      </c>
      <c r="G2654" s="2" t="s">
        <v>2652</v>
      </c>
      <c r="H2654" s="2" t="s">
        <v>1952</v>
      </c>
      <c r="I2654" s="2" t="s">
        <v>186</v>
      </c>
      <c r="J2654" s="2"/>
      <c r="K2654" s="2">
        <v>13.641980999999999</v>
      </c>
      <c r="L2654" s="2">
        <v>14.326269</v>
      </c>
      <c r="M2654" s="2">
        <v>12.259755999999999</v>
      </c>
      <c r="N2654" s="2">
        <v>11.873374</v>
      </c>
      <c r="O2654" s="2">
        <v>11.786516000000001</v>
      </c>
      <c r="P2654" s="2">
        <v>11.999395</v>
      </c>
      <c r="Q2654" s="2">
        <v>12.402298</v>
      </c>
      <c r="R2654" s="2">
        <v>13.033493999999999</v>
      </c>
      <c r="S2654" s="2">
        <v>13.751612</v>
      </c>
      <c r="T2654" s="2">
        <v>14.367091</v>
      </c>
      <c r="U2654" s="2">
        <v>14.937016</v>
      </c>
      <c r="V2654" s="2">
        <v>15.777037999999999</v>
      </c>
      <c r="W2654" s="2">
        <v>16.627728999999999</v>
      </c>
      <c r="X2654" s="2">
        <v>17.162856999999999</v>
      </c>
      <c r="Y2654" s="2">
        <v>17.583527</v>
      </c>
      <c r="Z2654" s="2">
        <v>18.096729</v>
      </c>
      <c r="AA2654" s="2">
        <v>18.767645000000002</v>
      </c>
      <c r="AB2654" s="2">
        <v>19.545641</v>
      </c>
      <c r="AC2654" s="2">
        <v>20.092358000000001</v>
      </c>
      <c r="AD2654" s="2">
        <v>20.995646000000001</v>
      </c>
      <c r="AE2654" s="2">
        <v>21.605782000000001</v>
      </c>
      <c r="AF2654" s="2">
        <v>22.156442999999999</v>
      </c>
      <c r="AG2654" s="2">
        <v>22.732094</v>
      </c>
      <c r="AH2654" s="2">
        <v>23.264033999999999</v>
      </c>
      <c r="AI2654" s="2">
        <v>23.792824</v>
      </c>
      <c r="AJ2654" s="2">
        <v>24.26219</v>
      </c>
      <c r="AK2654" s="2">
        <v>24.601168000000001</v>
      </c>
      <c r="AL2654" s="2">
        <v>24.947931000000001</v>
      </c>
      <c r="AM2654" s="2">
        <v>25.593572999999999</v>
      </c>
      <c r="AN2654" s="2">
        <v>26.090914000000001</v>
      </c>
      <c r="AO2654" s="3">
        <v>2.3E-2</v>
      </c>
    </row>
    <row r="2655" spans="1:41" hidden="1" x14ac:dyDescent="0.2">
      <c r="A2655" t="s">
        <v>2068</v>
      </c>
      <c r="B2655" s="2" t="s">
        <v>15</v>
      </c>
      <c r="C2655" s="2" t="s">
        <v>2648</v>
      </c>
      <c r="D2655" s="2" t="s">
        <v>2680</v>
      </c>
      <c r="E2655" s="2" t="s">
        <v>2659</v>
      </c>
      <c r="F2655" s="2" t="s">
        <v>2650</v>
      </c>
      <c r="G2655" s="2" t="s">
        <v>2653</v>
      </c>
      <c r="H2655" s="2" t="s">
        <v>1953</v>
      </c>
      <c r="I2655" s="2" t="s">
        <v>186</v>
      </c>
      <c r="J2655" s="2"/>
      <c r="K2655" s="2">
        <v>13.641980999999999</v>
      </c>
      <c r="L2655" s="2">
        <v>15.635956</v>
      </c>
      <c r="M2655" s="2">
        <v>14.600004</v>
      </c>
      <c r="N2655" s="2">
        <v>15.900316</v>
      </c>
      <c r="O2655" s="2">
        <v>16.963642</v>
      </c>
      <c r="P2655" s="2">
        <v>18.052396999999999</v>
      </c>
      <c r="Q2655" s="2">
        <v>19.186996000000001</v>
      </c>
      <c r="R2655" s="2">
        <v>20.500914000000002</v>
      </c>
      <c r="S2655" s="2">
        <v>22.575558000000001</v>
      </c>
      <c r="T2655" s="2">
        <v>24.032789000000001</v>
      </c>
      <c r="U2655" s="2">
        <v>25.430204</v>
      </c>
      <c r="V2655" s="2">
        <v>26.775642000000001</v>
      </c>
      <c r="W2655" s="2">
        <v>27.986173999999998</v>
      </c>
      <c r="X2655" s="2">
        <v>29.087060999999999</v>
      </c>
      <c r="Y2655" s="2">
        <v>29.872789000000001</v>
      </c>
      <c r="Z2655" s="2">
        <v>31.105186</v>
      </c>
      <c r="AA2655" s="2">
        <v>32.055584000000003</v>
      </c>
      <c r="AB2655" s="2">
        <v>33.180202000000001</v>
      </c>
      <c r="AC2655" s="2">
        <v>34.346854999999998</v>
      </c>
      <c r="AD2655" s="2">
        <v>35.128613000000001</v>
      </c>
      <c r="AE2655" s="2">
        <v>35.862278000000003</v>
      </c>
      <c r="AF2655" s="2">
        <v>36.605136999999999</v>
      </c>
      <c r="AG2655" s="2">
        <v>37.74194</v>
      </c>
      <c r="AH2655" s="2">
        <v>39.243907999999998</v>
      </c>
      <c r="AI2655" s="2">
        <v>40.822249999999997</v>
      </c>
      <c r="AJ2655" s="2">
        <v>42.139805000000003</v>
      </c>
      <c r="AK2655" s="2">
        <v>43.398457000000001</v>
      </c>
      <c r="AL2655" s="2">
        <v>44.531883000000001</v>
      </c>
      <c r="AM2655" s="2">
        <v>45.956249</v>
      </c>
      <c r="AN2655" s="2">
        <v>47.139645000000002</v>
      </c>
      <c r="AO2655" s="3">
        <v>4.3999999999999997E-2</v>
      </c>
    </row>
    <row r="2656" spans="1:41" hidden="1" x14ac:dyDescent="0.2">
      <c r="A2656" t="s">
        <v>2068</v>
      </c>
      <c r="B2656" s="2" t="s">
        <v>17</v>
      </c>
      <c r="C2656" s="2" t="s">
        <v>2648</v>
      </c>
      <c r="D2656" s="2" t="s">
        <v>2680</v>
      </c>
      <c r="E2656" s="2" t="s">
        <v>2659</v>
      </c>
      <c r="F2656" s="2" t="s">
        <v>2654</v>
      </c>
      <c r="G2656" s="2"/>
      <c r="H2656" s="2"/>
      <c r="I2656" s="2" t="s">
        <v>186</v>
      </c>
      <c r="J2656" s="2"/>
      <c r="K2656" s="2"/>
      <c r="L2656" s="2"/>
      <c r="M2656" s="2"/>
      <c r="N2656" s="2"/>
      <c r="O2656" s="2"/>
      <c r="P2656" s="2"/>
      <c r="Q2656" s="2"/>
      <c r="R2656" s="2"/>
      <c r="S2656" s="2"/>
      <c r="T2656" s="2"/>
      <c r="U2656" s="2"/>
      <c r="V2656" s="2"/>
      <c r="W2656" s="2"/>
      <c r="X2656" s="2"/>
      <c r="Y2656" s="2"/>
      <c r="Z2656" s="2"/>
      <c r="AA2656" s="2"/>
      <c r="AB2656" s="2"/>
      <c r="AC2656" s="2"/>
      <c r="AD2656" s="2"/>
      <c r="AE2656" s="2"/>
      <c r="AF2656" s="2"/>
      <c r="AG2656" s="2"/>
      <c r="AH2656" s="2"/>
      <c r="AI2656" s="2"/>
      <c r="AJ2656" s="2"/>
      <c r="AK2656" s="2"/>
      <c r="AL2656" s="2"/>
      <c r="AM2656" s="2"/>
      <c r="AN2656" s="2"/>
      <c r="AO2656" s="2"/>
    </row>
    <row r="2657" spans="1:41" hidden="1" x14ac:dyDescent="0.2">
      <c r="A2657" t="s">
        <v>2068</v>
      </c>
      <c r="B2657" s="2" t="s">
        <v>11</v>
      </c>
      <c r="C2657" s="2" t="s">
        <v>2648</v>
      </c>
      <c r="D2657" s="2" t="s">
        <v>2680</v>
      </c>
      <c r="E2657" s="2" t="s">
        <v>2659</v>
      </c>
      <c r="F2657" s="2" t="s">
        <v>2654</v>
      </c>
      <c r="G2657" s="2" t="s">
        <v>2651</v>
      </c>
      <c r="H2657" s="2" t="s">
        <v>1954</v>
      </c>
      <c r="I2657" s="2" t="s">
        <v>186</v>
      </c>
      <c r="J2657" s="2"/>
      <c r="K2657" s="2">
        <v>21.856152999999999</v>
      </c>
      <c r="L2657" s="2">
        <v>22.850121999999999</v>
      </c>
      <c r="M2657" s="2">
        <v>21.905321000000001</v>
      </c>
      <c r="N2657" s="2">
        <v>22.840578000000001</v>
      </c>
      <c r="O2657" s="2">
        <v>22.853391999999999</v>
      </c>
      <c r="P2657" s="2">
        <v>22.912008</v>
      </c>
      <c r="Q2657" s="2">
        <v>23.076851000000001</v>
      </c>
      <c r="R2657" s="2">
        <v>23.885155000000001</v>
      </c>
      <c r="S2657" s="2">
        <v>24.616831000000001</v>
      </c>
      <c r="T2657" s="2">
        <v>25.152350999999999</v>
      </c>
      <c r="U2657" s="2">
        <v>26.076635</v>
      </c>
      <c r="V2657" s="2">
        <v>26.801200999999999</v>
      </c>
      <c r="W2657" s="2">
        <v>27.514665999999998</v>
      </c>
      <c r="X2657" s="2">
        <v>28.194123999999999</v>
      </c>
      <c r="Y2657" s="2">
        <v>28.954428</v>
      </c>
      <c r="Z2657" s="2">
        <v>29.846409000000001</v>
      </c>
      <c r="AA2657" s="2">
        <v>30.840132000000001</v>
      </c>
      <c r="AB2657" s="2">
        <v>31.723461</v>
      </c>
      <c r="AC2657" s="2">
        <v>32.528973000000001</v>
      </c>
      <c r="AD2657" s="2">
        <v>33.555241000000002</v>
      </c>
      <c r="AE2657" s="2">
        <v>34.491988999999997</v>
      </c>
      <c r="AF2657" s="2">
        <v>35.296936000000002</v>
      </c>
      <c r="AG2657" s="2">
        <v>36.532840999999998</v>
      </c>
      <c r="AH2657" s="2">
        <v>37.841526000000002</v>
      </c>
      <c r="AI2657" s="2">
        <v>38.860767000000003</v>
      </c>
      <c r="AJ2657" s="2">
        <v>40.054096000000001</v>
      </c>
      <c r="AK2657" s="2">
        <v>41.067135</v>
      </c>
      <c r="AL2657" s="2">
        <v>41.928100999999998</v>
      </c>
      <c r="AM2657" s="2">
        <v>42.820495999999999</v>
      </c>
      <c r="AN2657" s="2">
        <v>43.636124000000002</v>
      </c>
      <c r="AO2657" s="3">
        <v>2.4E-2</v>
      </c>
    </row>
    <row r="2658" spans="1:41" hidden="1" x14ac:dyDescent="0.2">
      <c r="A2658" t="s">
        <v>2068</v>
      </c>
      <c r="B2658" s="2" t="s">
        <v>13</v>
      </c>
      <c r="C2658" s="2" t="s">
        <v>2648</v>
      </c>
      <c r="D2658" s="2" t="s">
        <v>2680</v>
      </c>
      <c r="E2658" s="2" t="s">
        <v>2659</v>
      </c>
      <c r="F2658" s="2" t="s">
        <v>2654</v>
      </c>
      <c r="G2658" s="2" t="s">
        <v>2652</v>
      </c>
      <c r="H2658" s="2" t="s">
        <v>1955</v>
      </c>
      <c r="I2658" s="2" t="s">
        <v>186</v>
      </c>
      <c r="J2658" s="2"/>
      <c r="K2658" s="2">
        <v>21.856152999999999</v>
      </c>
      <c r="L2658" s="2">
        <v>22.843921999999999</v>
      </c>
      <c r="M2658" s="2">
        <v>21.431114000000001</v>
      </c>
      <c r="N2658" s="2">
        <v>21.826895</v>
      </c>
      <c r="O2658" s="2">
        <v>21.742284999999999</v>
      </c>
      <c r="P2658" s="2">
        <v>21.808098000000001</v>
      </c>
      <c r="Q2658" s="2">
        <v>22.036563999999998</v>
      </c>
      <c r="R2658" s="2">
        <v>22.825499000000001</v>
      </c>
      <c r="S2658" s="2">
        <v>23.553485999999999</v>
      </c>
      <c r="T2658" s="2">
        <v>24.110665999999998</v>
      </c>
      <c r="U2658" s="2">
        <v>24.804731</v>
      </c>
      <c r="V2658" s="2">
        <v>25.549364000000001</v>
      </c>
      <c r="W2658" s="2">
        <v>26.244285999999999</v>
      </c>
      <c r="X2658" s="2">
        <v>26.698687</v>
      </c>
      <c r="Y2658" s="2">
        <v>27.344833000000001</v>
      </c>
      <c r="Z2658" s="2">
        <v>27.991886000000001</v>
      </c>
      <c r="AA2658" s="2">
        <v>28.703976000000001</v>
      </c>
      <c r="AB2658" s="2">
        <v>29.503691</v>
      </c>
      <c r="AC2658" s="2">
        <v>30.197426</v>
      </c>
      <c r="AD2658" s="2">
        <v>31.404126999999999</v>
      </c>
      <c r="AE2658" s="2">
        <v>32.340255999999997</v>
      </c>
      <c r="AF2658" s="2">
        <v>33.069698000000002</v>
      </c>
      <c r="AG2658" s="2">
        <v>34.223328000000002</v>
      </c>
      <c r="AH2658" s="2">
        <v>35.117618999999998</v>
      </c>
      <c r="AI2658" s="2">
        <v>35.905098000000002</v>
      </c>
      <c r="AJ2658" s="2">
        <v>37.063789</v>
      </c>
      <c r="AK2658" s="2">
        <v>37.554558</v>
      </c>
      <c r="AL2658" s="2">
        <v>38.366959000000001</v>
      </c>
      <c r="AM2658" s="2">
        <v>39.477741000000002</v>
      </c>
      <c r="AN2658" s="2">
        <v>40.408321000000001</v>
      </c>
      <c r="AO2658" s="3">
        <v>2.1000000000000001E-2</v>
      </c>
    </row>
    <row r="2659" spans="1:41" hidden="1" x14ac:dyDescent="0.2">
      <c r="A2659" t="s">
        <v>2068</v>
      </c>
      <c r="B2659" s="2" t="s">
        <v>15</v>
      </c>
      <c r="C2659" s="2" t="s">
        <v>2648</v>
      </c>
      <c r="D2659" s="2" t="s">
        <v>2680</v>
      </c>
      <c r="E2659" s="2" t="s">
        <v>2659</v>
      </c>
      <c r="F2659" s="2" t="s">
        <v>2654</v>
      </c>
      <c r="G2659" s="2" t="s">
        <v>2653</v>
      </c>
      <c r="H2659" s="2" t="s">
        <v>1956</v>
      </c>
      <c r="I2659" s="2" t="s">
        <v>186</v>
      </c>
      <c r="J2659" s="2"/>
      <c r="K2659" s="2">
        <v>21.856152999999999</v>
      </c>
      <c r="L2659" s="2">
        <v>22.862483999999998</v>
      </c>
      <c r="M2659" s="2">
        <v>21.768314</v>
      </c>
      <c r="N2659" s="2">
        <v>23.032502999999998</v>
      </c>
      <c r="O2659" s="2">
        <v>23.479075999999999</v>
      </c>
      <c r="P2659" s="2">
        <v>23.759378000000002</v>
      </c>
      <c r="Q2659" s="2">
        <v>24.061737000000001</v>
      </c>
      <c r="R2659" s="2">
        <v>25.097263000000002</v>
      </c>
      <c r="S2659" s="2">
        <v>26.709323999999999</v>
      </c>
      <c r="T2659" s="2">
        <v>27.504283999999998</v>
      </c>
      <c r="U2659" s="2">
        <v>28.436233999999999</v>
      </c>
      <c r="V2659" s="2">
        <v>29.295252000000001</v>
      </c>
      <c r="W2659" s="2">
        <v>30.139841000000001</v>
      </c>
      <c r="X2659" s="2">
        <v>30.968852999999999</v>
      </c>
      <c r="Y2659" s="2">
        <v>31.607068999999999</v>
      </c>
      <c r="Z2659" s="2">
        <v>32.430861999999998</v>
      </c>
      <c r="AA2659" s="2">
        <v>33.365932000000001</v>
      </c>
      <c r="AB2659" s="2">
        <v>34.060791000000002</v>
      </c>
      <c r="AC2659" s="2">
        <v>34.971722</v>
      </c>
      <c r="AD2659" s="2">
        <v>35.221927999999998</v>
      </c>
      <c r="AE2659" s="2">
        <v>35.819614000000001</v>
      </c>
      <c r="AF2659" s="2">
        <v>36.714832000000001</v>
      </c>
      <c r="AG2659" s="2">
        <v>37.970894000000001</v>
      </c>
      <c r="AH2659" s="2">
        <v>39.134917999999999</v>
      </c>
      <c r="AI2659" s="2">
        <v>40.617061999999997</v>
      </c>
      <c r="AJ2659" s="2">
        <v>41.629424999999998</v>
      </c>
      <c r="AK2659" s="2">
        <v>42.721657</v>
      </c>
      <c r="AL2659" s="2">
        <v>43.456603999999999</v>
      </c>
      <c r="AM2659" s="2">
        <v>44.463363999999999</v>
      </c>
      <c r="AN2659" s="2">
        <v>45.768093</v>
      </c>
      <c r="AO2659" s="3">
        <v>2.5999999999999999E-2</v>
      </c>
    </row>
    <row r="2660" spans="1:41" hidden="1" x14ac:dyDescent="0.2">
      <c r="A2660" t="s">
        <v>2068</v>
      </c>
      <c r="B2660" s="2" t="s">
        <v>36</v>
      </c>
      <c r="C2660" s="2" t="s">
        <v>2648</v>
      </c>
      <c r="D2660" s="2" t="s">
        <v>2680</v>
      </c>
      <c r="E2660" s="2" t="s">
        <v>2659</v>
      </c>
      <c r="F2660" s="2" t="s">
        <v>2660</v>
      </c>
      <c r="G2660" s="2"/>
      <c r="H2660" s="2"/>
      <c r="I2660" s="2" t="s">
        <v>186</v>
      </c>
      <c r="J2660" s="2"/>
      <c r="K2660" s="2"/>
      <c r="L2660" s="2"/>
      <c r="M2660" s="2"/>
      <c r="N2660" s="2"/>
      <c r="O2660" s="2"/>
      <c r="P2660" s="2"/>
      <c r="Q2660" s="2"/>
      <c r="R2660" s="2"/>
      <c r="S2660" s="2"/>
      <c r="T2660" s="2"/>
      <c r="U2660" s="2"/>
      <c r="V2660" s="2"/>
      <c r="W2660" s="2"/>
      <c r="X2660" s="2"/>
      <c r="Y2660" s="2"/>
      <c r="Z2660" s="2"/>
      <c r="AA2660" s="2"/>
      <c r="AB2660" s="2"/>
      <c r="AC2660" s="2"/>
      <c r="AD2660" s="2"/>
      <c r="AE2660" s="2"/>
      <c r="AF2660" s="2"/>
      <c r="AG2660" s="2"/>
      <c r="AH2660" s="2"/>
      <c r="AI2660" s="2"/>
      <c r="AJ2660" s="2"/>
      <c r="AK2660" s="2"/>
      <c r="AL2660" s="2"/>
      <c r="AM2660" s="2"/>
      <c r="AN2660" s="2"/>
      <c r="AO2660" s="2"/>
    </row>
    <row r="2661" spans="1:41" hidden="1" x14ac:dyDescent="0.2">
      <c r="A2661" t="s">
        <v>2068</v>
      </c>
      <c r="B2661" s="2" t="s">
        <v>11</v>
      </c>
      <c r="C2661" s="2" t="s">
        <v>2648</v>
      </c>
      <c r="D2661" s="2" t="s">
        <v>2680</v>
      </c>
      <c r="E2661" s="2" t="s">
        <v>2659</v>
      </c>
      <c r="F2661" s="2" t="s">
        <v>2660</v>
      </c>
      <c r="G2661" s="2" t="s">
        <v>2651</v>
      </c>
      <c r="H2661" s="2" t="s">
        <v>1957</v>
      </c>
      <c r="I2661" s="2" t="s">
        <v>186</v>
      </c>
      <c r="J2661" s="2"/>
      <c r="K2661" s="2">
        <v>7.5130530000000002</v>
      </c>
      <c r="L2661" s="2">
        <v>9.0298269999999992</v>
      </c>
      <c r="M2661" s="2">
        <v>9.7270529999999997</v>
      </c>
      <c r="N2661" s="2">
        <v>11.775354</v>
      </c>
      <c r="O2661" s="2">
        <v>13.01994</v>
      </c>
      <c r="P2661" s="2">
        <v>14.437521</v>
      </c>
      <c r="Q2661" s="2">
        <v>16.086511999999999</v>
      </c>
      <c r="R2661" s="2">
        <v>16.744389999999999</v>
      </c>
      <c r="S2661" s="2">
        <v>17.272873000000001</v>
      </c>
      <c r="T2661" s="2">
        <v>17.866192000000002</v>
      </c>
      <c r="U2661" s="2">
        <v>18.505949000000001</v>
      </c>
      <c r="V2661" s="2">
        <v>19.098655999999998</v>
      </c>
      <c r="W2661" s="2">
        <v>19.661211000000002</v>
      </c>
      <c r="X2661" s="2">
        <v>20.103399</v>
      </c>
      <c r="Y2661" s="2">
        <v>20.587305000000001</v>
      </c>
      <c r="Z2661" s="2">
        <v>20.953724000000001</v>
      </c>
      <c r="AA2661" s="2">
        <v>21.324255000000001</v>
      </c>
      <c r="AB2661" s="2">
        <v>22.157043000000002</v>
      </c>
      <c r="AC2661" s="2">
        <v>22.433506000000001</v>
      </c>
      <c r="AD2661" s="2">
        <v>23.746061000000001</v>
      </c>
      <c r="AE2661" s="2">
        <v>24.554703</v>
      </c>
      <c r="AF2661" s="2">
        <v>25.340714999999999</v>
      </c>
      <c r="AG2661" s="2">
        <v>26.531358999999998</v>
      </c>
      <c r="AH2661" s="2">
        <v>27.551642999999999</v>
      </c>
      <c r="AI2661" s="2">
        <v>28.307987000000001</v>
      </c>
      <c r="AJ2661" s="2">
        <v>29.267074999999998</v>
      </c>
      <c r="AK2661" s="2">
        <v>30.035402000000001</v>
      </c>
      <c r="AL2661" s="2">
        <v>30.685435999999999</v>
      </c>
      <c r="AM2661" s="2">
        <v>31.410671000000001</v>
      </c>
      <c r="AN2661" s="2">
        <v>32.046470999999997</v>
      </c>
      <c r="AO2661" s="3">
        <v>5.0999999999999997E-2</v>
      </c>
    </row>
    <row r="2662" spans="1:41" hidden="1" x14ac:dyDescent="0.2">
      <c r="A2662" t="s">
        <v>2068</v>
      </c>
      <c r="B2662" s="2" t="s">
        <v>13</v>
      </c>
      <c r="C2662" s="2" t="s">
        <v>2648</v>
      </c>
      <c r="D2662" s="2" t="s">
        <v>2680</v>
      </c>
      <c r="E2662" s="2" t="s">
        <v>2659</v>
      </c>
      <c r="F2662" s="2" t="s">
        <v>2660</v>
      </c>
      <c r="G2662" s="2" t="s">
        <v>2652</v>
      </c>
      <c r="H2662" s="2" t="s">
        <v>1958</v>
      </c>
      <c r="I2662" s="2" t="s">
        <v>186</v>
      </c>
      <c r="J2662" s="2"/>
      <c r="K2662" s="2">
        <v>7.5130530000000002</v>
      </c>
      <c r="L2662" s="2">
        <v>9.0273760000000003</v>
      </c>
      <c r="M2662" s="2">
        <v>9.4036220000000004</v>
      </c>
      <c r="N2662" s="2">
        <v>10.952019999999999</v>
      </c>
      <c r="O2662" s="2">
        <v>12.136944</v>
      </c>
      <c r="P2662" s="2">
        <v>13.556829</v>
      </c>
      <c r="Q2662" s="2">
        <v>15.208524000000001</v>
      </c>
      <c r="R2662" s="2">
        <v>15.807769</v>
      </c>
      <c r="S2662" s="2">
        <v>16.377891999999999</v>
      </c>
      <c r="T2662" s="2">
        <v>16.904177000000001</v>
      </c>
      <c r="U2662" s="2">
        <v>17.458041999999999</v>
      </c>
      <c r="V2662" s="2">
        <v>18.070553</v>
      </c>
      <c r="W2662" s="2">
        <v>18.624828000000001</v>
      </c>
      <c r="X2662" s="2">
        <v>19.022915000000001</v>
      </c>
      <c r="Y2662" s="2">
        <v>19.542147</v>
      </c>
      <c r="Z2662" s="2">
        <v>20.015937999999998</v>
      </c>
      <c r="AA2662" s="2">
        <v>20.548940999999999</v>
      </c>
      <c r="AB2662" s="2">
        <v>21.226202000000001</v>
      </c>
      <c r="AC2662" s="2">
        <v>21.74868</v>
      </c>
      <c r="AD2662" s="2">
        <v>22.759896999999999</v>
      </c>
      <c r="AE2662" s="2">
        <v>23.500934999999998</v>
      </c>
      <c r="AF2662" s="2">
        <v>24.029820999999998</v>
      </c>
      <c r="AG2662" s="2">
        <v>24.946646000000001</v>
      </c>
      <c r="AH2662" s="2">
        <v>25.677979000000001</v>
      </c>
      <c r="AI2662" s="2">
        <v>26.277504</v>
      </c>
      <c r="AJ2662" s="2">
        <v>27.185472000000001</v>
      </c>
      <c r="AK2662" s="2">
        <v>27.544727000000002</v>
      </c>
      <c r="AL2662" s="2">
        <v>28.137177000000001</v>
      </c>
      <c r="AM2662" s="2">
        <v>28.968412000000001</v>
      </c>
      <c r="AN2662" s="2">
        <v>29.757636999999999</v>
      </c>
      <c r="AO2662" s="3">
        <v>4.9000000000000002E-2</v>
      </c>
    </row>
    <row r="2663" spans="1:41" hidden="1" x14ac:dyDescent="0.2">
      <c r="A2663" t="s">
        <v>2068</v>
      </c>
      <c r="B2663" s="2" t="s">
        <v>15</v>
      </c>
      <c r="C2663" s="2" t="s">
        <v>2648</v>
      </c>
      <c r="D2663" s="2" t="s">
        <v>2680</v>
      </c>
      <c r="E2663" s="2" t="s">
        <v>2659</v>
      </c>
      <c r="F2663" s="2" t="s">
        <v>2660</v>
      </c>
      <c r="G2663" s="2" t="s">
        <v>2653</v>
      </c>
      <c r="H2663" s="2" t="s">
        <v>1959</v>
      </c>
      <c r="I2663" s="2" t="s">
        <v>186</v>
      </c>
      <c r="J2663" s="2"/>
      <c r="K2663" s="2">
        <v>7.5130530000000002</v>
      </c>
      <c r="L2663" s="2">
        <v>9.0347109999999997</v>
      </c>
      <c r="M2663" s="2">
        <v>9.5439050000000005</v>
      </c>
      <c r="N2663" s="2">
        <v>11.947649999999999</v>
      </c>
      <c r="O2663" s="2">
        <v>13.607124000000001</v>
      </c>
      <c r="P2663" s="2">
        <v>15.211417000000001</v>
      </c>
      <c r="Q2663" s="2">
        <v>16.968616000000001</v>
      </c>
      <c r="R2663" s="2">
        <v>17.756516999999999</v>
      </c>
      <c r="S2663" s="2">
        <v>19.007299</v>
      </c>
      <c r="T2663" s="2">
        <v>19.471478999999999</v>
      </c>
      <c r="U2663" s="2">
        <v>20.077234000000001</v>
      </c>
      <c r="V2663" s="2">
        <v>20.616990999999999</v>
      </c>
      <c r="W2663" s="2">
        <v>21.118030999999998</v>
      </c>
      <c r="X2663" s="2">
        <v>21.591602000000002</v>
      </c>
      <c r="Y2663" s="2">
        <v>22.004954999999999</v>
      </c>
      <c r="Z2663" s="2">
        <v>22.506332</v>
      </c>
      <c r="AA2663" s="2">
        <v>22.932611000000001</v>
      </c>
      <c r="AB2663" s="2">
        <v>23.595272000000001</v>
      </c>
      <c r="AC2663" s="2">
        <v>24.136884999999999</v>
      </c>
      <c r="AD2663" s="2">
        <v>24.705269000000001</v>
      </c>
      <c r="AE2663" s="2">
        <v>25.432780999999999</v>
      </c>
      <c r="AF2663" s="2">
        <v>26.153898000000002</v>
      </c>
      <c r="AG2663" s="2">
        <v>27.156604999999999</v>
      </c>
      <c r="AH2663" s="2">
        <v>27.667909999999999</v>
      </c>
      <c r="AI2663" s="2">
        <v>28.501064</v>
      </c>
      <c r="AJ2663" s="2">
        <v>29.387074999999999</v>
      </c>
      <c r="AK2663" s="2">
        <v>30.097163999999999</v>
      </c>
      <c r="AL2663" s="2">
        <v>30.947324999999999</v>
      </c>
      <c r="AM2663" s="2">
        <v>31.836216</v>
      </c>
      <c r="AN2663" s="2">
        <v>32.557212999999997</v>
      </c>
      <c r="AO2663" s="3">
        <v>5.1999999999999998E-2</v>
      </c>
    </row>
    <row r="2664" spans="1:41" hidden="1" x14ac:dyDescent="0.2">
      <c r="A2664" t="s">
        <v>2068</v>
      </c>
      <c r="B2664" s="2" t="s">
        <v>21</v>
      </c>
      <c r="C2664" s="2" t="s">
        <v>2648</v>
      </c>
      <c r="D2664" s="2" t="s">
        <v>2680</v>
      </c>
      <c r="E2664" s="2" t="s">
        <v>2659</v>
      </c>
      <c r="F2664" s="2" t="s">
        <v>2655</v>
      </c>
      <c r="G2664" s="2"/>
      <c r="H2664" s="2"/>
      <c r="I2664" s="2" t="s">
        <v>186</v>
      </c>
      <c r="J2664" s="2"/>
      <c r="K2664" s="2"/>
      <c r="L2664" s="2"/>
      <c r="M2664" s="2"/>
      <c r="N2664" s="2"/>
      <c r="O2664" s="2"/>
      <c r="P2664" s="2"/>
      <c r="Q2664" s="2"/>
      <c r="R2664" s="2"/>
      <c r="S2664" s="2"/>
      <c r="T2664" s="2"/>
      <c r="U2664" s="2"/>
      <c r="V2664" s="2"/>
      <c r="W2664" s="2"/>
      <c r="X2664" s="2"/>
      <c r="Y2664" s="2"/>
      <c r="Z2664" s="2"/>
      <c r="AA2664" s="2"/>
      <c r="AB2664" s="2"/>
      <c r="AC2664" s="2"/>
      <c r="AD2664" s="2"/>
      <c r="AE2664" s="2"/>
      <c r="AF2664" s="2"/>
      <c r="AG2664" s="2"/>
      <c r="AH2664" s="2"/>
      <c r="AI2664" s="2"/>
      <c r="AJ2664" s="2"/>
      <c r="AK2664" s="2"/>
      <c r="AL2664" s="2"/>
      <c r="AM2664" s="2"/>
      <c r="AN2664" s="2"/>
      <c r="AO2664" s="2"/>
    </row>
    <row r="2665" spans="1:41" hidden="1" x14ac:dyDescent="0.2">
      <c r="A2665" t="s">
        <v>2068</v>
      </c>
      <c r="B2665" s="2" t="s">
        <v>11</v>
      </c>
      <c r="C2665" s="2" t="s">
        <v>2648</v>
      </c>
      <c r="D2665" s="2" t="s">
        <v>2680</v>
      </c>
      <c r="E2665" s="2" t="s">
        <v>2659</v>
      </c>
      <c r="F2665" s="2" t="s">
        <v>2655</v>
      </c>
      <c r="G2665" s="2" t="s">
        <v>2651</v>
      </c>
      <c r="H2665" s="2" t="s">
        <v>1960</v>
      </c>
      <c r="I2665" s="2" t="s">
        <v>186</v>
      </c>
      <c r="J2665" s="2"/>
      <c r="K2665" s="2">
        <v>4.3499670000000004</v>
      </c>
      <c r="L2665" s="2">
        <v>4.2030419999999999</v>
      </c>
      <c r="M2665" s="2">
        <v>3.9210210000000001</v>
      </c>
      <c r="N2665" s="2">
        <v>3.681076</v>
      </c>
      <c r="O2665" s="2">
        <v>3.5875780000000002</v>
      </c>
      <c r="P2665" s="2">
        <v>3.6514709999999999</v>
      </c>
      <c r="Q2665" s="2">
        <v>3.8553989999999998</v>
      </c>
      <c r="R2665" s="2">
        <v>4.1450899999999997</v>
      </c>
      <c r="S2665" s="2">
        <v>4.3872559999999998</v>
      </c>
      <c r="T2665" s="2">
        <v>4.6066099999999999</v>
      </c>
      <c r="U2665" s="2">
        <v>4.8172879999999996</v>
      </c>
      <c r="V2665" s="2">
        <v>4.9620620000000004</v>
      </c>
      <c r="W2665" s="2">
        <v>5.1592560000000001</v>
      </c>
      <c r="X2665" s="2">
        <v>5.2700199999999997</v>
      </c>
      <c r="Y2665" s="2">
        <v>5.3822599999999996</v>
      </c>
      <c r="Z2665" s="2">
        <v>5.513941</v>
      </c>
      <c r="AA2665" s="2">
        <v>5.6573840000000004</v>
      </c>
      <c r="AB2665" s="2">
        <v>5.8048710000000003</v>
      </c>
      <c r="AC2665" s="2">
        <v>5.9327329999999998</v>
      </c>
      <c r="AD2665" s="2">
        <v>6.1146339999999997</v>
      </c>
      <c r="AE2665" s="2">
        <v>6.25854</v>
      </c>
      <c r="AF2665" s="2">
        <v>6.3625559999999997</v>
      </c>
      <c r="AG2665" s="2">
        <v>6.5101680000000002</v>
      </c>
      <c r="AH2665" s="2">
        <v>6.55654</v>
      </c>
      <c r="AI2665" s="2">
        <v>6.6512279999999997</v>
      </c>
      <c r="AJ2665" s="2">
        <v>6.7786790000000003</v>
      </c>
      <c r="AK2665" s="2">
        <v>6.9184809999999999</v>
      </c>
      <c r="AL2665" s="2">
        <v>7.1097809999999999</v>
      </c>
      <c r="AM2665" s="2">
        <v>7.2274219999999998</v>
      </c>
      <c r="AN2665" s="2">
        <v>7.3729810000000002</v>
      </c>
      <c r="AO2665" s="3">
        <v>1.7999999999999999E-2</v>
      </c>
    </row>
    <row r="2666" spans="1:41" hidden="1" x14ac:dyDescent="0.2">
      <c r="A2666" t="s">
        <v>2068</v>
      </c>
      <c r="B2666" s="2" t="s">
        <v>13</v>
      </c>
      <c r="C2666" s="2" t="s">
        <v>2648</v>
      </c>
      <c r="D2666" s="2" t="s">
        <v>2680</v>
      </c>
      <c r="E2666" s="2" t="s">
        <v>2659</v>
      </c>
      <c r="F2666" s="2" t="s">
        <v>2655</v>
      </c>
      <c r="G2666" s="2" t="s">
        <v>2652</v>
      </c>
      <c r="H2666" s="2" t="s">
        <v>1961</v>
      </c>
      <c r="I2666" s="2" t="s">
        <v>186</v>
      </c>
      <c r="J2666" s="2"/>
      <c r="K2666" s="2">
        <v>4.355118</v>
      </c>
      <c r="L2666" s="2">
        <v>3.9192840000000002</v>
      </c>
      <c r="M2666" s="2">
        <v>3.4819149999999999</v>
      </c>
      <c r="N2666" s="2">
        <v>3.1209159999999998</v>
      </c>
      <c r="O2666" s="2">
        <v>2.982637</v>
      </c>
      <c r="P2666" s="2">
        <v>2.9865740000000001</v>
      </c>
      <c r="Q2666" s="2">
        <v>3.1061450000000002</v>
      </c>
      <c r="R2666" s="2">
        <v>3.3475519999999999</v>
      </c>
      <c r="S2666" s="2">
        <v>3.5352990000000002</v>
      </c>
      <c r="T2666" s="2">
        <v>3.7243710000000001</v>
      </c>
      <c r="U2666" s="2">
        <v>3.8550719999999998</v>
      </c>
      <c r="V2666" s="2">
        <v>3.9666350000000001</v>
      </c>
      <c r="W2666" s="2">
        <v>4.170147</v>
      </c>
      <c r="X2666" s="2">
        <v>4.277844</v>
      </c>
      <c r="Y2666" s="2">
        <v>4.3435180000000004</v>
      </c>
      <c r="Z2666" s="2">
        <v>4.4323509999999997</v>
      </c>
      <c r="AA2666" s="2">
        <v>4.5317910000000001</v>
      </c>
      <c r="AB2666" s="2">
        <v>4.5963190000000003</v>
      </c>
      <c r="AC2666" s="2">
        <v>4.7121029999999999</v>
      </c>
      <c r="AD2666" s="2">
        <v>4.781917</v>
      </c>
      <c r="AE2666" s="2">
        <v>4.8281520000000002</v>
      </c>
      <c r="AF2666" s="2">
        <v>4.8334020000000004</v>
      </c>
      <c r="AG2666" s="2">
        <v>4.898377</v>
      </c>
      <c r="AH2666" s="2">
        <v>4.9665480000000004</v>
      </c>
      <c r="AI2666" s="2">
        <v>5.0449130000000002</v>
      </c>
      <c r="AJ2666" s="2">
        <v>5.1148829999999998</v>
      </c>
      <c r="AK2666" s="2">
        <v>5.1416550000000001</v>
      </c>
      <c r="AL2666" s="2">
        <v>5.2433969999999999</v>
      </c>
      <c r="AM2666" s="2">
        <v>5.3384090000000004</v>
      </c>
      <c r="AN2666" s="2">
        <v>5.4412430000000001</v>
      </c>
      <c r="AO2666" s="3">
        <v>8.0000000000000002E-3</v>
      </c>
    </row>
    <row r="2667" spans="1:41" hidden="1" x14ac:dyDescent="0.2">
      <c r="A2667" t="s">
        <v>2068</v>
      </c>
      <c r="B2667" s="2" t="s">
        <v>15</v>
      </c>
      <c r="C2667" s="2" t="s">
        <v>2648</v>
      </c>
      <c r="D2667" s="2" t="s">
        <v>2680</v>
      </c>
      <c r="E2667" s="2" t="s">
        <v>2659</v>
      </c>
      <c r="F2667" s="2" t="s">
        <v>2655</v>
      </c>
      <c r="G2667" s="2" t="s">
        <v>2653</v>
      </c>
      <c r="H2667" s="2" t="s">
        <v>1962</v>
      </c>
      <c r="I2667" s="2" t="s">
        <v>186</v>
      </c>
      <c r="J2667" s="2"/>
      <c r="K2667" s="2">
        <v>4.3467710000000004</v>
      </c>
      <c r="L2667" s="2">
        <v>4.8314170000000001</v>
      </c>
      <c r="M2667" s="2">
        <v>4.8073180000000004</v>
      </c>
      <c r="N2667" s="2">
        <v>4.8041619999999998</v>
      </c>
      <c r="O2667" s="2">
        <v>4.9175040000000001</v>
      </c>
      <c r="P2667" s="2">
        <v>5.16371</v>
      </c>
      <c r="Q2667" s="2">
        <v>5.4058529999999996</v>
      </c>
      <c r="R2667" s="2">
        <v>5.8726330000000004</v>
      </c>
      <c r="S2667" s="2">
        <v>6.3467779999999996</v>
      </c>
      <c r="T2667" s="2">
        <v>6.7164279999999996</v>
      </c>
      <c r="U2667" s="2">
        <v>7.0984959999999999</v>
      </c>
      <c r="V2667" s="2">
        <v>7.4504219999999997</v>
      </c>
      <c r="W2667" s="2">
        <v>7.7766380000000002</v>
      </c>
      <c r="X2667" s="2">
        <v>8.0519280000000002</v>
      </c>
      <c r="Y2667" s="2">
        <v>8.2689319999999995</v>
      </c>
      <c r="Z2667" s="2">
        <v>8.6637319999999995</v>
      </c>
      <c r="AA2667" s="2">
        <v>8.8908210000000008</v>
      </c>
      <c r="AB2667" s="2">
        <v>9.1624820000000007</v>
      </c>
      <c r="AC2667" s="2">
        <v>9.5112210000000008</v>
      </c>
      <c r="AD2667" s="2">
        <v>9.8821270000000005</v>
      </c>
      <c r="AE2667" s="2">
        <v>10.053542</v>
      </c>
      <c r="AF2667" s="2">
        <v>10.168405999999999</v>
      </c>
      <c r="AG2667" s="2">
        <v>10.318764</v>
      </c>
      <c r="AH2667" s="2">
        <v>10.755584000000001</v>
      </c>
      <c r="AI2667" s="2">
        <v>11.045681999999999</v>
      </c>
      <c r="AJ2667" s="2">
        <v>11.360761999999999</v>
      </c>
      <c r="AK2667" s="2">
        <v>11.679017999999999</v>
      </c>
      <c r="AL2667" s="2">
        <v>12.001856</v>
      </c>
      <c r="AM2667" s="2">
        <v>12.390262999999999</v>
      </c>
      <c r="AN2667" s="2">
        <v>12.792634</v>
      </c>
      <c r="AO2667" s="3">
        <v>3.7999999999999999E-2</v>
      </c>
    </row>
    <row r="2668" spans="1:41" hidden="1" x14ac:dyDescent="0.2">
      <c r="A2668" t="s">
        <v>2068</v>
      </c>
      <c r="B2668" s="2" t="s">
        <v>59</v>
      </c>
      <c r="C2668" s="2" t="s">
        <v>2648</v>
      </c>
      <c r="D2668" s="2" t="s">
        <v>2680</v>
      </c>
      <c r="E2668" s="2" t="s">
        <v>2659</v>
      </c>
      <c r="F2668" s="2" t="s">
        <v>2661</v>
      </c>
      <c r="G2668" s="2"/>
      <c r="H2668" s="2"/>
      <c r="I2668" s="2" t="s">
        <v>186</v>
      </c>
      <c r="J2668" s="2"/>
      <c r="K2668" s="2"/>
      <c r="L2668" s="2"/>
      <c r="M2668" s="2"/>
      <c r="N2668" s="2"/>
      <c r="O2668" s="2"/>
      <c r="P2668" s="2"/>
      <c r="Q2668" s="2"/>
      <c r="R2668" s="2"/>
      <c r="S2668" s="2"/>
      <c r="T2668" s="2"/>
      <c r="U2668" s="2"/>
      <c r="V2668" s="2"/>
      <c r="W2668" s="2"/>
      <c r="X2668" s="2"/>
      <c r="Y2668" s="2"/>
      <c r="Z2668" s="2"/>
      <c r="AA2668" s="2"/>
      <c r="AB2668" s="2"/>
      <c r="AC2668" s="2"/>
      <c r="AD2668" s="2"/>
      <c r="AE2668" s="2"/>
      <c r="AF2668" s="2"/>
      <c r="AG2668" s="2"/>
      <c r="AH2668" s="2"/>
      <c r="AI2668" s="2"/>
      <c r="AJ2668" s="2"/>
      <c r="AK2668" s="2"/>
      <c r="AL2668" s="2"/>
      <c r="AM2668" s="2"/>
      <c r="AN2668" s="2"/>
      <c r="AO2668" s="2"/>
    </row>
    <row r="2669" spans="1:41" hidden="1" x14ac:dyDescent="0.2">
      <c r="A2669" t="s">
        <v>2068</v>
      </c>
      <c r="B2669" s="2" t="s">
        <v>11</v>
      </c>
      <c r="C2669" s="2" t="s">
        <v>2648</v>
      </c>
      <c r="D2669" s="2" t="s">
        <v>2680</v>
      </c>
      <c r="E2669" s="2" t="s">
        <v>2659</v>
      </c>
      <c r="F2669" s="2" t="s">
        <v>2661</v>
      </c>
      <c r="G2669" s="2" t="s">
        <v>2651</v>
      </c>
      <c r="H2669" s="2" t="s">
        <v>1963</v>
      </c>
      <c r="I2669" s="2" t="s">
        <v>186</v>
      </c>
      <c r="J2669" s="2"/>
      <c r="K2669" s="2">
        <v>0</v>
      </c>
      <c r="L2669" s="2">
        <v>0</v>
      </c>
      <c r="M2669" s="2">
        <v>0</v>
      </c>
      <c r="N2669" s="2">
        <v>0</v>
      </c>
      <c r="O2669" s="2">
        <v>0</v>
      </c>
      <c r="P2669" s="2">
        <v>0</v>
      </c>
      <c r="Q2669" s="2">
        <v>0</v>
      </c>
      <c r="R2669" s="2">
        <v>0</v>
      </c>
      <c r="S2669" s="2">
        <v>0</v>
      </c>
      <c r="T2669" s="2">
        <v>0</v>
      </c>
      <c r="U2669" s="2">
        <v>0</v>
      </c>
      <c r="V2669" s="2">
        <v>0</v>
      </c>
      <c r="W2669" s="2">
        <v>0</v>
      </c>
      <c r="X2669" s="2">
        <v>0</v>
      </c>
      <c r="Y2669" s="2">
        <v>0</v>
      </c>
      <c r="Z2669" s="2">
        <v>0</v>
      </c>
      <c r="AA2669" s="2">
        <v>0</v>
      </c>
      <c r="AB2669" s="2">
        <v>0</v>
      </c>
      <c r="AC2669" s="2">
        <v>0</v>
      </c>
      <c r="AD2669" s="2">
        <v>0</v>
      </c>
      <c r="AE2669" s="2">
        <v>0</v>
      </c>
      <c r="AF2669" s="2">
        <v>0</v>
      </c>
      <c r="AG2669" s="2">
        <v>0</v>
      </c>
      <c r="AH2669" s="2">
        <v>0</v>
      </c>
      <c r="AI2669" s="2">
        <v>0</v>
      </c>
      <c r="AJ2669" s="2">
        <v>0</v>
      </c>
      <c r="AK2669" s="2">
        <v>0</v>
      </c>
      <c r="AL2669" s="2">
        <v>0</v>
      </c>
      <c r="AM2669" s="2">
        <v>0</v>
      </c>
      <c r="AN2669" s="2">
        <v>0</v>
      </c>
      <c r="AO2669" s="2" t="s">
        <v>69</v>
      </c>
    </row>
    <row r="2670" spans="1:41" hidden="1" x14ac:dyDescent="0.2">
      <c r="A2670" t="s">
        <v>2068</v>
      </c>
      <c r="B2670" s="2" t="s">
        <v>13</v>
      </c>
      <c r="C2670" s="2" t="s">
        <v>2648</v>
      </c>
      <c r="D2670" s="2" t="s">
        <v>2680</v>
      </c>
      <c r="E2670" s="2" t="s">
        <v>2659</v>
      </c>
      <c r="F2670" s="2" t="s">
        <v>2661</v>
      </c>
      <c r="G2670" s="2" t="s">
        <v>2652</v>
      </c>
      <c r="H2670" s="2" t="s">
        <v>1964</v>
      </c>
      <c r="I2670" s="2" t="s">
        <v>186</v>
      </c>
      <c r="J2670" s="2"/>
      <c r="K2670" s="2">
        <v>0</v>
      </c>
      <c r="L2670" s="2">
        <v>0</v>
      </c>
      <c r="M2670" s="2">
        <v>0</v>
      </c>
      <c r="N2670" s="2">
        <v>0</v>
      </c>
      <c r="O2670" s="2">
        <v>0</v>
      </c>
      <c r="P2670" s="2">
        <v>0</v>
      </c>
      <c r="Q2670" s="2">
        <v>0</v>
      </c>
      <c r="R2670" s="2">
        <v>0</v>
      </c>
      <c r="S2670" s="2">
        <v>0</v>
      </c>
      <c r="T2670" s="2">
        <v>0</v>
      </c>
      <c r="U2670" s="2">
        <v>0</v>
      </c>
      <c r="V2670" s="2">
        <v>0</v>
      </c>
      <c r="W2670" s="2">
        <v>0</v>
      </c>
      <c r="X2670" s="2">
        <v>0</v>
      </c>
      <c r="Y2670" s="2">
        <v>0</v>
      </c>
      <c r="Z2670" s="2">
        <v>0</v>
      </c>
      <c r="AA2670" s="2">
        <v>0</v>
      </c>
      <c r="AB2670" s="2">
        <v>0</v>
      </c>
      <c r="AC2670" s="2">
        <v>0</v>
      </c>
      <c r="AD2670" s="2">
        <v>0</v>
      </c>
      <c r="AE2670" s="2">
        <v>0</v>
      </c>
      <c r="AF2670" s="2">
        <v>0</v>
      </c>
      <c r="AG2670" s="2">
        <v>0</v>
      </c>
      <c r="AH2670" s="2">
        <v>0</v>
      </c>
      <c r="AI2670" s="2">
        <v>0</v>
      </c>
      <c r="AJ2670" s="2">
        <v>0</v>
      </c>
      <c r="AK2670" s="2">
        <v>0</v>
      </c>
      <c r="AL2670" s="2">
        <v>0</v>
      </c>
      <c r="AM2670" s="2">
        <v>0</v>
      </c>
      <c r="AN2670" s="2">
        <v>0</v>
      </c>
      <c r="AO2670" s="2" t="s">
        <v>69</v>
      </c>
    </row>
    <row r="2671" spans="1:41" hidden="1" x14ac:dyDescent="0.2">
      <c r="A2671" t="s">
        <v>2068</v>
      </c>
      <c r="B2671" s="2" t="s">
        <v>15</v>
      </c>
      <c r="C2671" s="2" t="s">
        <v>2648</v>
      </c>
      <c r="D2671" s="2" t="s">
        <v>2680</v>
      </c>
      <c r="E2671" s="2" t="s">
        <v>2659</v>
      </c>
      <c r="F2671" s="2" t="s">
        <v>2661</v>
      </c>
      <c r="G2671" s="2" t="s">
        <v>2653</v>
      </c>
      <c r="H2671" s="2" t="s">
        <v>1965</v>
      </c>
      <c r="I2671" s="2" t="s">
        <v>186</v>
      </c>
      <c r="J2671" s="2"/>
      <c r="K2671" s="2">
        <v>0</v>
      </c>
      <c r="L2671" s="2">
        <v>0</v>
      </c>
      <c r="M2671" s="2">
        <v>0</v>
      </c>
      <c r="N2671" s="2">
        <v>0</v>
      </c>
      <c r="O2671" s="2">
        <v>0</v>
      </c>
      <c r="P2671" s="2">
        <v>0</v>
      </c>
      <c r="Q2671" s="2">
        <v>0</v>
      </c>
      <c r="R2671" s="2">
        <v>0</v>
      </c>
      <c r="S2671" s="2">
        <v>0</v>
      </c>
      <c r="T2671" s="2">
        <v>0</v>
      </c>
      <c r="U2671" s="2">
        <v>0</v>
      </c>
      <c r="V2671" s="2">
        <v>0</v>
      </c>
      <c r="W2671" s="2">
        <v>0</v>
      </c>
      <c r="X2671" s="2">
        <v>0</v>
      </c>
      <c r="Y2671" s="2">
        <v>0</v>
      </c>
      <c r="Z2671" s="2">
        <v>0</v>
      </c>
      <c r="AA2671" s="2">
        <v>0</v>
      </c>
      <c r="AB2671" s="2">
        <v>0</v>
      </c>
      <c r="AC2671" s="2">
        <v>0</v>
      </c>
      <c r="AD2671" s="2">
        <v>0</v>
      </c>
      <c r="AE2671" s="2">
        <v>0</v>
      </c>
      <c r="AF2671" s="2">
        <v>0</v>
      </c>
      <c r="AG2671" s="2">
        <v>0</v>
      </c>
      <c r="AH2671" s="2">
        <v>0</v>
      </c>
      <c r="AI2671" s="2">
        <v>0</v>
      </c>
      <c r="AJ2671" s="2">
        <v>0</v>
      </c>
      <c r="AK2671" s="2">
        <v>0</v>
      </c>
      <c r="AL2671" s="2">
        <v>0</v>
      </c>
      <c r="AM2671" s="2">
        <v>0</v>
      </c>
      <c r="AN2671" s="2">
        <v>0</v>
      </c>
      <c r="AO2671" s="2" t="s">
        <v>69</v>
      </c>
    </row>
    <row r="2672" spans="1:41" hidden="1" x14ac:dyDescent="0.2">
      <c r="A2672" t="s">
        <v>2068</v>
      </c>
      <c r="B2672" s="2" t="s">
        <v>63</v>
      </c>
      <c r="C2672" s="2" t="s">
        <v>2648</v>
      </c>
      <c r="D2672" s="2" t="s">
        <v>2680</v>
      </c>
      <c r="E2672" s="2" t="s">
        <v>2659</v>
      </c>
      <c r="F2672" s="2" t="s">
        <v>2662</v>
      </c>
      <c r="G2672" s="2"/>
      <c r="H2672" s="2"/>
      <c r="I2672" s="2" t="s">
        <v>186</v>
      </c>
      <c r="J2672" s="2"/>
      <c r="K2672" s="2"/>
      <c r="L2672" s="2"/>
      <c r="M2672" s="2"/>
      <c r="N2672" s="2"/>
      <c r="O2672" s="2"/>
      <c r="P2672" s="2"/>
      <c r="Q2672" s="2"/>
      <c r="R2672" s="2"/>
      <c r="S2672" s="2"/>
      <c r="T2672" s="2"/>
      <c r="U2672" s="2"/>
      <c r="V2672" s="2"/>
      <c r="W2672" s="2"/>
      <c r="X2672" s="2"/>
      <c r="Y2672" s="2"/>
      <c r="Z2672" s="2"/>
      <c r="AA2672" s="2"/>
      <c r="AB2672" s="2"/>
      <c r="AC2672" s="2"/>
      <c r="AD2672" s="2"/>
      <c r="AE2672" s="2"/>
      <c r="AF2672" s="2"/>
      <c r="AG2672" s="2"/>
      <c r="AH2672" s="2"/>
      <c r="AI2672" s="2"/>
      <c r="AJ2672" s="2"/>
      <c r="AK2672" s="2"/>
      <c r="AL2672" s="2"/>
      <c r="AM2672" s="2"/>
      <c r="AN2672" s="2"/>
      <c r="AO2672" s="2"/>
    </row>
    <row r="2673" spans="1:41" hidden="1" x14ac:dyDescent="0.2">
      <c r="A2673" t="s">
        <v>2068</v>
      </c>
      <c r="B2673" s="2" t="s">
        <v>11</v>
      </c>
      <c r="C2673" s="2" t="s">
        <v>2648</v>
      </c>
      <c r="D2673" s="2" t="s">
        <v>2680</v>
      </c>
      <c r="E2673" s="2" t="s">
        <v>2659</v>
      </c>
      <c r="F2673" s="2" t="s">
        <v>2662</v>
      </c>
      <c r="G2673" s="2" t="s">
        <v>2651</v>
      </c>
      <c r="H2673" s="2" t="s">
        <v>1966</v>
      </c>
      <c r="I2673" s="2" t="s">
        <v>186</v>
      </c>
      <c r="J2673" s="2"/>
      <c r="K2673" s="2">
        <v>3.153419</v>
      </c>
      <c r="L2673" s="2">
        <v>3.212987</v>
      </c>
      <c r="M2673" s="2">
        <v>3.2626409999999999</v>
      </c>
      <c r="N2673" s="2">
        <v>3.3649520000000002</v>
      </c>
      <c r="O2673" s="2">
        <v>3.4352900000000002</v>
      </c>
      <c r="P2673" s="2">
        <v>3.504899</v>
      </c>
      <c r="Q2673" s="2">
        <v>3.5779100000000001</v>
      </c>
      <c r="R2673" s="2">
        <v>3.6624680000000001</v>
      </c>
      <c r="S2673" s="2">
        <v>3.7407409999999999</v>
      </c>
      <c r="T2673" s="2">
        <v>3.8197559999999999</v>
      </c>
      <c r="U2673" s="2">
        <v>3.9074040000000001</v>
      </c>
      <c r="V2673" s="2">
        <v>3.9883709999999999</v>
      </c>
      <c r="W2673" s="2">
        <v>4.0719810000000001</v>
      </c>
      <c r="X2673" s="2">
        <v>4.1549399999999999</v>
      </c>
      <c r="Y2673" s="2">
        <v>4.2395589999999999</v>
      </c>
      <c r="Z2673" s="2">
        <v>4.3255499999999998</v>
      </c>
      <c r="AA2673" s="2">
        <v>4.4154260000000001</v>
      </c>
      <c r="AB2673" s="2">
        <v>4.509601</v>
      </c>
      <c r="AC2673" s="2">
        <v>4.6058510000000004</v>
      </c>
      <c r="AD2673" s="2">
        <v>4.7118869999999999</v>
      </c>
      <c r="AE2673" s="2">
        <v>4.8179420000000004</v>
      </c>
      <c r="AF2673" s="2">
        <v>4.921278</v>
      </c>
      <c r="AG2673" s="2">
        <v>5.0347549999999996</v>
      </c>
      <c r="AH2673" s="2">
        <v>5.149794</v>
      </c>
      <c r="AI2673" s="2">
        <v>5.2651750000000002</v>
      </c>
      <c r="AJ2673" s="2">
        <v>5.3826890000000001</v>
      </c>
      <c r="AK2673" s="2">
        <v>5.4990930000000002</v>
      </c>
      <c r="AL2673" s="2">
        <v>5.6162320000000001</v>
      </c>
      <c r="AM2673" s="2">
        <v>5.7412190000000001</v>
      </c>
      <c r="AN2673" s="2">
        <v>5.8696140000000003</v>
      </c>
      <c r="AO2673" s="3">
        <v>2.1999999999999999E-2</v>
      </c>
    </row>
    <row r="2674" spans="1:41" hidden="1" x14ac:dyDescent="0.2">
      <c r="A2674" t="s">
        <v>2068</v>
      </c>
      <c r="B2674" s="2" t="s">
        <v>13</v>
      </c>
      <c r="C2674" s="2" t="s">
        <v>2648</v>
      </c>
      <c r="D2674" s="2" t="s">
        <v>2680</v>
      </c>
      <c r="E2674" s="2" t="s">
        <v>2659</v>
      </c>
      <c r="F2674" s="2" t="s">
        <v>2662</v>
      </c>
      <c r="G2674" s="2" t="s">
        <v>2652</v>
      </c>
      <c r="H2674" s="2" t="s">
        <v>1967</v>
      </c>
      <c r="I2674" s="2" t="s">
        <v>186</v>
      </c>
      <c r="J2674" s="2"/>
      <c r="K2674" s="2">
        <v>3.1543299999999999</v>
      </c>
      <c r="L2674" s="2">
        <v>3.2131349999999999</v>
      </c>
      <c r="M2674" s="2">
        <v>3.24763</v>
      </c>
      <c r="N2674" s="2">
        <v>3.3407399999999998</v>
      </c>
      <c r="O2674" s="2">
        <v>3.411143</v>
      </c>
      <c r="P2674" s="2">
        <v>3.4788779999999999</v>
      </c>
      <c r="Q2674" s="2">
        <v>3.5574279999999998</v>
      </c>
      <c r="R2674" s="2">
        <v>3.6418240000000002</v>
      </c>
      <c r="S2674" s="2">
        <v>3.7233559999999999</v>
      </c>
      <c r="T2674" s="2">
        <v>3.8101470000000002</v>
      </c>
      <c r="U2674" s="2">
        <v>3.9038870000000001</v>
      </c>
      <c r="V2674" s="2">
        <v>3.9960689999999999</v>
      </c>
      <c r="W2674" s="2">
        <v>4.0863160000000001</v>
      </c>
      <c r="X2674" s="2">
        <v>4.1784749999999997</v>
      </c>
      <c r="Y2674" s="2">
        <v>4.2694130000000001</v>
      </c>
      <c r="Z2674" s="2">
        <v>4.362781</v>
      </c>
      <c r="AA2674" s="2">
        <v>4.4606310000000002</v>
      </c>
      <c r="AB2674" s="2">
        <v>4.5628229999999999</v>
      </c>
      <c r="AC2674" s="2">
        <v>4.6643939999999997</v>
      </c>
      <c r="AD2674" s="2">
        <v>4.772106</v>
      </c>
      <c r="AE2674" s="2">
        <v>4.8750720000000003</v>
      </c>
      <c r="AF2674" s="2">
        <v>4.9743620000000002</v>
      </c>
      <c r="AG2674" s="2">
        <v>5.0800210000000003</v>
      </c>
      <c r="AH2674" s="2">
        <v>5.1826460000000001</v>
      </c>
      <c r="AI2674" s="2">
        <v>5.282521</v>
      </c>
      <c r="AJ2674" s="2">
        <v>5.3876189999999999</v>
      </c>
      <c r="AK2674" s="2">
        <v>5.4811329999999998</v>
      </c>
      <c r="AL2674" s="2">
        <v>5.5762140000000002</v>
      </c>
      <c r="AM2674" s="2">
        <v>5.6764760000000001</v>
      </c>
      <c r="AN2674" s="2">
        <v>5.7722220000000002</v>
      </c>
      <c r="AO2674" s="3">
        <v>2.1000000000000001E-2</v>
      </c>
    </row>
    <row r="2675" spans="1:41" hidden="1" x14ac:dyDescent="0.2">
      <c r="A2675" t="s">
        <v>2068</v>
      </c>
      <c r="B2675" s="2" t="s">
        <v>15</v>
      </c>
      <c r="C2675" s="2" t="s">
        <v>2648</v>
      </c>
      <c r="D2675" s="2" t="s">
        <v>2680</v>
      </c>
      <c r="E2675" s="2" t="s">
        <v>2659</v>
      </c>
      <c r="F2675" s="2" t="s">
        <v>2662</v>
      </c>
      <c r="G2675" s="2" t="s">
        <v>2653</v>
      </c>
      <c r="H2675" s="2" t="s">
        <v>1968</v>
      </c>
      <c r="I2675" s="2" t="s">
        <v>186</v>
      </c>
      <c r="J2675" s="2"/>
      <c r="K2675" s="2">
        <v>3.1543800000000002</v>
      </c>
      <c r="L2675" s="2">
        <v>3.2170369999999999</v>
      </c>
      <c r="M2675" s="2">
        <v>3.2722169999999999</v>
      </c>
      <c r="N2675" s="2">
        <v>3.374701</v>
      </c>
      <c r="O2675" s="2">
        <v>3.4630809999999999</v>
      </c>
      <c r="P2675" s="2">
        <v>3.543488</v>
      </c>
      <c r="Q2675" s="2">
        <v>3.6195650000000001</v>
      </c>
      <c r="R2675" s="2">
        <v>3.7027130000000001</v>
      </c>
      <c r="S2675" s="2">
        <v>3.782842</v>
      </c>
      <c r="T2675" s="2">
        <v>3.8519909999999999</v>
      </c>
      <c r="U2675" s="2">
        <v>3.9182649999999999</v>
      </c>
      <c r="V2675" s="2">
        <v>3.9858319999999998</v>
      </c>
      <c r="W2675" s="2">
        <v>4.0541780000000003</v>
      </c>
      <c r="X2675" s="2">
        <v>4.1225389999999997</v>
      </c>
      <c r="Y2675" s="2">
        <v>4.1887249999999998</v>
      </c>
      <c r="Z2675" s="2">
        <v>4.2592129999999999</v>
      </c>
      <c r="AA2675" s="2">
        <v>4.3358359999999996</v>
      </c>
      <c r="AB2675" s="2">
        <v>4.4165720000000004</v>
      </c>
      <c r="AC2675" s="2">
        <v>4.505071</v>
      </c>
      <c r="AD2675" s="2">
        <v>4.5898089999999998</v>
      </c>
      <c r="AE2675" s="2">
        <v>4.6828919999999998</v>
      </c>
      <c r="AF2675" s="2">
        <v>4.7810129999999997</v>
      </c>
      <c r="AG2675" s="2">
        <v>4.8853210000000002</v>
      </c>
      <c r="AH2675" s="2">
        <v>4.9958030000000004</v>
      </c>
      <c r="AI2675" s="2">
        <v>5.1127440000000002</v>
      </c>
      <c r="AJ2675" s="2">
        <v>5.2266320000000004</v>
      </c>
      <c r="AK2675" s="2">
        <v>5.3424019999999999</v>
      </c>
      <c r="AL2675" s="2">
        <v>5.4564029999999999</v>
      </c>
      <c r="AM2675" s="2">
        <v>5.5814870000000001</v>
      </c>
      <c r="AN2675" s="2">
        <v>5.7175560000000001</v>
      </c>
      <c r="AO2675" s="3">
        <v>2.1000000000000001E-2</v>
      </c>
    </row>
    <row r="2676" spans="1:41" hidden="1" x14ac:dyDescent="0.2">
      <c r="A2676" t="s">
        <v>2068</v>
      </c>
      <c r="B2676" s="2" t="s">
        <v>67</v>
      </c>
      <c r="C2676" s="2" t="s">
        <v>2648</v>
      </c>
      <c r="D2676" s="2" t="s">
        <v>2680</v>
      </c>
      <c r="E2676" s="2" t="s">
        <v>2659</v>
      </c>
      <c r="F2676" s="2" t="s">
        <v>2663</v>
      </c>
      <c r="G2676" s="2"/>
      <c r="H2676" s="2"/>
      <c r="I2676" s="2" t="s">
        <v>186</v>
      </c>
      <c r="J2676" s="2"/>
      <c r="K2676" s="2"/>
      <c r="L2676" s="2"/>
      <c r="M2676" s="2"/>
      <c r="N2676" s="2"/>
      <c r="O2676" s="2"/>
      <c r="P2676" s="2"/>
      <c r="Q2676" s="2"/>
      <c r="R2676" s="2"/>
      <c r="S2676" s="2"/>
      <c r="T2676" s="2"/>
      <c r="U2676" s="2"/>
      <c r="V2676" s="2"/>
      <c r="W2676" s="2"/>
      <c r="X2676" s="2"/>
      <c r="Y2676" s="2"/>
      <c r="Z2676" s="2"/>
      <c r="AA2676" s="2"/>
      <c r="AB2676" s="2"/>
      <c r="AC2676" s="2"/>
      <c r="AD2676" s="2"/>
      <c r="AE2676" s="2"/>
      <c r="AF2676" s="2"/>
      <c r="AG2676" s="2"/>
      <c r="AH2676" s="2"/>
      <c r="AI2676" s="2"/>
      <c r="AJ2676" s="2"/>
      <c r="AK2676" s="2"/>
      <c r="AL2676" s="2"/>
      <c r="AM2676" s="2"/>
      <c r="AN2676" s="2"/>
      <c r="AO2676" s="2"/>
    </row>
    <row r="2677" spans="1:41" hidden="1" x14ac:dyDescent="0.2">
      <c r="A2677" t="s">
        <v>2068</v>
      </c>
      <c r="B2677" s="2" t="s">
        <v>11</v>
      </c>
      <c r="C2677" s="2" t="s">
        <v>2648</v>
      </c>
      <c r="D2677" s="2" t="s">
        <v>2680</v>
      </c>
      <c r="E2677" s="2" t="s">
        <v>2659</v>
      </c>
      <c r="F2677" s="2" t="s">
        <v>2663</v>
      </c>
      <c r="G2677" s="2" t="s">
        <v>2651</v>
      </c>
      <c r="H2677" s="2" t="s">
        <v>1969</v>
      </c>
      <c r="I2677" s="2" t="s">
        <v>186</v>
      </c>
      <c r="J2677" s="2"/>
      <c r="K2677" s="2">
        <v>0</v>
      </c>
      <c r="L2677" s="2">
        <v>0</v>
      </c>
      <c r="M2677" s="2">
        <v>0</v>
      </c>
      <c r="N2677" s="2">
        <v>0</v>
      </c>
      <c r="O2677" s="2">
        <v>0</v>
      </c>
      <c r="P2677" s="2">
        <v>0</v>
      </c>
      <c r="Q2677" s="2">
        <v>0</v>
      </c>
      <c r="R2677" s="2">
        <v>0</v>
      </c>
      <c r="S2677" s="2">
        <v>0</v>
      </c>
      <c r="T2677" s="2">
        <v>0</v>
      </c>
      <c r="U2677" s="2">
        <v>0</v>
      </c>
      <c r="V2677" s="2">
        <v>0</v>
      </c>
      <c r="W2677" s="2">
        <v>0</v>
      </c>
      <c r="X2677" s="2">
        <v>0</v>
      </c>
      <c r="Y2677" s="2">
        <v>0</v>
      </c>
      <c r="Z2677" s="2">
        <v>0</v>
      </c>
      <c r="AA2677" s="2">
        <v>0</v>
      </c>
      <c r="AB2677" s="2">
        <v>0</v>
      </c>
      <c r="AC2677" s="2">
        <v>0</v>
      </c>
      <c r="AD2677" s="2">
        <v>0</v>
      </c>
      <c r="AE2677" s="2">
        <v>0</v>
      </c>
      <c r="AF2677" s="2">
        <v>0</v>
      </c>
      <c r="AG2677" s="2">
        <v>0</v>
      </c>
      <c r="AH2677" s="2">
        <v>0</v>
      </c>
      <c r="AI2677" s="2">
        <v>0</v>
      </c>
      <c r="AJ2677" s="2">
        <v>0</v>
      </c>
      <c r="AK2677" s="2">
        <v>0</v>
      </c>
      <c r="AL2677" s="2">
        <v>0</v>
      </c>
      <c r="AM2677" s="2">
        <v>0</v>
      </c>
      <c r="AN2677" s="2">
        <v>0</v>
      </c>
      <c r="AO2677" s="2" t="s">
        <v>69</v>
      </c>
    </row>
    <row r="2678" spans="1:41" hidden="1" x14ac:dyDescent="0.2">
      <c r="A2678" t="s">
        <v>2068</v>
      </c>
      <c r="B2678" s="2" t="s">
        <v>13</v>
      </c>
      <c r="C2678" s="2" t="s">
        <v>2648</v>
      </c>
      <c r="D2678" s="2" t="s">
        <v>2680</v>
      </c>
      <c r="E2678" s="2" t="s">
        <v>2659</v>
      </c>
      <c r="F2678" s="2" t="s">
        <v>2663</v>
      </c>
      <c r="G2678" s="2" t="s">
        <v>2652</v>
      </c>
      <c r="H2678" s="2" t="s">
        <v>1970</v>
      </c>
      <c r="I2678" s="2" t="s">
        <v>186</v>
      </c>
      <c r="J2678" s="2"/>
      <c r="K2678" s="2">
        <v>0</v>
      </c>
      <c r="L2678" s="2">
        <v>0</v>
      </c>
      <c r="M2678" s="2">
        <v>0</v>
      </c>
      <c r="N2678" s="2">
        <v>0</v>
      </c>
      <c r="O2678" s="2">
        <v>0</v>
      </c>
      <c r="P2678" s="2">
        <v>0</v>
      </c>
      <c r="Q2678" s="2">
        <v>0</v>
      </c>
      <c r="R2678" s="2">
        <v>0</v>
      </c>
      <c r="S2678" s="2">
        <v>0</v>
      </c>
      <c r="T2678" s="2">
        <v>0</v>
      </c>
      <c r="U2678" s="2">
        <v>0</v>
      </c>
      <c r="V2678" s="2">
        <v>0</v>
      </c>
      <c r="W2678" s="2">
        <v>0</v>
      </c>
      <c r="X2678" s="2">
        <v>0</v>
      </c>
      <c r="Y2678" s="2">
        <v>0</v>
      </c>
      <c r="Z2678" s="2">
        <v>0</v>
      </c>
      <c r="AA2678" s="2">
        <v>0</v>
      </c>
      <c r="AB2678" s="2">
        <v>0</v>
      </c>
      <c r="AC2678" s="2">
        <v>0</v>
      </c>
      <c r="AD2678" s="2">
        <v>0</v>
      </c>
      <c r="AE2678" s="2">
        <v>0</v>
      </c>
      <c r="AF2678" s="2">
        <v>0</v>
      </c>
      <c r="AG2678" s="2">
        <v>0</v>
      </c>
      <c r="AH2678" s="2">
        <v>0</v>
      </c>
      <c r="AI2678" s="2">
        <v>0</v>
      </c>
      <c r="AJ2678" s="2">
        <v>0</v>
      </c>
      <c r="AK2678" s="2">
        <v>0</v>
      </c>
      <c r="AL2678" s="2">
        <v>0</v>
      </c>
      <c r="AM2678" s="2">
        <v>0</v>
      </c>
      <c r="AN2678" s="2">
        <v>0</v>
      </c>
      <c r="AO2678" s="2" t="s">
        <v>69</v>
      </c>
    </row>
    <row r="2679" spans="1:41" hidden="1" x14ac:dyDescent="0.2">
      <c r="A2679" t="s">
        <v>2068</v>
      </c>
      <c r="B2679" s="2" t="s">
        <v>15</v>
      </c>
      <c r="C2679" s="2" t="s">
        <v>2648</v>
      </c>
      <c r="D2679" s="2" t="s">
        <v>2680</v>
      </c>
      <c r="E2679" s="2" t="s">
        <v>2659</v>
      </c>
      <c r="F2679" s="2" t="s">
        <v>2663</v>
      </c>
      <c r="G2679" s="2" t="s">
        <v>2653</v>
      </c>
      <c r="H2679" s="2" t="s">
        <v>1971</v>
      </c>
      <c r="I2679" s="2" t="s">
        <v>186</v>
      </c>
      <c r="J2679" s="2"/>
      <c r="K2679" s="2">
        <v>0</v>
      </c>
      <c r="L2679" s="2">
        <v>0</v>
      </c>
      <c r="M2679" s="2">
        <v>0</v>
      </c>
      <c r="N2679" s="2">
        <v>0</v>
      </c>
      <c r="O2679" s="2">
        <v>0</v>
      </c>
      <c r="P2679" s="2">
        <v>0</v>
      </c>
      <c r="Q2679" s="2">
        <v>0</v>
      </c>
      <c r="R2679" s="2">
        <v>0</v>
      </c>
      <c r="S2679" s="2">
        <v>0</v>
      </c>
      <c r="T2679" s="2">
        <v>0</v>
      </c>
      <c r="U2679" s="2">
        <v>0</v>
      </c>
      <c r="V2679" s="2">
        <v>0</v>
      </c>
      <c r="W2679" s="2">
        <v>0</v>
      </c>
      <c r="X2679" s="2">
        <v>0</v>
      </c>
      <c r="Y2679" s="2">
        <v>0</v>
      </c>
      <c r="Z2679" s="2">
        <v>0</v>
      </c>
      <c r="AA2679" s="2">
        <v>0</v>
      </c>
      <c r="AB2679" s="2">
        <v>0</v>
      </c>
      <c r="AC2679" s="2">
        <v>0</v>
      </c>
      <c r="AD2679" s="2">
        <v>0</v>
      </c>
      <c r="AE2679" s="2">
        <v>0</v>
      </c>
      <c r="AF2679" s="2">
        <v>0</v>
      </c>
      <c r="AG2679" s="2">
        <v>0</v>
      </c>
      <c r="AH2679" s="2">
        <v>0</v>
      </c>
      <c r="AI2679" s="2">
        <v>0</v>
      </c>
      <c r="AJ2679" s="2">
        <v>0</v>
      </c>
      <c r="AK2679" s="2">
        <v>0</v>
      </c>
      <c r="AL2679" s="2">
        <v>0</v>
      </c>
      <c r="AM2679" s="2">
        <v>0</v>
      </c>
      <c r="AN2679" s="2">
        <v>0</v>
      </c>
      <c r="AO2679" s="2" t="s">
        <v>69</v>
      </c>
    </row>
    <row r="2680" spans="1:41" hidden="1" x14ac:dyDescent="0.2">
      <c r="A2680" t="s">
        <v>2068</v>
      </c>
      <c r="B2680" s="2" t="s">
        <v>25</v>
      </c>
      <c r="C2680" s="2" t="s">
        <v>2648</v>
      </c>
      <c r="D2680" s="2" t="s">
        <v>2680</v>
      </c>
      <c r="E2680" s="2" t="s">
        <v>2659</v>
      </c>
      <c r="F2680" s="2" t="s">
        <v>2656</v>
      </c>
      <c r="G2680" s="2"/>
      <c r="H2680" s="2"/>
      <c r="I2680" s="2" t="s">
        <v>186</v>
      </c>
      <c r="J2680" s="2"/>
      <c r="K2680" s="2"/>
      <c r="L2680" s="2"/>
      <c r="M2680" s="2"/>
      <c r="N2680" s="2"/>
      <c r="O2680" s="2"/>
      <c r="P2680" s="2"/>
      <c r="Q2680" s="2"/>
      <c r="R2680" s="2"/>
      <c r="S2680" s="2"/>
      <c r="T2680" s="2"/>
      <c r="U2680" s="2"/>
      <c r="V2680" s="2"/>
      <c r="W2680" s="2"/>
      <c r="X2680" s="2"/>
      <c r="Y2680" s="2"/>
      <c r="Z2680" s="2"/>
      <c r="AA2680" s="2"/>
      <c r="AB2680" s="2"/>
      <c r="AC2680" s="2"/>
      <c r="AD2680" s="2"/>
      <c r="AE2680" s="2"/>
      <c r="AF2680" s="2"/>
      <c r="AG2680" s="2"/>
      <c r="AH2680" s="2"/>
      <c r="AI2680" s="2"/>
      <c r="AJ2680" s="2"/>
      <c r="AK2680" s="2"/>
      <c r="AL2680" s="2"/>
      <c r="AM2680" s="2"/>
      <c r="AN2680" s="2"/>
      <c r="AO2680" s="2"/>
    </row>
    <row r="2681" spans="1:41" hidden="1" x14ac:dyDescent="0.2">
      <c r="A2681" t="s">
        <v>2068</v>
      </c>
      <c r="B2681" s="2" t="s">
        <v>11</v>
      </c>
      <c r="C2681" s="2" t="s">
        <v>2648</v>
      </c>
      <c r="D2681" s="2" t="s">
        <v>2680</v>
      </c>
      <c r="E2681" s="2" t="s">
        <v>2659</v>
      </c>
      <c r="F2681" s="2" t="s">
        <v>2656</v>
      </c>
      <c r="G2681" s="2" t="s">
        <v>2651</v>
      </c>
      <c r="H2681" s="2" t="s">
        <v>1972</v>
      </c>
      <c r="I2681" s="2" t="s">
        <v>186</v>
      </c>
      <c r="J2681" s="2"/>
      <c r="K2681" s="2">
        <v>19.426655</v>
      </c>
      <c r="L2681" s="2">
        <v>19.259889999999999</v>
      </c>
      <c r="M2681" s="2">
        <v>19.966411999999998</v>
      </c>
      <c r="N2681" s="2">
        <v>19.423408999999999</v>
      </c>
      <c r="O2681" s="2">
        <v>19.272597999999999</v>
      </c>
      <c r="P2681" s="2">
        <v>19.528922999999999</v>
      </c>
      <c r="Q2681" s="2">
        <v>20.291077000000001</v>
      </c>
      <c r="R2681" s="2">
        <v>21.156123999999998</v>
      </c>
      <c r="S2681" s="2">
        <v>21.968674</v>
      </c>
      <c r="T2681" s="2">
        <v>22.619841000000001</v>
      </c>
      <c r="U2681" s="2">
        <v>23.149977</v>
      </c>
      <c r="V2681" s="2">
        <v>23.640165</v>
      </c>
      <c r="W2681" s="2">
        <v>24.432435999999999</v>
      </c>
      <c r="X2681" s="2">
        <v>25.027947999999999</v>
      </c>
      <c r="Y2681" s="2">
        <v>25.319241000000002</v>
      </c>
      <c r="Z2681" s="2">
        <v>25.894546999999999</v>
      </c>
      <c r="AA2681" s="2">
        <v>26.126958999999999</v>
      </c>
      <c r="AB2681" s="2">
        <v>26.614843</v>
      </c>
      <c r="AC2681" s="2">
        <v>27.070387</v>
      </c>
      <c r="AD2681" s="2">
        <v>27.593385999999999</v>
      </c>
      <c r="AE2681" s="2">
        <v>28.183921999999999</v>
      </c>
      <c r="AF2681" s="2">
        <v>28.606901000000001</v>
      </c>
      <c r="AG2681" s="2">
        <v>29.058126000000001</v>
      </c>
      <c r="AH2681" s="2">
        <v>29.574358</v>
      </c>
      <c r="AI2681" s="2">
        <v>30.071245000000001</v>
      </c>
      <c r="AJ2681" s="2">
        <v>30.588592999999999</v>
      </c>
      <c r="AK2681" s="2">
        <v>31.523838000000001</v>
      </c>
      <c r="AL2681" s="2">
        <v>32.221035000000001</v>
      </c>
      <c r="AM2681" s="2">
        <v>32.846347999999999</v>
      </c>
      <c r="AN2681" s="2">
        <v>33.449390000000001</v>
      </c>
      <c r="AO2681" s="3">
        <v>1.9E-2</v>
      </c>
    </row>
    <row r="2682" spans="1:41" hidden="1" x14ac:dyDescent="0.2">
      <c r="A2682" t="s">
        <v>2068</v>
      </c>
      <c r="B2682" s="2" t="s">
        <v>13</v>
      </c>
      <c r="C2682" s="2" t="s">
        <v>2648</v>
      </c>
      <c r="D2682" s="2" t="s">
        <v>2680</v>
      </c>
      <c r="E2682" s="2" t="s">
        <v>2659</v>
      </c>
      <c r="F2682" s="2" t="s">
        <v>2656</v>
      </c>
      <c r="G2682" s="2" t="s">
        <v>2652</v>
      </c>
      <c r="H2682" s="2" t="s">
        <v>1973</v>
      </c>
      <c r="I2682" s="2" t="s">
        <v>186</v>
      </c>
      <c r="J2682" s="2"/>
      <c r="K2682" s="2">
        <v>19.420895000000002</v>
      </c>
      <c r="L2682" s="2">
        <v>19.067405999999998</v>
      </c>
      <c r="M2682" s="2">
        <v>18.974619000000001</v>
      </c>
      <c r="N2682" s="2">
        <v>18.471129999999999</v>
      </c>
      <c r="O2682" s="2">
        <v>18.334361999999999</v>
      </c>
      <c r="P2682" s="2">
        <v>18.521063000000002</v>
      </c>
      <c r="Q2682" s="2">
        <v>19.190605000000001</v>
      </c>
      <c r="R2682" s="2">
        <v>19.859321999999999</v>
      </c>
      <c r="S2682" s="2">
        <v>20.574992999999999</v>
      </c>
      <c r="T2682" s="2">
        <v>21.253428</v>
      </c>
      <c r="U2682" s="2">
        <v>21.821995000000001</v>
      </c>
      <c r="V2682" s="2">
        <v>22.331759999999999</v>
      </c>
      <c r="W2682" s="2">
        <v>22.941956999999999</v>
      </c>
      <c r="X2682" s="2">
        <v>23.497188999999999</v>
      </c>
      <c r="Y2682" s="2">
        <v>23.895439</v>
      </c>
      <c r="Z2682" s="2">
        <v>24.329214</v>
      </c>
      <c r="AA2682" s="2">
        <v>24.830193999999999</v>
      </c>
      <c r="AB2682" s="2">
        <v>25.337301</v>
      </c>
      <c r="AC2682" s="2">
        <v>25.794661000000001</v>
      </c>
      <c r="AD2682" s="2">
        <v>26.351341000000001</v>
      </c>
      <c r="AE2682" s="2">
        <v>26.888397000000001</v>
      </c>
      <c r="AF2682" s="2">
        <v>27.230242000000001</v>
      </c>
      <c r="AG2682" s="2">
        <v>27.5669</v>
      </c>
      <c r="AH2682" s="2">
        <v>27.992198999999999</v>
      </c>
      <c r="AI2682" s="2">
        <v>28.433700999999999</v>
      </c>
      <c r="AJ2682" s="2">
        <v>28.873242999999999</v>
      </c>
      <c r="AK2682" s="2">
        <v>29.189678000000001</v>
      </c>
      <c r="AL2682" s="2">
        <v>29.569914000000001</v>
      </c>
      <c r="AM2682" s="2">
        <v>29.966014999999999</v>
      </c>
      <c r="AN2682" s="2">
        <v>30.336086000000002</v>
      </c>
      <c r="AO2682" s="3">
        <v>1.4999999999999999E-2</v>
      </c>
    </row>
    <row r="2683" spans="1:41" hidden="1" x14ac:dyDescent="0.2">
      <c r="A2683" t="s">
        <v>2068</v>
      </c>
      <c r="B2683" s="2" t="s">
        <v>15</v>
      </c>
      <c r="C2683" s="2" t="s">
        <v>2648</v>
      </c>
      <c r="D2683" s="2" t="s">
        <v>2680</v>
      </c>
      <c r="E2683" s="2" t="s">
        <v>2659</v>
      </c>
      <c r="F2683" s="2" t="s">
        <v>2656</v>
      </c>
      <c r="G2683" s="2" t="s">
        <v>2653</v>
      </c>
      <c r="H2683" s="2" t="s">
        <v>1974</v>
      </c>
      <c r="I2683" s="2" t="s">
        <v>186</v>
      </c>
      <c r="J2683" s="2"/>
      <c r="K2683" s="2">
        <v>19.472044</v>
      </c>
      <c r="L2683" s="2">
        <v>19.100314999999998</v>
      </c>
      <c r="M2683" s="2">
        <v>21.228156999999999</v>
      </c>
      <c r="N2683" s="2">
        <v>21.263200999999999</v>
      </c>
      <c r="O2683" s="2">
        <v>21.262314</v>
      </c>
      <c r="P2683" s="2">
        <v>21.670815000000001</v>
      </c>
      <c r="Q2683" s="2">
        <v>22.457388000000002</v>
      </c>
      <c r="R2683" s="2">
        <v>23.426902999999999</v>
      </c>
      <c r="S2683" s="2">
        <v>24.238108</v>
      </c>
      <c r="T2683" s="2">
        <v>24.721176</v>
      </c>
      <c r="U2683" s="2">
        <v>25.161179000000001</v>
      </c>
      <c r="V2683" s="2">
        <v>25.812376</v>
      </c>
      <c r="W2683" s="2">
        <v>26.422830999999999</v>
      </c>
      <c r="X2683" s="2">
        <v>27.139970999999999</v>
      </c>
      <c r="Y2683" s="2">
        <v>27.577095</v>
      </c>
      <c r="Z2683" s="2">
        <v>28.472031000000001</v>
      </c>
      <c r="AA2683" s="2">
        <v>29.102385999999999</v>
      </c>
      <c r="AB2683" s="2">
        <v>29.851890999999998</v>
      </c>
      <c r="AC2683" s="2">
        <v>30.584305000000001</v>
      </c>
      <c r="AD2683" s="2">
        <v>31.296126999999998</v>
      </c>
      <c r="AE2683" s="2">
        <v>31.880312</v>
      </c>
      <c r="AF2683" s="2">
        <v>32.30574</v>
      </c>
      <c r="AG2683" s="2">
        <v>32.671996999999998</v>
      </c>
      <c r="AH2683" s="2">
        <v>33.809241999999998</v>
      </c>
      <c r="AI2683" s="2">
        <v>34.280642999999998</v>
      </c>
      <c r="AJ2683" s="2">
        <v>35.435116000000001</v>
      </c>
      <c r="AK2683" s="2">
        <v>35.971888999999997</v>
      </c>
      <c r="AL2683" s="2">
        <v>36.69455</v>
      </c>
      <c r="AM2683" s="2">
        <v>38.311348000000002</v>
      </c>
      <c r="AN2683" s="2">
        <v>39.112105999999997</v>
      </c>
      <c r="AO2683" s="3">
        <v>2.4E-2</v>
      </c>
    </row>
    <row r="2684" spans="1:41" hidden="1" x14ac:dyDescent="0.2">
      <c r="A2684" t="s">
        <v>2068</v>
      </c>
      <c r="B2684" s="2" t="s">
        <v>75</v>
      </c>
      <c r="C2684" s="2"/>
      <c r="D2684" s="2"/>
      <c r="E2684" s="2"/>
      <c r="F2684" s="2"/>
      <c r="G2684" s="2"/>
      <c r="H2684" s="2"/>
      <c r="I2684" s="2"/>
      <c r="J2684" s="2"/>
      <c r="K2684" s="2"/>
      <c r="L2684" s="2"/>
      <c r="M2684" s="2"/>
      <c r="N2684" s="2"/>
      <c r="O2684" s="2"/>
      <c r="P2684" s="2"/>
      <c r="Q2684" s="2"/>
      <c r="R2684" s="2"/>
      <c r="S2684" s="2"/>
      <c r="T2684" s="2"/>
      <c r="U2684" s="2"/>
      <c r="V2684" s="2"/>
      <c r="W2684" s="2"/>
      <c r="X2684" s="2"/>
      <c r="Y2684" s="2"/>
      <c r="Z2684" s="2"/>
      <c r="AA2684" s="2"/>
      <c r="AB2684" s="2"/>
      <c r="AC2684" s="2"/>
      <c r="AD2684" s="2"/>
      <c r="AE2684" s="2"/>
      <c r="AF2684" s="2"/>
      <c r="AG2684" s="2"/>
      <c r="AH2684" s="2"/>
      <c r="AI2684" s="2"/>
      <c r="AJ2684" s="2"/>
      <c r="AK2684" s="2"/>
      <c r="AL2684" s="2"/>
      <c r="AM2684" s="2"/>
      <c r="AN2684" s="2"/>
      <c r="AO2684" s="2"/>
    </row>
    <row r="2685" spans="1:41" hidden="1" x14ac:dyDescent="0.2">
      <c r="A2685" t="s">
        <v>2068</v>
      </c>
      <c r="B2685" s="2" t="s">
        <v>9</v>
      </c>
      <c r="C2685" s="2" t="s">
        <v>2648</v>
      </c>
      <c r="D2685" s="2" t="s">
        <v>2680</v>
      </c>
      <c r="E2685" s="2" t="s">
        <v>2664</v>
      </c>
      <c r="F2685" s="2" t="s">
        <v>2650</v>
      </c>
      <c r="G2685" s="2"/>
      <c r="H2685" s="2"/>
      <c r="I2685" s="2" t="s">
        <v>186</v>
      </c>
      <c r="J2685" s="2"/>
      <c r="K2685" s="2"/>
      <c r="L2685" s="2"/>
      <c r="M2685" s="2"/>
      <c r="N2685" s="2"/>
      <c r="O2685" s="2"/>
      <c r="P2685" s="2"/>
      <c r="Q2685" s="2"/>
      <c r="R2685" s="2"/>
      <c r="S2685" s="2"/>
      <c r="T2685" s="2"/>
      <c r="U2685" s="2"/>
      <c r="V2685" s="2"/>
      <c r="W2685" s="2"/>
      <c r="X2685" s="2"/>
      <c r="Y2685" s="2"/>
      <c r="Z2685" s="2"/>
      <c r="AA2685" s="2"/>
      <c r="AB2685" s="2"/>
      <c r="AC2685" s="2"/>
      <c r="AD2685" s="2"/>
      <c r="AE2685" s="2"/>
      <c r="AF2685" s="2"/>
      <c r="AG2685" s="2"/>
      <c r="AH2685" s="2"/>
      <c r="AI2685" s="2"/>
      <c r="AJ2685" s="2"/>
      <c r="AK2685" s="2"/>
      <c r="AL2685" s="2"/>
      <c r="AM2685" s="2"/>
      <c r="AN2685" s="2"/>
      <c r="AO2685" s="2"/>
    </row>
    <row r="2686" spans="1:41" hidden="1" x14ac:dyDescent="0.2">
      <c r="A2686" t="s">
        <v>2068</v>
      </c>
      <c r="B2686" s="2" t="s">
        <v>11</v>
      </c>
      <c r="C2686" s="2" t="s">
        <v>2648</v>
      </c>
      <c r="D2686" s="2" t="s">
        <v>2680</v>
      </c>
      <c r="E2686" s="2" t="s">
        <v>2664</v>
      </c>
      <c r="F2686" s="2" t="s">
        <v>2650</v>
      </c>
      <c r="G2686" s="2" t="s">
        <v>2651</v>
      </c>
      <c r="H2686" s="2" t="s">
        <v>1975</v>
      </c>
      <c r="I2686" s="2" t="s">
        <v>186</v>
      </c>
      <c r="J2686" s="2"/>
      <c r="K2686" s="2">
        <v>17.524387000000001</v>
      </c>
      <c r="L2686" s="2">
        <v>18.569075000000002</v>
      </c>
      <c r="M2686" s="2">
        <v>17.337900000000001</v>
      </c>
      <c r="N2686" s="2">
        <v>17.734414999999998</v>
      </c>
      <c r="O2686" s="2">
        <v>18.048397000000001</v>
      </c>
      <c r="P2686" s="2">
        <v>18.636268999999999</v>
      </c>
      <c r="Q2686" s="2">
        <v>19.503450000000001</v>
      </c>
      <c r="R2686" s="2">
        <v>20.544487</v>
      </c>
      <c r="S2686" s="2">
        <v>21.408438</v>
      </c>
      <c r="T2686" s="2">
        <v>22.299762999999999</v>
      </c>
      <c r="U2686" s="2">
        <v>23.169884</v>
      </c>
      <c r="V2686" s="2">
        <v>23.981182</v>
      </c>
      <c r="W2686" s="2">
        <v>24.804319</v>
      </c>
      <c r="X2686" s="2">
        <v>25.536297000000001</v>
      </c>
      <c r="Y2686" s="2">
        <v>26.225245999999999</v>
      </c>
      <c r="Z2686" s="2">
        <v>26.980388999999999</v>
      </c>
      <c r="AA2686" s="2">
        <v>27.808396999999999</v>
      </c>
      <c r="AB2686" s="2">
        <v>28.642544000000001</v>
      </c>
      <c r="AC2686" s="2">
        <v>29.382988000000001</v>
      </c>
      <c r="AD2686" s="2">
        <v>30.416256000000001</v>
      </c>
      <c r="AE2686" s="2">
        <v>31.324798999999999</v>
      </c>
      <c r="AF2686" s="2">
        <v>32.057586999999998</v>
      </c>
      <c r="AG2686" s="2">
        <v>33.037185999999998</v>
      </c>
      <c r="AH2686" s="2">
        <v>34.089756000000001</v>
      </c>
      <c r="AI2686" s="2">
        <v>34.906826000000002</v>
      </c>
      <c r="AJ2686" s="2">
        <v>35.859859</v>
      </c>
      <c r="AK2686" s="2">
        <v>36.782420999999999</v>
      </c>
      <c r="AL2686" s="2">
        <v>37.678241999999997</v>
      </c>
      <c r="AM2686" s="2">
        <v>38.510230999999997</v>
      </c>
      <c r="AN2686" s="2">
        <v>39.355705</v>
      </c>
      <c r="AO2686" s="3">
        <v>2.8000000000000001E-2</v>
      </c>
    </row>
    <row r="2687" spans="1:41" hidden="1" x14ac:dyDescent="0.2">
      <c r="A2687" t="s">
        <v>2068</v>
      </c>
      <c r="B2687" s="2" t="s">
        <v>13</v>
      </c>
      <c r="C2687" s="2" t="s">
        <v>2648</v>
      </c>
      <c r="D2687" s="2" t="s">
        <v>2680</v>
      </c>
      <c r="E2687" s="2" t="s">
        <v>2664</v>
      </c>
      <c r="F2687" s="2" t="s">
        <v>2650</v>
      </c>
      <c r="G2687" s="2" t="s">
        <v>2652</v>
      </c>
      <c r="H2687" s="2" t="s">
        <v>1976</v>
      </c>
      <c r="I2687" s="2" t="s">
        <v>186</v>
      </c>
      <c r="J2687" s="2"/>
      <c r="K2687" s="2">
        <v>17.525003000000002</v>
      </c>
      <c r="L2687" s="2">
        <v>18.162264</v>
      </c>
      <c r="M2687" s="2">
        <v>16.505817</v>
      </c>
      <c r="N2687" s="2">
        <v>16.317696000000002</v>
      </c>
      <c r="O2687" s="2">
        <v>16.389492000000001</v>
      </c>
      <c r="P2687" s="2">
        <v>16.736376</v>
      </c>
      <c r="Q2687" s="2">
        <v>17.263659000000001</v>
      </c>
      <c r="R2687" s="2">
        <v>18.001132999999999</v>
      </c>
      <c r="S2687" s="2">
        <v>18.815445</v>
      </c>
      <c r="T2687" s="2">
        <v>19.536171</v>
      </c>
      <c r="U2687" s="2">
        <v>20.223496999999998</v>
      </c>
      <c r="V2687" s="2">
        <v>21.147183999999999</v>
      </c>
      <c r="W2687" s="2">
        <v>22.075315</v>
      </c>
      <c r="X2687" s="2">
        <v>22.733450000000001</v>
      </c>
      <c r="Y2687" s="2">
        <v>23.297045000000001</v>
      </c>
      <c r="Z2687" s="2">
        <v>23.942022000000001</v>
      </c>
      <c r="AA2687" s="2">
        <v>24.726257</v>
      </c>
      <c r="AB2687" s="2">
        <v>25.594954999999999</v>
      </c>
      <c r="AC2687" s="2">
        <v>26.264816</v>
      </c>
      <c r="AD2687" s="2">
        <v>27.249027000000002</v>
      </c>
      <c r="AE2687" s="2">
        <v>27.979773000000002</v>
      </c>
      <c r="AF2687" s="2">
        <v>28.665590000000002</v>
      </c>
      <c r="AG2687" s="2">
        <v>29.372063000000001</v>
      </c>
      <c r="AH2687" s="2">
        <v>30.041989999999998</v>
      </c>
      <c r="AI2687" s="2">
        <v>30.707374999999999</v>
      </c>
      <c r="AJ2687" s="2">
        <v>31.328317999999999</v>
      </c>
      <c r="AK2687" s="2">
        <v>31.832317</v>
      </c>
      <c r="AL2687" s="2">
        <v>32.341408000000001</v>
      </c>
      <c r="AM2687" s="2">
        <v>33.097591000000001</v>
      </c>
      <c r="AN2687" s="2">
        <v>33.717865000000003</v>
      </c>
      <c r="AO2687" s="3">
        <v>2.3E-2</v>
      </c>
    </row>
    <row r="2688" spans="1:41" hidden="1" x14ac:dyDescent="0.2">
      <c r="A2688" t="s">
        <v>2068</v>
      </c>
      <c r="B2688" s="2" t="s">
        <v>15</v>
      </c>
      <c r="C2688" s="2" t="s">
        <v>2648</v>
      </c>
      <c r="D2688" s="2" t="s">
        <v>2680</v>
      </c>
      <c r="E2688" s="2" t="s">
        <v>2664</v>
      </c>
      <c r="F2688" s="2" t="s">
        <v>2650</v>
      </c>
      <c r="G2688" s="2" t="s">
        <v>2653</v>
      </c>
      <c r="H2688" s="2" t="s">
        <v>1977</v>
      </c>
      <c r="I2688" s="2" t="s">
        <v>186</v>
      </c>
      <c r="J2688" s="2"/>
      <c r="K2688" s="2">
        <v>17.524032999999999</v>
      </c>
      <c r="L2688" s="2">
        <v>19.225474999999999</v>
      </c>
      <c r="M2688" s="2">
        <v>18.478012</v>
      </c>
      <c r="N2688" s="2">
        <v>19.694593000000001</v>
      </c>
      <c r="O2688" s="2">
        <v>20.700956000000001</v>
      </c>
      <c r="P2688" s="2">
        <v>21.719087999999999</v>
      </c>
      <c r="Q2688" s="2">
        <v>22.765498999999998</v>
      </c>
      <c r="R2688" s="2">
        <v>23.933019999999999</v>
      </c>
      <c r="S2688" s="2">
        <v>25.642970999999999</v>
      </c>
      <c r="T2688" s="2">
        <v>26.85331</v>
      </c>
      <c r="U2688" s="2">
        <v>28.007355</v>
      </c>
      <c r="V2688" s="2">
        <v>29.106283000000001</v>
      </c>
      <c r="W2688" s="2">
        <v>30.105049000000001</v>
      </c>
      <c r="X2688" s="2">
        <v>31.031199000000001</v>
      </c>
      <c r="Y2688" s="2">
        <v>31.746141000000001</v>
      </c>
      <c r="Z2688" s="2">
        <v>32.782378999999999</v>
      </c>
      <c r="AA2688" s="2">
        <v>33.634331000000003</v>
      </c>
      <c r="AB2688" s="2">
        <v>34.619759000000002</v>
      </c>
      <c r="AC2688" s="2">
        <v>35.643084999999999</v>
      </c>
      <c r="AD2688" s="2">
        <v>36.421543</v>
      </c>
      <c r="AE2688" s="2">
        <v>37.184364000000002</v>
      </c>
      <c r="AF2688" s="2">
        <v>37.966850000000001</v>
      </c>
      <c r="AG2688" s="2">
        <v>39.026527000000002</v>
      </c>
      <c r="AH2688" s="2">
        <v>40.340015000000001</v>
      </c>
      <c r="AI2688" s="2">
        <v>41.709682000000001</v>
      </c>
      <c r="AJ2688" s="2">
        <v>42.919131999999998</v>
      </c>
      <c r="AK2688" s="2">
        <v>44.105812</v>
      </c>
      <c r="AL2688" s="2">
        <v>45.225600999999997</v>
      </c>
      <c r="AM2688" s="2">
        <v>46.551631999999998</v>
      </c>
      <c r="AN2688" s="2">
        <v>47.731093999999999</v>
      </c>
      <c r="AO2688" s="3">
        <v>3.5000000000000003E-2</v>
      </c>
    </row>
    <row r="2689" spans="1:41" hidden="1" x14ac:dyDescent="0.2">
      <c r="A2689" t="s">
        <v>2068</v>
      </c>
      <c r="B2689" s="2" t="s">
        <v>79</v>
      </c>
      <c r="C2689" s="2" t="s">
        <v>2648</v>
      </c>
      <c r="D2689" s="2" t="s">
        <v>2680</v>
      </c>
      <c r="E2689" s="2" t="s">
        <v>2664</v>
      </c>
      <c r="F2689" s="2" t="s">
        <v>2665</v>
      </c>
      <c r="G2689" s="2"/>
      <c r="H2689" s="2"/>
      <c r="I2689" s="2" t="s">
        <v>186</v>
      </c>
      <c r="J2689" s="2"/>
      <c r="K2689" s="2"/>
      <c r="L2689" s="2"/>
      <c r="M2689" s="2"/>
      <c r="N2689" s="2"/>
      <c r="O2689" s="2"/>
      <c r="P2689" s="2"/>
      <c r="Q2689" s="2"/>
      <c r="R2689" s="2"/>
      <c r="S2689" s="2"/>
      <c r="T2689" s="2"/>
      <c r="U2689" s="2"/>
      <c r="V2689" s="2"/>
      <c r="W2689" s="2"/>
      <c r="X2689" s="2"/>
      <c r="Y2689" s="2"/>
      <c r="Z2689" s="2"/>
      <c r="AA2689" s="2"/>
      <c r="AB2689" s="2"/>
      <c r="AC2689" s="2"/>
      <c r="AD2689" s="2"/>
      <c r="AE2689" s="2"/>
      <c r="AF2689" s="2"/>
      <c r="AG2689" s="2"/>
      <c r="AH2689" s="2"/>
      <c r="AI2689" s="2"/>
      <c r="AJ2689" s="2"/>
      <c r="AK2689" s="2"/>
      <c r="AL2689" s="2"/>
      <c r="AM2689" s="2"/>
      <c r="AN2689" s="2"/>
      <c r="AO2689" s="2"/>
    </row>
    <row r="2690" spans="1:41" hidden="1" x14ac:dyDescent="0.2">
      <c r="A2690" t="s">
        <v>2068</v>
      </c>
      <c r="B2690" s="2" t="s">
        <v>11</v>
      </c>
      <c r="C2690" s="2" t="s">
        <v>2648</v>
      </c>
      <c r="D2690" s="2" t="s">
        <v>2680</v>
      </c>
      <c r="E2690" s="2" t="s">
        <v>2664</v>
      </c>
      <c r="F2690" s="2" t="s">
        <v>2665</v>
      </c>
      <c r="G2690" s="2" t="s">
        <v>2651</v>
      </c>
      <c r="H2690" s="2" t="s">
        <v>1978</v>
      </c>
      <c r="I2690" s="2" t="s">
        <v>186</v>
      </c>
      <c r="J2690" s="2"/>
      <c r="K2690" s="2">
        <v>23.822379999999999</v>
      </c>
      <c r="L2690" s="2">
        <v>24.397490000000001</v>
      </c>
      <c r="M2690" s="2">
        <v>24.858771999999998</v>
      </c>
      <c r="N2690" s="2">
        <v>24.997900000000001</v>
      </c>
      <c r="O2690" s="2">
        <v>25.199472</v>
      </c>
      <c r="P2690" s="2">
        <v>26.092369000000001</v>
      </c>
      <c r="Q2690" s="2">
        <v>27.101713</v>
      </c>
      <c r="R2690" s="2">
        <v>28.123981000000001</v>
      </c>
      <c r="S2690" s="2">
        <v>29.057234000000001</v>
      </c>
      <c r="T2690" s="2">
        <v>30.596684</v>
      </c>
      <c r="U2690" s="2">
        <v>31.825144000000002</v>
      </c>
      <c r="V2690" s="2">
        <v>33.037318999999997</v>
      </c>
      <c r="W2690" s="2">
        <v>33.834778</v>
      </c>
      <c r="X2690" s="2">
        <v>35.390804000000003</v>
      </c>
      <c r="Y2690" s="2">
        <v>36.337645999999999</v>
      </c>
      <c r="Z2690" s="2">
        <v>37.117244999999997</v>
      </c>
      <c r="AA2690" s="2">
        <v>38.079200999999998</v>
      </c>
      <c r="AB2690" s="2">
        <v>39.450848000000001</v>
      </c>
      <c r="AC2690" s="2">
        <v>40.286011000000002</v>
      </c>
      <c r="AD2690" s="2">
        <v>41.578873000000002</v>
      </c>
      <c r="AE2690" s="2">
        <v>42.820843000000004</v>
      </c>
      <c r="AF2690" s="2">
        <v>43.804679999999998</v>
      </c>
      <c r="AG2690" s="2">
        <v>45.280712000000001</v>
      </c>
      <c r="AH2690" s="2">
        <v>46.821888000000001</v>
      </c>
      <c r="AI2690" s="2">
        <v>48.046267999999998</v>
      </c>
      <c r="AJ2690" s="2">
        <v>49.599322999999998</v>
      </c>
      <c r="AK2690" s="2">
        <v>50.912726999999997</v>
      </c>
      <c r="AL2690" s="2">
        <v>51.929188000000003</v>
      </c>
      <c r="AM2690" s="2">
        <v>53.164116</v>
      </c>
      <c r="AN2690" s="2">
        <v>54.338188000000002</v>
      </c>
      <c r="AO2690" s="3">
        <v>2.9000000000000001E-2</v>
      </c>
    </row>
    <row r="2691" spans="1:41" hidden="1" x14ac:dyDescent="0.2">
      <c r="A2691" t="s">
        <v>2068</v>
      </c>
      <c r="B2691" s="2" t="s">
        <v>13</v>
      </c>
      <c r="C2691" s="2" t="s">
        <v>2648</v>
      </c>
      <c r="D2691" s="2" t="s">
        <v>2680</v>
      </c>
      <c r="E2691" s="2" t="s">
        <v>2664</v>
      </c>
      <c r="F2691" s="2" t="s">
        <v>2665</v>
      </c>
      <c r="G2691" s="2" t="s">
        <v>2652</v>
      </c>
      <c r="H2691" s="2" t="s">
        <v>1979</v>
      </c>
      <c r="I2691" s="2" t="s">
        <v>186</v>
      </c>
      <c r="J2691" s="2"/>
      <c r="K2691" s="2">
        <v>23.822379999999999</v>
      </c>
      <c r="L2691" s="2">
        <v>24.390867</v>
      </c>
      <c r="M2691" s="2">
        <v>24.323084000000001</v>
      </c>
      <c r="N2691" s="2">
        <v>23.845648000000001</v>
      </c>
      <c r="O2691" s="2">
        <v>23.956947</v>
      </c>
      <c r="P2691" s="2">
        <v>24.755911000000001</v>
      </c>
      <c r="Q2691" s="2">
        <v>25.791698</v>
      </c>
      <c r="R2691" s="2">
        <v>26.520320999999999</v>
      </c>
      <c r="S2691" s="2">
        <v>27.483885000000001</v>
      </c>
      <c r="T2691" s="2">
        <v>28.714877999999999</v>
      </c>
      <c r="U2691" s="2">
        <v>29.964922000000001</v>
      </c>
      <c r="V2691" s="2">
        <v>31.057048999999999</v>
      </c>
      <c r="W2691" s="2">
        <v>31.595354</v>
      </c>
      <c r="X2691" s="2">
        <v>32.728645</v>
      </c>
      <c r="Y2691" s="2">
        <v>33.568562</v>
      </c>
      <c r="Z2691" s="2">
        <v>34.12923</v>
      </c>
      <c r="AA2691" s="2">
        <v>34.710979000000002</v>
      </c>
      <c r="AB2691" s="2">
        <v>36.289428999999998</v>
      </c>
      <c r="AC2691" s="2">
        <v>37.240757000000002</v>
      </c>
      <c r="AD2691" s="2">
        <v>38.970730000000003</v>
      </c>
      <c r="AE2691" s="2">
        <v>40.116199000000002</v>
      </c>
      <c r="AF2691" s="2">
        <v>41.116878999999997</v>
      </c>
      <c r="AG2691" s="2">
        <v>42.334651999999998</v>
      </c>
      <c r="AH2691" s="2">
        <v>43.299751000000001</v>
      </c>
      <c r="AI2691" s="2">
        <v>44.294891</v>
      </c>
      <c r="AJ2691" s="2">
        <v>45.212573999999996</v>
      </c>
      <c r="AK2691" s="2">
        <v>45.913235</v>
      </c>
      <c r="AL2691" s="2">
        <v>47.013309</v>
      </c>
      <c r="AM2691" s="2">
        <v>48.468680999999997</v>
      </c>
      <c r="AN2691" s="2">
        <v>49.763229000000003</v>
      </c>
      <c r="AO2691" s="3">
        <v>2.5999999999999999E-2</v>
      </c>
    </row>
    <row r="2692" spans="1:41" hidden="1" x14ac:dyDescent="0.2">
      <c r="A2692" t="s">
        <v>2068</v>
      </c>
      <c r="B2692" s="2" t="s">
        <v>15</v>
      </c>
      <c r="C2692" s="2" t="s">
        <v>2648</v>
      </c>
      <c r="D2692" s="2" t="s">
        <v>2680</v>
      </c>
      <c r="E2692" s="2" t="s">
        <v>2664</v>
      </c>
      <c r="F2692" s="2" t="s">
        <v>2665</v>
      </c>
      <c r="G2692" s="2" t="s">
        <v>2653</v>
      </c>
      <c r="H2692" s="2" t="s">
        <v>1980</v>
      </c>
      <c r="I2692" s="2" t="s">
        <v>186</v>
      </c>
      <c r="J2692" s="2"/>
      <c r="K2692" s="2">
        <v>23.822379999999999</v>
      </c>
      <c r="L2692" s="2">
        <v>24.410685999999998</v>
      </c>
      <c r="M2692" s="2">
        <v>24.617167999999999</v>
      </c>
      <c r="N2692" s="2">
        <v>25.9422</v>
      </c>
      <c r="O2692" s="2">
        <v>26.832170000000001</v>
      </c>
      <c r="P2692" s="2">
        <v>27.838560000000001</v>
      </c>
      <c r="Q2692" s="2">
        <v>29.023904999999999</v>
      </c>
      <c r="R2692" s="2">
        <v>30.299112000000001</v>
      </c>
      <c r="S2692" s="2">
        <v>32.180031</v>
      </c>
      <c r="T2692" s="2">
        <v>33.547798</v>
      </c>
      <c r="U2692" s="2">
        <v>34.692410000000002</v>
      </c>
      <c r="V2692" s="2">
        <v>35.97916</v>
      </c>
      <c r="W2692" s="2">
        <v>37.059970999999997</v>
      </c>
      <c r="X2692" s="2">
        <v>38.178921000000003</v>
      </c>
      <c r="Y2692" s="2">
        <v>39.028422999999997</v>
      </c>
      <c r="Z2692" s="2">
        <v>40.018208000000001</v>
      </c>
      <c r="AA2692" s="2">
        <v>41.122269000000003</v>
      </c>
      <c r="AB2692" s="2">
        <v>42.042743999999999</v>
      </c>
      <c r="AC2692" s="2">
        <v>43.194240999999998</v>
      </c>
      <c r="AD2692" s="2">
        <v>43.509281000000001</v>
      </c>
      <c r="AE2692" s="2">
        <v>44.207740999999999</v>
      </c>
      <c r="AF2692" s="2">
        <v>45.811996000000001</v>
      </c>
      <c r="AG2692" s="2">
        <v>47.303314</v>
      </c>
      <c r="AH2692" s="2">
        <v>48.621498000000003</v>
      </c>
      <c r="AI2692" s="2">
        <v>50.504517</v>
      </c>
      <c r="AJ2692" s="2">
        <v>51.470855999999998</v>
      </c>
      <c r="AK2692" s="2">
        <v>52.649025000000002</v>
      </c>
      <c r="AL2692" s="2">
        <v>53.459110000000003</v>
      </c>
      <c r="AM2692" s="2">
        <v>55.178612000000001</v>
      </c>
      <c r="AN2692" s="2">
        <v>56.866066000000004</v>
      </c>
      <c r="AO2692" s="3">
        <v>0.03</v>
      </c>
    </row>
    <row r="2693" spans="1:41" hidden="1" x14ac:dyDescent="0.2">
      <c r="A2693" t="s">
        <v>2068</v>
      </c>
      <c r="B2693" s="2" t="s">
        <v>83</v>
      </c>
      <c r="C2693" s="2" t="s">
        <v>2648</v>
      </c>
      <c r="D2693" s="2" t="s">
        <v>2680</v>
      </c>
      <c r="E2693" s="2" t="s">
        <v>2664</v>
      </c>
      <c r="F2693" s="2" t="s">
        <v>2666</v>
      </c>
      <c r="G2693" s="2"/>
      <c r="H2693" s="2"/>
      <c r="I2693" s="2" t="s">
        <v>186</v>
      </c>
      <c r="J2693" s="2"/>
      <c r="K2693" s="2"/>
      <c r="L2693" s="2"/>
      <c r="M2693" s="2"/>
      <c r="N2693" s="2"/>
      <c r="O2693" s="2"/>
      <c r="P2693" s="2"/>
      <c r="Q2693" s="2"/>
      <c r="R2693" s="2"/>
      <c r="S2693" s="2"/>
      <c r="T2693" s="2"/>
      <c r="U2693" s="2"/>
      <c r="V2693" s="2"/>
      <c r="W2693" s="2"/>
      <c r="X2693" s="2"/>
      <c r="Y2693" s="2"/>
      <c r="Z2693" s="2"/>
      <c r="AA2693" s="2"/>
      <c r="AB2693" s="2"/>
      <c r="AC2693" s="2"/>
      <c r="AD2693" s="2"/>
      <c r="AE2693" s="2"/>
      <c r="AF2693" s="2"/>
      <c r="AG2693" s="2"/>
      <c r="AH2693" s="2"/>
      <c r="AI2693" s="2"/>
      <c r="AJ2693" s="2"/>
      <c r="AK2693" s="2"/>
      <c r="AL2693" s="2"/>
      <c r="AM2693" s="2"/>
      <c r="AN2693" s="2"/>
      <c r="AO2693" s="2"/>
    </row>
    <row r="2694" spans="1:41" hidden="1" x14ac:dyDescent="0.2">
      <c r="A2694" t="s">
        <v>2068</v>
      </c>
      <c r="B2694" s="2" t="s">
        <v>11</v>
      </c>
      <c r="C2694" s="2" t="s">
        <v>2648</v>
      </c>
      <c r="D2694" s="2" t="s">
        <v>2680</v>
      </c>
      <c r="E2694" s="2" t="s">
        <v>2664</v>
      </c>
      <c r="F2694" s="2" t="s">
        <v>2666</v>
      </c>
      <c r="G2694" s="2" t="s">
        <v>2651</v>
      </c>
      <c r="H2694" s="2" t="s">
        <v>1981</v>
      </c>
      <c r="I2694" s="2" t="s">
        <v>186</v>
      </c>
      <c r="J2694" s="2"/>
      <c r="K2694" s="2">
        <v>24.008654</v>
      </c>
      <c r="L2694" s="2">
        <v>23.316452000000002</v>
      </c>
      <c r="M2694" s="2">
        <v>20.711262000000001</v>
      </c>
      <c r="N2694" s="2">
        <v>20.827175</v>
      </c>
      <c r="O2694" s="2">
        <v>20.995117</v>
      </c>
      <c r="P2694" s="2">
        <v>21.739039999999999</v>
      </c>
      <c r="Q2694" s="2">
        <v>22.579982999999999</v>
      </c>
      <c r="R2694" s="2">
        <v>23.431694</v>
      </c>
      <c r="S2694" s="2">
        <v>24.209242</v>
      </c>
      <c r="T2694" s="2">
        <v>25.491841999999998</v>
      </c>
      <c r="U2694" s="2">
        <v>26.451208000000001</v>
      </c>
      <c r="V2694" s="2">
        <v>27.37182</v>
      </c>
      <c r="W2694" s="2">
        <v>28.155550000000002</v>
      </c>
      <c r="X2694" s="2">
        <v>29.063296999999999</v>
      </c>
      <c r="Y2694" s="2">
        <v>29.840848999999999</v>
      </c>
      <c r="Z2694" s="2">
        <v>30.775255000000001</v>
      </c>
      <c r="AA2694" s="2">
        <v>31.687536000000001</v>
      </c>
      <c r="AB2694" s="2">
        <v>32.789248999999998</v>
      </c>
      <c r="AC2694" s="2">
        <v>33.52393</v>
      </c>
      <c r="AD2694" s="2">
        <v>34.605018999999999</v>
      </c>
      <c r="AE2694" s="2">
        <v>35.633285999999998</v>
      </c>
      <c r="AF2694" s="2">
        <v>36.496178</v>
      </c>
      <c r="AG2694" s="2">
        <v>37.725945000000003</v>
      </c>
      <c r="AH2694" s="2">
        <v>39.009987000000002</v>
      </c>
      <c r="AI2694" s="2">
        <v>40.030087000000002</v>
      </c>
      <c r="AJ2694" s="2">
        <v>41.324024000000001</v>
      </c>
      <c r="AK2694" s="2">
        <v>42.418301</v>
      </c>
      <c r="AL2694" s="2">
        <v>43.265171000000002</v>
      </c>
      <c r="AM2694" s="2">
        <v>44.294055999999998</v>
      </c>
      <c r="AN2694" s="2">
        <v>45.272239999999996</v>
      </c>
      <c r="AO2694" s="3">
        <v>2.1999999999999999E-2</v>
      </c>
    </row>
    <row r="2695" spans="1:41" hidden="1" x14ac:dyDescent="0.2">
      <c r="A2695" t="s">
        <v>2068</v>
      </c>
      <c r="B2695" s="2" t="s">
        <v>13</v>
      </c>
      <c r="C2695" s="2" t="s">
        <v>2648</v>
      </c>
      <c r="D2695" s="2" t="s">
        <v>2680</v>
      </c>
      <c r="E2695" s="2" t="s">
        <v>2664</v>
      </c>
      <c r="F2695" s="2" t="s">
        <v>2666</v>
      </c>
      <c r="G2695" s="2" t="s">
        <v>2652</v>
      </c>
      <c r="H2695" s="2" t="s">
        <v>1982</v>
      </c>
      <c r="I2695" s="2" t="s">
        <v>186</v>
      </c>
      <c r="J2695" s="2"/>
      <c r="K2695" s="2">
        <v>24.008654</v>
      </c>
      <c r="L2695" s="2">
        <v>23.310124999999999</v>
      </c>
      <c r="M2695" s="2">
        <v>20.315318999999999</v>
      </c>
      <c r="N2695" s="2">
        <v>19.929981000000002</v>
      </c>
      <c r="O2695" s="2">
        <v>19.986853</v>
      </c>
      <c r="P2695" s="2">
        <v>20.564236000000001</v>
      </c>
      <c r="Q2695" s="2">
        <v>21.395714000000002</v>
      </c>
      <c r="R2695" s="2">
        <v>22.078211</v>
      </c>
      <c r="S2695" s="2">
        <v>22.828028</v>
      </c>
      <c r="T2695" s="2">
        <v>23.786722000000001</v>
      </c>
      <c r="U2695" s="2">
        <v>24.625710999999999</v>
      </c>
      <c r="V2695" s="2">
        <v>25.523384</v>
      </c>
      <c r="W2695" s="2">
        <v>26.219978000000001</v>
      </c>
      <c r="X2695" s="2">
        <v>26.897200000000002</v>
      </c>
      <c r="Y2695" s="2">
        <v>27.587599000000001</v>
      </c>
      <c r="Z2695" s="2">
        <v>28.287403000000001</v>
      </c>
      <c r="AA2695" s="2">
        <v>28.895506000000001</v>
      </c>
      <c r="AB2695" s="2">
        <v>29.814250999999999</v>
      </c>
      <c r="AC2695" s="2">
        <v>30.576277000000001</v>
      </c>
      <c r="AD2695" s="2">
        <v>31.929251000000001</v>
      </c>
      <c r="AE2695" s="2">
        <v>32.873013</v>
      </c>
      <c r="AF2695" s="2">
        <v>33.688643999999996</v>
      </c>
      <c r="AG2695" s="2">
        <v>34.743214000000002</v>
      </c>
      <c r="AH2695" s="2">
        <v>35.715401</v>
      </c>
      <c r="AI2695" s="2">
        <v>36.535671000000001</v>
      </c>
      <c r="AJ2695" s="2">
        <v>37.583362999999999</v>
      </c>
      <c r="AK2695" s="2">
        <v>38.052821999999999</v>
      </c>
      <c r="AL2695" s="2">
        <v>38.967025999999997</v>
      </c>
      <c r="AM2695" s="2">
        <v>40.198070999999999</v>
      </c>
      <c r="AN2695" s="2">
        <v>41.334643999999997</v>
      </c>
      <c r="AO2695" s="3">
        <v>1.9E-2</v>
      </c>
    </row>
    <row r="2696" spans="1:41" hidden="1" x14ac:dyDescent="0.2">
      <c r="A2696" t="s">
        <v>2068</v>
      </c>
      <c r="B2696" s="2" t="s">
        <v>15</v>
      </c>
      <c r="C2696" s="2" t="s">
        <v>2648</v>
      </c>
      <c r="D2696" s="2" t="s">
        <v>2680</v>
      </c>
      <c r="E2696" s="2" t="s">
        <v>2664</v>
      </c>
      <c r="F2696" s="2" t="s">
        <v>2666</v>
      </c>
      <c r="G2696" s="2" t="s">
        <v>2653</v>
      </c>
      <c r="H2696" s="2" t="s">
        <v>1983</v>
      </c>
      <c r="I2696" s="2" t="s">
        <v>186</v>
      </c>
      <c r="J2696" s="2"/>
      <c r="K2696" s="2">
        <v>24.008654</v>
      </c>
      <c r="L2696" s="2">
        <v>23.329065</v>
      </c>
      <c r="M2696" s="2">
        <v>20.532710999999999</v>
      </c>
      <c r="N2696" s="2">
        <v>21.637756</v>
      </c>
      <c r="O2696" s="2">
        <v>22.407494</v>
      </c>
      <c r="P2696" s="2">
        <v>23.251524</v>
      </c>
      <c r="Q2696" s="2">
        <v>24.222995999999998</v>
      </c>
      <c r="R2696" s="2">
        <v>25.252137999999999</v>
      </c>
      <c r="S2696" s="2">
        <v>26.86063</v>
      </c>
      <c r="T2696" s="2">
        <v>28.000349</v>
      </c>
      <c r="U2696" s="2">
        <v>28.955708999999999</v>
      </c>
      <c r="V2696" s="2">
        <v>30.027664000000001</v>
      </c>
      <c r="W2696" s="2">
        <v>30.929644</v>
      </c>
      <c r="X2696" s="2">
        <v>31.844179</v>
      </c>
      <c r="Y2696" s="2">
        <v>32.540847999999997</v>
      </c>
      <c r="Z2696" s="2">
        <v>33.383125</v>
      </c>
      <c r="AA2696" s="2">
        <v>34.288218999999998</v>
      </c>
      <c r="AB2696" s="2">
        <v>35.055748000000001</v>
      </c>
      <c r="AC2696" s="2">
        <v>36.015712999999998</v>
      </c>
      <c r="AD2696" s="2">
        <v>36.292251999999998</v>
      </c>
      <c r="AE2696" s="2">
        <v>36.886803</v>
      </c>
      <c r="AF2696" s="2">
        <v>38.164023999999998</v>
      </c>
      <c r="AG2696" s="2">
        <v>39.41563</v>
      </c>
      <c r="AH2696" s="2">
        <v>40.553973999999997</v>
      </c>
      <c r="AI2696" s="2">
        <v>42.104343</v>
      </c>
      <c r="AJ2696" s="2">
        <v>42.910404</v>
      </c>
      <c r="AK2696" s="2">
        <v>43.895710000000001</v>
      </c>
      <c r="AL2696" s="2">
        <v>44.602263999999998</v>
      </c>
      <c r="AM2696" s="2">
        <v>46.047905</v>
      </c>
      <c r="AN2696" s="2">
        <v>47.459400000000002</v>
      </c>
      <c r="AO2696" s="3">
        <v>2.4E-2</v>
      </c>
    </row>
    <row r="2697" spans="1:41" hidden="1" x14ac:dyDescent="0.2">
      <c r="A2697" t="s">
        <v>2068</v>
      </c>
      <c r="B2697" s="2" t="s">
        <v>87</v>
      </c>
      <c r="C2697" s="2" t="s">
        <v>2648</v>
      </c>
      <c r="D2697" s="2" t="s">
        <v>2680</v>
      </c>
      <c r="E2697" s="2" t="s">
        <v>2664</v>
      </c>
      <c r="F2697" s="2" t="s">
        <v>2667</v>
      </c>
      <c r="G2697" s="2"/>
      <c r="H2697" s="2"/>
      <c r="I2697" s="2" t="s">
        <v>186</v>
      </c>
      <c r="J2697" s="2"/>
      <c r="K2697" s="2"/>
      <c r="L2697" s="2"/>
      <c r="M2697" s="2"/>
      <c r="N2697" s="2"/>
      <c r="O2697" s="2"/>
      <c r="P2697" s="2"/>
      <c r="Q2697" s="2"/>
      <c r="R2697" s="2"/>
      <c r="S2697" s="2"/>
      <c r="T2697" s="2"/>
      <c r="U2697" s="2"/>
      <c r="V2697" s="2"/>
      <c r="W2697" s="2"/>
      <c r="X2697" s="2"/>
      <c r="Y2697" s="2"/>
      <c r="Z2697" s="2"/>
      <c r="AA2697" s="2"/>
      <c r="AB2697" s="2"/>
      <c r="AC2697" s="2"/>
      <c r="AD2697" s="2"/>
      <c r="AE2697" s="2"/>
      <c r="AF2697" s="2"/>
      <c r="AG2697" s="2"/>
      <c r="AH2697" s="2"/>
      <c r="AI2697" s="2"/>
      <c r="AJ2697" s="2"/>
      <c r="AK2697" s="2"/>
      <c r="AL2697" s="2"/>
      <c r="AM2697" s="2"/>
      <c r="AN2697" s="2"/>
      <c r="AO2697" s="2"/>
    </row>
    <row r="2698" spans="1:41" hidden="1" x14ac:dyDescent="0.2">
      <c r="A2698" t="s">
        <v>2068</v>
      </c>
      <c r="B2698" s="2" t="s">
        <v>11</v>
      </c>
      <c r="C2698" s="2" t="s">
        <v>2648</v>
      </c>
      <c r="D2698" s="2" t="s">
        <v>2680</v>
      </c>
      <c r="E2698" s="2" t="s">
        <v>2664</v>
      </c>
      <c r="F2698" s="2" t="s">
        <v>2667</v>
      </c>
      <c r="G2698" s="2" t="s">
        <v>2651</v>
      </c>
      <c r="H2698" s="2" t="s">
        <v>1984</v>
      </c>
      <c r="I2698" s="2" t="s">
        <v>186</v>
      </c>
      <c r="J2698" s="2"/>
      <c r="K2698" s="2">
        <v>14.612163000000001</v>
      </c>
      <c r="L2698" s="2">
        <v>15.770401</v>
      </c>
      <c r="M2698" s="2">
        <v>15.009888</v>
      </c>
      <c r="N2698" s="2">
        <v>16.715933</v>
      </c>
      <c r="O2698" s="2">
        <v>17.253734999999999</v>
      </c>
      <c r="P2698" s="2">
        <v>17.952116</v>
      </c>
      <c r="Q2698" s="2">
        <v>18.787974999999999</v>
      </c>
      <c r="R2698" s="2">
        <v>19.602900000000002</v>
      </c>
      <c r="S2698" s="2">
        <v>20.272772</v>
      </c>
      <c r="T2698" s="2">
        <v>20.666402999999999</v>
      </c>
      <c r="U2698" s="2">
        <v>21.685970000000001</v>
      </c>
      <c r="V2698" s="2">
        <v>22.405117000000001</v>
      </c>
      <c r="W2698" s="2">
        <v>23.033259999999999</v>
      </c>
      <c r="X2698" s="2">
        <v>23.783981000000001</v>
      </c>
      <c r="Y2698" s="2">
        <v>24.463671000000001</v>
      </c>
      <c r="Z2698" s="2">
        <v>25.277253999999999</v>
      </c>
      <c r="AA2698" s="2">
        <v>26.198792000000001</v>
      </c>
      <c r="AB2698" s="2">
        <v>27.043762000000001</v>
      </c>
      <c r="AC2698" s="2">
        <v>27.780359000000001</v>
      </c>
      <c r="AD2698" s="2">
        <v>28.730349</v>
      </c>
      <c r="AE2698" s="2">
        <v>29.590320999999999</v>
      </c>
      <c r="AF2698" s="2">
        <v>30.314540999999998</v>
      </c>
      <c r="AG2698" s="2">
        <v>31.464850999999999</v>
      </c>
      <c r="AH2698" s="2">
        <v>32.702281999999997</v>
      </c>
      <c r="AI2698" s="2">
        <v>33.627536999999997</v>
      </c>
      <c r="AJ2698" s="2">
        <v>34.749957999999999</v>
      </c>
      <c r="AK2698" s="2">
        <v>35.684863999999997</v>
      </c>
      <c r="AL2698" s="2">
        <v>36.452576000000001</v>
      </c>
      <c r="AM2698" s="2">
        <v>37.380763999999999</v>
      </c>
      <c r="AN2698" s="2">
        <v>38.089699000000003</v>
      </c>
      <c r="AO2698" s="3">
        <v>3.4000000000000002E-2</v>
      </c>
    </row>
    <row r="2699" spans="1:41" hidden="1" x14ac:dyDescent="0.2">
      <c r="A2699" t="s">
        <v>2068</v>
      </c>
      <c r="B2699" s="2" t="s">
        <v>13</v>
      </c>
      <c r="C2699" s="2" t="s">
        <v>2648</v>
      </c>
      <c r="D2699" s="2" t="s">
        <v>2680</v>
      </c>
      <c r="E2699" s="2" t="s">
        <v>2664</v>
      </c>
      <c r="F2699" s="2" t="s">
        <v>2667</v>
      </c>
      <c r="G2699" s="2" t="s">
        <v>2652</v>
      </c>
      <c r="H2699" s="2" t="s">
        <v>1985</v>
      </c>
      <c r="I2699" s="2" t="s">
        <v>186</v>
      </c>
      <c r="J2699" s="2"/>
      <c r="K2699" s="2">
        <v>14.612163000000001</v>
      </c>
      <c r="L2699" s="2">
        <v>15.766121</v>
      </c>
      <c r="M2699" s="2">
        <v>14.53204</v>
      </c>
      <c r="N2699" s="2">
        <v>15.638704000000001</v>
      </c>
      <c r="O2699" s="2">
        <v>16.097218999999999</v>
      </c>
      <c r="P2699" s="2">
        <v>16.821670999999998</v>
      </c>
      <c r="Q2699" s="2">
        <v>17.717438000000001</v>
      </c>
      <c r="R2699" s="2">
        <v>18.491066</v>
      </c>
      <c r="S2699" s="2">
        <v>19.178267999999999</v>
      </c>
      <c r="T2699" s="2">
        <v>19.645244999999999</v>
      </c>
      <c r="U2699" s="2">
        <v>20.342404999999999</v>
      </c>
      <c r="V2699" s="2">
        <v>21.066981999999999</v>
      </c>
      <c r="W2699" s="2">
        <v>21.602717999999999</v>
      </c>
      <c r="X2699" s="2">
        <v>21.969283999999998</v>
      </c>
      <c r="Y2699" s="2">
        <v>22.567534999999999</v>
      </c>
      <c r="Z2699" s="2">
        <v>23.095192000000001</v>
      </c>
      <c r="AA2699" s="2">
        <v>23.723814000000001</v>
      </c>
      <c r="AB2699" s="2">
        <v>24.546104</v>
      </c>
      <c r="AC2699" s="2">
        <v>25.121829999999999</v>
      </c>
      <c r="AD2699" s="2">
        <v>26.271343000000002</v>
      </c>
      <c r="AE2699" s="2">
        <v>27.118283999999999</v>
      </c>
      <c r="AF2699" s="2">
        <v>27.724854000000001</v>
      </c>
      <c r="AG2699" s="2">
        <v>28.894051000000001</v>
      </c>
      <c r="AH2699" s="2">
        <v>29.766779</v>
      </c>
      <c r="AI2699" s="2">
        <v>30.521673</v>
      </c>
      <c r="AJ2699" s="2">
        <v>31.569094</v>
      </c>
      <c r="AK2699" s="2">
        <v>32.005692000000003</v>
      </c>
      <c r="AL2699" s="2">
        <v>32.767349000000003</v>
      </c>
      <c r="AM2699" s="2">
        <v>33.872532</v>
      </c>
      <c r="AN2699" s="2">
        <v>34.757519000000002</v>
      </c>
      <c r="AO2699" s="3">
        <v>0.03</v>
      </c>
    </row>
    <row r="2700" spans="1:41" hidden="1" x14ac:dyDescent="0.2">
      <c r="A2700" t="s">
        <v>2068</v>
      </c>
      <c r="B2700" s="2" t="s">
        <v>15</v>
      </c>
      <c r="C2700" s="2" t="s">
        <v>2648</v>
      </c>
      <c r="D2700" s="2" t="s">
        <v>2680</v>
      </c>
      <c r="E2700" s="2" t="s">
        <v>2664</v>
      </c>
      <c r="F2700" s="2" t="s">
        <v>2667</v>
      </c>
      <c r="G2700" s="2" t="s">
        <v>2653</v>
      </c>
      <c r="H2700" s="2" t="s">
        <v>1986</v>
      </c>
      <c r="I2700" s="2" t="s">
        <v>186</v>
      </c>
      <c r="J2700" s="2"/>
      <c r="K2700" s="2">
        <v>14.612163000000001</v>
      </c>
      <c r="L2700" s="2">
        <v>15.778931999999999</v>
      </c>
      <c r="M2700" s="2">
        <v>14.872866999999999</v>
      </c>
      <c r="N2700" s="2">
        <v>16.825195000000001</v>
      </c>
      <c r="O2700" s="2">
        <v>17.824418999999999</v>
      </c>
      <c r="P2700" s="2">
        <v>18.702286000000001</v>
      </c>
      <c r="Q2700" s="2">
        <v>19.661341</v>
      </c>
      <c r="R2700" s="2">
        <v>20.768253000000001</v>
      </c>
      <c r="S2700" s="2">
        <v>22.3993</v>
      </c>
      <c r="T2700" s="2">
        <v>23.157662999999999</v>
      </c>
      <c r="U2700" s="2">
        <v>24.146425000000001</v>
      </c>
      <c r="V2700" s="2">
        <v>25.005493000000001</v>
      </c>
      <c r="W2700" s="2">
        <v>25.800325000000001</v>
      </c>
      <c r="X2700" s="2">
        <v>26.576260000000001</v>
      </c>
      <c r="Y2700" s="2">
        <v>27.176102</v>
      </c>
      <c r="Z2700" s="2">
        <v>27.948111999999998</v>
      </c>
      <c r="AA2700" s="2">
        <v>28.811447000000001</v>
      </c>
      <c r="AB2700" s="2">
        <v>29.456312</v>
      </c>
      <c r="AC2700" s="2">
        <v>30.299098999999998</v>
      </c>
      <c r="AD2700" s="2">
        <v>30.523491</v>
      </c>
      <c r="AE2700" s="2">
        <v>31.073753</v>
      </c>
      <c r="AF2700" s="2">
        <v>31.903400000000001</v>
      </c>
      <c r="AG2700" s="2">
        <v>33.082572999999996</v>
      </c>
      <c r="AH2700" s="2">
        <v>34.166477</v>
      </c>
      <c r="AI2700" s="2">
        <v>35.564194000000001</v>
      </c>
      <c r="AJ2700" s="2">
        <v>36.510722999999999</v>
      </c>
      <c r="AK2700" s="2">
        <v>37.546241999999999</v>
      </c>
      <c r="AL2700" s="2">
        <v>38.211711999999999</v>
      </c>
      <c r="AM2700" s="2">
        <v>39.150879000000003</v>
      </c>
      <c r="AN2700" s="2">
        <v>40.383217000000002</v>
      </c>
      <c r="AO2700" s="3">
        <v>3.5999999999999997E-2</v>
      </c>
    </row>
    <row r="2701" spans="1:41" hidden="1" x14ac:dyDescent="0.2">
      <c r="A2701" t="s">
        <v>2068</v>
      </c>
      <c r="B2701" s="2" t="s">
        <v>91</v>
      </c>
      <c r="C2701" s="2" t="s">
        <v>2648</v>
      </c>
      <c r="D2701" s="2" t="s">
        <v>2680</v>
      </c>
      <c r="E2701" s="2" t="s">
        <v>2664</v>
      </c>
      <c r="F2701" s="2" t="s">
        <v>2668</v>
      </c>
      <c r="G2701" s="2"/>
      <c r="H2701" s="2"/>
      <c r="I2701" s="2" t="s">
        <v>186</v>
      </c>
      <c r="J2701" s="2"/>
      <c r="K2701" s="2"/>
      <c r="L2701" s="2"/>
      <c r="M2701" s="2"/>
      <c r="N2701" s="2"/>
      <c r="O2701" s="2"/>
      <c r="P2701" s="2"/>
      <c r="Q2701" s="2"/>
      <c r="R2701" s="2"/>
      <c r="S2701" s="2"/>
      <c r="T2701" s="2"/>
      <c r="U2701" s="2"/>
      <c r="V2701" s="2"/>
      <c r="W2701" s="2"/>
      <c r="X2701" s="2"/>
      <c r="Y2701" s="2"/>
      <c r="Z2701" s="2"/>
      <c r="AA2701" s="2"/>
      <c r="AB2701" s="2"/>
      <c r="AC2701" s="2"/>
      <c r="AD2701" s="2"/>
      <c r="AE2701" s="2"/>
      <c r="AF2701" s="2"/>
      <c r="AG2701" s="2"/>
      <c r="AH2701" s="2"/>
      <c r="AI2701" s="2"/>
      <c r="AJ2701" s="2"/>
      <c r="AK2701" s="2"/>
      <c r="AL2701" s="2"/>
      <c r="AM2701" s="2"/>
      <c r="AN2701" s="2"/>
      <c r="AO2701" s="2"/>
    </row>
    <row r="2702" spans="1:41" hidden="1" x14ac:dyDescent="0.2">
      <c r="A2702" t="s">
        <v>2068</v>
      </c>
      <c r="B2702" s="2" t="s">
        <v>11</v>
      </c>
      <c r="C2702" s="2" t="s">
        <v>2648</v>
      </c>
      <c r="D2702" s="2" t="s">
        <v>2680</v>
      </c>
      <c r="E2702" s="2" t="s">
        <v>2664</v>
      </c>
      <c r="F2702" s="2" t="s">
        <v>2668</v>
      </c>
      <c r="G2702" s="2" t="s">
        <v>2651</v>
      </c>
      <c r="H2702" s="2" t="s">
        <v>1987</v>
      </c>
      <c r="I2702" s="2" t="s">
        <v>186</v>
      </c>
      <c r="J2702" s="2"/>
      <c r="K2702" s="2">
        <v>22.704734999999999</v>
      </c>
      <c r="L2702" s="2">
        <v>22.150628999999999</v>
      </c>
      <c r="M2702" s="2">
        <v>21.504411999999999</v>
      </c>
      <c r="N2702" s="2">
        <v>22.692457000000001</v>
      </c>
      <c r="O2702" s="2">
        <v>23.048506</v>
      </c>
      <c r="P2702" s="2">
        <v>23.437239000000002</v>
      </c>
      <c r="Q2702" s="2">
        <v>23.939322000000001</v>
      </c>
      <c r="R2702" s="2">
        <v>24.750513000000002</v>
      </c>
      <c r="S2702" s="2">
        <v>25.513258</v>
      </c>
      <c r="T2702" s="2">
        <v>26.061588</v>
      </c>
      <c r="U2702" s="2">
        <v>26.992840000000001</v>
      </c>
      <c r="V2702" s="2">
        <v>27.727734000000002</v>
      </c>
      <c r="W2702" s="2">
        <v>28.456797000000002</v>
      </c>
      <c r="X2702" s="2">
        <v>29.136172999999999</v>
      </c>
      <c r="Y2702" s="2">
        <v>29.917034000000001</v>
      </c>
      <c r="Z2702" s="2">
        <v>30.843181999999999</v>
      </c>
      <c r="AA2702" s="2">
        <v>31.831897999999999</v>
      </c>
      <c r="AB2702" s="2">
        <v>32.735298</v>
      </c>
      <c r="AC2702" s="2">
        <v>33.573692000000001</v>
      </c>
      <c r="AD2702" s="2">
        <v>34.632607</v>
      </c>
      <c r="AE2702" s="2">
        <v>35.590580000000003</v>
      </c>
      <c r="AF2702" s="2">
        <v>36.418410999999999</v>
      </c>
      <c r="AG2702" s="2">
        <v>37.676437</v>
      </c>
      <c r="AH2702" s="2">
        <v>39.017569999999999</v>
      </c>
      <c r="AI2702" s="2">
        <v>40.054690999999998</v>
      </c>
      <c r="AJ2702" s="2">
        <v>41.275275999999998</v>
      </c>
      <c r="AK2702" s="2">
        <v>42.326473</v>
      </c>
      <c r="AL2702" s="2">
        <v>43.203879999999998</v>
      </c>
      <c r="AM2702" s="2">
        <v>44.127372999999999</v>
      </c>
      <c r="AN2702" s="2">
        <v>44.995331</v>
      </c>
      <c r="AO2702" s="3">
        <v>2.4E-2</v>
      </c>
    </row>
    <row r="2703" spans="1:41" hidden="1" x14ac:dyDescent="0.2">
      <c r="A2703" t="s">
        <v>2068</v>
      </c>
      <c r="B2703" s="2" t="s">
        <v>13</v>
      </c>
      <c r="C2703" s="2" t="s">
        <v>2648</v>
      </c>
      <c r="D2703" s="2" t="s">
        <v>2680</v>
      </c>
      <c r="E2703" s="2" t="s">
        <v>2664</v>
      </c>
      <c r="F2703" s="2" t="s">
        <v>2668</v>
      </c>
      <c r="G2703" s="2" t="s">
        <v>2652</v>
      </c>
      <c r="H2703" s="2" t="s">
        <v>1988</v>
      </c>
      <c r="I2703" s="2" t="s">
        <v>186</v>
      </c>
      <c r="J2703" s="2"/>
      <c r="K2703" s="2">
        <v>22.704734999999999</v>
      </c>
      <c r="L2703" s="2">
        <v>22.144617</v>
      </c>
      <c r="M2703" s="2">
        <v>21.171517999999999</v>
      </c>
      <c r="N2703" s="2">
        <v>21.843129999999999</v>
      </c>
      <c r="O2703" s="2">
        <v>22.137931999999999</v>
      </c>
      <c r="P2703" s="2">
        <v>22.50441</v>
      </c>
      <c r="Q2703" s="2">
        <v>23.083532000000002</v>
      </c>
      <c r="R2703" s="2">
        <v>23.868915999999999</v>
      </c>
      <c r="S2703" s="2">
        <v>24.656161999999998</v>
      </c>
      <c r="T2703" s="2">
        <v>25.284693000000001</v>
      </c>
      <c r="U2703" s="2">
        <v>26.063545000000001</v>
      </c>
      <c r="V2703" s="2">
        <v>26.818498999999999</v>
      </c>
      <c r="W2703" s="2">
        <v>27.497426999999998</v>
      </c>
      <c r="X2703" s="2">
        <v>27.946694999999998</v>
      </c>
      <c r="Y2703" s="2">
        <v>28.638991999999998</v>
      </c>
      <c r="Z2703" s="2">
        <v>29.364325000000001</v>
      </c>
      <c r="AA2703" s="2">
        <v>30.141352000000001</v>
      </c>
      <c r="AB2703" s="2">
        <v>30.939653</v>
      </c>
      <c r="AC2703" s="2">
        <v>31.659046</v>
      </c>
      <c r="AD2703" s="2">
        <v>32.879902000000001</v>
      </c>
      <c r="AE2703" s="2">
        <v>33.857177999999998</v>
      </c>
      <c r="AF2703" s="2">
        <v>34.670948000000003</v>
      </c>
      <c r="AG2703" s="2">
        <v>35.833556999999999</v>
      </c>
      <c r="AH2703" s="2">
        <v>36.640034</v>
      </c>
      <c r="AI2703" s="2">
        <v>37.499324999999999</v>
      </c>
      <c r="AJ2703" s="2">
        <v>38.675277999999999</v>
      </c>
      <c r="AK2703" s="2">
        <v>39.237194000000002</v>
      </c>
      <c r="AL2703" s="2">
        <v>40.102424999999997</v>
      </c>
      <c r="AM2703" s="2">
        <v>41.277458000000003</v>
      </c>
      <c r="AN2703" s="2">
        <v>42.227333000000002</v>
      </c>
      <c r="AO2703" s="3">
        <v>2.1999999999999999E-2</v>
      </c>
    </row>
    <row r="2704" spans="1:41" hidden="1" x14ac:dyDescent="0.2">
      <c r="A2704" t="s">
        <v>2068</v>
      </c>
      <c r="B2704" s="2" t="s">
        <v>15</v>
      </c>
      <c r="C2704" s="2" t="s">
        <v>2648</v>
      </c>
      <c r="D2704" s="2" t="s">
        <v>2680</v>
      </c>
      <c r="E2704" s="2" t="s">
        <v>2664</v>
      </c>
      <c r="F2704" s="2" t="s">
        <v>2668</v>
      </c>
      <c r="G2704" s="2" t="s">
        <v>2653</v>
      </c>
      <c r="H2704" s="2" t="s">
        <v>1989</v>
      </c>
      <c r="I2704" s="2" t="s">
        <v>186</v>
      </c>
      <c r="J2704" s="2"/>
      <c r="K2704" s="2">
        <v>22.704734999999999</v>
      </c>
      <c r="L2704" s="2">
        <v>22.162610999999998</v>
      </c>
      <c r="M2704" s="2">
        <v>21.453071999999999</v>
      </c>
      <c r="N2704" s="2">
        <v>23.004442000000001</v>
      </c>
      <c r="O2704" s="2">
        <v>23.818587999999998</v>
      </c>
      <c r="P2704" s="2">
        <v>24.449480000000001</v>
      </c>
      <c r="Q2704" s="2">
        <v>25.088574999999999</v>
      </c>
      <c r="R2704" s="2">
        <v>26.008050999999998</v>
      </c>
      <c r="S2704" s="2">
        <v>27.733522000000001</v>
      </c>
      <c r="T2704" s="2">
        <v>28.566921000000001</v>
      </c>
      <c r="U2704" s="2">
        <v>29.498417</v>
      </c>
      <c r="V2704" s="2">
        <v>30.382586</v>
      </c>
      <c r="W2704" s="2">
        <v>31.186624999999999</v>
      </c>
      <c r="X2704" s="2">
        <v>31.979589000000001</v>
      </c>
      <c r="Y2704" s="2">
        <v>32.582026999999997</v>
      </c>
      <c r="Z2704" s="2">
        <v>33.518371999999999</v>
      </c>
      <c r="AA2704" s="2">
        <v>34.392840999999997</v>
      </c>
      <c r="AB2704" s="2">
        <v>35.042217000000001</v>
      </c>
      <c r="AC2704" s="2">
        <v>36.050334999999997</v>
      </c>
      <c r="AD2704" s="2">
        <v>36.409976999999998</v>
      </c>
      <c r="AE2704" s="2">
        <v>37.058418000000003</v>
      </c>
      <c r="AF2704" s="2">
        <v>37.961452000000001</v>
      </c>
      <c r="AG2704" s="2">
        <v>39.257244</v>
      </c>
      <c r="AH2704" s="2">
        <v>40.377524999999999</v>
      </c>
      <c r="AI2704" s="2">
        <v>41.781562999999998</v>
      </c>
      <c r="AJ2704" s="2">
        <v>42.909821000000001</v>
      </c>
      <c r="AK2704" s="2">
        <v>43.979939000000002</v>
      </c>
      <c r="AL2704" s="2">
        <v>44.883105999999998</v>
      </c>
      <c r="AM2704" s="2">
        <v>45.932243</v>
      </c>
      <c r="AN2704" s="2">
        <v>47.264938000000001</v>
      </c>
      <c r="AO2704" s="3">
        <v>2.5999999999999999E-2</v>
      </c>
    </row>
    <row r="2705" spans="1:41" hidden="1" x14ac:dyDescent="0.2">
      <c r="A2705" t="s">
        <v>2068</v>
      </c>
      <c r="B2705" s="2" t="s">
        <v>36</v>
      </c>
      <c r="C2705" s="2" t="s">
        <v>2648</v>
      </c>
      <c r="D2705" s="2" t="s">
        <v>2680</v>
      </c>
      <c r="E2705" s="2" t="s">
        <v>2664</v>
      </c>
      <c r="F2705" s="2" t="s">
        <v>2660</v>
      </c>
      <c r="G2705" s="2"/>
      <c r="H2705" s="2"/>
      <c r="I2705" s="2" t="s">
        <v>186</v>
      </c>
      <c r="J2705" s="2"/>
      <c r="K2705" s="2"/>
      <c r="L2705" s="2"/>
      <c r="M2705" s="2"/>
      <c r="N2705" s="2"/>
      <c r="O2705" s="2"/>
      <c r="P2705" s="2"/>
      <c r="Q2705" s="2"/>
      <c r="R2705" s="2"/>
      <c r="S2705" s="2"/>
      <c r="T2705" s="2"/>
      <c r="U2705" s="2"/>
      <c r="V2705" s="2"/>
      <c r="W2705" s="2"/>
      <c r="X2705" s="2"/>
      <c r="Y2705" s="2"/>
      <c r="Z2705" s="2"/>
      <c r="AA2705" s="2"/>
      <c r="AB2705" s="2"/>
      <c r="AC2705" s="2"/>
      <c r="AD2705" s="2"/>
      <c r="AE2705" s="2"/>
      <c r="AF2705" s="2"/>
      <c r="AG2705" s="2"/>
      <c r="AH2705" s="2"/>
      <c r="AI2705" s="2"/>
      <c r="AJ2705" s="2"/>
      <c r="AK2705" s="2"/>
      <c r="AL2705" s="2"/>
      <c r="AM2705" s="2"/>
      <c r="AN2705" s="2"/>
      <c r="AO2705" s="2"/>
    </row>
    <row r="2706" spans="1:41" hidden="1" x14ac:dyDescent="0.2">
      <c r="A2706" t="s">
        <v>2068</v>
      </c>
      <c r="B2706" s="2" t="s">
        <v>11</v>
      </c>
      <c r="C2706" s="2" t="s">
        <v>2648</v>
      </c>
      <c r="D2706" s="2" t="s">
        <v>2680</v>
      </c>
      <c r="E2706" s="2" t="s">
        <v>2664</v>
      </c>
      <c r="F2706" s="2" t="s">
        <v>2660</v>
      </c>
      <c r="G2706" s="2" t="s">
        <v>2651</v>
      </c>
      <c r="H2706" s="2" t="s">
        <v>1990</v>
      </c>
      <c r="I2706" s="2" t="s">
        <v>186</v>
      </c>
      <c r="J2706" s="2"/>
      <c r="K2706" s="2">
        <v>5.0866990000000003</v>
      </c>
      <c r="L2706" s="2">
        <v>3.222601</v>
      </c>
      <c r="M2706" s="2">
        <v>6.8494039999999998</v>
      </c>
      <c r="N2706" s="2">
        <v>7.9989109999999997</v>
      </c>
      <c r="O2706" s="2">
        <v>8.2981560000000005</v>
      </c>
      <c r="P2706" s="2">
        <v>8.7187780000000004</v>
      </c>
      <c r="Q2706" s="2">
        <v>9.3171060000000008</v>
      </c>
      <c r="R2706" s="2">
        <v>9.8021989999999999</v>
      </c>
      <c r="S2706" s="2">
        <v>10.161543</v>
      </c>
      <c r="T2706" s="2">
        <v>10.587993000000001</v>
      </c>
      <c r="U2706" s="2">
        <v>11.058555</v>
      </c>
      <c r="V2706" s="2">
        <v>11.484302</v>
      </c>
      <c r="W2706" s="2">
        <v>11.877884999999999</v>
      </c>
      <c r="X2706" s="2">
        <v>12.147202</v>
      </c>
      <c r="Y2706" s="2">
        <v>12.454841</v>
      </c>
      <c r="Z2706" s="2">
        <v>12.643560000000001</v>
      </c>
      <c r="AA2706" s="2">
        <v>12.831898000000001</v>
      </c>
      <c r="AB2706" s="2">
        <v>13.469856999999999</v>
      </c>
      <c r="AC2706" s="2">
        <v>13.558849</v>
      </c>
      <c r="AD2706" s="2">
        <v>14.649912</v>
      </c>
      <c r="AE2706" s="2">
        <v>15.244007999999999</v>
      </c>
      <c r="AF2706" s="2">
        <v>15.810022999999999</v>
      </c>
      <c r="AG2706" s="2">
        <v>16.763206</v>
      </c>
      <c r="AH2706" s="2">
        <v>17.543634000000001</v>
      </c>
      <c r="AI2706" s="2">
        <v>18.067080000000001</v>
      </c>
      <c r="AJ2706" s="2">
        <v>18.781293999999999</v>
      </c>
      <c r="AK2706" s="2">
        <v>19.306217</v>
      </c>
      <c r="AL2706" s="2">
        <v>19.713405999999999</v>
      </c>
      <c r="AM2706" s="2">
        <v>20.185438000000001</v>
      </c>
      <c r="AN2706" s="2">
        <v>20.567263000000001</v>
      </c>
      <c r="AO2706" s="3">
        <v>4.9000000000000002E-2</v>
      </c>
    </row>
    <row r="2707" spans="1:41" hidden="1" x14ac:dyDescent="0.2">
      <c r="A2707" t="s">
        <v>2068</v>
      </c>
      <c r="B2707" s="2" t="s">
        <v>13</v>
      </c>
      <c r="C2707" s="2" t="s">
        <v>2648</v>
      </c>
      <c r="D2707" s="2" t="s">
        <v>2680</v>
      </c>
      <c r="E2707" s="2" t="s">
        <v>2664</v>
      </c>
      <c r="F2707" s="2" t="s">
        <v>2660</v>
      </c>
      <c r="G2707" s="2" t="s">
        <v>2652</v>
      </c>
      <c r="H2707" s="2" t="s">
        <v>1991</v>
      </c>
      <c r="I2707" s="2" t="s">
        <v>186</v>
      </c>
      <c r="J2707" s="2"/>
      <c r="K2707" s="2">
        <v>5.0867659999999999</v>
      </c>
      <c r="L2707" s="2">
        <v>3.2195819999999999</v>
      </c>
      <c r="M2707" s="2">
        <v>6.5042039999999997</v>
      </c>
      <c r="N2707" s="2">
        <v>7.1628930000000004</v>
      </c>
      <c r="O2707" s="2">
        <v>7.422453</v>
      </c>
      <c r="P2707" s="2">
        <v>7.8429729999999998</v>
      </c>
      <c r="Q2707" s="2">
        <v>8.4365760000000005</v>
      </c>
      <c r="R2707" s="2">
        <v>8.8459389999999996</v>
      </c>
      <c r="S2707" s="2">
        <v>9.2225040000000007</v>
      </c>
      <c r="T2707" s="2">
        <v>9.5562629999999995</v>
      </c>
      <c r="U2707" s="2">
        <v>9.9100859999999997</v>
      </c>
      <c r="V2707" s="2">
        <v>10.318578</v>
      </c>
      <c r="W2707" s="2">
        <v>10.669491000000001</v>
      </c>
      <c r="X2707" s="2">
        <v>10.863007</v>
      </c>
      <c r="Y2707" s="2">
        <v>11.174562999999999</v>
      </c>
      <c r="Z2707" s="2">
        <v>11.441051</v>
      </c>
      <c r="AA2707" s="2">
        <v>11.760797999999999</v>
      </c>
      <c r="AB2707" s="2">
        <v>12.22296</v>
      </c>
      <c r="AC2707" s="2">
        <v>12.54013</v>
      </c>
      <c r="AD2707" s="2">
        <v>13.315161</v>
      </c>
      <c r="AE2707" s="2">
        <v>13.833036999999999</v>
      </c>
      <c r="AF2707" s="2">
        <v>14.144477</v>
      </c>
      <c r="AG2707" s="2">
        <v>14.822480000000001</v>
      </c>
      <c r="AH2707" s="2">
        <v>15.328042</v>
      </c>
      <c r="AI2707" s="2">
        <v>15.711016000000001</v>
      </c>
      <c r="AJ2707" s="2">
        <v>16.379116</v>
      </c>
      <c r="AK2707" s="2">
        <v>16.536235999999999</v>
      </c>
      <c r="AL2707" s="2">
        <v>16.915030000000002</v>
      </c>
      <c r="AM2707" s="2">
        <v>17.522770000000001</v>
      </c>
      <c r="AN2707" s="2">
        <v>18.105785000000001</v>
      </c>
      <c r="AO2707" s="3">
        <v>4.4999999999999998E-2</v>
      </c>
    </row>
    <row r="2708" spans="1:41" hidden="1" x14ac:dyDescent="0.2">
      <c r="A2708" t="s">
        <v>2068</v>
      </c>
      <c r="B2708" s="2" t="s">
        <v>15</v>
      </c>
      <c r="C2708" s="2" t="s">
        <v>2648</v>
      </c>
      <c r="D2708" s="2" t="s">
        <v>2680</v>
      </c>
      <c r="E2708" s="2" t="s">
        <v>2664</v>
      </c>
      <c r="F2708" s="2" t="s">
        <v>2660</v>
      </c>
      <c r="G2708" s="2" t="s">
        <v>2653</v>
      </c>
      <c r="H2708" s="2" t="s">
        <v>1992</v>
      </c>
      <c r="I2708" s="2" t="s">
        <v>186</v>
      </c>
      <c r="J2708" s="2"/>
      <c r="K2708" s="2">
        <v>5.0866809999999996</v>
      </c>
      <c r="L2708" s="2">
        <v>3.2323900000000001</v>
      </c>
      <c r="M2708" s="2">
        <v>6.8610860000000002</v>
      </c>
      <c r="N2708" s="2">
        <v>8.3167349999999995</v>
      </c>
      <c r="O2708" s="2">
        <v>8.9748979999999996</v>
      </c>
      <c r="P2708" s="2">
        <v>9.5341880000000003</v>
      </c>
      <c r="Q2708" s="2">
        <v>10.202446999999999</v>
      </c>
      <c r="R2708" s="2">
        <v>10.840877000000001</v>
      </c>
      <c r="S2708" s="2">
        <v>11.942994000000001</v>
      </c>
      <c r="T2708" s="2">
        <v>12.279366</v>
      </c>
      <c r="U2708" s="2">
        <v>12.760891000000001</v>
      </c>
      <c r="V2708" s="2">
        <v>13.184892</v>
      </c>
      <c r="W2708" s="2">
        <v>13.570067</v>
      </c>
      <c r="X2708" s="2">
        <v>13.922946</v>
      </c>
      <c r="Y2708" s="2">
        <v>14.212743</v>
      </c>
      <c r="Z2708" s="2">
        <v>14.578798000000001</v>
      </c>
      <c r="AA2708" s="2">
        <v>14.859449</v>
      </c>
      <c r="AB2708" s="2">
        <v>15.365788999999999</v>
      </c>
      <c r="AC2708" s="2">
        <v>15.745893000000001</v>
      </c>
      <c r="AD2708" s="2">
        <v>16.146263000000001</v>
      </c>
      <c r="AE2708" s="2">
        <v>16.691008</v>
      </c>
      <c r="AF2708" s="2">
        <v>17.221865000000001</v>
      </c>
      <c r="AG2708" s="2">
        <v>18.019333</v>
      </c>
      <c r="AH2708" s="2">
        <v>18.328869000000001</v>
      </c>
      <c r="AI2708" s="2">
        <v>18.943155000000001</v>
      </c>
      <c r="AJ2708" s="2">
        <v>19.603653000000001</v>
      </c>
      <c r="AK2708" s="2">
        <v>20.083127999999999</v>
      </c>
      <c r="AL2708" s="2">
        <v>20.690916000000001</v>
      </c>
      <c r="AM2708" s="2">
        <v>21.329342</v>
      </c>
      <c r="AN2708" s="2">
        <v>21.796253</v>
      </c>
      <c r="AO2708" s="3">
        <v>5.0999999999999997E-2</v>
      </c>
    </row>
    <row r="2709" spans="1:41" hidden="1" x14ac:dyDescent="0.2">
      <c r="A2709" t="s">
        <v>2068</v>
      </c>
      <c r="B2709" s="2" t="s">
        <v>21</v>
      </c>
      <c r="C2709" s="2" t="s">
        <v>2648</v>
      </c>
      <c r="D2709" s="2" t="s">
        <v>2680</v>
      </c>
      <c r="E2709" s="2" t="s">
        <v>2664</v>
      </c>
      <c r="F2709" s="2" t="s">
        <v>2655</v>
      </c>
      <c r="G2709" s="2"/>
      <c r="H2709" s="2"/>
      <c r="I2709" s="2" t="s">
        <v>186</v>
      </c>
      <c r="J2709" s="2"/>
      <c r="K2709" s="2"/>
      <c r="L2709" s="2"/>
      <c r="M2709" s="2"/>
      <c r="N2709" s="2"/>
      <c r="O2709" s="2"/>
      <c r="P2709" s="2"/>
      <c r="Q2709" s="2"/>
      <c r="R2709" s="2"/>
      <c r="S2709" s="2"/>
      <c r="T2709" s="2"/>
      <c r="U2709" s="2"/>
      <c r="V2709" s="2"/>
      <c r="W2709" s="2"/>
      <c r="X2709" s="2"/>
      <c r="Y2709" s="2"/>
      <c r="Z2709" s="2"/>
      <c r="AA2709" s="2"/>
      <c r="AB2709" s="2"/>
      <c r="AC2709" s="2"/>
      <c r="AD2709" s="2"/>
      <c r="AE2709" s="2"/>
      <c r="AF2709" s="2"/>
      <c r="AG2709" s="2"/>
      <c r="AH2709" s="2"/>
      <c r="AI2709" s="2"/>
      <c r="AJ2709" s="2"/>
      <c r="AK2709" s="2"/>
      <c r="AL2709" s="2"/>
      <c r="AM2709" s="2"/>
      <c r="AN2709" s="2"/>
      <c r="AO2709" s="2"/>
    </row>
    <row r="2710" spans="1:41" hidden="1" x14ac:dyDescent="0.2">
      <c r="A2710" t="s">
        <v>2068</v>
      </c>
      <c r="B2710" s="2" t="s">
        <v>11</v>
      </c>
      <c r="C2710" s="2" t="s">
        <v>2648</v>
      </c>
      <c r="D2710" s="2" t="s">
        <v>2680</v>
      </c>
      <c r="E2710" s="2" t="s">
        <v>2664</v>
      </c>
      <c r="F2710" s="2" t="s">
        <v>2655</v>
      </c>
      <c r="G2710" s="2" t="s">
        <v>2651</v>
      </c>
      <c r="H2710" s="2" t="s">
        <v>1993</v>
      </c>
      <c r="I2710" s="2" t="s">
        <v>186</v>
      </c>
      <c r="J2710" s="2"/>
      <c r="K2710" s="2">
        <v>12.586173</v>
      </c>
      <c r="L2710" s="2">
        <v>12.972569</v>
      </c>
      <c r="M2710" s="2">
        <v>12.361579000000001</v>
      </c>
      <c r="N2710" s="2">
        <v>12.09477</v>
      </c>
      <c r="O2710" s="2">
        <v>11.98982</v>
      </c>
      <c r="P2710" s="2">
        <v>12.000197</v>
      </c>
      <c r="Q2710" s="2">
        <v>12.160069999999999</v>
      </c>
      <c r="R2710" s="2">
        <v>12.437932</v>
      </c>
      <c r="S2710" s="2">
        <v>12.662447999999999</v>
      </c>
      <c r="T2710" s="2">
        <v>12.858278</v>
      </c>
      <c r="U2710" s="2">
        <v>13.082974999999999</v>
      </c>
      <c r="V2710" s="2">
        <v>13.219728999999999</v>
      </c>
      <c r="W2710" s="2">
        <v>13.434208</v>
      </c>
      <c r="X2710" s="2">
        <v>13.580257</v>
      </c>
      <c r="Y2710" s="2">
        <v>13.729766</v>
      </c>
      <c r="Z2710" s="2">
        <v>13.920809</v>
      </c>
      <c r="AA2710" s="2">
        <v>14.128646</v>
      </c>
      <c r="AB2710" s="2">
        <v>14.356184000000001</v>
      </c>
      <c r="AC2710" s="2">
        <v>14.570624</v>
      </c>
      <c r="AD2710" s="2">
        <v>14.874530999999999</v>
      </c>
      <c r="AE2710" s="2">
        <v>15.145678</v>
      </c>
      <c r="AF2710" s="2">
        <v>15.379712</v>
      </c>
      <c r="AG2710" s="2">
        <v>15.685667</v>
      </c>
      <c r="AH2710" s="2">
        <v>15.891794000000001</v>
      </c>
      <c r="AI2710" s="2">
        <v>16.144978999999999</v>
      </c>
      <c r="AJ2710" s="2">
        <v>16.448689999999999</v>
      </c>
      <c r="AK2710" s="2">
        <v>16.769563999999999</v>
      </c>
      <c r="AL2710" s="2">
        <v>17.145745999999999</v>
      </c>
      <c r="AM2710" s="2">
        <v>17.455694000000001</v>
      </c>
      <c r="AN2710" s="2">
        <v>17.794381999999999</v>
      </c>
      <c r="AO2710" s="3">
        <v>1.2E-2</v>
      </c>
    </row>
    <row r="2711" spans="1:41" hidden="1" x14ac:dyDescent="0.2">
      <c r="A2711" t="s">
        <v>2068</v>
      </c>
      <c r="B2711" s="2" t="s">
        <v>13</v>
      </c>
      <c r="C2711" s="2" t="s">
        <v>2648</v>
      </c>
      <c r="D2711" s="2" t="s">
        <v>2680</v>
      </c>
      <c r="E2711" s="2" t="s">
        <v>2664</v>
      </c>
      <c r="F2711" s="2" t="s">
        <v>2655</v>
      </c>
      <c r="G2711" s="2" t="s">
        <v>2652</v>
      </c>
      <c r="H2711" s="2" t="s">
        <v>1994</v>
      </c>
      <c r="I2711" s="2" t="s">
        <v>186</v>
      </c>
      <c r="J2711" s="2"/>
      <c r="K2711" s="2">
        <v>12.582813</v>
      </c>
      <c r="L2711" s="2">
        <v>12.66117</v>
      </c>
      <c r="M2711" s="2">
        <v>11.902763999999999</v>
      </c>
      <c r="N2711" s="2">
        <v>11.497169</v>
      </c>
      <c r="O2711" s="2">
        <v>11.410401</v>
      </c>
      <c r="P2711" s="2">
        <v>11.343557000000001</v>
      </c>
      <c r="Q2711" s="2">
        <v>11.414183</v>
      </c>
      <c r="R2711" s="2">
        <v>11.629877</v>
      </c>
      <c r="S2711" s="2">
        <v>11.800825</v>
      </c>
      <c r="T2711" s="2">
        <v>11.988667</v>
      </c>
      <c r="U2711" s="2">
        <v>12.156738000000001</v>
      </c>
      <c r="V2711" s="2">
        <v>12.280748000000001</v>
      </c>
      <c r="W2711" s="2">
        <v>12.518867</v>
      </c>
      <c r="X2711" s="2">
        <v>12.672914</v>
      </c>
      <c r="Y2711" s="2">
        <v>12.783747</v>
      </c>
      <c r="Z2711" s="2">
        <v>12.931412</v>
      </c>
      <c r="AA2711" s="2">
        <v>13.096067</v>
      </c>
      <c r="AB2711" s="2">
        <v>13.231036</v>
      </c>
      <c r="AC2711" s="2">
        <v>13.426863000000001</v>
      </c>
      <c r="AD2711" s="2">
        <v>13.606071</v>
      </c>
      <c r="AE2711" s="2">
        <v>13.761714</v>
      </c>
      <c r="AF2711" s="2">
        <v>13.873051999999999</v>
      </c>
      <c r="AG2711" s="2">
        <v>14.069436</v>
      </c>
      <c r="AH2711" s="2">
        <v>14.275202</v>
      </c>
      <c r="AI2711" s="2">
        <v>14.487647000000001</v>
      </c>
      <c r="AJ2711" s="2">
        <v>14.705304</v>
      </c>
      <c r="AK2711" s="2">
        <v>14.857488999999999</v>
      </c>
      <c r="AL2711" s="2">
        <v>15.098148999999999</v>
      </c>
      <c r="AM2711" s="2">
        <v>15.340595</v>
      </c>
      <c r="AN2711" s="2">
        <v>15.582292000000001</v>
      </c>
      <c r="AO2711" s="3">
        <v>7.0000000000000001E-3</v>
      </c>
    </row>
    <row r="2712" spans="1:41" hidden="1" x14ac:dyDescent="0.2">
      <c r="A2712" t="s">
        <v>2068</v>
      </c>
      <c r="B2712" s="2" t="s">
        <v>15</v>
      </c>
      <c r="C2712" s="2" t="s">
        <v>2648</v>
      </c>
      <c r="D2712" s="2" t="s">
        <v>2680</v>
      </c>
      <c r="E2712" s="2" t="s">
        <v>2664</v>
      </c>
      <c r="F2712" s="2" t="s">
        <v>2655</v>
      </c>
      <c r="G2712" s="2" t="s">
        <v>2653</v>
      </c>
      <c r="H2712" s="2" t="s">
        <v>1995</v>
      </c>
      <c r="I2712" s="2" t="s">
        <v>186</v>
      </c>
      <c r="J2712" s="2"/>
      <c r="K2712" s="2">
        <v>12.583356</v>
      </c>
      <c r="L2712" s="2">
        <v>13.736178000000001</v>
      </c>
      <c r="M2712" s="2">
        <v>13.403947000000001</v>
      </c>
      <c r="N2712" s="2">
        <v>13.432774999999999</v>
      </c>
      <c r="O2712" s="2">
        <v>13.526021999999999</v>
      </c>
      <c r="P2712" s="2">
        <v>13.731521000000001</v>
      </c>
      <c r="Q2712" s="2">
        <v>13.928075</v>
      </c>
      <c r="R2712" s="2">
        <v>14.351203999999999</v>
      </c>
      <c r="S2712" s="2">
        <v>14.766814999999999</v>
      </c>
      <c r="T2712" s="2">
        <v>15.078941</v>
      </c>
      <c r="U2712" s="2">
        <v>15.42638</v>
      </c>
      <c r="V2712" s="2">
        <v>15.745544000000001</v>
      </c>
      <c r="W2712" s="2">
        <v>16.058868</v>
      </c>
      <c r="X2712" s="2">
        <v>16.327356000000002</v>
      </c>
      <c r="Y2712" s="2">
        <v>16.544865000000001</v>
      </c>
      <c r="Z2712" s="2">
        <v>16.968536</v>
      </c>
      <c r="AA2712" s="2">
        <v>17.237055000000002</v>
      </c>
      <c r="AB2712" s="2">
        <v>17.567249</v>
      </c>
      <c r="AC2712" s="2">
        <v>17.995391999999999</v>
      </c>
      <c r="AD2712" s="2">
        <v>18.456534999999999</v>
      </c>
      <c r="AE2712" s="2">
        <v>18.720763999999999</v>
      </c>
      <c r="AF2712" s="2">
        <v>18.933411</v>
      </c>
      <c r="AG2712" s="2">
        <v>19.204426000000002</v>
      </c>
      <c r="AH2712" s="2">
        <v>19.785717000000002</v>
      </c>
      <c r="AI2712" s="2">
        <v>20.236507</v>
      </c>
      <c r="AJ2712" s="2">
        <v>20.714117000000002</v>
      </c>
      <c r="AK2712" s="2">
        <v>21.204619999999998</v>
      </c>
      <c r="AL2712" s="2">
        <v>21.701649</v>
      </c>
      <c r="AM2712" s="2">
        <v>22.283608999999998</v>
      </c>
      <c r="AN2712" s="2">
        <v>22.881578000000001</v>
      </c>
      <c r="AO2712" s="3">
        <v>2.1000000000000001E-2</v>
      </c>
    </row>
    <row r="2713" spans="1:41" hidden="1" x14ac:dyDescent="0.2">
      <c r="A2713" t="s">
        <v>2068</v>
      </c>
      <c r="B2713" s="2" t="s">
        <v>25</v>
      </c>
      <c r="C2713" s="2" t="s">
        <v>2648</v>
      </c>
      <c r="D2713" s="2" t="s">
        <v>2680</v>
      </c>
      <c r="E2713" s="2" t="s">
        <v>2664</v>
      </c>
      <c r="F2713" s="2" t="s">
        <v>2656</v>
      </c>
      <c r="G2713" s="2"/>
      <c r="H2713" s="2"/>
      <c r="I2713" s="2" t="s">
        <v>186</v>
      </c>
      <c r="J2713" s="2"/>
      <c r="K2713" s="2"/>
      <c r="L2713" s="2"/>
      <c r="M2713" s="2"/>
      <c r="N2713" s="2"/>
      <c r="O2713" s="2"/>
      <c r="P2713" s="2"/>
      <c r="Q2713" s="2"/>
      <c r="R2713" s="2"/>
      <c r="S2713" s="2"/>
      <c r="T2713" s="2"/>
      <c r="U2713" s="2"/>
      <c r="V2713" s="2"/>
      <c r="W2713" s="2"/>
      <c r="X2713" s="2"/>
      <c r="Y2713" s="2"/>
      <c r="Z2713" s="2"/>
      <c r="AA2713" s="2"/>
      <c r="AB2713" s="2"/>
      <c r="AC2713" s="2"/>
      <c r="AD2713" s="2"/>
      <c r="AE2713" s="2"/>
      <c r="AF2713" s="2"/>
      <c r="AG2713" s="2"/>
      <c r="AH2713" s="2"/>
      <c r="AI2713" s="2"/>
      <c r="AJ2713" s="2"/>
      <c r="AK2713" s="2"/>
      <c r="AL2713" s="2"/>
      <c r="AM2713" s="2"/>
      <c r="AN2713" s="2"/>
      <c r="AO2713" s="2"/>
    </row>
    <row r="2714" spans="1:41" hidden="1" x14ac:dyDescent="0.2">
      <c r="A2714" t="s">
        <v>2068</v>
      </c>
      <c r="B2714" s="2" t="s">
        <v>11</v>
      </c>
      <c r="C2714" s="2" t="s">
        <v>2648</v>
      </c>
      <c r="D2714" s="2" t="s">
        <v>2680</v>
      </c>
      <c r="E2714" s="2" t="s">
        <v>2664</v>
      </c>
      <c r="F2714" s="2" t="s">
        <v>2656</v>
      </c>
      <c r="G2714" s="2" t="s">
        <v>2651</v>
      </c>
      <c r="H2714" s="2" t="s">
        <v>1996</v>
      </c>
      <c r="I2714" s="2" t="s">
        <v>186</v>
      </c>
      <c r="J2714" s="2"/>
      <c r="K2714" s="2">
        <v>28.235755999999999</v>
      </c>
      <c r="L2714" s="2">
        <v>29.307950999999999</v>
      </c>
      <c r="M2714" s="2">
        <v>30.290690999999999</v>
      </c>
      <c r="N2714" s="2">
        <v>30.946778999999999</v>
      </c>
      <c r="O2714" s="2">
        <v>31.327653999999999</v>
      </c>
      <c r="P2714" s="2">
        <v>31.928560000000001</v>
      </c>
      <c r="Q2714" s="2">
        <v>32.952784999999999</v>
      </c>
      <c r="R2714" s="2">
        <v>34.023563000000003</v>
      </c>
      <c r="S2714" s="2">
        <v>35.075004999999997</v>
      </c>
      <c r="T2714" s="2">
        <v>36.080863999999998</v>
      </c>
      <c r="U2714" s="2">
        <v>36.960555999999997</v>
      </c>
      <c r="V2714" s="2">
        <v>37.734954999999999</v>
      </c>
      <c r="W2714" s="2">
        <v>38.853774999999999</v>
      </c>
      <c r="X2714" s="2">
        <v>39.729061000000002</v>
      </c>
      <c r="Y2714" s="2">
        <v>40.345534999999998</v>
      </c>
      <c r="Z2714" s="2">
        <v>41.052653999999997</v>
      </c>
      <c r="AA2714" s="2">
        <v>41.708038000000002</v>
      </c>
      <c r="AB2714" s="2">
        <v>42.460773000000003</v>
      </c>
      <c r="AC2714" s="2">
        <v>43.193416999999997</v>
      </c>
      <c r="AD2714" s="2">
        <v>44.266621000000001</v>
      </c>
      <c r="AE2714" s="2">
        <v>45.120296000000003</v>
      </c>
      <c r="AF2714" s="2">
        <v>45.812266999999999</v>
      </c>
      <c r="AG2714" s="2">
        <v>46.388634000000003</v>
      </c>
      <c r="AH2714" s="2">
        <v>47.232796</v>
      </c>
      <c r="AI2714" s="2">
        <v>48.056033999999997</v>
      </c>
      <c r="AJ2714" s="2">
        <v>48.794147000000002</v>
      </c>
      <c r="AK2714" s="2">
        <v>49.798450000000003</v>
      </c>
      <c r="AL2714" s="2">
        <v>50.859566000000001</v>
      </c>
      <c r="AM2714" s="2">
        <v>51.716563999999998</v>
      </c>
      <c r="AN2714" s="2">
        <v>52.512897000000002</v>
      </c>
      <c r="AO2714" s="3">
        <v>2.1999999999999999E-2</v>
      </c>
    </row>
    <row r="2715" spans="1:41" hidden="1" x14ac:dyDescent="0.2">
      <c r="A2715" t="s">
        <v>2068</v>
      </c>
      <c r="B2715" s="2" t="s">
        <v>13</v>
      </c>
      <c r="C2715" s="2" t="s">
        <v>2648</v>
      </c>
      <c r="D2715" s="2" t="s">
        <v>2680</v>
      </c>
      <c r="E2715" s="2" t="s">
        <v>2664</v>
      </c>
      <c r="F2715" s="2" t="s">
        <v>2656</v>
      </c>
      <c r="G2715" s="2" t="s">
        <v>2652</v>
      </c>
      <c r="H2715" s="2" t="s">
        <v>1997</v>
      </c>
      <c r="I2715" s="2" t="s">
        <v>186</v>
      </c>
      <c r="J2715" s="2"/>
      <c r="K2715" s="2">
        <v>28.204733000000001</v>
      </c>
      <c r="L2715" s="2">
        <v>29.429276999999999</v>
      </c>
      <c r="M2715" s="2">
        <v>29.550689999999999</v>
      </c>
      <c r="N2715" s="2">
        <v>29.733028000000001</v>
      </c>
      <c r="O2715" s="2">
        <v>30.078419</v>
      </c>
      <c r="P2715" s="2">
        <v>30.626080000000002</v>
      </c>
      <c r="Q2715" s="2">
        <v>31.479223000000001</v>
      </c>
      <c r="R2715" s="2">
        <v>32.286205000000002</v>
      </c>
      <c r="S2715" s="2">
        <v>33.279460999999998</v>
      </c>
      <c r="T2715" s="2">
        <v>34.326588000000001</v>
      </c>
      <c r="U2715" s="2">
        <v>35.181838999999997</v>
      </c>
      <c r="V2715" s="2">
        <v>35.982754</v>
      </c>
      <c r="W2715" s="2">
        <v>36.951973000000002</v>
      </c>
      <c r="X2715" s="2">
        <v>37.683700999999999</v>
      </c>
      <c r="Y2715" s="2">
        <v>38.286380999999999</v>
      </c>
      <c r="Z2715" s="2">
        <v>38.950145999999997</v>
      </c>
      <c r="AA2715" s="2">
        <v>39.727961999999998</v>
      </c>
      <c r="AB2715" s="2">
        <v>40.452846999999998</v>
      </c>
      <c r="AC2715" s="2">
        <v>41.144114999999999</v>
      </c>
      <c r="AD2715" s="2">
        <v>42.071716000000002</v>
      </c>
      <c r="AE2715" s="2">
        <v>43.093094000000001</v>
      </c>
      <c r="AF2715" s="2">
        <v>43.685326000000003</v>
      </c>
      <c r="AG2715" s="2">
        <v>44.146957</v>
      </c>
      <c r="AH2715" s="2">
        <v>44.815598000000001</v>
      </c>
      <c r="AI2715" s="2">
        <v>45.502521999999999</v>
      </c>
      <c r="AJ2715" s="2">
        <v>46.151195999999999</v>
      </c>
      <c r="AK2715" s="2">
        <v>46.821345999999998</v>
      </c>
      <c r="AL2715" s="2">
        <v>47.393982000000001</v>
      </c>
      <c r="AM2715" s="2">
        <v>47.954346000000001</v>
      </c>
      <c r="AN2715" s="2">
        <v>48.487907</v>
      </c>
      <c r="AO2715" s="3">
        <v>1.9E-2</v>
      </c>
    </row>
    <row r="2716" spans="1:41" hidden="1" x14ac:dyDescent="0.2">
      <c r="A2716" t="s">
        <v>2068</v>
      </c>
      <c r="B2716" s="2" t="s">
        <v>15</v>
      </c>
      <c r="C2716" s="2" t="s">
        <v>2648</v>
      </c>
      <c r="D2716" s="2" t="s">
        <v>2680</v>
      </c>
      <c r="E2716" s="2" t="s">
        <v>2664</v>
      </c>
      <c r="F2716" s="2" t="s">
        <v>2656</v>
      </c>
      <c r="G2716" s="2" t="s">
        <v>2653</v>
      </c>
      <c r="H2716" s="2" t="s">
        <v>1998</v>
      </c>
      <c r="I2716" s="2" t="s">
        <v>186</v>
      </c>
      <c r="J2716" s="2"/>
      <c r="K2716" s="2">
        <v>28.321375</v>
      </c>
      <c r="L2716" s="2">
        <v>29.14085</v>
      </c>
      <c r="M2716" s="2">
        <v>31.418911000000001</v>
      </c>
      <c r="N2716" s="2">
        <v>33.015652000000003</v>
      </c>
      <c r="O2716" s="2">
        <v>33.598717000000001</v>
      </c>
      <c r="P2716" s="2">
        <v>34.454341999999997</v>
      </c>
      <c r="Q2716" s="2">
        <v>35.578915000000002</v>
      </c>
      <c r="R2716" s="2">
        <v>36.980899999999998</v>
      </c>
      <c r="S2716" s="2">
        <v>38.139949999999999</v>
      </c>
      <c r="T2716" s="2">
        <v>39.109116</v>
      </c>
      <c r="U2716" s="2">
        <v>39.982529</v>
      </c>
      <c r="V2716" s="2">
        <v>40.866332999999997</v>
      </c>
      <c r="W2716" s="2">
        <v>41.806679000000003</v>
      </c>
      <c r="X2716" s="2">
        <v>42.767508999999997</v>
      </c>
      <c r="Y2716" s="2">
        <v>43.54121</v>
      </c>
      <c r="Z2716" s="2">
        <v>44.673594999999999</v>
      </c>
      <c r="AA2716" s="2">
        <v>45.813896</v>
      </c>
      <c r="AB2716" s="2">
        <v>46.904620999999999</v>
      </c>
      <c r="AC2716" s="2">
        <v>47.997397999999997</v>
      </c>
      <c r="AD2716" s="2">
        <v>49.068995999999999</v>
      </c>
      <c r="AE2716" s="2">
        <v>49.955151000000001</v>
      </c>
      <c r="AF2716" s="2">
        <v>51.055126000000001</v>
      </c>
      <c r="AG2716" s="2">
        <v>51.815249999999999</v>
      </c>
      <c r="AH2716" s="2">
        <v>53.159405</v>
      </c>
      <c r="AI2716" s="2">
        <v>54.007396999999997</v>
      </c>
      <c r="AJ2716" s="2">
        <v>55.227440000000001</v>
      </c>
      <c r="AK2716" s="2">
        <v>56.287959999999998</v>
      </c>
      <c r="AL2716" s="2">
        <v>58.369335</v>
      </c>
      <c r="AM2716" s="2">
        <v>60.239272999999997</v>
      </c>
      <c r="AN2716" s="2">
        <v>61.425933999999998</v>
      </c>
      <c r="AO2716" s="3">
        <v>2.7E-2</v>
      </c>
    </row>
    <row r="2717" spans="1:41" hidden="1" x14ac:dyDescent="0.2">
      <c r="A2717" t="s">
        <v>2068</v>
      </c>
      <c r="B2717" s="2" t="s">
        <v>104</v>
      </c>
      <c r="C2717" s="2"/>
      <c r="D2717" s="2"/>
      <c r="E2717" s="2"/>
      <c r="F2717" s="2"/>
      <c r="G2717" s="2"/>
      <c r="H2717" s="2"/>
      <c r="I2717" s="2"/>
      <c r="J2717" s="2"/>
      <c r="K2717" s="2"/>
      <c r="L2717" s="2"/>
      <c r="M2717" s="2"/>
      <c r="N2717" s="2"/>
      <c r="O2717" s="2"/>
      <c r="P2717" s="2"/>
      <c r="Q2717" s="2"/>
      <c r="R2717" s="2"/>
      <c r="S2717" s="2"/>
      <c r="T2717" s="2"/>
      <c r="U2717" s="2"/>
      <c r="V2717" s="2"/>
      <c r="W2717" s="2"/>
      <c r="X2717" s="2"/>
      <c r="Y2717" s="2"/>
      <c r="Z2717" s="2"/>
      <c r="AA2717" s="2"/>
      <c r="AB2717" s="2"/>
      <c r="AC2717" s="2"/>
      <c r="AD2717" s="2"/>
      <c r="AE2717" s="2"/>
      <c r="AF2717" s="2"/>
      <c r="AG2717" s="2"/>
      <c r="AH2717" s="2"/>
      <c r="AI2717" s="2"/>
      <c r="AJ2717" s="2"/>
      <c r="AK2717" s="2"/>
      <c r="AL2717" s="2"/>
      <c r="AM2717" s="2"/>
      <c r="AN2717" s="2"/>
      <c r="AO2717" s="2"/>
    </row>
    <row r="2718" spans="1:41" hidden="1" x14ac:dyDescent="0.2">
      <c r="A2718" t="s">
        <v>2068</v>
      </c>
      <c r="B2718" s="2" t="s">
        <v>17</v>
      </c>
      <c r="C2718" s="2" t="s">
        <v>2648</v>
      </c>
      <c r="D2718" s="2" t="s">
        <v>2680</v>
      </c>
      <c r="E2718" s="2" t="s">
        <v>2669</v>
      </c>
      <c r="F2718" s="2" t="s">
        <v>2654</v>
      </c>
      <c r="G2718" s="2"/>
      <c r="H2718" s="2"/>
      <c r="I2718" s="2" t="s">
        <v>186</v>
      </c>
      <c r="J2718" s="2"/>
      <c r="K2718" s="2"/>
      <c r="L2718" s="2"/>
      <c r="M2718" s="2"/>
      <c r="N2718" s="2"/>
      <c r="O2718" s="2"/>
      <c r="P2718" s="2"/>
      <c r="Q2718" s="2"/>
      <c r="R2718" s="2"/>
      <c r="S2718" s="2"/>
      <c r="T2718" s="2"/>
      <c r="U2718" s="2"/>
      <c r="V2718" s="2"/>
      <c r="W2718" s="2"/>
      <c r="X2718" s="2"/>
      <c r="Y2718" s="2"/>
      <c r="Z2718" s="2"/>
      <c r="AA2718" s="2"/>
      <c r="AB2718" s="2"/>
      <c r="AC2718" s="2"/>
      <c r="AD2718" s="2"/>
      <c r="AE2718" s="2"/>
      <c r="AF2718" s="2"/>
      <c r="AG2718" s="2"/>
      <c r="AH2718" s="2"/>
      <c r="AI2718" s="2"/>
      <c r="AJ2718" s="2"/>
      <c r="AK2718" s="2"/>
      <c r="AL2718" s="2"/>
      <c r="AM2718" s="2"/>
      <c r="AN2718" s="2"/>
      <c r="AO2718" s="2"/>
    </row>
    <row r="2719" spans="1:41" hidden="1" x14ac:dyDescent="0.2">
      <c r="A2719" t="s">
        <v>2068</v>
      </c>
      <c r="B2719" s="2" t="s">
        <v>11</v>
      </c>
      <c r="C2719" s="2" t="s">
        <v>2648</v>
      </c>
      <c r="D2719" s="2" t="s">
        <v>2680</v>
      </c>
      <c r="E2719" s="2" t="s">
        <v>2669</v>
      </c>
      <c r="F2719" s="2" t="s">
        <v>2654</v>
      </c>
      <c r="G2719" s="2" t="s">
        <v>2651</v>
      </c>
      <c r="H2719" s="2" t="s">
        <v>1999</v>
      </c>
      <c r="I2719" s="2" t="s">
        <v>186</v>
      </c>
      <c r="J2719" s="2"/>
      <c r="K2719" s="2">
        <v>20.552235</v>
      </c>
      <c r="L2719" s="2">
        <v>21.323957</v>
      </c>
      <c r="M2719" s="2">
        <v>20.080069999999999</v>
      </c>
      <c r="N2719" s="2">
        <v>20.866446</v>
      </c>
      <c r="O2719" s="2">
        <v>20.514558999999998</v>
      </c>
      <c r="P2719" s="2">
        <v>20.275027999999999</v>
      </c>
      <c r="Q2719" s="2">
        <v>20.134212000000002</v>
      </c>
      <c r="R2719" s="2">
        <v>20.916703999999999</v>
      </c>
      <c r="S2719" s="2">
        <v>21.577621000000001</v>
      </c>
      <c r="T2719" s="2">
        <v>22.062199</v>
      </c>
      <c r="U2719" s="2">
        <v>22.936729</v>
      </c>
      <c r="V2719" s="2">
        <v>23.643575999999999</v>
      </c>
      <c r="W2719" s="2">
        <v>24.293358000000001</v>
      </c>
      <c r="X2719" s="2">
        <v>24.980726000000001</v>
      </c>
      <c r="Y2719" s="2">
        <v>25.677122000000001</v>
      </c>
      <c r="Z2719" s="2">
        <v>26.496098</v>
      </c>
      <c r="AA2719" s="2">
        <v>27.408783</v>
      </c>
      <c r="AB2719" s="2">
        <v>28.224820999999999</v>
      </c>
      <c r="AC2719" s="2">
        <v>28.947424000000002</v>
      </c>
      <c r="AD2719" s="2">
        <v>29.894302</v>
      </c>
      <c r="AE2719" s="2">
        <v>30.753176</v>
      </c>
      <c r="AF2719" s="2">
        <v>31.472726999999999</v>
      </c>
      <c r="AG2719" s="2">
        <v>32.618599000000003</v>
      </c>
      <c r="AH2719" s="2">
        <v>33.838608000000001</v>
      </c>
      <c r="AI2719" s="2">
        <v>34.763615000000001</v>
      </c>
      <c r="AJ2719" s="2">
        <v>35.867840000000001</v>
      </c>
      <c r="AK2719" s="2">
        <v>36.788348999999997</v>
      </c>
      <c r="AL2719" s="2">
        <v>37.548782000000003</v>
      </c>
      <c r="AM2719" s="2">
        <v>38.343086</v>
      </c>
      <c r="AN2719" s="2">
        <v>39.054951000000003</v>
      </c>
      <c r="AO2719" s="3">
        <v>2.1999999999999999E-2</v>
      </c>
    </row>
    <row r="2720" spans="1:41" hidden="1" x14ac:dyDescent="0.2">
      <c r="A2720" t="s">
        <v>2068</v>
      </c>
      <c r="B2720" s="2" t="s">
        <v>13</v>
      </c>
      <c r="C2720" s="2" t="s">
        <v>2648</v>
      </c>
      <c r="D2720" s="2" t="s">
        <v>2680</v>
      </c>
      <c r="E2720" s="2" t="s">
        <v>2669</v>
      </c>
      <c r="F2720" s="2" t="s">
        <v>2654</v>
      </c>
      <c r="G2720" s="2" t="s">
        <v>2652</v>
      </c>
      <c r="H2720" s="2" t="s">
        <v>2000</v>
      </c>
      <c r="I2720" s="2" t="s">
        <v>186</v>
      </c>
      <c r="J2720" s="2"/>
      <c r="K2720" s="2">
        <v>20.552235</v>
      </c>
      <c r="L2720" s="2">
        <v>21.318169000000001</v>
      </c>
      <c r="M2720" s="2">
        <v>19.627791999999999</v>
      </c>
      <c r="N2720" s="2">
        <v>19.836577999999999</v>
      </c>
      <c r="O2720" s="2">
        <v>19.405985000000001</v>
      </c>
      <c r="P2720" s="2">
        <v>19.174150000000001</v>
      </c>
      <c r="Q2720" s="2">
        <v>19.071121000000002</v>
      </c>
      <c r="R2720" s="2">
        <v>19.830840999999999</v>
      </c>
      <c r="S2720" s="2">
        <v>20.507010000000001</v>
      </c>
      <c r="T2720" s="2">
        <v>21.008120999999999</v>
      </c>
      <c r="U2720" s="2">
        <v>21.668324999999999</v>
      </c>
      <c r="V2720" s="2">
        <v>22.371326</v>
      </c>
      <c r="W2720" s="2">
        <v>22.954149000000001</v>
      </c>
      <c r="X2720" s="2">
        <v>23.354935000000001</v>
      </c>
      <c r="Y2720" s="2">
        <v>23.939976000000001</v>
      </c>
      <c r="Z2720" s="2">
        <v>24.471622</v>
      </c>
      <c r="AA2720" s="2">
        <v>25.086504000000001</v>
      </c>
      <c r="AB2720" s="2">
        <v>25.881274999999999</v>
      </c>
      <c r="AC2720" s="2">
        <v>26.456565999999999</v>
      </c>
      <c r="AD2720" s="2">
        <v>27.629660000000001</v>
      </c>
      <c r="AE2720" s="2">
        <v>28.486882999999999</v>
      </c>
      <c r="AF2720" s="2">
        <v>29.145685</v>
      </c>
      <c r="AG2720" s="2">
        <v>30.201992000000001</v>
      </c>
      <c r="AH2720" s="2">
        <v>31.015284999999999</v>
      </c>
      <c r="AI2720" s="2">
        <v>31.720086999999999</v>
      </c>
      <c r="AJ2720" s="2">
        <v>32.791938999999999</v>
      </c>
      <c r="AK2720" s="2">
        <v>33.199309999999997</v>
      </c>
      <c r="AL2720" s="2">
        <v>33.928829</v>
      </c>
      <c r="AM2720" s="2">
        <v>34.946255000000001</v>
      </c>
      <c r="AN2720" s="2">
        <v>35.804870999999999</v>
      </c>
      <c r="AO2720" s="3">
        <v>1.9E-2</v>
      </c>
    </row>
    <row r="2721" spans="1:41" hidden="1" x14ac:dyDescent="0.2">
      <c r="A2721" t="s">
        <v>2068</v>
      </c>
      <c r="B2721" s="2" t="s">
        <v>15</v>
      </c>
      <c r="C2721" s="2" t="s">
        <v>2648</v>
      </c>
      <c r="D2721" s="2" t="s">
        <v>2680</v>
      </c>
      <c r="E2721" s="2" t="s">
        <v>2669</v>
      </c>
      <c r="F2721" s="2" t="s">
        <v>2654</v>
      </c>
      <c r="G2721" s="2" t="s">
        <v>2653</v>
      </c>
      <c r="H2721" s="2" t="s">
        <v>2001</v>
      </c>
      <c r="I2721" s="2" t="s">
        <v>186</v>
      </c>
      <c r="J2721" s="2"/>
      <c r="K2721" s="2">
        <v>20.552235</v>
      </c>
      <c r="L2721" s="2">
        <v>21.335491000000001</v>
      </c>
      <c r="M2721" s="2">
        <v>19.931417</v>
      </c>
      <c r="N2721" s="2">
        <v>21.033235999999999</v>
      </c>
      <c r="O2721" s="2">
        <v>21.130371</v>
      </c>
      <c r="P2721" s="2">
        <v>21.089075000000001</v>
      </c>
      <c r="Q2721" s="2">
        <v>21.071234</v>
      </c>
      <c r="R2721" s="2">
        <v>22.111025000000001</v>
      </c>
      <c r="S2721" s="2">
        <v>23.693296</v>
      </c>
      <c r="T2721" s="2">
        <v>24.468305999999998</v>
      </c>
      <c r="U2721" s="2">
        <v>25.417831</v>
      </c>
      <c r="V2721" s="2">
        <v>26.268291000000001</v>
      </c>
      <c r="W2721" s="2">
        <v>27.062367999999999</v>
      </c>
      <c r="X2721" s="2">
        <v>27.844196</v>
      </c>
      <c r="Y2721" s="2">
        <v>28.430264999999999</v>
      </c>
      <c r="Z2721" s="2">
        <v>29.196583</v>
      </c>
      <c r="AA2721" s="2">
        <v>30.071604000000001</v>
      </c>
      <c r="AB2721" s="2">
        <v>30.698768999999999</v>
      </c>
      <c r="AC2721" s="2">
        <v>31.540447</v>
      </c>
      <c r="AD2721" s="2">
        <v>31.722736000000001</v>
      </c>
      <c r="AE2721" s="2">
        <v>32.248446999999999</v>
      </c>
      <c r="AF2721" s="2">
        <v>33.068859000000003</v>
      </c>
      <c r="AG2721" s="2">
        <v>34.247008999999998</v>
      </c>
      <c r="AH2721" s="2">
        <v>35.335631999999997</v>
      </c>
      <c r="AI2721" s="2">
        <v>36.731155000000001</v>
      </c>
      <c r="AJ2721" s="2">
        <v>37.657719</v>
      </c>
      <c r="AK2721" s="2">
        <v>38.647872999999997</v>
      </c>
      <c r="AL2721" s="2">
        <v>39.284148999999999</v>
      </c>
      <c r="AM2721" s="2">
        <v>40.193644999999997</v>
      </c>
      <c r="AN2721" s="2">
        <v>41.399841000000002</v>
      </c>
      <c r="AO2721" s="3">
        <v>2.4E-2</v>
      </c>
    </row>
    <row r="2722" spans="1:41" hidden="1" x14ac:dyDescent="0.2">
      <c r="A2722" t="s">
        <v>2068</v>
      </c>
      <c r="B2722" s="2" t="s">
        <v>36</v>
      </c>
      <c r="C2722" s="2" t="s">
        <v>2648</v>
      </c>
      <c r="D2722" s="2" t="s">
        <v>2680</v>
      </c>
      <c r="E2722" s="2" t="s">
        <v>2669</v>
      </c>
      <c r="F2722" s="2" t="s">
        <v>2660</v>
      </c>
      <c r="G2722" s="2"/>
      <c r="H2722" s="2"/>
      <c r="I2722" s="2" t="s">
        <v>186</v>
      </c>
      <c r="J2722" s="2"/>
      <c r="K2722" s="2"/>
      <c r="L2722" s="2"/>
      <c r="M2722" s="2"/>
      <c r="N2722" s="2"/>
      <c r="O2722" s="2"/>
      <c r="P2722" s="2"/>
      <c r="Q2722" s="2"/>
      <c r="R2722" s="2"/>
      <c r="S2722" s="2"/>
      <c r="T2722" s="2"/>
      <c r="U2722" s="2"/>
      <c r="V2722" s="2"/>
      <c r="W2722" s="2"/>
      <c r="X2722" s="2"/>
      <c r="Y2722" s="2"/>
      <c r="Z2722" s="2"/>
      <c r="AA2722" s="2"/>
      <c r="AB2722" s="2"/>
      <c r="AC2722" s="2"/>
      <c r="AD2722" s="2"/>
      <c r="AE2722" s="2"/>
      <c r="AF2722" s="2"/>
      <c r="AG2722" s="2"/>
      <c r="AH2722" s="2"/>
      <c r="AI2722" s="2"/>
      <c r="AJ2722" s="2"/>
      <c r="AK2722" s="2"/>
      <c r="AL2722" s="2"/>
      <c r="AM2722" s="2"/>
      <c r="AN2722" s="2"/>
      <c r="AO2722" s="2"/>
    </row>
    <row r="2723" spans="1:41" hidden="1" x14ac:dyDescent="0.2">
      <c r="A2723" t="s">
        <v>2068</v>
      </c>
      <c r="B2723" s="2" t="s">
        <v>11</v>
      </c>
      <c r="C2723" s="2" t="s">
        <v>2648</v>
      </c>
      <c r="D2723" s="2" t="s">
        <v>2680</v>
      </c>
      <c r="E2723" s="2" t="s">
        <v>2669</v>
      </c>
      <c r="F2723" s="2" t="s">
        <v>2660</v>
      </c>
      <c r="G2723" s="2" t="s">
        <v>2651</v>
      </c>
      <c r="H2723" s="2" t="s">
        <v>2002</v>
      </c>
      <c r="I2723" s="2" t="s">
        <v>186</v>
      </c>
      <c r="J2723" s="2"/>
      <c r="K2723" s="2">
        <v>8.5686049999999998</v>
      </c>
      <c r="L2723" s="2">
        <v>9.0298269999999992</v>
      </c>
      <c r="M2723" s="2">
        <v>8.3938059999999997</v>
      </c>
      <c r="N2723" s="2">
        <v>9.0484910000000003</v>
      </c>
      <c r="O2723" s="2">
        <v>8.8325069999999997</v>
      </c>
      <c r="P2723" s="2">
        <v>8.7173359999999995</v>
      </c>
      <c r="Q2723" s="2">
        <v>8.7549510000000001</v>
      </c>
      <c r="R2723" s="2">
        <v>9.2285380000000004</v>
      </c>
      <c r="S2723" s="2">
        <v>9.5741049999999994</v>
      </c>
      <c r="T2723" s="2">
        <v>9.9881080000000004</v>
      </c>
      <c r="U2723" s="2">
        <v>10.446156999999999</v>
      </c>
      <c r="V2723" s="2">
        <v>10.8598</v>
      </c>
      <c r="W2723" s="2">
        <v>11.239993999999999</v>
      </c>
      <c r="X2723" s="2">
        <v>11.494149</v>
      </c>
      <c r="Y2723" s="2">
        <v>11.787407999999999</v>
      </c>
      <c r="Z2723" s="2">
        <v>11.959406</v>
      </c>
      <c r="AA2723" s="2">
        <v>12.130792</v>
      </c>
      <c r="AB2723" s="2">
        <v>12.758778</v>
      </c>
      <c r="AC2723" s="2">
        <v>12.827344</v>
      </c>
      <c r="AD2723" s="2">
        <v>13.921982</v>
      </c>
      <c r="AE2723" s="2">
        <v>14.507806</v>
      </c>
      <c r="AF2723" s="2">
        <v>15.064745</v>
      </c>
      <c r="AG2723" s="2">
        <v>16.019874999999999</v>
      </c>
      <c r="AH2723" s="2">
        <v>16.800152000000001</v>
      </c>
      <c r="AI2723" s="2">
        <v>17.312259999999998</v>
      </c>
      <c r="AJ2723" s="2">
        <v>18.020060999999998</v>
      </c>
      <c r="AK2723" s="2">
        <v>18.532150000000001</v>
      </c>
      <c r="AL2723" s="2">
        <v>18.919367000000001</v>
      </c>
      <c r="AM2723" s="2">
        <v>19.374753999999999</v>
      </c>
      <c r="AN2723" s="2">
        <v>19.734983</v>
      </c>
      <c r="AO2723" s="3">
        <v>2.9000000000000001E-2</v>
      </c>
    </row>
    <row r="2724" spans="1:41" hidden="1" x14ac:dyDescent="0.2">
      <c r="A2724" t="s">
        <v>2068</v>
      </c>
      <c r="B2724" s="2" t="s">
        <v>13</v>
      </c>
      <c r="C2724" s="2" t="s">
        <v>2648</v>
      </c>
      <c r="D2724" s="2" t="s">
        <v>2680</v>
      </c>
      <c r="E2724" s="2" t="s">
        <v>2669</v>
      </c>
      <c r="F2724" s="2" t="s">
        <v>2660</v>
      </c>
      <c r="G2724" s="2" t="s">
        <v>2652</v>
      </c>
      <c r="H2724" s="2" t="s">
        <v>2003</v>
      </c>
      <c r="I2724" s="2" t="s">
        <v>186</v>
      </c>
      <c r="J2724" s="2"/>
      <c r="K2724" s="2">
        <v>8.5686049999999998</v>
      </c>
      <c r="L2724" s="2">
        <v>9.0273760000000003</v>
      </c>
      <c r="M2724" s="2">
        <v>8.0715190000000003</v>
      </c>
      <c r="N2724" s="2">
        <v>8.2287750000000006</v>
      </c>
      <c r="O2724" s="2">
        <v>7.9537370000000003</v>
      </c>
      <c r="P2724" s="2">
        <v>7.8361390000000002</v>
      </c>
      <c r="Q2724" s="2">
        <v>7.8629059999999997</v>
      </c>
      <c r="R2724" s="2">
        <v>8.2573810000000005</v>
      </c>
      <c r="S2724" s="2">
        <v>8.617324</v>
      </c>
      <c r="T2724" s="2">
        <v>8.9324169999999992</v>
      </c>
      <c r="U2724" s="2">
        <v>9.267557</v>
      </c>
      <c r="V2724" s="2">
        <v>9.6604379999999992</v>
      </c>
      <c r="W2724" s="2">
        <v>9.9928650000000001</v>
      </c>
      <c r="X2724" s="2">
        <v>10.165435</v>
      </c>
      <c r="Y2724" s="2">
        <v>10.459702</v>
      </c>
      <c r="Z2724" s="2">
        <v>10.708553</v>
      </c>
      <c r="AA2724" s="2">
        <v>11.010691</v>
      </c>
      <c r="AB2724" s="2">
        <v>11.461009000000001</v>
      </c>
      <c r="AC2724" s="2">
        <v>11.756947</v>
      </c>
      <c r="AD2724" s="2">
        <v>12.529392</v>
      </c>
      <c r="AE2724" s="2">
        <v>13.034127</v>
      </c>
      <c r="AF2724" s="2">
        <v>13.324679</v>
      </c>
      <c r="AG2724" s="2">
        <v>14.004727000000001</v>
      </c>
      <c r="AH2724" s="2">
        <v>14.499148</v>
      </c>
      <c r="AI2724" s="2">
        <v>14.864532000000001</v>
      </c>
      <c r="AJ2724" s="2">
        <v>15.532949</v>
      </c>
      <c r="AK2724" s="2">
        <v>15.662238</v>
      </c>
      <c r="AL2724" s="2">
        <v>16.027529000000001</v>
      </c>
      <c r="AM2724" s="2">
        <v>16.635202</v>
      </c>
      <c r="AN2724" s="2">
        <v>17.209375000000001</v>
      </c>
      <c r="AO2724" s="3">
        <v>2.4E-2</v>
      </c>
    </row>
    <row r="2725" spans="1:41" hidden="1" x14ac:dyDescent="0.2">
      <c r="A2725" t="s">
        <v>2068</v>
      </c>
      <c r="B2725" s="2" t="s">
        <v>15</v>
      </c>
      <c r="C2725" s="2" t="s">
        <v>2648</v>
      </c>
      <c r="D2725" s="2" t="s">
        <v>2680</v>
      </c>
      <c r="E2725" s="2" t="s">
        <v>2669</v>
      </c>
      <c r="F2725" s="2" t="s">
        <v>2660</v>
      </c>
      <c r="G2725" s="2" t="s">
        <v>2653</v>
      </c>
      <c r="H2725" s="2" t="s">
        <v>2004</v>
      </c>
      <c r="I2725" s="2" t="s">
        <v>186</v>
      </c>
      <c r="J2725" s="2"/>
      <c r="K2725" s="2">
        <v>8.5686049999999998</v>
      </c>
      <c r="L2725" s="2">
        <v>9.0347109999999997</v>
      </c>
      <c r="M2725" s="2">
        <v>8.2094590000000007</v>
      </c>
      <c r="N2725" s="2">
        <v>9.2178070000000005</v>
      </c>
      <c r="O2725" s="2">
        <v>9.4133990000000001</v>
      </c>
      <c r="P2725" s="2">
        <v>9.4886330000000001</v>
      </c>
      <c r="Q2725" s="2">
        <v>9.6510180000000005</v>
      </c>
      <c r="R2725" s="2">
        <v>10.280754999999999</v>
      </c>
      <c r="S2725" s="2">
        <v>11.380300999999999</v>
      </c>
      <c r="T2725" s="2">
        <v>11.705379000000001</v>
      </c>
      <c r="U2725" s="2">
        <v>12.178299000000001</v>
      </c>
      <c r="V2725" s="2">
        <v>12.593349999999999</v>
      </c>
      <c r="W2725" s="2">
        <v>12.968792000000001</v>
      </c>
      <c r="X2725" s="2">
        <v>13.311931</v>
      </c>
      <c r="Y2725" s="2">
        <v>13.589684</v>
      </c>
      <c r="Z2725" s="2">
        <v>13.945874</v>
      </c>
      <c r="AA2725" s="2">
        <v>14.216452</v>
      </c>
      <c r="AB2725" s="2">
        <v>14.713284</v>
      </c>
      <c r="AC2725" s="2">
        <v>15.080128</v>
      </c>
      <c r="AD2725" s="2">
        <v>15.463392000000001</v>
      </c>
      <c r="AE2725" s="2">
        <v>15.996816000000001</v>
      </c>
      <c r="AF2725" s="2">
        <v>16.515029999999999</v>
      </c>
      <c r="AG2725" s="2">
        <v>17.305800999999999</v>
      </c>
      <c r="AH2725" s="2">
        <v>17.594942</v>
      </c>
      <c r="AI2725" s="2">
        <v>18.197676000000001</v>
      </c>
      <c r="AJ2725" s="2">
        <v>18.843116999999999</v>
      </c>
      <c r="AK2725" s="2">
        <v>19.303291000000002</v>
      </c>
      <c r="AL2725" s="2">
        <v>19.893834999999999</v>
      </c>
      <c r="AM2725" s="2">
        <v>20.513618000000001</v>
      </c>
      <c r="AN2725" s="2">
        <v>20.956130999999999</v>
      </c>
      <c r="AO2725" s="3">
        <v>3.1E-2</v>
      </c>
    </row>
    <row r="2726" spans="1:41" hidden="1" x14ac:dyDescent="0.2">
      <c r="A2726" t="s">
        <v>2068</v>
      </c>
      <c r="B2726" s="2" t="s">
        <v>21</v>
      </c>
      <c r="C2726" s="2" t="s">
        <v>2648</v>
      </c>
      <c r="D2726" s="2" t="s">
        <v>2680</v>
      </c>
      <c r="E2726" s="2" t="s">
        <v>2669</v>
      </c>
      <c r="F2726" s="2" t="s">
        <v>2655</v>
      </c>
      <c r="G2726" s="2"/>
      <c r="H2726" s="2"/>
      <c r="I2726" s="2" t="s">
        <v>186</v>
      </c>
      <c r="J2726" s="2"/>
      <c r="K2726" s="2"/>
      <c r="L2726" s="2"/>
      <c r="M2726" s="2"/>
      <c r="N2726" s="2"/>
      <c r="O2726" s="2"/>
      <c r="P2726" s="2"/>
      <c r="Q2726" s="2"/>
      <c r="R2726" s="2"/>
      <c r="S2726" s="2"/>
      <c r="T2726" s="2"/>
      <c r="U2726" s="2"/>
      <c r="V2726" s="2"/>
      <c r="W2726" s="2"/>
      <c r="X2726" s="2"/>
      <c r="Y2726" s="2"/>
      <c r="Z2726" s="2"/>
      <c r="AA2726" s="2"/>
      <c r="AB2726" s="2"/>
      <c r="AC2726" s="2"/>
      <c r="AD2726" s="2"/>
      <c r="AE2726" s="2"/>
      <c r="AF2726" s="2"/>
      <c r="AG2726" s="2"/>
      <c r="AH2726" s="2"/>
      <c r="AI2726" s="2"/>
      <c r="AJ2726" s="2"/>
      <c r="AK2726" s="2"/>
      <c r="AL2726" s="2"/>
      <c r="AM2726" s="2"/>
      <c r="AN2726" s="2"/>
      <c r="AO2726" s="2"/>
    </row>
    <row r="2727" spans="1:41" hidden="1" x14ac:dyDescent="0.2">
      <c r="A2727" t="s">
        <v>2068</v>
      </c>
      <c r="B2727" s="2" t="s">
        <v>11</v>
      </c>
      <c r="C2727" s="2" t="s">
        <v>2648</v>
      </c>
      <c r="D2727" s="2" t="s">
        <v>2680</v>
      </c>
      <c r="E2727" s="2" t="s">
        <v>2669</v>
      </c>
      <c r="F2727" s="2" t="s">
        <v>2655</v>
      </c>
      <c r="G2727" s="2" t="s">
        <v>2651</v>
      </c>
      <c r="H2727" s="2" t="s">
        <v>2005</v>
      </c>
      <c r="I2727" s="2" t="s">
        <v>186</v>
      </c>
      <c r="J2727" s="2"/>
      <c r="K2727" s="2">
        <v>4.7018459999999997</v>
      </c>
      <c r="L2727" s="2">
        <v>3.7518410000000002</v>
      </c>
      <c r="M2727" s="2">
        <v>3.5596329999999998</v>
      </c>
      <c r="N2727" s="2">
        <v>3.3504890000000001</v>
      </c>
      <c r="O2727" s="2">
        <v>3.258883</v>
      </c>
      <c r="P2727" s="2">
        <v>3.3523260000000001</v>
      </c>
      <c r="Q2727" s="2">
        <v>3.6194120000000001</v>
      </c>
      <c r="R2727" s="2">
        <v>3.9354010000000001</v>
      </c>
      <c r="S2727" s="2">
        <v>4.1586360000000004</v>
      </c>
      <c r="T2727" s="2">
        <v>4.3812300000000004</v>
      </c>
      <c r="U2727" s="2">
        <v>4.6030660000000001</v>
      </c>
      <c r="V2727" s="2">
        <v>4.742191</v>
      </c>
      <c r="W2727" s="2">
        <v>4.9197319999999998</v>
      </c>
      <c r="X2727" s="2">
        <v>5.0165439999999997</v>
      </c>
      <c r="Y2727" s="2">
        <v>5.1074400000000004</v>
      </c>
      <c r="Z2727" s="2">
        <v>5.2256429999999998</v>
      </c>
      <c r="AA2727" s="2">
        <v>5.3526850000000001</v>
      </c>
      <c r="AB2727" s="2">
        <v>5.4929290000000002</v>
      </c>
      <c r="AC2727" s="2">
        <v>5.604711</v>
      </c>
      <c r="AD2727" s="2">
        <v>5.7815149999999997</v>
      </c>
      <c r="AE2727" s="2">
        <v>5.909313</v>
      </c>
      <c r="AF2727" s="2">
        <v>6.0122520000000002</v>
      </c>
      <c r="AG2727" s="2">
        <v>6.155672</v>
      </c>
      <c r="AH2727" s="2">
        <v>6.1954969999999996</v>
      </c>
      <c r="AI2727" s="2">
        <v>6.3151710000000003</v>
      </c>
      <c r="AJ2727" s="2">
        <v>6.4350719999999999</v>
      </c>
      <c r="AK2727" s="2">
        <v>6.5704140000000004</v>
      </c>
      <c r="AL2727" s="2">
        <v>6.7714920000000003</v>
      </c>
      <c r="AM2727" s="2">
        <v>6.8844690000000002</v>
      </c>
      <c r="AN2727" s="2">
        <v>7.0281349999999998</v>
      </c>
      <c r="AO2727" s="3">
        <v>1.4E-2</v>
      </c>
    </row>
    <row r="2728" spans="1:41" hidden="1" x14ac:dyDescent="0.2">
      <c r="A2728" t="s">
        <v>2068</v>
      </c>
      <c r="B2728" s="2" t="s">
        <v>13</v>
      </c>
      <c r="C2728" s="2" t="s">
        <v>2648</v>
      </c>
      <c r="D2728" s="2" t="s">
        <v>2680</v>
      </c>
      <c r="E2728" s="2" t="s">
        <v>2669</v>
      </c>
      <c r="F2728" s="2" t="s">
        <v>2655</v>
      </c>
      <c r="G2728" s="2" t="s">
        <v>2652</v>
      </c>
      <c r="H2728" s="2" t="s">
        <v>2006</v>
      </c>
      <c r="I2728" s="2" t="s">
        <v>186</v>
      </c>
      <c r="J2728" s="2"/>
      <c r="K2728" s="2">
        <v>4.7033449999999997</v>
      </c>
      <c r="L2728" s="2">
        <v>3.4891529999999999</v>
      </c>
      <c r="M2728" s="2">
        <v>3.1588980000000002</v>
      </c>
      <c r="N2728" s="2">
        <v>2.8490419999999999</v>
      </c>
      <c r="O2728" s="2">
        <v>2.739716</v>
      </c>
      <c r="P2728" s="2">
        <v>2.767833</v>
      </c>
      <c r="Q2728" s="2">
        <v>2.9301050000000002</v>
      </c>
      <c r="R2728" s="2">
        <v>3.1939060000000001</v>
      </c>
      <c r="S2728" s="2">
        <v>3.3773879999999998</v>
      </c>
      <c r="T2728" s="2">
        <v>3.5665499999999999</v>
      </c>
      <c r="U2728" s="2">
        <v>3.7001650000000001</v>
      </c>
      <c r="V2728" s="2">
        <v>3.800017</v>
      </c>
      <c r="W2728" s="2">
        <v>4.0376709999999996</v>
      </c>
      <c r="X2728" s="2">
        <v>4.1352609999999999</v>
      </c>
      <c r="Y2728" s="2">
        <v>4.1945180000000004</v>
      </c>
      <c r="Z2728" s="2">
        <v>4.2782049999999998</v>
      </c>
      <c r="AA2728" s="2">
        <v>4.3609640000000001</v>
      </c>
      <c r="AB2728" s="2">
        <v>4.4215150000000003</v>
      </c>
      <c r="AC2728" s="2">
        <v>4.5432439999999996</v>
      </c>
      <c r="AD2728" s="2">
        <v>4.6274699999999998</v>
      </c>
      <c r="AE2728" s="2">
        <v>4.6643910000000002</v>
      </c>
      <c r="AF2728" s="2">
        <v>4.6572329999999997</v>
      </c>
      <c r="AG2728" s="2">
        <v>4.7217630000000002</v>
      </c>
      <c r="AH2728" s="2">
        <v>4.7950949999999999</v>
      </c>
      <c r="AI2728" s="2">
        <v>4.8803070000000002</v>
      </c>
      <c r="AJ2728" s="2">
        <v>4.9425939999999997</v>
      </c>
      <c r="AK2728" s="2">
        <v>4.9623100000000004</v>
      </c>
      <c r="AL2728" s="2">
        <v>5.0708849999999996</v>
      </c>
      <c r="AM2728" s="2">
        <v>5.1601720000000002</v>
      </c>
      <c r="AN2728" s="2">
        <v>5.2596280000000002</v>
      </c>
      <c r="AO2728" s="3">
        <v>4.0000000000000001E-3</v>
      </c>
    </row>
    <row r="2729" spans="1:41" hidden="1" x14ac:dyDescent="0.2">
      <c r="A2729" t="s">
        <v>2068</v>
      </c>
      <c r="B2729" s="2" t="s">
        <v>15</v>
      </c>
      <c r="C2729" s="2" t="s">
        <v>2648</v>
      </c>
      <c r="D2729" s="2" t="s">
        <v>2680</v>
      </c>
      <c r="E2729" s="2" t="s">
        <v>2669</v>
      </c>
      <c r="F2729" s="2" t="s">
        <v>2655</v>
      </c>
      <c r="G2729" s="2" t="s">
        <v>2653</v>
      </c>
      <c r="H2729" s="2" t="s">
        <v>2007</v>
      </c>
      <c r="I2729" s="2" t="s">
        <v>186</v>
      </c>
      <c r="J2729" s="2"/>
      <c r="K2729" s="2">
        <v>4.7129490000000001</v>
      </c>
      <c r="L2729" s="2">
        <v>4.3338039999999998</v>
      </c>
      <c r="M2729" s="2">
        <v>4.3744959999999997</v>
      </c>
      <c r="N2729" s="2">
        <v>4.3351389999999999</v>
      </c>
      <c r="O2729" s="2">
        <v>4.435308</v>
      </c>
      <c r="P2729" s="2">
        <v>4.7134819999999999</v>
      </c>
      <c r="Q2729" s="2">
        <v>5.0063789999999999</v>
      </c>
      <c r="R2729" s="2">
        <v>5.5141020000000003</v>
      </c>
      <c r="S2729" s="2">
        <v>5.9351430000000001</v>
      </c>
      <c r="T2729" s="2">
        <v>6.2253889999999998</v>
      </c>
      <c r="U2729" s="2">
        <v>6.569172</v>
      </c>
      <c r="V2729" s="2">
        <v>6.89975</v>
      </c>
      <c r="W2729" s="2">
        <v>7.1865100000000002</v>
      </c>
      <c r="X2729" s="2">
        <v>7.4679779999999996</v>
      </c>
      <c r="Y2729" s="2">
        <v>7.6833520000000002</v>
      </c>
      <c r="Z2729" s="2">
        <v>8.0921880000000002</v>
      </c>
      <c r="AA2729" s="2">
        <v>8.2989599999999992</v>
      </c>
      <c r="AB2729" s="2">
        <v>8.6044339999999995</v>
      </c>
      <c r="AC2729" s="2">
        <v>8.9829650000000001</v>
      </c>
      <c r="AD2729" s="2">
        <v>9.4007679999999993</v>
      </c>
      <c r="AE2729" s="2">
        <v>9.565455</v>
      </c>
      <c r="AF2729" s="2">
        <v>9.6883929999999996</v>
      </c>
      <c r="AG2729" s="2">
        <v>9.8532759999999993</v>
      </c>
      <c r="AH2729" s="2">
        <v>10.329789999999999</v>
      </c>
      <c r="AI2729" s="2">
        <v>10.662020999999999</v>
      </c>
      <c r="AJ2729" s="2">
        <v>10.967829</v>
      </c>
      <c r="AK2729" s="2">
        <v>11.292457000000001</v>
      </c>
      <c r="AL2729" s="2">
        <v>11.648345000000001</v>
      </c>
      <c r="AM2729" s="2">
        <v>12.019729999999999</v>
      </c>
      <c r="AN2729" s="2">
        <v>12.434974</v>
      </c>
      <c r="AO2729" s="3">
        <v>3.4000000000000002E-2</v>
      </c>
    </row>
    <row r="2730" spans="1:41" hidden="1" x14ac:dyDescent="0.2">
      <c r="A2730" t="s">
        <v>2068</v>
      </c>
      <c r="B2730" s="2" t="s">
        <v>114</v>
      </c>
      <c r="C2730" s="2" t="s">
        <v>2648</v>
      </c>
      <c r="D2730" s="2" t="s">
        <v>2680</v>
      </c>
      <c r="E2730" s="2" t="s">
        <v>2669</v>
      </c>
      <c r="F2730" s="2" t="s">
        <v>2670</v>
      </c>
      <c r="G2730" s="2"/>
      <c r="H2730" s="2"/>
      <c r="I2730" s="2" t="s">
        <v>186</v>
      </c>
      <c r="J2730" s="2"/>
      <c r="K2730" s="2"/>
      <c r="L2730" s="2"/>
      <c r="M2730" s="2"/>
      <c r="N2730" s="2"/>
      <c r="O2730" s="2"/>
      <c r="P2730" s="2"/>
      <c r="Q2730" s="2"/>
      <c r="R2730" s="2"/>
      <c r="S2730" s="2"/>
      <c r="T2730" s="2"/>
      <c r="U2730" s="2"/>
      <c r="V2730" s="2"/>
      <c r="W2730" s="2"/>
      <c r="X2730" s="2"/>
      <c r="Y2730" s="2"/>
      <c r="Z2730" s="2"/>
      <c r="AA2730" s="2"/>
      <c r="AB2730" s="2"/>
      <c r="AC2730" s="2"/>
      <c r="AD2730" s="2"/>
      <c r="AE2730" s="2"/>
      <c r="AF2730" s="2"/>
      <c r="AG2730" s="2"/>
      <c r="AH2730" s="2"/>
      <c r="AI2730" s="2"/>
      <c r="AJ2730" s="2"/>
      <c r="AK2730" s="2"/>
      <c r="AL2730" s="2"/>
      <c r="AM2730" s="2"/>
      <c r="AN2730" s="2"/>
      <c r="AO2730" s="2"/>
    </row>
    <row r="2731" spans="1:41" hidden="1" x14ac:dyDescent="0.2">
      <c r="A2731" t="s">
        <v>2068</v>
      </c>
      <c r="B2731" s="2" t="s">
        <v>11</v>
      </c>
      <c r="C2731" s="2" t="s">
        <v>2648</v>
      </c>
      <c r="D2731" s="2" t="s">
        <v>2680</v>
      </c>
      <c r="E2731" s="2" t="s">
        <v>2669</v>
      </c>
      <c r="F2731" s="2" t="s">
        <v>2670</v>
      </c>
      <c r="G2731" s="2" t="s">
        <v>2651</v>
      </c>
      <c r="H2731" s="2" t="s">
        <v>2008</v>
      </c>
      <c r="I2731" s="2" t="s">
        <v>186</v>
      </c>
      <c r="J2731" s="2"/>
      <c r="K2731" s="2">
        <v>1.7903039999999999</v>
      </c>
      <c r="L2731" s="2">
        <v>1.853464</v>
      </c>
      <c r="M2731" s="2">
        <v>1.9471000000000001</v>
      </c>
      <c r="N2731" s="2">
        <v>2.0810529999999998</v>
      </c>
      <c r="O2731" s="2">
        <v>2.1285029999999998</v>
      </c>
      <c r="P2731" s="2">
        <v>2.1661250000000001</v>
      </c>
      <c r="Q2731" s="2">
        <v>2.206753</v>
      </c>
      <c r="R2731" s="2">
        <v>2.2467510000000002</v>
      </c>
      <c r="S2731" s="2">
        <v>2.3016260000000002</v>
      </c>
      <c r="T2731" s="2">
        <v>2.3403100000000001</v>
      </c>
      <c r="U2731" s="2">
        <v>2.3891979999999999</v>
      </c>
      <c r="V2731" s="2">
        <v>2.4364119999999998</v>
      </c>
      <c r="W2731" s="2">
        <v>2.489449</v>
      </c>
      <c r="X2731" s="2">
        <v>2.5342090000000002</v>
      </c>
      <c r="Y2731" s="2">
        <v>2.5839120000000002</v>
      </c>
      <c r="Z2731" s="2">
        <v>2.6304650000000001</v>
      </c>
      <c r="AA2731" s="2">
        <v>2.6925750000000002</v>
      </c>
      <c r="AB2731" s="2">
        <v>2.7412079999999999</v>
      </c>
      <c r="AC2731" s="2">
        <v>2.7941159999999998</v>
      </c>
      <c r="AD2731" s="2">
        <v>2.8492440000000001</v>
      </c>
      <c r="AE2731" s="2">
        <v>2.9033129999999998</v>
      </c>
      <c r="AF2731" s="2">
        <v>2.9542120000000001</v>
      </c>
      <c r="AG2731" s="2">
        <v>3.0039729999999998</v>
      </c>
      <c r="AH2731" s="2">
        <v>3.0496050000000001</v>
      </c>
      <c r="AI2731" s="2">
        <v>3.0851609999999998</v>
      </c>
      <c r="AJ2731" s="2">
        <v>3.160377</v>
      </c>
      <c r="AK2731" s="2">
        <v>3.219103</v>
      </c>
      <c r="AL2731" s="2">
        <v>3.2830699999999999</v>
      </c>
      <c r="AM2731" s="2">
        <v>3.3445499999999999</v>
      </c>
      <c r="AN2731" s="2">
        <v>3.4143249999999998</v>
      </c>
      <c r="AO2731" s="3">
        <v>2.3E-2</v>
      </c>
    </row>
    <row r="2732" spans="1:41" hidden="1" x14ac:dyDescent="0.2">
      <c r="A2732" t="s">
        <v>2068</v>
      </c>
      <c r="B2732" s="2" t="s">
        <v>13</v>
      </c>
      <c r="C2732" s="2" t="s">
        <v>2648</v>
      </c>
      <c r="D2732" s="2" t="s">
        <v>2680</v>
      </c>
      <c r="E2732" s="2" t="s">
        <v>2669</v>
      </c>
      <c r="F2732" s="2" t="s">
        <v>2670</v>
      </c>
      <c r="G2732" s="2" t="s">
        <v>2652</v>
      </c>
      <c r="H2732" s="2" t="s">
        <v>2009</v>
      </c>
      <c r="I2732" s="2" t="s">
        <v>186</v>
      </c>
      <c r="J2732" s="2"/>
      <c r="K2732" s="2">
        <v>1.7895620000000001</v>
      </c>
      <c r="L2732" s="2">
        <v>1.859955</v>
      </c>
      <c r="M2732" s="2">
        <v>1.921405</v>
      </c>
      <c r="N2732" s="2">
        <v>2.054306</v>
      </c>
      <c r="O2732" s="2">
        <v>2.1027499999999999</v>
      </c>
      <c r="P2732" s="2">
        <v>2.1311599999999999</v>
      </c>
      <c r="Q2732" s="2">
        <v>2.1543610000000002</v>
      </c>
      <c r="R2732" s="2">
        <v>2.1959559999999998</v>
      </c>
      <c r="S2732" s="2">
        <v>2.234305</v>
      </c>
      <c r="T2732" s="2">
        <v>2.2778809999999998</v>
      </c>
      <c r="U2732" s="2">
        <v>2.3203070000000001</v>
      </c>
      <c r="V2732" s="2">
        <v>2.36368</v>
      </c>
      <c r="W2732" s="2">
        <v>2.406822</v>
      </c>
      <c r="X2732" s="2">
        <v>2.4478040000000001</v>
      </c>
      <c r="Y2732" s="2">
        <v>2.49369</v>
      </c>
      <c r="Z2732" s="2">
        <v>2.5298419999999999</v>
      </c>
      <c r="AA2732" s="2">
        <v>2.6220810000000001</v>
      </c>
      <c r="AB2732" s="2">
        <v>2.6623999999999999</v>
      </c>
      <c r="AC2732" s="2">
        <v>2.6993469999999999</v>
      </c>
      <c r="AD2732" s="2">
        <v>2.7809889999999999</v>
      </c>
      <c r="AE2732" s="2">
        <v>2.8238400000000001</v>
      </c>
      <c r="AF2732" s="2">
        <v>2.8710779999999998</v>
      </c>
      <c r="AG2732" s="2">
        <v>2.9202349999999999</v>
      </c>
      <c r="AH2732" s="2">
        <v>2.9528729999999999</v>
      </c>
      <c r="AI2732" s="2">
        <v>2.9096039999999999</v>
      </c>
      <c r="AJ2732" s="2">
        <v>2.9495520000000002</v>
      </c>
      <c r="AK2732" s="2">
        <v>2.9820410000000002</v>
      </c>
      <c r="AL2732" s="2">
        <v>3.017315</v>
      </c>
      <c r="AM2732" s="2">
        <v>3.0547780000000002</v>
      </c>
      <c r="AN2732" s="2">
        <v>3.0894339999999998</v>
      </c>
      <c r="AO2732" s="3">
        <v>1.9E-2</v>
      </c>
    </row>
    <row r="2733" spans="1:41" hidden="1" x14ac:dyDescent="0.2">
      <c r="A2733" t="s">
        <v>2068</v>
      </c>
      <c r="B2733" s="2" t="s">
        <v>15</v>
      </c>
      <c r="C2733" s="2" t="s">
        <v>2648</v>
      </c>
      <c r="D2733" s="2" t="s">
        <v>2680</v>
      </c>
      <c r="E2733" s="2" t="s">
        <v>2669</v>
      </c>
      <c r="F2733" s="2" t="s">
        <v>2670</v>
      </c>
      <c r="G2733" s="2" t="s">
        <v>2653</v>
      </c>
      <c r="H2733" s="2" t="s">
        <v>2010</v>
      </c>
      <c r="I2733" s="2" t="s">
        <v>186</v>
      </c>
      <c r="J2733" s="2"/>
      <c r="K2733" s="2">
        <v>1.7889729999999999</v>
      </c>
      <c r="L2733" s="2">
        <v>1.8636079999999999</v>
      </c>
      <c r="M2733" s="2">
        <v>1.9625729999999999</v>
      </c>
      <c r="N2733" s="2">
        <v>2.1348120000000002</v>
      </c>
      <c r="O2733" s="2">
        <v>2.1775660000000001</v>
      </c>
      <c r="P2733" s="2">
        <v>2.1978589999999998</v>
      </c>
      <c r="Q2733" s="2">
        <v>2.2507799999999998</v>
      </c>
      <c r="R2733" s="2">
        <v>2.3037770000000002</v>
      </c>
      <c r="S2733" s="2">
        <v>2.3511730000000002</v>
      </c>
      <c r="T2733" s="2">
        <v>2.3901219999999999</v>
      </c>
      <c r="U2733" s="2">
        <v>2.4283700000000001</v>
      </c>
      <c r="V2733" s="2">
        <v>2.4641160000000002</v>
      </c>
      <c r="W2733" s="2">
        <v>2.499628</v>
      </c>
      <c r="X2733" s="2">
        <v>2.5365609999999998</v>
      </c>
      <c r="Y2733" s="2">
        <v>2.5738439999999998</v>
      </c>
      <c r="Z2733" s="2">
        <v>2.6126990000000001</v>
      </c>
      <c r="AA2733" s="2">
        <v>2.655446</v>
      </c>
      <c r="AB2733" s="2">
        <v>2.6978260000000001</v>
      </c>
      <c r="AC2733" s="2">
        <v>2.7446649999999999</v>
      </c>
      <c r="AD2733" s="2">
        <v>2.7900900000000002</v>
      </c>
      <c r="AE2733" s="2">
        <v>2.8376359999999998</v>
      </c>
      <c r="AF2733" s="2">
        <v>2.89106</v>
      </c>
      <c r="AG2733" s="2">
        <v>2.9484240000000002</v>
      </c>
      <c r="AH2733" s="2">
        <v>3.0109430000000001</v>
      </c>
      <c r="AI2733" s="2">
        <v>3.059526</v>
      </c>
      <c r="AJ2733" s="2">
        <v>3.1240779999999999</v>
      </c>
      <c r="AK2733" s="2">
        <v>3.187208</v>
      </c>
      <c r="AL2733" s="2">
        <v>3.2546889999999999</v>
      </c>
      <c r="AM2733" s="2">
        <v>3.3285520000000002</v>
      </c>
      <c r="AN2733" s="2">
        <v>3.4126609999999999</v>
      </c>
      <c r="AO2733" s="3">
        <v>2.3E-2</v>
      </c>
    </row>
    <row r="2734" spans="1:41" hidden="1" x14ac:dyDescent="0.2">
      <c r="A2734" t="s">
        <v>2068</v>
      </c>
      <c r="B2734" s="2" t="s">
        <v>118</v>
      </c>
      <c r="C2734" s="2" t="s">
        <v>2648</v>
      </c>
      <c r="D2734" s="2" t="s">
        <v>2680</v>
      </c>
      <c r="E2734" s="2" t="s">
        <v>2669</v>
      </c>
      <c r="F2734" s="2" t="s">
        <v>2671</v>
      </c>
      <c r="G2734" s="2"/>
      <c r="H2734" s="2"/>
      <c r="I2734" s="2" t="s">
        <v>186</v>
      </c>
      <c r="J2734" s="2"/>
      <c r="K2734" s="2"/>
      <c r="L2734" s="2"/>
      <c r="M2734" s="2"/>
      <c r="N2734" s="2"/>
      <c r="O2734" s="2"/>
      <c r="P2734" s="2"/>
      <c r="Q2734" s="2"/>
      <c r="R2734" s="2"/>
      <c r="S2734" s="2"/>
      <c r="T2734" s="2"/>
      <c r="U2734" s="2"/>
      <c r="V2734" s="2"/>
      <c r="W2734" s="2"/>
      <c r="X2734" s="2"/>
      <c r="Y2734" s="2"/>
      <c r="Z2734" s="2"/>
      <c r="AA2734" s="2"/>
      <c r="AB2734" s="2"/>
      <c r="AC2734" s="2"/>
      <c r="AD2734" s="2"/>
      <c r="AE2734" s="2"/>
      <c r="AF2734" s="2"/>
      <c r="AG2734" s="2"/>
      <c r="AH2734" s="2"/>
      <c r="AI2734" s="2"/>
      <c r="AJ2734" s="2"/>
      <c r="AK2734" s="2"/>
      <c r="AL2734" s="2"/>
      <c r="AM2734" s="2"/>
      <c r="AN2734" s="2"/>
      <c r="AO2734" s="2"/>
    </row>
    <row r="2735" spans="1:41" hidden="1" x14ac:dyDescent="0.2">
      <c r="A2735" t="s">
        <v>2068</v>
      </c>
      <c r="B2735" s="2" t="s">
        <v>11</v>
      </c>
      <c r="C2735" s="2" t="s">
        <v>2648</v>
      </c>
      <c r="D2735" s="2" t="s">
        <v>2680</v>
      </c>
      <c r="E2735" s="2" t="s">
        <v>2669</v>
      </c>
      <c r="F2735" s="2" t="s">
        <v>2671</v>
      </c>
      <c r="G2735" s="2" t="s">
        <v>2651</v>
      </c>
      <c r="H2735" s="2" t="s">
        <v>2011</v>
      </c>
      <c r="I2735" s="2" t="s">
        <v>186</v>
      </c>
      <c r="J2735" s="2"/>
      <c r="K2735" s="2">
        <v>0.71666399999999997</v>
      </c>
      <c r="L2735" s="2">
        <v>0.73504000000000003</v>
      </c>
      <c r="M2735" s="2">
        <v>0.75029400000000002</v>
      </c>
      <c r="N2735" s="2">
        <v>0.76839900000000005</v>
      </c>
      <c r="O2735" s="2">
        <v>0.788937</v>
      </c>
      <c r="P2735" s="2">
        <v>0.80945999999999996</v>
      </c>
      <c r="Q2735" s="2">
        <v>0.83239399999999997</v>
      </c>
      <c r="R2735" s="2">
        <v>0.85455099999999995</v>
      </c>
      <c r="S2735" s="2">
        <v>0.87787400000000004</v>
      </c>
      <c r="T2735" s="2">
        <v>0.90090700000000001</v>
      </c>
      <c r="U2735" s="2">
        <v>0.92300800000000005</v>
      </c>
      <c r="V2735" s="2">
        <v>0.946218</v>
      </c>
      <c r="W2735" s="2">
        <v>0.96992599999999995</v>
      </c>
      <c r="X2735" s="2">
        <v>0.99299499999999996</v>
      </c>
      <c r="Y2735" s="2">
        <v>1.0178720000000001</v>
      </c>
      <c r="Z2735" s="2">
        <v>1.043312</v>
      </c>
      <c r="AA2735" s="2">
        <v>1.06792</v>
      </c>
      <c r="AB2735" s="2">
        <v>1.094794</v>
      </c>
      <c r="AC2735" s="2">
        <v>1.1221639999999999</v>
      </c>
      <c r="AD2735" s="2">
        <v>1.150844</v>
      </c>
      <c r="AE2735" s="2">
        <v>1.1802429999999999</v>
      </c>
      <c r="AF2735" s="2">
        <v>1.2105250000000001</v>
      </c>
      <c r="AG2735" s="2">
        <v>1.2417180000000001</v>
      </c>
      <c r="AH2735" s="2">
        <v>1.273598</v>
      </c>
      <c r="AI2735" s="2">
        <v>1.306138</v>
      </c>
      <c r="AJ2735" s="2">
        <v>1.3396779999999999</v>
      </c>
      <c r="AK2735" s="2">
        <v>1.373974</v>
      </c>
      <c r="AL2735" s="2">
        <v>1.4092260000000001</v>
      </c>
      <c r="AM2735" s="2">
        <v>1.4454959999999999</v>
      </c>
      <c r="AN2735" s="2">
        <v>1.482631</v>
      </c>
      <c r="AO2735" s="3">
        <v>2.5000000000000001E-2</v>
      </c>
    </row>
    <row r="2736" spans="1:41" hidden="1" x14ac:dyDescent="0.2">
      <c r="A2736" t="s">
        <v>2068</v>
      </c>
      <c r="B2736" s="2" t="s">
        <v>13</v>
      </c>
      <c r="C2736" s="2" t="s">
        <v>2648</v>
      </c>
      <c r="D2736" s="2" t="s">
        <v>2680</v>
      </c>
      <c r="E2736" s="2" t="s">
        <v>2669</v>
      </c>
      <c r="F2736" s="2" t="s">
        <v>2671</v>
      </c>
      <c r="G2736" s="2" t="s">
        <v>2652</v>
      </c>
      <c r="H2736" s="2" t="s">
        <v>2012</v>
      </c>
      <c r="I2736" s="2" t="s">
        <v>186</v>
      </c>
      <c r="J2736" s="2"/>
      <c r="K2736" s="2">
        <v>0.71666399999999997</v>
      </c>
      <c r="L2736" s="2">
        <v>0.73484000000000005</v>
      </c>
      <c r="M2736" s="2">
        <v>0.74964900000000001</v>
      </c>
      <c r="N2736" s="2">
        <v>0.76737900000000003</v>
      </c>
      <c r="O2736" s="2">
        <v>0.78814099999999998</v>
      </c>
      <c r="P2736" s="2">
        <v>0.80953200000000003</v>
      </c>
      <c r="Q2736" s="2">
        <v>0.83399000000000001</v>
      </c>
      <c r="R2736" s="2">
        <v>0.85847700000000005</v>
      </c>
      <c r="S2736" s="2">
        <v>0.88492099999999996</v>
      </c>
      <c r="T2736" s="2">
        <v>0.91161899999999996</v>
      </c>
      <c r="U2736" s="2">
        <v>0.93797600000000003</v>
      </c>
      <c r="V2736" s="2">
        <v>0.96588700000000005</v>
      </c>
      <c r="W2736" s="2">
        <v>0.99419800000000003</v>
      </c>
      <c r="X2736" s="2">
        <v>1.0216259999999999</v>
      </c>
      <c r="Y2736" s="2">
        <v>1.050554</v>
      </c>
      <c r="Z2736" s="2">
        <v>1.079626</v>
      </c>
      <c r="AA2736" s="2">
        <v>1.107971</v>
      </c>
      <c r="AB2736" s="2">
        <v>1.137537</v>
      </c>
      <c r="AC2736" s="2">
        <v>1.167205</v>
      </c>
      <c r="AD2736" s="2">
        <v>1.198455</v>
      </c>
      <c r="AE2736" s="2">
        <v>1.229571</v>
      </c>
      <c r="AF2736" s="2">
        <v>1.261082</v>
      </c>
      <c r="AG2736" s="2">
        <v>1.292565</v>
      </c>
      <c r="AH2736" s="2">
        <v>1.324219</v>
      </c>
      <c r="AI2736" s="2">
        <v>1.3556999999999999</v>
      </c>
      <c r="AJ2736" s="2">
        <v>1.38798</v>
      </c>
      <c r="AK2736" s="2">
        <v>1.41927</v>
      </c>
      <c r="AL2736" s="2">
        <v>1.450377</v>
      </c>
      <c r="AM2736" s="2">
        <v>1.4812000000000001</v>
      </c>
      <c r="AN2736" s="2">
        <v>1.511145</v>
      </c>
      <c r="AO2736" s="3">
        <v>2.5999999999999999E-2</v>
      </c>
    </row>
    <row r="2737" spans="1:41" hidden="1" x14ac:dyDescent="0.2">
      <c r="A2737" t="s">
        <v>2068</v>
      </c>
      <c r="B2737" s="2" t="s">
        <v>15</v>
      </c>
      <c r="C2737" s="2" t="s">
        <v>2648</v>
      </c>
      <c r="D2737" s="2" t="s">
        <v>2680</v>
      </c>
      <c r="E2737" s="2" t="s">
        <v>2669</v>
      </c>
      <c r="F2737" s="2" t="s">
        <v>2671</v>
      </c>
      <c r="G2737" s="2" t="s">
        <v>2653</v>
      </c>
      <c r="H2737" s="2" t="s">
        <v>2013</v>
      </c>
      <c r="I2737" s="2" t="s">
        <v>186</v>
      </c>
      <c r="J2737" s="2"/>
      <c r="K2737" s="2">
        <v>0.71666399999999997</v>
      </c>
      <c r="L2737" s="2">
        <v>0.73543700000000001</v>
      </c>
      <c r="M2737" s="2">
        <v>0.750969</v>
      </c>
      <c r="N2737" s="2">
        <v>0.76923799999999998</v>
      </c>
      <c r="O2737" s="2">
        <v>0.79012199999999999</v>
      </c>
      <c r="P2737" s="2">
        <v>0.80982799999999999</v>
      </c>
      <c r="Q2737" s="2">
        <v>0.83080900000000002</v>
      </c>
      <c r="R2737" s="2">
        <v>0.849993</v>
      </c>
      <c r="S2737" s="2">
        <v>0.86969099999999999</v>
      </c>
      <c r="T2737" s="2">
        <v>0.88810100000000003</v>
      </c>
      <c r="U2737" s="2">
        <v>0.90458700000000003</v>
      </c>
      <c r="V2737" s="2">
        <v>0.92150100000000001</v>
      </c>
      <c r="W2737" s="2">
        <v>0.93859999999999999</v>
      </c>
      <c r="X2737" s="2">
        <v>0.95498099999999997</v>
      </c>
      <c r="Y2737" s="2">
        <v>0.973383</v>
      </c>
      <c r="Z2737" s="2">
        <v>0.99298500000000001</v>
      </c>
      <c r="AA2737" s="2">
        <v>1.0124759999999999</v>
      </c>
      <c r="AB2737" s="2">
        <v>1.034653</v>
      </c>
      <c r="AC2737" s="2">
        <v>1.057984</v>
      </c>
      <c r="AD2737" s="2">
        <v>1.0826420000000001</v>
      </c>
      <c r="AE2737" s="2">
        <v>1.1084750000000001</v>
      </c>
      <c r="AF2737" s="2">
        <v>1.135473</v>
      </c>
      <c r="AG2737" s="2">
        <v>1.163672</v>
      </c>
      <c r="AH2737" s="2">
        <v>1.1932210000000001</v>
      </c>
      <c r="AI2737" s="2">
        <v>1.2238979999999999</v>
      </c>
      <c r="AJ2737" s="2">
        <v>1.2559340000000001</v>
      </c>
      <c r="AK2737" s="2">
        <v>1.2892440000000001</v>
      </c>
      <c r="AL2737" s="2">
        <v>1.3238799999999999</v>
      </c>
      <c r="AM2737" s="2">
        <v>1.3598269999999999</v>
      </c>
      <c r="AN2737" s="2">
        <v>1.397079</v>
      </c>
      <c r="AO2737" s="3">
        <v>2.3E-2</v>
      </c>
    </row>
    <row r="2738" spans="1:41" hidden="1" x14ac:dyDescent="0.2">
      <c r="A2738" t="s">
        <v>2068</v>
      </c>
      <c r="B2738" s="2" t="s">
        <v>122</v>
      </c>
      <c r="C2738" s="2"/>
      <c r="D2738" s="2"/>
      <c r="E2738" s="2"/>
      <c r="F2738" s="2"/>
      <c r="G2738" s="2"/>
      <c r="H2738" s="2"/>
      <c r="I2738" s="2"/>
      <c r="J2738" s="2"/>
      <c r="K2738" s="2"/>
      <c r="L2738" s="2"/>
      <c r="M2738" s="2"/>
      <c r="N2738" s="2"/>
      <c r="O2738" s="2"/>
      <c r="P2738" s="2"/>
      <c r="Q2738" s="2"/>
      <c r="R2738" s="2"/>
      <c r="S2738" s="2"/>
      <c r="T2738" s="2"/>
      <c r="U2738" s="2"/>
      <c r="V2738" s="2"/>
      <c r="W2738" s="2"/>
      <c r="X2738" s="2"/>
      <c r="Y2738" s="2"/>
      <c r="Z2738" s="2"/>
      <c r="AA2738" s="2"/>
      <c r="AB2738" s="2"/>
      <c r="AC2738" s="2"/>
      <c r="AD2738" s="2"/>
      <c r="AE2738" s="2"/>
      <c r="AF2738" s="2"/>
      <c r="AG2738" s="2"/>
      <c r="AH2738" s="2"/>
      <c r="AI2738" s="2"/>
      <c r="AJ2738" s="2"/>
      <c r="AK2738" s="2"/>
      <c r="AL2738" s="2"/>
      <c r="AM2738" s="2"/>
      <c r="AN2738" s="2"/>
      <c r="AO2738" s="2"/>
    </row>
    <row r="2739" spans="1:41" hidden="1" x14ac:dyDescent="0.2">
      <c r="A2739" t="s">
        <v>2068</v>
      </c>
      <c r="B2739" s="2" t="s">
        <v>9</v>
      </c>
      <c r="C2739" s="2" t="s">
        <v>2648</v>
      </c>
      <c r="D2739" s="2" t="s">
        <v>2680</v>
      </c>
      <c r="E2739" s="2" t="s">
        <v>2672</v>
      </c>
      <c r="F2739" s="2" t="s">
        <v>2650</v>
      </c>
      <c r="G2739" s="2"/>
      <c r="H2739" s="2"/>
      <c r="I2739" s="2" t="s">
        <v>186</v>
      </c>
      <c r="J2739" s="2"/>
      <c r="K2739" s="2"/>
      <c r="L2739" s="2"/>
      <c r="M2739" s="2"/>
      <c r="N2739" s="2"/>
      <c r="O2739" s="2"/>
      <c r="P2739" s="2"/>
      <c r="Q2739" s="2"/>
      <c r="R2739" s="2"/>
      <c r="S2739" s="2"/>
      <c r="T2739" s="2"/>
      <c r="U2739" s="2"/>
      <c r="V2739" s="2"/>
      <c r="W2739" s="2"/>
      <c r="X2739" s="2"/>
      <c r="Y2739" s="2"/>
      <c r="Z2739" s="2"/>
      <c r="AA2739" s="2"/>
      <c r="AB2739" s="2"/>
      <c r="AC2739" s="2"/>
      <c r="AD2739" s="2"/>
      <c r="AE2739" s="2"/>
      <c r="AF2739" s="2"/>
      <c r="AG2739" s="2"/>
      <c r="AH2739" s="2"/>
      <c r="AI2739" s="2"/>
      <c r="AJ2739" s="2"/>
      <c r="AK2739" s="2"/>
      <c r="AL2739" s="2"/>
      <c r="AM2739" s="2"/>
      <c r="AN2739" s="2"/>
      <c r="AO2739" s="2"/>
    </row>
    <row r="2740" spans="1:41" hidden="1" x14ac:dyDescent="0.2">
      <c r="A2740" t="s">
        <v>2068</v>
      </c>
      <c r="B2740" s="2" t="s">
        <v>11</v>
      </c>
      <c r="C2740" s="2" t="s">
        <v>2648</v>
      </c>
      <c r="D2740" s="2" t="s">
        <v>2680</v>
      </c>
      <c r="E2740" s="2" t="s">
        <v>2672</v>
      </c>
      <c r="F2740" s="2" t="s">
        <v>2650</v>
      </c>
      <c r="G2740" s="2" t="s">
        <v>2651</v>
      </c>
      <c r="H2740" s="2" t="s">
        <v>2014</v>
      </c>
      <c r="I2740" s="2" t="s">
        <v>186</v>
      </c>
      <c r="J2740" s="2"/>
      <c r="K2740" s="2">
        <v>21.021733999999999</v>
      </c>
      <c r="L2740" s="2">
        <v>22.970065999999999</v>
      </c>
      <c r="M2740" s="2">
        <v>18.564169</v>
      </c>
      <c r="N2740" s="2">
        <v>16.915465999999999</v>
      </c>
      <c r="O2740" s="2">
        <v>17.179860999999999</v>
      </c>
      <c r="P2740" s="2">
        <v>17.726064999999998</v>
      </c>
      <c r="Q2740" s="2">
        <v>18.606929999999998</v>
      </c>
      <c r="R2740" s="2">
        <v>19.715477</v>
      </c>
      <c r="S2740" s="2">
        <v>20.657433999999999</v>
      </c>
      <c r="T2740" s="2">
        <v>21.635418000000001</v>
      </c>
      <c r="U2740" s="2">
        <v>22.598241999999999</v>
      </c>
      <c r="V2740" s="2">
        <v>23.495159000000001</v>
      </c>
      <c r="W2740" s="2">
        <v>24.397660999999999</v>
      </c>
      <c r="X2740" s="2">
        <v>25.193974000000001</v>
      </c>
      <c r="Y2740" s="2">
        <v>25.929566999999999</v>
      </c>
      <c r="Z2740" s="2">
        <v>26.726315</v>
      </c>
      <c r="AA2740" s="2">
        <v>27.601928999999998</v>
      </c>
      <c r="AB2740" s="2">
        <v>28.486484999999998</v>
      </c>
      <c r="AC2740" s="2">
        <v>29.259974</v>
      </c>
      <c r="AD2740" s="2">
        <v>30.372961</v>
      </c>
      <c r="AE2740" s="2">
        <v>31.354448000000001</v>
      </c>
      <c r="AF2740" s="2">
        <v>32.118079999999999</v>
      </c>
      <c r="AG2740" s="2">
        <v>33.154743000000003</v>
      </c>
      <c r="AH2740" s="2">
        <v>34.287078999999999</v>
      </c>
      <c r="AI2740" s="2">
        <v>35.142693000000001</v>
      </c>
      <c r="AJ2740" s="2">
        <v>36.139423000000001</v>
      </c>
      <c r="AK2740" s="2">
        <v>37.100185000000003</v>
      </c>
      <c r="AL2740" s="2">
        <v>38.021644999999999</v>
      </c>
      <c r="AM2740" s="2">
        <v>38.856197000000002</v>
      </c>
      <c r="AN2740" s="2">
        <v>39.686473999999997</v>
      </c>
      <c r="AO2740" s="3">
        <v>2.1999999999999999E-2</v>
      </c>
    </row>
    <row r="2741" spans="1:41" hidden="1" x14ac:dyDescent="0.2">
      <c r="A2741" t="s">
        <v>2068</v>
      </c>
      <c r="B2741" s="2" t="s">
        <v>13</v>
      </c>
      <c r="C2741" s="2" t="s">
        <v>2648</v>
      </c>
      <c r="D2741" s="2" t="s">
        <v>2680</v>
      </c>
      <c r="E2741" s="2" t="s">
        <v>2672</v>
      </c>
      <c r="F2741" s="2" t="s">
        <v>2650</v>
      </c>
      <c r="G2741" s="2" t="s">
        <v>2652</v>
      </c>
      <c r="H2741" s="2" t="s">
        <v>2015</v>
      </c>
      <c r="I2741" s="2" t="s">
        <v>186</v>
      </c>
      <c r="J2741" s="2"/>
      <c r="K2741" s="2">
        <v>21.022020000000001</v>
      </c>
      <c r="L2741" s="2">
        <v>20.095120999999999</v>
      </c>
      <c r="M2741" s="2">
        <v>17.641698999999999</v>
      </c>
      <c r="N2741" s="2">
        <v>15.28365</v>
      </c>
      <c r="O2741" s="2">
        <v>15.19814</v>
      </c>
      <c r="P2741" s="2">
        <v>15.414928</v>
      </c>
      <c r="Q2741" s="2">
        <v>15.860708000000001</v>
      </c>
      <c r="R2741" s="2">
        <v>16.550238</v>
      </c>
      <c r="S2741" s="2">
        <v>17.344275</v>
      </c>
      <c r="T2741" s="2">
        <v>18.060756999999999</v>
      </c>
      <c r="U2741" s="2">
        <v>18.745128999999999</v>
      </c>
      <c r="V2741" s="2">
        <v>19.679701000000001</v>
      </c>
      <c r="W2741" s="2">
        <v>20.637910999999999</v>
      </c>
      <c r="X2741" s="2">
        <v>21.315237</v>
      </c>
      <c r="Y2741" s="2">
        <v>21.868303000000001</v>
      </c>
      <c r="Z2741" s="2">
        <v>22.486761000000001</v>
      </c>
      <c r="AA2741" s="2">
        <v>23.249289999999998</v>
      </c>
      <c r="AB2741" s="2">
        <v>24.114269</v>
      </c>
      <c r="AC2741" s="2">
        <v>24.773074999999999</v>
      </c>
      <c r="AD2741" s="2">
        <v>25.768501000000001</v>
      </c>
      <c r="AE2741" s="2">
        <v>26.502497000000002</v>
      </c>
      <c r="AF2741" s="2">
        <v>27.169765000000002</v>
      </c>
      <c r="AG2741" s="2">
        <v>27.851513000000001</v>
      </c>
      <c r="AH2741" s="2">
        <v>28.485582000000001</v>
      </c>
      <c r="AI2741" s="2">
        <v>29.109946999999998</v>
      </c>
      <c r="AJ2741" s="2">
        <v>29.682001</v>
      </c>
      <c r="AK2741" s="2">
        <v>30.117857000000001</v>
      </c>
      <c r="AL2741" s="2">
        <v>30.547101999999999</v>
      </c>
      <c r="AM2741" s="2">
        <v>31.253661999999998</v>
      </c>
      <c r="AN2741" s="2">
        <v>31.829235000000001</v>
      </c>
      <c r="AO2741" s="3">
        <v>1.4E-2</v>
      </c>
    </row>
    <row r="2742" spans="1:41" hidden="1" x14ac:dyDescent="0.2">
      <c r="A2742" t="s">
        <v>2068</v>
      </c>
      <c r="B2742" s="2" t="s">
        <v>15</v>
      </c>
      <c r="C2742" s="2" t="s">
        <v>2648</v>
      </c>
      <c r="D2742" s="2" t="s">
        <v>2680</v>
      </c>
      <c r="E2742" s="2" t="s">
        <v>2672</v>
      </c>
      <c r="F2742" s="2" t="s">
        <v>2650</v>
      </c>
      <c r="G2742" s="2" t="s">
        <v>2653</v>
      </c>
      <c r="H2742" s="2" t="s">
        <v>2016</v>
      </c>
      <c r="I2742" s="2" t="s">
        <v>186</v>
      </c>
      <c r="J2742" s="2"/>
      <c r="K2742" s="2">
        <v>21.021559</v>
      </c>
      <c r="L2742" s="2">
        <v>21.081192000000001</v>
      </c>
      <c r="M2742" s="2">
        <v>19.822082999999999</v>
      </c>
      <c r="N2742" s="2">
        <v>19.241029999999999</v>
      </c>
      <c r="O2742" s="2">
        <v>20.428566</v>
      </c>
      <c r="P2742" s="2">
        <v>21.623911</v>
      </c>
      <c r="Q2742" s="2">
        <v>22.867764999999999</v>
      </c>
      <c r="R2742" s="2">
        <v>24.263506</v>
      </c>
      <c r="S2742" s="2">
        <v>26.345279999999999</v>
      </c>
      <c r="T2742" s="2">
        <v>27.91394</v>
      </c>
      <c r="U2742" s="2">
        <v>29.410868000000001</v>
      </c>
      <c r="V2742" s="2">
        <v>30.843205999999999</v>
      </c>
      <c r="W2742" s="2">
        <v>32.149258000000003</v>
      </c>
      <c r="X2742" s="2">
        <v>33.356014000000002</v>
      </c>
      <c r="Y2742" s="2">
        <v>34.274082</v>
      </c>
      <c r="Z2742" s="2">
        <v>35.567748999999999</v>
      </c>
      <c r="AA2742" s="2">
        <v>36.634490999999997</v>
      </c>
      <c r="AB2742" s="2">
        <v>37.853251999999998</v>
      </c>
      <c r="AC2742" s="2">
        <v>39.118740000000003</v>
      </c>
      <c r="AD2742" s="2">
        <v>40.056091000000002</v>
      </c>
      <c r="AE2742" s="2">
        <v>40.938290000000002</v>
      </c>
      <c r="AF2742" s="2">
        <v>41.819088000000001</v>
      </c>
      <c r="AG2742" s="2">
        <v>43.049931000000001</v>
      </c>
      <c r="AH2742" s="2">
        <v>44.617496000000003</v>
      </c>
      <c r="AI2742" s="2">
        <v>46.289974000000001</v>
      </c>
      <c r="AJ2742" s="2">
        <v>47.759459999999997</v>
      </c>
      <c r="AK2742" s="2">
        <v>49.176867999999999</v>
      </c>
      <c r="AL2742" s="2">
        <v>50.485030999999999</v>
      </c>
      <c r="AM2742" s="2">
        <v>52.045569999999998</v>
      </c>
      <c r="AN2742" s="2">
        <v>53.403919000000002</v>
      </c>
      <c r="AO2742" s="3">
        <v>3.3000000000000002E-2</v>
      </c>
    </row>
    <row r="2743" spans="1:41" hidden="1" x14ac:dyDescent="0.2">
      <c r="A2743" t="s">
        <v>2068</v>
      </c>
      <c r="B2743" s="2" t="s">
        <v>79</v>
      </c>
      <c r="C2743" s="2" t="s">
        <v>2648</v>
      </c>
      <c r="D2743" s="2" t="s">
        <v>2680</v>
      </c>
      <c r="E2743" s="2" t="s">
        <v>2672</v>
      </c>
      <c r="F2743" s="2" t="s">
        <v>2665</v>
      </c>
      <c r="G2743" s="2"/>
      <c r="H2743" s="2"/>
      <c r="I2743" s="2" t="s">
        <v>186</v>
      </c>
      <c r="J2743" s="2"/>
      <c r="K2743" s="2"/>
      <c r="L2743" s="2"/>
      <c r="M2743" s="2"/>
      <c r="N2743" s="2"/>
      <c r="O2743" s="2"/>
      <c r="P2743" s="2"/>
      <c r="Q2743" s="2"/>
      <c r="R2743" s="2"/>
      <c r="S2743" s="2"/>
      <c r="T2743" s="2"/>
      <c r="U2743" s="2"/>
      <c r="V2743" s="2"/>
      <c r="W2743" s="2"/>
      <c r="X2743" s="2"/>
      <c r="Y2743" s="2"/>
      <c r="Z2743" s="2"/>
      <c r="AA2743" s="2"/>
      <c r="AB2743" s="2"/>
      <c r="AC2743" s="2"/>
      <c r="AD2743" s="2"/>
      <c r="AE2743" s="2"/>
      <c r="AF2743" s="2"/>
      <c r="AG2743" s="2"/>
      <c r="AH2743" s="2"/>
      <c r="AI2743" s="2"/>
      <c r="AJ2743" s="2"/>
      <c r="AK2743" s="2"/>
      <c r="AL2743" s="2"/>
      <c r="AM2743" s="2"/>
      <c r="AN2743" s="2"/>
      <c r="AO2743" s="2"/>
    </row>
    <row r="2744" spans="1:41" hidden="1" x14ac:dyDescent="0.2">
      <c r="A2744" t="s">
        <v>2068</v>
      </c>
      <c r="B2744" s="2" t="s">
        <v>11</v>
      </c>
      <c r="C2744" s="2" t="s">
        <v>2648</v>
      </c>
      <c r="D2744" s="2" t="s">
        <v>2680</v>
      </c>
      <c r="E2744" s="2" t="s">
        <v>2672</v>
      </c>
      <c r="F2744" s="2" t="s">
        <v>2665</v>
      </c>
      <c r="G2744" s="2" t="s">
        <v>2651</v>
      </c>
      <c r="H2744" s="2" t="s">
        <v>2017</v>
      </c>
      <c r="I2744" s="2" t="s">
        <v>186</v>
      </c>
      <c r="J2744" s="2"/>
      <c r="K2744" s="2">
        <v>23.822379999999999</v>
      </c>
      <c r="L2744" s="2">
        <v>24.397490000000001</v>
      </c>
      <c r="M2744" s="2">
        <v>24.858771999999998</v>
      </c>
      <c r="N2744" s="2">
        <v>24.997900000000001</v>
      </c>
      <c r="O2744" s="2">
        <v>25.199472</v>
      </c>
      <c r="P2744" s="2">
        <v>26.092369000000001</v>
      </c>
      <c r="Q2744" s="2">
        <v>27.101713</v>
      </c>
      <c r="R2744" s="2">
        <v>28.123981000000001</v>
      </c>
      <c r="S2744" s="2">
        <v>29.057234000000001</v>
      </c>
      <c r="T2744" s="2">
        <v>30.596684</v>
      </c>
      <c r="U2744" s="2">
        <v>31.825144000000002</v>
      </c>
      <c r="V2744" s="2">
        <v>33.037318999999997</v>
      </c>
      <c r="W2744" s="2">
        <v>33.834778</v>
      </c>
      <c r="X2744" s="2">
        <v>35.390804000000003</v>
      </c>
      <c r="Y2744" s="2">
        <v>36.337645999999999</v>
      </c>
      <c r="Z2744" s="2">
        <v>37.117244999999997</v>
      </c>
      <c r="AA2744" s="2">
        <v>38.079200999999998</v>
      </c>
      <c r="AB2744" s="2">
        <v>39.450848000000001</v>
      </c>
      <c r="AC2744" s="2">
        <v>40.286011000000002</v>
      </c>
      <c r="AD2744" s="2">
        <v>41.578873000000002</v>
      </c>
      <c r="AE2744" s="2">
        <v>42.820843000000004</v>
      </c>
      <c r="AF2744" s="2">
        <v>43.804679999999998</v>
      </c>
      <c r="AG2744" s="2">
        <v>45.280712000000001</v>
      </c>
      <c r="AH2744" s="2">
        <v>46.821888000000001</v>
      </c>
      <c r="AI2744" s="2">
        <v>48.046267999999998</v>
      </c>
      <c r="AJ2744" s="2">
        <v>49.599322999999998</v>
      </c>
      <c r="AK2744" s="2">
        <v>50.912726999999997</v>
      </c>
      <c r="AL2744" s="2">
        <v>51.929188000000003</v>
      </c>
      <c r="AM2744" s="2">
        <v>53.164116</v>
      </c>
      <c r="AN2744" s="2">
        <v>54.338188000000002</v>
      </c>
      <c r="AO2744" s="3">
        <v>2.9000000000000001E-2</v>
      </c>
    </row>
    <row r="2745" spans="1:41" hidden="1" x14ac:dyDescent="0.2">
      <c r="A2745" t="s">
        <v>2068</v>
      </c>
      <c r="B2745" s="2" t="s">
        <v>13</v>
      </c>
      <c r="C2745" s="2" t="s">
        <v>2648</v>
      </c>
      <c r="D2745" s="2" t="s">
        <v>2680</v>
      </c>
      <c r="E2745" s="2" t="s">
        <v>2672</v>
      </c>
      <c r="F2745" s="2" t="s">
        <v>2665</v>
      </c>
      <c r="G2745" s="2" t="s">
        <v>2652</v>
      </c>
      <c r="H2745" s="2" t="s">
        <v>2018</v>
      </c>
      <c r="I2745" s="2" t="s">
        <v>186</v>
      </c>
      <c r="J2745" s="2"/>
      <c r="K2745" s="2">
        <v>23.822379999999999</v>
      </c>
      <c r="L2745" s="2">
        <v>24.390867</v>
      </c>
      <c r="M2745" s="2">
        <v>24.323084000000001</v>
      </c>
      <c r="N2745" s="2">
        <v>23.845648000000001</v>
      </c>
      <c r="O2745" s="2">
        <v>23.956947</v>
      </c>
      <c r="P2745" s="2">
        <v>24.755911000000001</v>
      </c>
      <c r="Q2745" s="2">
        <v>25.791698</v>
      </c>
      <c r="R2745" s="2">
        <v>26.520320999999999</v>
      </c>
      <c r="S2745" s="2">
        <v>27.483885000000001</v>
      </c>
      <c r="T2745" s="2">
        <v>28.714877999999999</v>
      </c>
      <c r="U2745" s="2">
        <v>29.964922000000001</v>
      </c>
      <c r="V2745" s="2">
        <v>31.057048999999999</v>
      </c>
      <c r="W2745" s="2">
        <v>31.595354</v>
      </c>
      <c r="X2745" s="2">
        <v>32.728645</v>
      </c>
      <c r="Y2745" s="2">
        <v>33.568562</v>
      </c>
      <c r="Z2745" s="2">
        <v>34.12923</v>
      </c>
      <c r="AA2745" s="2">
        <v>34.710979000000002</v>
      </c>
      <c r="AB2745" s="2">
        <v>36.289428999999998</v>
      </c>
      <c r="AC2745" s="2">
        <v>37.240757000000002</v>
      </c>
      <c r="AD2745" s="2">
        <v>38.970730000000003</v>
      </c>
      <c r="AE2745" s="2">
        <v>40.116199000000002</v>
      </c>
      <c r="AF2745" s="2">
        <v>41.116878999999997</v>
      </c>
      <c r="AG2745" s="2">
        <v>42.334651999999998</v>
      </c>
      <c r="AH2745" s="2">
        <v>43.299751000000001</v>
      </c>
      <c r="AI2745" s="2">
        <v>44.294891</v>
      </c>
      <c r="AJ2745" s="2">
        <v>45.212573999999996</v>
      </c>
      <c r="AK2745" s="2">
        <v>45.913235</v>
      </c>
      <c r="AL2745" s="2">
        <v>47.013309</v>
      </c>
      <c r="AM2745" s="2">
        <v>48.468680999999997</v>
      </c>
      <c r="AN2745" s="2">
        <v>49.763229000000003</v>
      </c>
      <c r="AO2745" s="3">
        <v>2.5999999999999999E-2</v>
      </c>
    </row>
    <row r="2746" spans="1:41" hidden="1" x14ac:dyDescent="0.2">
      <c r="A2746" t="s">
        <v>2068</v>
      </c>
      <c r="B2746" s="2" t="s">
        <v>15</v>
      </c>
      <c r="C2746" s="2" t="s">
        <v>2648</v>
      </c>
      <c r="D2746" s="2" t="s">
        <v>2680</v>
      </c>
      <c r="E2746" s="2" t="s">
        <v>2672</v>
      </c>
      <c r="F2746" s="2" t="s">
        <v>2665</v>
      </c>
      <c r="G2746" s="2" t="s">
        <v>2653</v>
      </c>
      <c r="H2746" s="2" t="s">
        <v>2019</v>
      </c>
      <c r="I2746" s="2" t="s">
        <v>186</v>
      </c>
      <c r="J2746" s="2"/>
      <c r="K2746" s="2">
        <v>23.822379999999999</v>
      </c>
      <c r="L2746" s="2">
        <v>24.410685999999998</v>
      </c>
      <c r="M2746" s="2">
        <v>24.617167999999999</v>
      </c>
      <c r="N2746" s="2">
        <v>25.9422</v>
      </c>
      <c r="O2746" s="2">
        <v>26.832170000000001</v>
      </c>
      <c r="P2746" s="2">
        <v>27.838560000000001</v>
      </c>
      <c r="Q2746" s="2">
        <v>29.023904999999999</v>
      </c>
      <c r="R2746" s="2">
        <v>30.299112000000001</v>
      </c>
      <c r="S2746" s="2">
        <v>32.180031</v>
      </c>
      <c r="T2746" s="2">
        <v>33.547798</v>
      </c>
      <c r="U2746" s="2">
        <v>34.692410000000002</v>
      </c>
      <c r="V2746" s="2">
        <v>35.97916</v>
      </c>
      <c r="W2746" s="2">
        <v>37.059970999999997</v>
      </c>
      <c r="X2746" s="2">
        <v>38.178921000000003</v>
      </c>
      <c r="Y2746" s="2">
        <v>39.028422999999997</v>
      </c>
      <c r="Z2746" s="2">
        <v>40.018208000000001</v>
      </c>
      <c r="AA2746" s="2">
        <v>41.122269000000003</v>
      </c>
      <c r="AB2746" s="2">
        <v>42.042743999999999</v>
      </c>
      <c r="AC2746" s="2">
        <v>43.194240999999998</v>
      </c>
      <c r="AD2746" s="2">
        <v>43.509281000000001</v>
      </c>
      <c r="AE2746" s="2">
        <v>44.207740999999999</v>
      </c>
      <c r="AF2746" s="2">
        <v>45.811996000000001</v>
      </c>
      <c r="AG2746" s="2">
        <v>47.303314</v>
      </c>
      <c r="AH2746" s="2">
        <v>48.621498000000003</v>
      </c>
      <c r="AI2746" s="2">
        <v>50.504517</v>
      </c>
      <c r="AJ2746" s="2">
        <v>51.470855999999998</v>
      </c>
      <c r="AK2746" s="2">
        <v>52.649025000000002</v>
      </c>
      <c r="AL2746" s="2">
        <v>53.459110000000003</v>
      </c>
      <c r="AM2746" s="2">
        <v>55.178612000000001</v>
      </c>
      <c r="AN2746" s="2">
        <v>56.866066000000004</v>
      </c>
      <c r="AO2746" s="3">
        <v>0.03</v>
      </c>
    </row>
    <row r="2747" spans="1:41" hidden="1" x14ac:dyDescent="0.2">
      <c r="A2747" t="s">
        <v>2068</v>
      </c>
      <c r="B2747" s="2" t="s">
        <v>83</v>
      </c>
      <c r="C2747" s="2" t="s">
        <v>2648</v>
      </c>
      <c r="D2747" s="2" t="s">
        <v>2680</v>
      </c>
      <c r="E2747" s="2" t="s">
        <v>2672</v>
      </c>
      <c r="F2747" s="2" t="s">
        <v>2666</v>
      </c>
      <c r="G2747" s="2"/>
      <c r="H2747" s="2"/>
      <c r="I2747" s="2" t="s">
        <v>186</v>
      </c>
      <c r="J2747" s="2"/>
      <c r="K2747" s="2"/>
      <c r="L2747" s="2"/>
      <c r="M2747" s="2"/>
      <c r="N2747" s="2"/>
      <c r="O2747" s="2"/>
      <c r="P2747" s="2"/>
      <c r="Q2747" s="2"/>
      <c r="R2747" s="2"/>
      <c r="S2747" s="2"/>
      <c r="T2747" s="2"/>
      <c r="U2747" s="2"/>
      <c r="V2747" s="2"/>
      <c r="W2747" s="2"/>
      <c r="X2747" s="2"/>
      <c r="Y2747" s="2"/>
      <c r="Z2747" s="2"/>
      <c r="AA2747" s="2"/>
      <c r="AB2747" s="2"/>
      <c r="AC2747" s="2"/>
      <c r="AD2747" s="2"/>
      <c r="AE2747" s="2"/>
      <c r="AF2747" s="2"/>
      <c r="AG2747" s="2"/>
      <c r="AH2747" s="2"/>
      <c r="AI2747" s="2"/>
      <c r="AJ2747" s="2"/>
      <c r="AK2747" s="2"/>
      <c r="AL2747" s="2"/>
      <c r="AM2747" s="2"/>
      <c r="AN2747" s="2"/>
      <c r="AO2747" s="2"/>
    </row>
    <row r="2748" spans="1:41" hidden="1" x14ac:dyDescent="0.2">
      <c r="A2748" t="s">
        <v>2068</v>
      </c>
      <c r="B2748" s="2" t="s">
        <v>11</v>
      </c>
      <c r="C2748" s="2" t="s">
        <v>2648</v>
      </c>
      <c r="D2748" s="2" t="s">
        <v>2680</v>
      </c>
      <c r="E2748" s="2" t="s">
        <v>2672</v>
      </c>
      <c r="F2748" s="2" t="s">
        <v>2666</v>
      </c>
      <c r="G2748" s="2" t="s">
        <v>2651</v>
      </c>
      <c r="H2748" s="2" t="s">
        <v>2020</v>
      </c>
      <c r="I2748" s="2" t="s">
        <v>186</v>
      </c>
      <c r="J2748" s="2"/>
      <c r="K2748" s="2">
        <v>23.934211999999999</v>
      </c>
      <c r="L2748" s="2">
        <v>23.262753</v>
      </c>
      <c r="M2748" s="2">
        <v>20.694368000000001</v>
      </c>
      <c r="N2748" s="2">
        <v>20.828882</v>
      </c>
      <c r="O2748" s="2">
        <v>21.003098000000001</v>
      </c>
      <c r="P2748" s="2">
        <v>21.745289</v>
      </c>
      <c r="Q2748" s="2">
        <v>22.579982999999999</v>
      </c>
      <c r="R2748" s="2">
        <v>23.431692000000002</v>
      </c>
      <c r="S2748" s="2">
        <v>24.209242</v>
      </c>
      <c r="T2748" s="2">
        <v>25.491845999999999</v>
      </c>
      <c r="U2748" s="2">
        <v>26.45121</v>
      </c>
      <c r="V2748" s="2">
        <v>27.37182</v>
      </c>
      <c r="W2748" s="2">
        <v>28.155546000000001</v>
      </c>
      <c r="X2748" s="2">
        <v>29.063293000000002</v>
      </c>
      <c r="Y2748" s="2">
        <v>29.840848999999999</v>
      </c>
      <c r="Z2748" s="2">
        <v>30.775251000000001</v>
      </c>
      <c r="AA2748" s="2">
        <v>31.687536000000001</v>
      </c>
      <c r="AB2748" s="2">
        <v>32.789248999999998</v>
      </c>
      <c r="AC2748" s="2">
        <v>33.523933</v>
      </c>
      <c r="AD2748" s="2">
        <v>34.605021999999998</v>
      </c>
      <c r="AE2748" s="2">
        <v>35.633285999999998</v>
      </c>
      <c r="AF2748" s="2">
        <v>36.496178</v>
      </c>
      <c r="AG2748" s="2">
        <v>37.725948000000002</v>
      </c>
      <c r="AH2748" s="2">
        <v>39.009990999999999</v>
      </c>
      <c r="AI2748" s="2">
        <v>40.030082999999998</v>
      </c>
      <c r="AJ2748" s="2">
        <v>41.324024000000001</v>
      </c>
      <c r="AK2748" s="2">
        <v>42.418303999999999</v>
      </c>
      <c r="AL2748" s="2">
        <v>43.265171000000002</v>
      </c>
      <c r="AM2748" s="2">
        <v>44.294055999999998</v>
      </c>
      <c r="AN2748" s="2">
        <v>45.272239999999996</v>
      </c>
      <c r="AO2748" s="3">
        <v>2.1999999999999999E-2</v>
      </c>
    </row>
    <row r="2749" spans="1:41" hidden="1" x14ac:dyDescent="0.2">
      <c r="A2749" t="s">
        <v>2068</v>
      </c>
      <c r="B2749" s="2" t="s">
        <v>13</v>
      </c>
      <c r="C2749" s="2" t="s">
        <v>2648</v>
      </c>
      <c r="D2749" s="2" t="s">
        <v>2680</v>
      </c>
      <c r="E2749" s="2" t="s">
        <v>2672</v>
      </c>
      <c r="F2749" s="2" t="s">
        <v>2666</v>
      </c>
      <c r="G2749" s="2" t="s">
        <v>2652</v>
      </c>
      <c r="H2749" s="2" t="s">
        <v>2021</v>
      </c>
      <c r="I2749" s="2" t="s">
        <v>186</v>
      </c>
      <c r="J2749" s="2"/>
      <c r="K2749" s="2">
        <v>23.93421</v>
      </c>
      <c r="L2749" s="2">
        <v>23.256620000000002</v>
      </c>
      <c r="M2749" s="2">
        <v>20.29974</v>
      </c>
      <c r="N2749" s="2">
        <v>19.933416000000001</v>
      </c>
      <c r="O2749" s="2">
        <v>19.996373999999999</v>
      </c>
      <c r="P2749" s="2">
        <v>20.571401999999999</v>
      </c>
      <c r="Q2749" s="2">
        <v>21.395714000000002</v>
      </c>
      <c r="R2749" s="2">
        <v>22.078211</v>
      </c>
      <c r="S2749" s="2">
        <v>22.828028</v>
      </c>
      <c r="T2749" s="2">
        <v>23.786726000000002</v>
      </c>
      <c r="U2749" s="2">
        <v>24.625707999999999</v>
      </c>
      <c r="V2749" s="2">
        <v>25.523384</v>
      </c>
      <c r="W2749" s="2">
        <v>26.219978000000001</v>
      </c>
      <c r="X2749" s="2">
        <v>26.897197999999999</v>
      </c>
      <c r="Y2749" s="2">
        <v>27.587599000000001</v>
      </c>
      <c r="Z2749" s="2">
        <v>28.287400999999999</v>
      </c>
      <c r="AA2749" s="2">
        <v>28.895506000000001</v>
      </c>
      <c r="AB2749" s="2">
        <v>29.814245</v>
      </c>
      <c r="AC2749" s="2">
        <v>30.576281000000002</v>
      </c>
      <c r="AD2749" s="2">
        <v>31.929251000000001</v>
      </c>
      <c r="AE2749" s="2">
        <v>32.873016</v>
      </c>
      <c r="AF2749" s="2">
        <v>33.688643999999996</v>
      </c>
      <c r="AG2749" s="2">
        <v>34.743214000000002</v>
      </c>
      <c r="AH2749" s="2">
        <v>35.715397000000003</v>
      </c>
      <c r="AI2749" s="2">
        <v>36.535671000000001</v>
      </c>
      <c r="AJ2749" s="2">
        <v>37.583365999999998</v>
      </c>
      <c r="AK2749" s="2">
        <v>38.052826000000003</v>
      </c>
      <c r="AL2749" s="2">
        <v>38.967025999999997</v>
      </c>
      <c r="AM2749" s="2">
        <v>40.198067000000002</v>
      </c>
      <c r="AN2749" s="2">
        <v>41.334640999999998</v>
      </c>
      <c r="AO2749" s="3">
        <v>1.9E-2</v>
      </c>
    </row>
    <row r="2750" spans="1:41" hidden="1" x14ac:dyDescent="0.2">
      <c r="A2750" t="s">
        <v>2068</v>
      </c>
      <c r="B2750" s="2" t="s">
        <v>15</v>
      </c>
      <c r="C2750" s="2" t="s">
        <v>2648</v>
      </c>
      <c r="D2750" s="2" t="s">
        <v>2680</v>
      </c>
      <c r="E2750" s="2" t="s">
        <v>2672</v>
      </c>
      <c r="F2750" s="2" t="s">
        <v>2666</v>
      </c>
      <c r="G2750" s="2" t="s">
        <v>2653</v>
      </c>
      <c r="H2750" s="2" t="s">
        <v>2022</v>
      </c>
      <c r="I2750" s="2" t="s">
        <v>186</v>
      </c>
      <c r="J2750" s="2"/>
      <c r="K2750" s="2">
        <v>23.934211999999999</v>
      </c>
      <c r="L2750" s="2">
        <v>23.275528000000001</v>
      </c>
      <c r="M2750" s="2">
        <v>20.50939</v>
      </c>
      <c r="N2750" s="2">
        <v>21.630877999999999</v>
      </c>
      <c r="O2750" s="2">
        <v>22.407896000000001</v>
      </c>
      <c r="P2750" s="2">
        <v>23.253343999999998</v>
      </c>
      <c r="Q2750" s="2">
        <v>24.222995999999998</v>
      </c>
      <c r="R2750" s="2">
        <v>25.252137999999999</v>
      </c>
      <c r="S2750" s="2">
        <v>26.86063</v>
      </c>
      <c r="T2750" s="2">
        <v>28.000347000000001</v>
      </c>
      <c r="U2750" s="2">
        <v>28.955708999999999</v>
      </c>
      <c r="V2750" s="2">
        <v>30.027664000000001</v>
      </c>
      <c r="W2750" s="2">
        <v>30.929646000000002</v>
      </c>
      <c r="X2750" s="2">
        <v>31.844176999999998</v>
      </c>
      <c r="Y2750" s="2">
        <v>32.540844</v>
      </c>
      <c r="Z2750" s="2">
        <v>33.383125</v>
      </c>
      <c r="AA2750" s="2">
        <v>34.288218999999998</v>
      </c>
      <c r="AB2750" s="2">
        <v>35.055748000000001</v>
      </c>
      <c r="AC2750" s="2">
        <v>36.015712999999998</v>
      </c>
      <c r="AD2750" s="2">
        <v>36.292251999999998</v>
      </c>
      <c r="AE2750" s="2">
        <v>36.886806</v>
      </c>
      <c r="AF2750" s="2">
        <v>38.164028000000002</v>
      </c>
      <c r="AG2750" s="2">
        <v>39.415627000000001</v>
      </c>
      <c r="AH2750" s="2">
        <v>40.553973999999997</v>
      </c>
      <c r="AI2750" s="2">
        <v>42.104343</v>
      </c>
      <c r="AJ2750" s="2">
        <v>42.910400000000003</v>
      </c>
      <c r="AK2750" s="2">
        <v>43.895710000000001</v>
      </c>
      <c r="AL2750" s="2">
        <v>44.602263999999998</v>
      </c>
      <c r="AM2750" s="2">
        <v>46.047905</v>
      </c>
      <c r="AN2750" s="2">
        <v>47.459395999999998</v>
      </c>
      <c r="AO2750" s="3">
        <v>2.4E-2</v>
      </c>
    </row>
    <row r="2751" spans="1:41" hidden="1" x14ac:dyDescent="0.2">
      <c r="A2751" t="s">
        <v>2068</v>
      </c>
      <c r="B2751" s="2" t="s">
        <v>87</v>
      </c>
      <c r="C2751" s="2" t="s">
        <v>2648</v>
      </c>
      <c r="D2751" s="2" t="s">
        <v>2680</v>
      </c>
      <c r="E2751" s="2" t="s">
        <v>2672</v>
      </c>
      <c r="F2751" s="2" t="s">
        <v>2667</v>
      </c>
      <c r="G2751" s="2"/>
      <c r="H2751" s="2"/>
      <c r="I2751" s="2" t="s">
        <v>186</v>
      </c>
      <c r="J2751" s="2"/>
      <c r="K2751" s="2"/>
      <c r="L2751" s="2"/>
      <c r="M2751" s="2"/>
      <c r="N2751" s="2"/>
      <c r="O2751" s="2"/>
      <c r="P2751" s="2"/>
      <c r="Q2751" s="2"/>
      <c r="R2751" s="2"/>
      <c r="S2751" s="2"/>
      <c r="T2751" s="2"/>
      <c r="U2751" s="2"/>
      <c r="V2751" s="2"/>
      <c r="W2751" s="2"/>
      <c r="X2751" s="2"/>
      <c r="Y2751" s="2"/>
      <c r="Z2751" s="2"/>
      <c r="AA2751" s="2"/>
      <c r="AB2751" s="2"/>
      <c r="AC2751" s="2"/>
      <c r="AD2751" s="2"/>
      <c r="AE2751" s="2"/>
      <c r="AF2751" s="2"/>
      <c r="AG2751" s="2"/>
      <c r="AH2751" s="2"/>
      <c r="AI2751" s="2"/>
      <c r="AJ2751" s="2"/>
      <c r="AK2751" s="2"/>
      <c r="AL2751" s="2"/>
      <c r="AM2751" s="2"/>
      <c r="AN2751" s="2"/>
      <c r="AO2751" s="2"/>
    </row>
    <row r="2752" spans="1:41" hidden="1" x14ac:dyDescent="0.2">
      <c r="A2752" t="s">
        <v>2068</v>
      </c>
      <c r="B2752" s="2" t="s">
        <v>11</v>
      </c>
      <c r="C2752" s="2" t="s">
        <v>2648</v>
      </c>
      <c r="D2752" s="2" t="s">
        <v>2680</v>
      </c>
      <c r="E2752" s="2" t="s">
        <v>2672</v>
      </c>
      <c r="F2752" s="2" t="s">
        <v>2667</v>
      </c>
      <c r="G2752" s="2" t="s">
        <v>2651</v>
      </c>
      <c r="H2752" s="2" t="s">
        <v>2023</v>
      </c>
      <c r="I2752" s="2" t="s">
        <v>186</v>
      </c>
      <c r="J2752" s="2"/>
      <c r="K2752" s="2">
        <v>14.612163000000001</v>
      </c>
      <c r="L2752" s="2">
        <v>15.770401</v>
      </c>
      <c r="M2752" s="2">
        <v>15.009888</v>
      </c>
      <c r="N2752" s="2">
        <v>16.715933</v>
      </c>
      <c r="O2752" s="2">
        <v>17.253734999999999</v>
      </c>
      <c r="P2752" s="2">
        <v>17.952116</v>
      </c>
      <c r="Q2752" s="2">
        <v>18.787974999999999</v>
      </c>
      <c r="R2752" s="2">
        <v>19.602900000000002</v>
      </c>
      <c r="S2752" s="2">
        <v>20.272772</v>
      </c>
      <c r="T2752" s="2">
        <v>20.666402999999999</v>
      </c>
      <c r="U2752" s="2">
        <v>21.685970000000001</v>
      </c>
      <c r="V2752" s="2">
        <v>22.405117000000001</v>
      </c>
      <c r="W2752" s="2">
        <v>23.033259999999999</v>
      </c>
      <c r="X2752" s="2">
        <v>23.783981000000001</v>
      </c>
      <c r="Y2752" s="2">
        <v>24.463671000000001</v>
      </c>
      <c r="Z2752" s="2">
        <v>25.277253999999999</v>
      </c>
      <c r="AA2752" s="2">
        <v>26.198792000000001</v>
      </c>
      <c r="AB2752" s="2">
        <v>27.043762000000001</v>
      </c>
      <c r="AC2752" s="2">
        <v>27.780359000000001</v>
      </c>
      <c r="AD2752" s="2">
        <v>28.730349</v>
      </c>
      <c r="AE2752" s="2">
        <v>29.590320999999999</v>
      </c>
      <c r="AF2752" s="2">
        <v>30.314540999999998</v>
      </c>
      <c r="AG2752" s="2">
        <v>31.464850999999999</v>
      </c>
      <c r="AH2752" s="2">
        <v>32.702281999999997</v>
      </c>
      <c r="AI2752" s="2">
        <v>33.627536999999997</v>
      </c>
      <c r="AJ2752" s="2">
        <v>34.749957999999999</v>
      </c>
      <c r="AK2752" s="2">
        <v>35.684863999999997</v>
      </c>
      <c r="AL2752" s="2">
        <v>36.452576000000001</v>
      </c>
      <c r="AM2752" s="2">
        <v>37.380763999999999</v>
      </c>
      <c r="AN2752" s="2">
        <v>38.089699000000003</v>
      </c>
      <c r="AO2752" s="3">
        <v>3.4000000000000002E-2</v>
      </c>
    </row>
    <row r="2753" spans="1:41" hidden="1" x14ac:dyDescent="0.2">
      <c r="A2753" t="s">
        <v>2068</v>
      </c>
      <c r="B2753" s="2" t="s">
        <v>13</v>
      </c>
      <c r="C2753" s="2" t="s">
        <v>2648</v>
      </c>
      <c r="D2753" s="2" t="s">
        <v>2680</v>
      </c>
      <c r="E2753" s="2" t="s">
        <v>2672</v>
      </c>
      <c r="F2753" s="2" t="s">
        <v>2667</v>
      </c>
      <c r="G2753" s="2" t="s">
        <v>2652</v>
      </c>
      <c r="H2753" s="2" t="s">
        <v>2024</v>
      </c>
      <c r="I2753" s="2" t="s">
        <v>186</v>
      </c>
      <c r="J2753" s="2"/>
      <c r="K2753" s="2">
        <v>14.612163000000001</v>
      </c>
      <c r="L2753" s="2">
        <v>15.766121</v>
      </c>
      <c r="M2753" s="2">
        <v>14.53204</v>
      </c>
      <c r="N2753" s="2">
        <v>15.638704000000001</v>
      </c>
      <c r="O2753" s="2">
        <v>16.097218999999999</v>
      </c>
      <c r="P2753" s="2">
        <v>16.821670999999998</v>
      </c>
      <c r="Q2753" s="2">
        <v>17.717438000000001</v>
      </c>
      <c r="R2753" s="2">
        <v>18.491066</v>
      </c>
      <c r="S2753" s="2">
        <v>19.178267999999999</v>
      </c>
      <c r="T2753" s="2">
        <v>19.645244999999999</v>
      </c>
      <c r="U2753" s="2">
        <v>20.342404999999999</v>
      </c>
      <c r="V2753" s="2">
        <v>21.066981999999999</v>
      </c>
      <c r="W2753" s="2">
        <v>21.602717999999999</v>
      </c>
      <c r="X2753" s="2">
        <v>21.969283999999998</v>
      </c>
      <c r="Y2753" s="2">
        <v>22.567534999999999</v>
      </c>
      <c r="Z2753" s="2">
        <v>23.095192000000001</v>
      </c>
      <c r="AA2753" s="2">
        <v>23.723814000000001</v>
      </c>
      <c r="AB2753" s="2">
        <v>24.546104</v>
      </c>
      <c r="AC2753" s="2">
        <v>25.121829999999999</v>
      </c>
      <c r="AD2753" s="2">
        <v>26.271343000000002</v>
      </c>
      <c r="AE2753" s="2">
        <v>27.118283999999999</v>
      </c>
      <c r="AF2753" s="2">
        <v>27.724854000000001</v>
      </c>
      <c r="AG2753" s="2">
        <v>28.894051000000001</v>
      </c>
      <c r="AH2753" s="2">
        <v>29.766779</v>
      </c>
      <c r="AI2753" s="2">
        <v>30.521673</v>
      </c>
      <c r="AJ2753" s="2">
        <v>31.569094</v>
      </c>
      <c r="AK2753" s="2">
        <v>32.005692000000003</v>
      </c>
      <c r="AL2753" s="2">
        <v>32.767349000000003</v>
      </c>
      <c r="AM2753" s="2">
        <v>33.872532</v>
      </c>
      <c r="AN2753" s="2">
        <v>34.757519000000002</v>
      </c>
      <c r="AO2753" s="3">
        <v>0.03</v>
      </c>
    </row>
    <row r="2754" spans="1:41" hidden="1" x14ac:dyDescent="0.2">
      <c r="A2754" t="s">
        <v>2068</v>
      </c>
      <c r="B2754" s="2" t="s">
        <v>15</v>
      </c>
      <c r="C2754" s="2" t="s">
        <v>2648</v>
      </c>
      <c r="D2754" s="2" t="s">
        <v>2680</v>
      </c>
      <c r="E2754" s="2" t="s">
        <v>2672</v>
      </c>
      <c r="F2754" s="2" t="s">
        <v>2667</v>
      </c>
      <c r="G2754" s="2" t="s">
        <v>2653</v>
      </c>
      <c r="H2754" s="2" t="s">
        <v>2025</v>
      </c>
      <c r="I2754" s="2" t="s">
        <v>186</v>
      </c>
      <c r="J2754" s="2"/>
      <c r="K2754" s="2">
        <v>14.612163000000001</v>
      </c>
      <c r="L2754" s="2">
        <v>15.778931999999999</v>
      </c>
      <c r="M2754" s="2">
        <v>14.872866999999999</v>
      </c>
      <c r="N2754" s="2">
        <v>16.825195000000001</v>
      </c>
      <c r="O2754" s="2">
        <v>17.824418999999999</v>
      </c>
      <c r="P2754" s="2">
        <v>18.702286000000001</v>
      </c>
      <c r="Q2754" s="2">
        <v>19.661341</v>
      </c>
      <c r="R2754" s="2">
        <v>20.768253000000001</v>
      </c>
      <c r="S2754" s="2">
        <v>22.3993</v>
      </c>
      <c r="T2754" s="2">
        <v>23.157662999999999</v>
      </c>
      <c r="U2754" s="2">
        <v>24.146425000000001</v>
      </c>
      <c r="V2754" s="2">
        <v>25.005493000000001</v>
      </c>
      <c r="W2754" s="2">
        <v>25.800325000000001</v>
      </c>
      <c r="X2754" s="2">
        <v>26.576260000000001</v>
      </c>
      <c r="Y2754" s="2">
        <v>27.176102</v>
      </c>
      <c r="Z2754" s="2">
        <v>27.948111999999998</v>
      </c>
      <c r="AA2754" s="2">
        <v>28.811447000000001</v>
      </c>
      <c r="AB2754" s="2">
        <v>29.456312</v>
      </c>
      <c r="AC2754" s="2">
        <v>30.299098999999998</v>
      </c>
      <c r="AD2754" s="2">
        <v>30.523491</v>
      </c>
      <c r="AE2754" s="2">
        <v>31.073753</v>
      </c>
      <c r="AF2754" s="2">
        <v>31.903400000000001</v>
      </c>
      <c r="AG2754" s="2">
        <v>33.082572999999996</v>
      </c>
      <c r="AH2754" s="2">
        <v>34.166477</v>
      </c>
      <c r="AI2754" s="2">
        <v>35.564194000000001</v>
      </c>
      <c r="AJ2754" s="2">
        <v>36.510722999999999</v>
      </c>
      <c r="AK2754" s="2">
        <v>37.546241999999999</v>
      </c>
      <c r="AL2754" s="2">
        <v>38.211711999999999</v>
      </c>
      <c r="AM2754" s="2">
        <v>39.150879000000003</v>
      </c>
      <c r="AN2754" s="2">
        <v>40.383217000000002</v>
      </c>
      <c r="AO2754" s="3">
        <v>3.5999999999999997E-2</v>
      </c>
    </row>
    <row r="2755" spans="1:41" hidden="1" x14ac:dyDescent="0.2">
      <c r="A2755" t="s">
        <v>2068</v>
      </c>
      <c r="B2755" s="2" t="s">
        <v>17</v>
      </c>
      <c r="C2755" s="2" t="s">
        <v>2648</v>
      </c>
      <c r="D2755" s="2" t="s">
        <v>2680</v>
      </c>
      <c r="E2755" s="2" t="s">
        <v>2672</v>
      </c>
      <c r="F2755" s="2" t="s">
        <v>2654</v>
      </c>
      <c r="G2755" s="2"/>
      <c r="H2755" s="2"/>
      <c r="I2755" s="2" t="s">
        <v>186</v>
      </c>
      <c r="J2755" s="2"/>
      <c r="K2755" s="2"/>
      <c r="L2755" s="2"/>
      <c r="M2755" s="2"/>
      <c r="N2755" s="2"/>
      <c r="O2755" s="2"/>
      <c r="P2755" s="2"/>
      <c r="Q2755" s="2"/>
      <c r="R2755" s="2"/>
      <c r="S2755" s="2"/>
      <c r="T2755" s="2"/>
      <c r="U2755" s="2"/>
      <c r="V2755" s="2"/>
      <c r="W2755" s="2"/>
      <c r="X2755" s="2"/>
      <c r="Y2755" s="2"/>
      <c r="Z2755" s="2"/>
      <c r="AA2755" s="2"/>
      <c r="AB2755" s="2"/>
      <c r="AC2755" s="2"/>
      <c r="AD2755" s="2"/>
      <c r="AE2755" s="2"/>
      <c r="AF2755" s="2"/>
      <c r="AG2755" s="2"/>
      <c r="AH2755" s="2"/>
      <c r="AI2755" s="2"/>
      <c r="AJ2755" s="2"/>
      <c r="AK2755" s="2"/>
      <c r="AL2755" s="2"/>
      <c r="AM2755" s="2"/>
      <c r="AN2755" s="2"/>
      <c r="AO2755" s="2"/>
    </row>
    <row r="2756" spans="1:41" x14ac:dyDescent="0.2">
      <c r="A2756" t="s">
        <v>2068</v>
      </c>
      <c r="B2756" s="2" t="s">
        <v>11</v>
      </c>
      <c r="C2756" s="2" t="s">
        <v>2648</v>
      </c>
      <c r="D2756" s="2" t="s">
        <v>2680</v>
      </c>
      <c r="E2756" s="2" t="s">
        <v>2672</v>
      </c>
      <c r="F2756" s="2" t="s">
        <v>2654</v>
      </c>
      <c r="G2756" s="2" t="s">
        <v>2651</v>
      </c>
      <c r="H2756" s="2" t="s">
        <v>2026</v>
      </c>
      <c r="I2756" s="2" t="s">
        <v>186</v>
      </c>
      <c r="J2756" s="2"/>
      <c r="K2756" s="106">
        <v>22.540430000000001</v>
      </c>
      <c r="L2756" s="106">
        <v>22.258237999999999</v>
      </c>
      <c r="M2756" s="106">
        <v>21.554914</v>
      </c>
      <c r="N2756" s="106">
        <v>22.704937000000001</v>
      </c>
      <c r="O2756" s="2">
        <v>22.986878999999998</v>
      </c>
      <c r="P2756" s="2">
        <v>23.308191000000001</v>
      </c>
      <c r="Q2756" s="2">
        <v>23.745906999999999</v>
      </c>
      <c r="R2756" s="2">
        <v>24.559141</v>
      </c>
      <c r="S2756" s="2">
        <v>25.303941999999999</v>
      </c>
      <c r="T2756" s="2">
        <v>25.848929999999999</v>
      </c>
      <c r="U2756" s="2">
        <v>26.782715</v>
      </c>
      <c r="V2756" s="2">
        <v>27.509437999999999</v>
      </c>
      <c r="W2756" s="2">
        <v>28.234200999999999</v>
      </c>
      <c r="X2756" s="2">
        <v>28.910612</v>
      </c>
      <c r="Y2756" s="2">
        <v>29.683498</v>
      </c>
      <c r="Z2756" s="2">
        <v>30.590813000000001</v>
      </c>
      <c r="AA2756" s="2">
        <v>31.601852000000001</v>
      </c>
      <c r="AB2756" s="2">
        <v>32.499110999999999</v>
      </c>
      <c r="AC2756" s="2">
        <v>33.321506999999997</v>
      </c>
      <c r="AD2756" s="2">
        <v>34.363742999999999</v>
      </c>
      <c r="AE2756" s="2">
        <v>35.316544</v>
      </c>
      <c r="AF2756" s="2">
        <v>36.139358999999999</v>
      </c>
      <c r="AG2756" s="2">
        <v>37.394416999999997</v>
      </c>
      <c r="AH2756" s="2">
        <v>38.722136999999996</v>
      </c>
      <c r="AI2756" s="2">
        <v>39.761733999999997</v>
      </c>
      <c r="AJ2756" s="2">
        <v>40.973590999999999</v>
      </c>
      <c r="AK2756" s="2">
        <v>42.005791000000002</v>
      </c>
      <c r="AL2756" s="2">
        <v>42.886845000000001</v>
      </c>
      <c r="AM2756" s="2">
        <v>43.799458000000001</v>
      </c>
      <c r="AN2756" s="2">
        <v>44.636561999999998</v>
      </c>
      <c r="AO2756" s="3">
        <v>2.4E-2</v>
      </c>
    </row>
    <row r="2757" spans="1:41" x14ac:dyDescent="0.2">
      <c r="A2757" t="s">
        <v>2068</v>
      </c>
      <c r="B2757" s="2" t="s">
        <v>13</v>
      </c>
      <c r="C2757" s="2" t="s">
        <v>2648</v>
      </c>
      <c r="D2757" s="2" t="s">
        <v>2680</v>
      </c>
      <c r="E2757" s="2" t="s">
        <v>2672</v>
      </c>
      <c r="F2757" s="2" t="s">
        <v>2654</v>
      </c>
      <c r="G2757" s="2" t="s">
        <v>2652</v>
      </c>
      <c r="H2757" s="2" t="s">
        <v>2027</v>
      </c>
      <c r="I2757" s="2" t="s">
        <v>186</v>
      </c>
      <c r="J2757" s="2"/>
      <c r="K2757" s="106">
        <v>22.540434000000001</v>
      </c>
      <c r="L2757" s="106">
        <v>22.249884000000002</v>
      </c>
      <c r="M2757" s="106">
        <v>21.075721999999999</v>
      </c>
      <c r="N2757" s="106">
        <v>21.696344</v>
      </c>
      <c r="O2757" s="2">
        <v>21.878219999999999</v>
      </c>
      <c r="P2757" s="2">
        <v>22.207457000000002</v>
      </c>
      <c r="Q2757" s="2">
        <v>22.716615999999998</v>
      </c>
      <c r="R2757" s="2">
        <v>23.510109</v>
      </c>
      <c r="S2757" s="2">
        <v>24.247889000000001</v>
      </c>
      <c r="T2757" s="2">
        <v>24.815899000000002</v>
      </c>
      <c r="U2757" s="2">
        <v>25.515715</v>
      </c>
      <c r="V2757" s="2">
        <v>26.267851</v>
      </c>
      <c r="W2757" s="2">
        <v>26.985775</v>
      </c>
      <c r="X2757" s="2">
        <v>27.450400999999999</v>
      </c>
      <c r="Y2757" s="2">
        <v>28.108232000000001</v>
      </c>
      <c r="Z2757" s="2">
        <v>28.779102000000002</v>
      </c>
      <c r="AA2757" s="2">
        <v>29.512167000000002</v>
      </c>
      <c r="AB2757" s="2">
        <v>30.31185</v>
      </c>
      <c r="AC2757" s="2">
        <v>31.030187999999999</v>
      </c>
      <c r="AD2757" s="2">
        <v>32.243850999999999</v>
      </c>
      <c r="AE2757" s="2">
        <v>33.196429999999999</v>
      </c>
      <c r="AF2757" s="2">
        <v>33.940403000000003</v>
      </c>
      <c r="AG2757" s="2">
        <v>35.114471000000002</v>
      </c>
      <c r="AH2757" s="2">
        <v>36.025829000000002</v>
      </c>
      <c r="AI2757" s="2">
        <v>36.831145999999997</v>
      </c>
      <c r="AJ2757" s="2">
        <v>38.008071999999999</v>
      </c>
      <c r="AK2757" s="2">
        <v>38.516849999999998</v>
      </c>
      <c r="AL2757" s="2">
        <v>39.346435999999997</v>
      </c>
      <c r="AM2757" s="2">
        <v>40.476215000000003</v>
      </c>
      <c r="AN2757" s="2">
        <v>41.421978000000003</v>
      </c>
      <c r="AO2757" s="3">
        <v>2.1000000000000001E-2</v>
      </c>
    </row>
    <row r="2758" spans="1:41" x14ac:dyDescent="0.2">
      <c r="A2758" t="s">
        <v>2068</v>
      </c>
      <c r="B2758" s="2" t="s">
        <v>15</v>
      </c>
      <c r="C2758" s="2" t="s">
        <v>2648</v>
      </c>
      <c r="D2758" s="2" t="s">
        <v>2680</v>
      </c>
      <c r="E2758" s="2" t="s">
        <v>2672</v>
      </c>
      <c r="F2758" s="2" t="s">
        <v>2654</v>
      </c>
      <c r="G2758" s="2" t="s">
        <v>2653</v>
      </c>
      <c r="H2758" s="2" t="s">
        <v>2028</v>
      </c>
      <c r="I2758" s="2" t="s">
        <v>186</v>
      </c>
      <c r="J2758" s="2"/>
      <c r="K2758" s="106">
        <v>22.540455000000001</v>
      </c>
      <c r="L2758" s="106">
        <v>22.268024</v>
      </c>
      <c r="M2758" s="106">
        <v>21.418597999999999</v>
      </c>
      <c r="N2758" s="106">
        <v>22.899840999999999</v>
      </c>
      <c r="O2758" s="2">
        <v>23.611839</v>
      </c>
      <c r="P2758" s="2">
        <v>24.159399000000001</v>
      </c>
      <c r="Q2758" s="2">
        <v>24.736868000000001</v>
      </c>
      <c r="R2758" s="2">
        <v>25.770223999999999</v>
      </c>
      <c r="S2758" s="2">
        <v>27.386806</v>
      </c>
      <c r="T2758" s="2">
        <v>28.185492</v>
      </c>
      <c r="U2758" s="2">
        <v>29.112511000000001</v>
      </c>
      <c r="V2758" s="2">
        <v>29.972014999999999</v>
      </c>
      <c r="W2758" s="2">
        <v>30.82649</v>
      </c>
      <c r="X2758" s="2">
        <v>31.664757000000002</v>
      </c>
      <c r="Y2758" s="2">
        <v>32.313797000000001</v>
      </c>
      <c r="Z2758" s="2">
        <v>33.149433000000002</v>
      </c>
      <c r="AA2758" s="2">
        <v>34.096825000000003</v>
      </c>
      <c r="AB2758" s="2">
        <v>34.806168</v>
      </c>
      <c r="AC2758" s="2">
        <v>35.731650999999999</v>
      </c>
      <c r="AD2758" s="2">
        <v>35.995705000000001</v>
      </c>
      <c r="AE2758" s="2">
        <v>36.608184999999999</v>
      </c>
      <c r="AF2758" s="2">
        <v>37.519542999999999</v>
      </c>
      <c r="AG2758" s="2">
        <v>38.792358</v>
      </c>
      <c r="AH2758" s="2">
        <v>39.971882000000001</v>
      </c>
      <c r="AI2758" s="2">
        <v>41.473624999999998</v>
      </c>
      <c r="AJ2758" s="2">
        <v>42.504147000000003</v>
      </c>
      <c r="AK2758" s="2">
        <v>43.61795</v>
      </c>
      <c r="AL2758" s="2">
        <v>44.372020999999997</v>
      </c>
      <c r="AM2758" s="2">
        <v>45.399009999999997</v>
      </c>
      <c r="AN2758" s="2">
        <v>46.724262000000003</v>
      </c>
      <c r="AO2758" s="3">
        <v>2.5000000000000001E-2</v>
      </c>
    </row>
    <row r="2759" spans="1:41" hidden="1" x14ac:dyDescent="0.2">
      <c r="A2759" t="s">
        <v>2068</v>
      </c>
      <c r="B2759" s="2" t="s">
        <v>36</v>
      </c>
      <c r="C2759" s="2" t="s">
        <v>2648</v>
      </c>
      <c r="D2759" s="2" t="s">
        <v>2680</v>
      </c>
      <c r="E2759" s="2" t="s">
        <v>2672</v>
      </c>
      <c r="F2759" s="2" t="s">
        <v>2660</v>
      </c>
      <c r="G2759" s="2"/>
      <c r="H2759" s="2"/>
      <c r="I2759" s="2" t="s">
        <v>186</v>
      </c>
      <c r="J2759" s="2"/>
      <c r="K2759" s="2"/>
      <c r="L2759" s="2"/>
      <c r="M2759" s="2"/>
      <c r="N2759" s="2"/>
      <c r="O2759" s="2"/>
      <c r="P2759" s="2"/>
      <c r="Q2759" s="2"/>
      <c r="R2759" s="2"/>
      <c r="S2759" s="2"/>
      <c r="T2759" s="2"/>
      <c r="U2759" s="2"/>
      <c r="V2759" s="2"/>
      <c r="W2759" s="2"/>
      <c r="X2759" s="2"/>
      <c r="Y2759" s="2"/>
      <c r="Z2759" s="2"/>
      <c r="AA2759" s="2"/>
      <c r="AB2759" s="2"/>
      <c r="AC2759" s="2"/>
      <c r="AD2759" s="2"/>
      <c r="AE2759" s="2"/>
      <c r="AF2759" s="2"/>
      <c r="AG2759" s="2"/>
      <c r="AH2759" s="2"/>
      <c r="AI2759" s="2"/>
      <c r="AJ2759" s="2"/>
      <c r="AK2759" s="2"/>
      <c r="AL2759" s="2"/>
      <c r="AM2759" s="2"/>
      <c r="AN2759" s="2"/>
      <c r="AO2759" s="2"/>
    </row>
    <row r="2760" spans="1:41" hidden="1" x14ac:dyDescent="0.2">
      <c r="A2760" t="s">
        <v>2068</v>
      </c>
      <c r="B2760" s="2" t="s">
        <v>11</v>
      </c>
      <c r="C2760" s="2" t="s">
        <v>2648</v>
      </c>
      <c r="D2760" s="2" t="s">
        <v>2680</v>
      </c>
      <c r="E2760" s="2" t="s">
        <v>2672</v>
      </c>
      <c r="F2760" s="2" t="s">
        <v>2660</v>
      </c>
      <c r="G2760" s="2" t="s">
        <v>2651</v>
      </c>
      <c r="H2760" s="2" t="s">
        <v>2029</v>
      </c>
      <c r="I2760" s="2" t="s">
        <v>186</v>
      </c>
      <c r="J2760" s="2"/>
      <c r="K2760" s="2">
        <v>5.3242960000000004</v>
      </c>
      <c r="L2760" s="2">
        <v>3.5825640000000001</v>
      </c>
      <c r="M2760" s="2">
        <v>7.0984109999999996</v>
      </c>
      <c r="N2760" s="2">
        <v>8.3049529999999994</v>
      </c>
      <c r="O2760" s="2">
        <v>8.6629419999999993</v>
      </c>
      <c r="P2760" s="2">
        <v>9.1745999999999999</v>
      </c>
      <c r="Q2760" s="2">
        <v>9.8817850000000007</v>
      </c>
      <c r="R2760" s="2">
        <v>10.418013</v>
      </c>
      <c r="S2760" s="2">
        <v>10.826971</v>
      </c>
      <c r="T2760" s="2">
        <v>11.305996</v>
      </c>
      <c r="U2760" s="2">
        <v>11.80805</v>
      </c>
      <c r="V2760" s="2">
        <v>12.281007000000001</v>
      </c>
      <c r="W2760" s="2">
        <v>12.725614999999999</v>
      </c>
      <c r="X2760" s="2">
        <v>13.035807</v>
      </c>
      <c r="Y2760" s="2">
        <v>13.377867999999999</v>
      </c>
      <c r="Z2760" s="2">
        <v>13.607718999999999</v>
      </c>
      <c r="AA2760" s="2">
        <v>13.841146</v>
      </c>
      <c r="AB2760" s="2">
        <v>14.521556</v>
      </c>
      <c r="AC2760" s="2">
        <v>14.662924</v>
      </c>
      <c r="AD2760" s="2">
        <v>15.805344</v>
      </c>
      <c r="AE2760" s="2">
        <v>16.454443000000001</v>
      </c>
      <c r="AF2760" s="2">
        <v>17.070246000000001</v>
      </c>
      <c r="AG2760" s="2">
        <v>18.077126</v>
      </c>
      <c r="AH2760" s="2">
        <v>18.892914000000001</v>
      </c>
      <c r="AI2760" s="2">
        <v>19.458186999999999</v>
      </c>
      <c r="AJ2760" s="2">
        <v>20.222317</v>
      </c>
      <c r="AK2760" s="2">
        <v>20.798223</v>
      </c>
      <c r="AL2760" s="2">
        <v>21.256637999999999</v>
      </c>
      <c r="AM2760" s="2">
        <v>21.779755000000002</v>
      </c>
      <c r="AN2760" s="2">
        <v>22.220844</v>
      </c>
      <c r="AO2760" s="3">
        <v>5.0999999999999997E-2</v>
      </c>
    </row>
    <row r="2761" spans="1:41" hidden="1" x14ac:dyDescent="0.2">
      <c r="A2761" t="s">
        <v>2068</v>
      </c>
      <c r="B2761" s="2" t="s">
        <v>13</v>
      </c>
      <c r="C2761" s="2" t="s">
        <v>2648</v>
      </c>
      <c r="D2761" s="2" t="s">
        <v>2680</v>
      </c>
      <c r="E2761" s="2" t="s">
        <v>2672</v>
      </c>
      <c r="F2761" s="2" t="s">
        <v>2660</v>
      </c>
      <c r="G2761" s="2" t="s">
        <v>2652</v>
      </c>
      <c r="H2761" s="2" t="s">
        <v>2030</v>
      </c>
      <c r="I2761" s="2" t="s">
        <v>186</v>
      </c>
      <c r="J2761" s="2"/>
      <c r="K2761" s="2">
        <v>5.3243340000000003</v>
      </c>
      <c r="L2761" s="2">
        <v>3.5968369999999998</v>
      </c>
      <c r="M2761" s="2">
        <v>6.7684800000000003</v>
      </c>
      <c r="N2761" s="2">
        <v>7.4902550000000003</v>
      </c>
      <c r="O2761" s="2">
        <v>7.802028</v>
      </c>
      <c r="P2761" s="2">
        <v>8.3097169999999991</v>
      </c>
      <c r="Q2761" s="2">
        <v>9.0064460000000004</v>
      </c>
      <c r="R2761" s="2">
        <v>9.4609030000000001</v>
      </c>
      <c r="S2761" s="2">
        <v>9.8790499999999994</v>
      </c>
      <c r="T2761" s="2">
        <v>10.255554</v>
      </c>
      <c r="U2761" s="2">
        <v>10.634744</v>
      </c>
      <c r="V2761" s="2">
        <v>11.083304999999999</v>
      </c>
      <c r="W2761" s="2">
        <v>11.486328</v>
      </c>
      <c r="X2761" s="2">
        <v>11.724987</v>
      </c>
      <c r="Y2761" s="2">
        <v>12.075274</v>
      </c>
      <c r="Z2761" s="2">
        <v>12.387919</v>
      </c>
      <c r="AA2761" s="2">
        <v>12.756207</v>
      </c>
      <c r="AB2761" s="2">
        <v>13.262794</v>
      </c>
      <c r="AC2761" s="2">
        <v>13.626576999999999</v>
      </c>
      <c r="AD2761" s="2">
        <v>14.442914999999999</v>
      </c>
      <c r="AE2761" s="2">
        <v>15.008046999999999</v>
      </c>
      <c r="AF2761" s="2">
        <v>15.360250000000001</v>
      </c>
      <c r="AG2761" s="2">
        <v>16.093509999999998</v>
      </c>
      <c r="AH2761" s="2">
        <v>16.647995000000002</v>
      </c>
      <c r="AI2761" s="2">
        <v>17.079371999999999</v>
      </c>
      <c r="AJ2761" s="2">
        <v>17.802665999999999</v>
      </c>
      <c r="AK2761" s="2">
        <v>18.011617999999999</v>
      </c>
      <c r="AL2761" s="2">
        <v>18.442865000000001</v>
      </c>
      <c r="AM2761" s="2">
        <v>19.102022000000002</v>
      </c>
      <c r="AN2761" s="2">
        <v>19.739895000000001</v>
      </c>
      <c r="AO2761" s="3">
        <v>4.5999999999999999E-2</v>
      </c>
    </row>
    <row r="2762" spans="1:41" hidden="1" x14ac:dyDescent="0.2">
      <c r="A2762" t="s">
        <v>2068</v>
      </c>
      <c r="B2762" s="2" t="s">
        <v>15</v>
      </c>
      <c r="C2762" s="2" t="s">
        <v>2648</v>
      </c>
      <c r="D2762" s="2" t="s">
        <v>2680</v>
      </c>
      <c r="E2762" s="2" t="s">
        <v>2672</v>
      </c>
      <c r="F2762" s="2" t="s">
        <v>2660</v>
      </c>
      <c r="G2762" s="2" t="s">
        <v>2653</v>
      </c>
      <c r="H2762" s="2" t="s">
        <v>2031</v>
      </c>
      <c r="I2762" s="2" t="s">
        <v>186</v>
      </c>
      <c r="J2762" s="2"/>
      <c r="K2762" s="2">
        <v>5.3242409999999998</v>
      </c>
      <c r="L2762" s="2">
        <v>3.6674419999999999</v>
      </c>
      <c r="M2762" s="2">
        <v>7.1421460000000003</v>
      </c>
      <c r="N2762" s="2">
        <v>8.6551939999999998</v>
      </c>
      <c r="O2762" s="2">
        <v>9.3799290000000006</v>
      </c>
      <c r="P2762" s="2">
        <v>10.047433</v>
      </c>
      <c r="Q2762" s="2">
        <v>10.835153</v>
      </c>
      <c r="R2762" s="2">
        <v>11.539403</v>
      </c>
      <c r="S2762" s="2">
        <v>12.712234</v>
      </c>
      <c r="T2762" s="2">
        <v>13.12294</v>
      </c>
      <c r="U2762" s="2">
        <v>13.687478</v>
      </c>
      <c r="V2762" s="2">
        <v>14.186025000000001</v>
      </c>
      <c r="W2762" s="2">
        <v>14.624027999999999</v>
      </c>
      <c r="X2762" s="2">
        <v>15.037248999999999</v>
      </c>
      <c r="Y2762" s="2">
        <v>15.381117</v>
      </c>
      <c r="Z2762" s="2">
        <v>15.826782</v>
      </c>
      <c r="AA2762" s="2">
        <v>16.161531</v>
      </c>
      <c r="AB2762" s="2">
        <v>16.726541999999998</v>
      </c>
      <c r="AC2762" s="2">
        <v>17.175585000000002</v>
      </c>
      <c r="AD2762" s="2">
        <v>17.653635000000001</v>
      </c>
      <c r="AE2762" s="2">
        <v>18.248971999999998</v>
      </c>
      <c r="AF2762" s="2">
        <v>18.822849000000001</v>
      </c>
      <c r="AG2762" s="2">
        <v>19.649380000000001</v>
      </c>
      <c r="AH2762" s="2">
        <v>20.030277000000002</v>
      </c>
      <c r="AI2762" s="2">
        <v>20.681540999999999</v>
      </c>
      <c r="AJ2762" s="2">
        <v>21.404275999999999</v>
      </c>
      <c r="AK2762" s="2">
        <v>21.943268</v>
      </c>
      <c r="AL2762" s="2">
        <v>22.614315000000001</v>
      </c>
      <c r="AM2762" s="2">
        <v>23.323027</v>
      </c>
      <c r="AN2762" s="2">
        <v>23.874684999999999</v>
      </c>
      <c r="AO2762" s="3">
        <v>5.2999999999999999E-2</v>
      </c>
    </row>
    <row r="2763" spans="1:41" hidden="1" x14ac:dyDescent="0.2">
      <c r="A2763" t="s">
        <v>2068</v>
      </c>
      <c r="B2763" s="2" t="s">
        <v>21</v>
      </c>
      <c r="C2763" s="2" t="s">
        <v>2648</v>
      </c>
      <c r="D2763" s="2" t="s">
        <v>2680</v>
      </c>
      <c r="E2763" s="2" t="s">
        <v>2672</v>
      </c>
      <c r="F2763" s="2" t="s">
        <v>2655</v>
      </c>
      <c r="G2763" s="2"/>
      <c r="H2763" s="2"/>
      <c r="I2763" s="2" t="s">
        <v>186</v>
      </c>
      <c r="J2763" s="2"/>
      <c r="K2763" s="2"/>
      <c r="L2763" s="2"/>
      <c r="M2763" s="2"/>
      <c r="N2763" s="2"/>
      <c r="O2763" s="2"/>
      <c r="P2763" s="2"/>
      <c r="Q2763" s="2"/>
      <c r="R2763" s="2"/>
      <c r="S2763" s="2"/>
      <c r="T2763" s="2"/>
      <c r="U2763" s="2"/>
      <c r="V2763" s="2"/>
      <c r="W2763" s="2"/>
      <c r="X2763" s="2"/>
      <c r="Y2763" s="2"/>
      <c r="Z2763" s="2"/>
      <c r="AA2763" s="2"/>
      <c r="AB2763" s="2"/>
      <c r="AC2763" s="2"/>
      <c r="AD2763" s="2"/>
      <c r="AE2763" s="2"/>
      <c r="AF2763" s="2"/>
      <c r="AG2763" s="2"/>
      <c r="AH2763" s="2"/>
      <c r="AI2763" s="2"/>
      <c r="AJ2763" s="2"/>
      <c r="AK2763" s="2"/>
      <c r="AL2763" s="2"/>
      <c r="AM2763" s="2"/>
      <c r="AN2763" s="2"/>
      <c r="AO2763" s="2"/>
    </row>
    <row r="2764" spans="1:41" hidden="1" x14ac:dyDescent="0.2">
      <c r="A2764" t="s">
        <v>2068</v>
      </c>
      <c r="B2764" s="2" t="s">
        <v>11</v>
      </c>
      <c r="C2764" s="2" t="s">
        <v>2648</v>
      </c>
      <c r="D2764" s="2" t="s">
        <v>2680</v>
      </c>
      <c r="E2764" s="2" t="s">
        <v>2672</v>
      </c>
      <c r="F2764" s="2" t="s">
        <v>2655</v>
      </c>
      <c r="G2764" s="2" t="s">
        <v>2651</v>
      </c>
      <c r="H2764" s="2" t="s">
        <v>2032</v>
      </c>
      <c r="I2764" s="2" t="s">
        <v>186</v>
      </c>
      <c r="J2764" s="2"/>
      <c r="K2764" s="2">
        <v>5.1610019999999999</v>
      </c>
      <c r="L2764" s="2">
        <v>4.8234209999999997</v>
      </c>
      <c r="M2764" s="2">
        <v>4.5291629999999996</v>
      </c>
      <c r="N2764" s="2">
        <v>4.3192769999999996</v>
      </c>
      <c r="O2764" s="2">
        <v>4.2635540000000001</v>
      </c>
      <c r="P2764" s="2">
        <v>4.3494789999999997</v>
      </c>
      <c r="Q2764" s="2">
        <v>4.5638889999999996</v>
      </c>
      <c r="R2764" s="2">
        <v>4.87758</v>
      </c>
      <c r="S2764" s="2">
        <v>5.1546659999999997</v>
      </c>
      <c r="T2764" s="2">
        <v>5.3963970000000003</v>
      </c>
      <c r="U2764" s="2">
        <v>5.6275170000000001</v>
      </c>
      <c r="V2764" s="2">
        <v>5.7958239999999996</v>
      </c>
      <c r="W2764" s="2">
        <v>6.0209820000000001</v>
      </c>
      <c r="X2764" s="2">
        <v>6.1557050000000002</v>
      </c>
      <c r="Y2764" s="2">
        <v>6.2804479999999998</v>
      </c>
      <c r="Z2764" s="2">
        <v>6.4327969999999999</v>
      </c>
      <c r="AA2764" s="2">
        <v>6.5915309999999998</v>
      </c>
      <c r="AB2764" s="2">
        <v>6.7590450000000004</v>
      </c>
      <c r="AC2764" s="2">
        <v>6.9156310000000003</v>
      </c>
      <c r="AD2764" s="2">
        <v>7.1248379999999996</v>
      </c>
      <c r="AE2764" s="2">
        <v>7.2877159999999996</v>
      </c>
      <c r="AF2764" s="2">
        <v>7.4141440000000003</v>
      </c>
      <c r="AG2764" s="2">
        <v>7.5904230000000004</v>
      </c>
      <c r="AH2764" s="2">
        <v>7.6596460000000004</v>
      </c>
      <c r="AI2764" s="2">
        <v>7.7809359999999996</v>
      </c>
      <c r="AJ2764" s="2">
        <v>7.9351789999999998</v>
      </c>
      <c r="AK2764" s="2">
        <v>8.1036669999999997</v>
      </c>
      <c r="AL2764" s="2">
        <v>8.3267659999999992</v>
      </c>
      <c r="AM2764" s="2">
        <v>8.4719909999999992</v>
      </c>
      <c r="AN2764" s="2">
        <v>8.6382490000000001</v>
      </c>
      <c r="AO2764" s="3">
        <v>1.7999999999999999E-2</v>
      </c>
    </row>
    <row r="2765" spans="1:41" hidden="1" x14ac:dyDescent="0.2">
      <c r="A2765" t="s">
        <v>2068</v>
      </c>
      <c r="B2765" s="2" t="s">
        <v>13</v>
      </c>
      <c r="C2765" s="2" t="s">
        <v>2648</v>
      </c>
      <c r="D2765" s="2" t="s">
        <v>2680</v>
      </c>
      <c r="E2765" s="2" t="s">
        <v>2672</v>
      </c>
      <c r="F2765" s="2" t="s">
        <v>2655</v>
      </c>
      <c r="G2765" s="2" t="s">
        <v>2652</v>
      </c>
      <c r="H2765" s="2" t="s">
        <v>2033</v>
      </c>
      <c r="I2765" s="2" t="s">
        <v>186</v>
      </c>
      <c r="J2765" s="2"/>
      <c r="K2765" s="2">
        <v>5.1641110000000001</v>
      </c>
      <c r="L2765" s="2">
        <v>4.553274</v>
      </c>
      <c r="M2765" s="2">
        <v>4.082827</v>
      </c>
      <c r="N2765" s="2">
        <v>3.7345410000000001</v>
      </c>
      <c r="O2765" s="2">
        <v>3.6131509999999998</v>
      </c>
      <c r="P2765" s="2">
        <v>3.6251500000000001</v>
      </c>
      <c r="Q2765" s="2">
        <v>3.7579530000000001</v>
      </c>
      <c r="R2765" s="2">
        <v>4.0201010000000004</v>
      </c>
      <c r="S2765" s="2">
        <v>4.2290000000000001</v>
      </c>
      <c r="T2765" s="2">
        <v>4.4393390000000004</v>
      </c>
      <c r="U2765" s="2">
        <v>4.5876049999999999</v>
      </c>
      <c r="V2765" s="2">
        <v>4.7224329999999997</v>
      </c>
      <c r="W2765" s="2">
        <v>4.935441</v>
      </c>
      <c r="X2765" s="2">
        <v>5.0653170000000003</v>
      </c>
      <c r="Y2765" s="2">
        <v>5.1554630000000001</v>
      </c>
      <c r="Z2765" s="2">
        <v>5.2693620000000001</v>
      </c>
      <c r="AA2765" s="2">
        <v>5.3804259999999999</v>
      </c>
      <c r="AB2765" s="2">
        <v>5.462237</v>
      </c>
      <c r="AC2765" s="2">
        <v>5.5975729999999997</v>
      </c>
      <c r="AD2765" s="2">
        <v>5.6873370000000003</v>
      </c>
      <c r="AE2765" s="2">
        <v>5.7483510000000004</v>
      </c>
      <c r="AF2765" s="2">
        <v>5.7676069999999999</v>
      </c>
      <c r="AG2765" s="2">
        <v>5.8462569999999996</v>
      </c>
      <c r="AH2765" s="2">
        <v>5.9344939999999999</v>
      </c>
      <c r="AI2765" s="2">
        <v>6.0342630000000002</v>
      </c>
      <c r="AJ2765" s="2">
        <v>6.1218779999999997</v>
      </c>
      <c r="AK2765" s="2">
        <v>6.160342</v>
      </c>
      <c r="AL2765" s="2">
        <v>6.2797859999999996</v>
      </c>
      <c r="AM2765" s="2">
        <v>6.3938300000000003</v>
      </c>
      <c r="AN2765" s="2">
        <v>6.5020410000000002</v>
      </c>
      <c r="AO2765" s="3">
        <v>8.0000000000000002E-3</v>
      </c>
    </row>
    <row r="2766" spans="1:41" hidden="1" x14ac:dyDescent="0.2">
      <c r="A2766" t="s">
        <v>2068</v>
      </c>
      <c r="B2766" s="2" t="s">
        <v>15</v>
      </c>
      <c r="C2766" s="2" t="s">
        <v>2648</v>
      </c>
      <c r="D2766" s="2" t="s">
        <v>2680</v>
      </c>
      <c r="E2766" s="2" t="s">
        <v>2672</v>
      </c>
      <c r="F2766" s="2" t="s">
        <v>2655</v>
      </c>
      <c r="G2766" s="2" t="s">
        <v>2653</v>
      </c>
      <c r="H2766" s="2" t="s">
        <v>2034</v>
      </c>
      <c r="I2766" s="2" t="s">
        <v>186</v>
      </c>
      <c r="J2766" s="2"/>
      <c r="K2766" s="2">
        <v>5.1637130000000004</v>
      </c>
      <c r="L2766" s="2">
        <v>5.4723860000000002</v>
      </c>
      <c r="M2766" s="2">
        <v>5.4295689999999999</v>
      </c>
      <c r="N2766" s="2">
        <v>5.4944009999999999</v>
      </c>
      <c r="O2766" s="2">
        <v>5.6581590000000004</v>
      </c>
      <c r="P2766" s="2">
        <v>5.950291</v>
      </c>
      <c r="Q2766" s="2">
        <v>6.22506</v>
      </c>
      <c r="R2766" s="2">
        <v>6.7353860000000001</v>
      </c>
      <c r="S2766" s="2">
        <v>7.252726</v>
      </c>
      <c r="T2766" s="2">
        <v>7.638674</v>
      </c>
      <c r="U2766" s="2">
        <v>8.0595770000000009</v>
      </c>
      <c r="V2766" s="2">
        <v>8.4223040000000005</v>
      </c>
      <c r="W2766" s="2">
        <v>8.7600660000000001</v>
      </c>
      <c r="X2766" s="2">
        <v>9.0592799999999993</v>
      </c>
      <c r="Y2766" s="2">
        <v>9.304354</v>
      </c>
      <c r="Z2766" s="2">
        <v>9.7233730000000005</v>
      </c>
      <c r="AA2766" s="2">
        <v>9.9796049999999994</v>
      </c>
      <c r="AB2766" s="2">
        <v>10.278041999999999</v>
      </c>
      <c r="AC2766" s="2">
        <v>10.656034</v>
      </c>
      <c r="AD2766" s="2">
        <v>11.064552000000001</v>
      </c>
      <c r="AE2766" s="2">
        <v>11.265499999999999</v>
      </c>
      <c r="AF2766" s="2">
        <v>11.412865999999999</v>
      </c>
      <c r="AG2766" s="2">
        <v>11.595108</v>
      </c>
      <c r="AH2766" s="2">
        <v>12.062303999999999</v>
      </c>
      <c r="AI2766" s="2">
        <v>12.382127000000001</v>
      </c>
      <c r="AJ2766" s="2">
        <v>12.728870000000001</v>
      </c>
      <c r="AK2766" s="2">
        <v>13.089643000000001</v>
      </c>
      <c r="AL2766" s="2">
        <v>13.456141000000001</v>
      </c>
      <c r="AM2766" s="2">
        <v>13.878965000000001</v>
      </c>
      <c r="AN2766" s="2">
        <v>14.317455000000001</v>
      </c>
      <c r="AO2766" s="3">
        <v>3.5999999999999997E-2</v>
      </c>
    </row>
    <row r="2767" spans="1:41" hidden="1" x14ac:dyDescent="0.2">
      <c r="A2767" t="s">
        <v>2068</v>
      </c>
      <c r="B2767" s="2" t="s">
        <v>59</v>
      </c>
      <c r="C2767" s="2" t="s">
        <v>2648</v>
      </c>
      <c r="D2767" s="2" t="s">
        <v>2680</v>
      </c>
      <c r="E2767" s="2" t="s">
        <v>2672</v>
      </c>
      <c r="F2767" s="2" t="s">
        <v>2661</v>
      </c>
      <c r="G2767" s="2"/>
      <c r="H2767" s="2"/>
      <c r="I2767" s="2" t="s">
        <v>186</v>
      </c>
      <c r="J2767" s="2"/>
      <c r="K2767" s="2"/>
      <c r="L2767" s="2"/>
      <c r="M2767" s="2"/>
      <c r="N2767" s="2"/>
      <c r="O2767" s="2"/>
      <c r="P2767" s="2"/>
      <c r="Q2767" s="2"/>
      <c r="R2767" s="2"/>
      <c r="S2767" s="2"/>
      <c r="T2767" s="2"/>
      <c r="U2767" s="2"/>
      <c r="V2767" s="2"/>
      <c r="W2767" s="2"/>
      <c r="X2767" s="2"/>
      <c r="Y2767" s="2"/>
      <c r="Z2767" s="2"/>
      <c r="AA2767" s="2"/>
      <c r="AB2767" s="2"/>
      <c r="AC2767" s="2"/>
      <c r="AD2767" s="2"/>
      <c r="AE2767" s="2"/>
      <c r="AF2767" s="2"/>
      <c r="AG2767" s="2"/>
      <c r="AH2767" s="2"/>
      <c r="AI2767" s="2"/>
      <c r="AJ2767" s="2"/>
      <c r="AK2767" s="2"/>
      <c r="AL2767" s="2"/>
      <c r="AM2767" s="2"/>
      <c r="AN2767" s="2"/>
      <c r="AO2767" s="2"/>
    </row>
    <row r="2768" spans="1:41" hidden="1" x14ac:dyDescent="0.2">
      <c r="A2768" t="s">
        <v>2068</v>
      </c>
      <c r="B2768" s="2" t="s">
        <v>11</v>
      </c>
      <c r="C2768" s="2" t="s">
        <v>2648</v>
      </c>
      <c r="D2768" s="2" t="s">
        <v>2680</v>
      </c>
      <c r="E2768" s="2" t="s">
        <v>2672</v>
      </c>
      <c r="F2768" s="2" t="s">
        <v>2661</v>
      </c>
      <c r="G2768" s="2" t="s">
        <v>2651</v>
      </c>
      <c r="H2768" s="2" t="s">
        <v>2035</v>
      </c>
      <c r="I2768" s="2" t="s">
        <v>186</v>
      </c>
      <c r="J2768" s="2"/>
      <c r="K2768" s="2">
        <v>0</v>
      </c>
      <c r="L2768" s="2">
        <v>0</v>
      </c>
      <c r="M2768" s="2">
        <v>0</v>
      </c>
      <c r="N2768" s="2">
        <v>0</v>
      </c>
      <c r="O2768" s="2">
        <v>0</v>
      </c>
      <c r="P2768" s="2">
        <v>0</v>
      </c>
      <c r="Q2768" s="2">
        <v>0</v>
      </c>
      <c r="R2768" s="2">
        <v>0</v>
      </c>
      <c r="S2768" s="2">
        <v>0</v>
      </c>
      <c r="T2768" s="2">
        <v>0</v>
      </c>
      <c r="U2768" s="2">
        <v>0</v>
      </c>
      <c r="V2768" s="2">
        <v>0</v>
      </c>
      <c r="W2768" s="2">
        <v>0</v>
      </c>
      <c r="X2768" s="2">
        <v>0</v>
      </c>
      <c r="Y2768" s="2">
        <v>0</v>
      </c>
      <c r="Z2768" s="2">
        <v>0</v>
      </c>
      <c r="AA2768" s="2">
        <v>0</v>
      </c>
      <c r="AB2768" s="2">
        <v>0</v>
      </c>
      <c r="AC2768" s="2">
        <v>0</v>
      </c>
      <c r="AD2768" s="2">
        <v>0</v>
      </c>
      <c r="AE2768" s="2">
        <v>0</v>
      </c>
      <c r="AF2768" s="2">
        <v>0</v>
      </c>
      <c r="AG2768" s="2">
        <v>0</v>
      </c>
      <c r="AH2768" s="2">
        <v>0</v>
      </c>
      <c r="AI2768" s="2">
        <v>0</v>
      </c>
      <c r="AJ2768" s="2">
        <v>0</v>
      </c>
      <c r="AK2768" s="2">
        <v>0</v>
      </c>
      <c r="AL2768" s="2">
        <v>0</v>
      </c>
      <c r="AM2768" s="2">
        <v>0</v>
      </c>
      <c r="AN2768" s="2">
        <v>0</v>
      </c>
      <c r="AO2768" s="2" t="s">
        <v>69</v>
      </c>
    </row>
    <row r="2769" spans="1:41" hidden="1" x14ac:dyDescent="0.2">
      <c r="A2769" t="s">
        <v>2068</v>
      </c>
      <c r="B2769" s="2" t="s">
        <v>13</v>
      </c>
      <c r="C2769" s="2" t="s">
        <v>2648</v>
      </c>
      <c r="D2769" s="2" t="s">
        <v>2680</v>
      </c>
      <c r="E2769" s="2" t="s">
        <v>2672</v>
      </c>
      <c r="F2769" s="2" t="s">
        <v>2661</v>
      </c>
      <c r="G2769" s="2" t="s">
        <v>2652</v>
      </c>
      <c r="H2769" s="2" t="s">
        <v>2036</v>
      </c>
      <c r="I2769" s="2" t="s">
        <v>186</v>
      </c>
      <c r="J2769" s="2"/>
      <c r="K2769" s="2">
        <v>0</v>
      </c>
      <c r="L2769" s="2">
        <v>0</v>
      </c>
      <c r="M2769" s="2">
        <v>0</v>
      </c>
      <c r="N2769" s="2">
        <v>0</v>
      </c>
      <c r="O2769" s="2">
        <v>0</v>
      </c>
      <c r="P2769" s="2">
        <v>0</v>
      </c>
      <c r="Q2769" s="2">
        <v>0</v>
      </c>
      <c r="R2769" s="2">
        <v>0</v>
      </c>
      <c r="S2769" s="2">
        <v>0</v>
      </c>
      <c r="T2769" s="2">
        <v>0</v>
      </c>
      <c r="U2769" s="2">
        <v>0</v>
      </c>
      <c r="V2769" s="2">
        <v>0</v>
      </c>
      <c r="W2769" s="2">
        <v>0</v>
      </c>
      <c r="X2769" s="2">
        <v>0</v>
      </c>
      <c r="Y2769" s="2">
        <v>0</v>
      </c>
      <c r="Z2769" s="2">
        <v>0</v>
      </c>
      <c r="AA2769" s="2">
        <v>0</v>
      </c>
      <c r="AB2769" s="2">
        <v>0</v>
      </c>
      <c r="AC2769" s="2">
        <v>0</v>
      </c>
      <c r="AD2769" s="2">
        <v>0</v>
      </c>
      <c r="AE2769" s="2">
        <v>0</v>
      </c>
      <c r="AF2769" s="2">
        <v>0</v>
      </c>
      <c r="AG2769" s="2">
        <v>0</v>
      </c>
      <c r="AH2769" s="2">
        <v>0</v>
      </c>
      <c r="AI2769" s="2">
        <v>0</v>
      </c>
      <c r="AJ2769" s="2">
        <v>0</v>
      </c>
      <c r="AK2769" s="2">
        <v>0</v>
      </c>
      <c r="AL2769" s="2">
        <v>0</v>
      </c>
      <c r="AM2769" s="2">
        <v>0</v>
      </c>
      <c r="AN2769" s="2">
        <v>0</v>
      </c>
      <c r="AO2769" s="2" t="s">
        <v>69</v>
      </c>
    </row>
    <row r="2770" spans="1:41" hidden="1" x14ac:dyDescent="0.2">
      <c r="A2770" t="s">
        <v>2068</v>
      </c>
      <c r="B2770" s="2" t="s">
        <v>15</v>
      </c>
      <c r="C2770" s="2" t="s">
        <v>2648</v>
      </c>
      <c r="D2770" s="2" t="s">
        <v>2680</v>
      </c>
      <c r="E2770" s="2" t="s">
        <v>2672</v>
      </c>
      <c r="F2770" s="2" t="s">
        <v>2661</v>
      </c>
      <c r="G2770" s="2" t="s">
        <v>2653</v>
      </c>
      <c r="H2770" s="2" t="s">
        <v>2037</v>
      </c>
      <c r="I2770" s="2" t="s">
        <v>186</v>
      </c>
      <c r="J2770" s="2"/>
      <c r="K2770" s="2">
        <v>0</v>
      </c>
      <c r="L2770" s="2">
        <v>0</v>
      </c>
      <c r="M2770" s="2">
        <v>0</v>
      </c>
      <c r="N2770" s="2">
        <v>0</v>
      </c>
      <c r="O2770" s="2">
        <v>0</v>
      </c>
      <c r="P2770" s="2">
        <v>0</v>
      </c>
      <c r="Q2770" s="2">
        <v>0</v>
      </c>
      <c r="R2770" s="2">
        <v>0</v>
      </c>
      <c r="S2770" s="2">
        <v>0</v>
      </c>
      <c r="T2770" s="2">
        <v>0</v>
      </c>
      <c r="U2770" s="2">
        <v>0</v>
      </c>
      <c r="V2770" s="2">
        <v>0</v>
      </c>
      <c r="W2770" s="2">
        <v>0</v>
      </c>
      <c r="X2770" s="2">
        <v>0</v>
      </c>
      <c r="Y2770" s="2">
        <v>0</v>
      </c>
      <c r="Z2770" s="2">
        <v>0</v>
      </c>
      <c r="AA2770" s="2">
        <v>0</v>
      </c>
      <c r="AB2770" s="2">
        <v>0</v>
      </c>
      <c r="AC2770" s="2">
        <v>0</v>
      </c>
      <c r="AD2770" s="2">
        <v>0</v>
      </c>
      <c r="AE2770" s="2">
        <v>0</v>
      </c>
      <c r="AF2770" s="2">
        <v>0</v>
      </c>
      <c r="AG2770" s="2">
        <v>0</v>
      </c>
      <c r="AH2770" s="2">
        <v>0</v>
      </c>
      <c r="AI2770" s="2">
        <v>0</v>
      </c>
      <c r="AJ2770" s="2">
        <v>0</v>
      </c>
      <c r="AK2770" s="2">
        <v>0</v>
      </c>
      <c r="AL2770" s="2">
        <v>0</v>
      </c>
      <c r="AM2770" s="2">
        <v>0</v>
      </c>
      <c r="AN2770" s="2">
        <v>0</v>
      </c>
      <c r="AO2770" s="2" t="s">
        <v>69</v>
      </c>
    </row>
    <row r="2771" spans="1:41" hidden="1" x14ac:dyDescent="0.2">
      <c r="A2771" t="s">
        <v>2068</v>
      </c>
      <c r="B2771" s="2" t="s">
        <v>147</v>
      </c>
      <c r="C2771" s="2" t="s">
        <v>2648</v>
      </c>
      <c r="D2771" s="2" t="s">
        <v>2680</v>
      </c>
      <c r="E2771" s="2" t="s">
        <v>2672</v>
      </c>
      <c r="F2771" s="2" t="s">
        <v>2673</v>
      </c>
      <c r="G2771" s="2"/>
      <c r="H2771" s="2"/>
      <c r="I2771" s="2" t="s">
        <v>186</v>
      </c>
      <c r="J2771" s="2"/>
      <c r="K2771" s="2"/>
      <c r="L2771" s="2"/>
      <c r="M2771" s="2"/>
      <c r="N2771" s="2"/>
      <c r="O2771" s="2"/>
      <c r="P2771" s="2"/>
      <c r="Q2771" s="2"/>
      <c r="R2771" s="2"/>
      <c r="S2771" s="2"/>
      <c r="T2771" s="2"/>
      <c r="U2771" s="2"/>
      <c r="V2771" s="2"/>
      <c r="W2771" s="2"/>
      <c r="X2771" s="2"/>
      <c r="Y2771" s="2"/>
      <c r="Z2771" s="2"/>
      <c r="AA2771" s="2"/>
      <c r="AB2771" s="2"/>
      <c r="AC2771" s="2"/>
      <c r="AD2771" s="2"/>
      <c r="AE2771" s="2"/>
      <c r="AF2771" s="2"/>
      <c r="AG2771" s="2"/>
      <c r="AH2771" s="2"/>
      <c r="AI2771" s="2"/>
      <c r="AJ2771" s="2"/>
      <c r="AK2771" s="2"/>
      <c r="AL2771" s="2"/>
      <c r="AM2771" s="2"/>
      <c r="AN2771" s="2"/>
      <c r="AO2771" s="2"/>
    </row>
    <row r="2772" spans="1:41" hidden="1" x14ac:dyDescent="0.2">
      <c r="A2772" t="s">
        <v>2068</v>
      </c>
      <c r="B2772" s="2" t="s">
        <v>11</v>
      </c>
      <c r="C2772" s="2" t="s">
        <v>2648</v>
      </c>
      <c r="D2772" s="2" t="s">
        <v>2680</v>
      </c>
      <c r="E2772" s="2" t="s">
        <v>2672</v>
      </c>
      <c r="F2772" s="2" t="s">
        <v>2673</v>
      </c>
      <c r="G2772" s="2" t="s">
        <v>2651</v>
      </c>
      <c r="H2772" s="2" t="s">
        <v>2038</v>
      </c>
      <c r="I2772" s="2" t="s">
        <v>186</v>
      </c>
      <c r="J2772" s="2"/>
      <c r="K2772" s="2">
        <v>1.8139149999999999</v>
      </c>
      <c r="L2772" s="2">
        <v>1.8789720000000001</v>
      </c>
      <c r="M2772" s="2">
        <v>1.972186</v>
      </c>
      <c r="N2772" s="2">
        <v>2.1110340000000001</v>
      </c>
      <c r="O2772" s="2">
        <v>2.1562489999999999</v>
      </c>
      <c r="P2772" s="2">
        <v>2.195557</v>
      </c>
      <c r="Q2772" s="2">
        <v>2.2370239999999999</v>
      </c>
      <c r="R2772" s="2">
        <v>2.2794819999999998</v>
      </c>
      <c r="S2772" s="2">
        <v>2.3314569999999999</v>
      </c>
      <c r="T2772" s="2">
        <v>2.3713690000000001</v>
      </c>
      <c r="U2772" s="2">
        <v>2.4220299999999999</v>
      </c>
      <c r="V2772" s="2">
        <v>2.4700310000000001</v>
      </c>
      <c r="W2772" s="2">
        <v>2.5213000000000001</v>
      </c>
      <c r="X2772" s="2">
        <v>2.5678169999999998</v>
      </c>
      <c r="Y2772" s="2">
        <v>2.6190570000000002</v>
      </c>
      <c r="Z2772" s="2">
        <v>2.669943</v>
      </c>
      <c r="AA2772" s="2">
        <v>2.7388110000000001</v>
      </c>
      <c r="AB2772" s="2">
        <v>2.7990460000000001</v>
      </c>
      <c r="AC2772" s="2">
        <v>2.857167</v>
      </c>
      <c r="AD2772" s="2">
        <v>2.9192119999999999</v>
      </c>
      <c r="AE2772" s="2">
        <v>2.9768309999999998</v>
      </c>
      <c r="AF2772" s="2">
        <v>3.0313650000000001</v>
      </c>
      <c r="AG2772" s="2">
        <v>3.0891489999999999</v>
      </c>
      <c r="AH2772" s="2">
        <v>3.1463860000000001</v>
      </c>
      <c r="AI2772" s="2">
        <v>3.1979570000000002</v>
      </c>
      <c r="AJ2772" s="2">
        <v>3.27535</v>
      </c>
      <c r="AK2772" s="2">
        <v>3.3388550000000001</v>
      </c>
      <c r="AL2772" s="2">
        <v>3.4017019999999998</v>
      </c>
      <c r="AM2772" s="2">
        <v>3.4679519999999999</v>
      </c>
      <c r="AN2772" s="2">
        <v>3.538462</v>
      </c>
      <c r="AO2772" s="3">
        <v>2.3E-2</v>
      </c>
    </row>
    <row r="2773" spans="1:41" hidden="1" x14ac:dyDescent="0.2">
      <c r="A2773" t="s">
        <v>2068</v>
      </c>
      <c r="B2773" s="2" t="s">
        <v>13</v>
      </c>
      <c r="C2773" s="2" t="s">
        <v>2648</v>
      </c>
      <c r="D2773" s="2" t="s">
        <v>2680</v>
      </c>
      <c r="E2773" s="2" t="s">
        <v>2672</v>
      </c>
      <c r="F2773" s="2" t="s">
        <v>2673</v>
      </c>
      <c r="G2773" s="2" t="s">
        <v>2652</v>
      </c>
      <c r="H2773" s="2" t="s">
        <v>2039</v>
      </c>
      <c r="I2773" s="2" t="s">
        <v>186</v>
      </c>
      <c r="J2773" s="2"/>
      <c r="K2773" s="2">
        <v>1.8132090000000001</v>
      </c>
      <c r="L2773" s="2">
        <v>1.8848180000000001</v>
      </c>
      <c r="M2773" s="2">
        <v>1.949765</v>
      </c>
      <c r="N2773" s="2">
        <v>2.0927020000000001</v>
      </c>
      <c r="O2773" s="2">
        <v>2.1415489999999999</v>
      </c>
      <c r="P2773" s="2">
        <v>2.174811</v>
      </c>
      <c r="Q2773" s="2">
        <v>2.209292</v>
      </c>
      <c r="R2773" s="2">
        <v>2.2458879999999999</v>
      </c>
      <c r="S2773" s="2">
        <v>2.2855500000000002</v>
      </c>
      <c r="T2773" s="2">
        <v>2.3347479999999998</v>
      </c>
      <c r="U2773" s="2">
        <v>2.3813029999999999</v>
      </c>
      <c r="V2773" s="2">
        <v>2.4273310000000001</v>
      </c>
      <c r="W2773" s="2">
        <v>2.4738340000000001</v>
      </c>
      <c r="X2773" s="2">
        <v>2.5184769999999999</v>
      </c>
      <c r="Y2773" s="2">
        <v>2.5651410000000001</v>
      </c>
      <c r="Z2773" s="2">
        <v>2.606163</v>
      </c>
      <c r="AA2773" s="2">
        <v>2.7276500000000001</v>
      </c>
      <c r="AB2773" s="2">
        <v>2.7950309999999998</v>
      </c>
      <c r="AC2773" s="2">
        <v>2.8518219999999999</v>
      </c>
      <c r="AD2773" s="2">
        <v>2.9829140000000001</v>
      </c>
      <c r="AE2773" s="2">
        <v>3.0440999999999998</v>
      </c>
      <c r="AF2773" s="2">
        <v>3.0967169999999999</v>
      </c>
      <c r="AG2773" s="2">
        <v>3.1517580000000001</v>
      </c>
      <c r="AH2773" s="2">
        <v>3.2111179999999999</v>
      </c>
      <c r="AI2773" s="2">
        <v>3.2809979999999999</v>
      </c>
      <c r="AJ2773" s="2">
        <v>3.3306619999999998</v>
      </c>
      <c r="AK2773" s="2">
        <v>3.3724919999999998</v>
      </c>
      <c r="AL2773" s="2">
        <v>3.416725</v>
      </c>
      <c r="AM2773" s="2">
        <v>3.4633829999999999</v>
      </c>
      <c r="AN2773" s="2">
        <v>3.507425</v>
      </c>
      <c r="AO2773" s="3">
        <v>2.3E-2</v>
      </c>
    </row>
    <row r="2774" spans="1:41" hidden="1" x14ac:dyDescent="0.2">
      <c r="A2774" t="s">
        <v>2068</v>
      </c>
      <c r="B2774" s="2" t="s">
        <v>15</v>
      </c>
      <c r="C2774" s="2" t="s">
        <v>2648</v>
      </c>
      <c r="D2774" s="2" t="s">
        <v>2680</v>
      </c>
      <c r="E2774" s="2" t="s">
        <v>2672</v>
      </c>
      <c r="F2774" s="2" t="s">
        <v>2673</v>
      </c>
      <c r="G2774" s="2" t="s">
        <v>2653</v>
      </c>
      <c r="H2774" s="2" t="s">
        <v>2040</v>
      </c>
      <c r="I2774" s="2" t="s">
        <v>186</v>
      </c>
      <c r="J2774" s="2"/>
      <c r="K2774" s="2">
        <v>1.812692</v>
      </c>
      <c r="L2774" s="2">
        <v>1.888193</v>
      </c>
      <c r="M2774" s="2">
        <v>1.985301</v>
      </c>
      <c r="N2774" s="2">
        <v>2.1574339999999999</v>
      </c>
      <c r="O2774" s="2">
        <v>2.2002630000000001</v>
      </c>
      <c r="P2774" s="2">
        <v>2.2219980000000001</v>
      </c>
      <c r="Q2774" s="2">
        <v>2.2754029999999998</v>
      </c>
      <c r="R2774" s="2">
        <v>2.3302900000000002</v>
      </c>
      <c r="S2774" s="2">
        <v>2.377818</v>
      </c>
      <c r="T2774" s="2">
        <v>2.4199000000000002</v>
      </c>
      <c r="U2774" s="2">
        <v>2.4596170000000002</v>
      </c>
      <c r="V2774" s="2">
        <v>2.495771</v>
      </c>
      <c r="W2774" s="2">
        <v>2.5319440000000002</v>
      </c>
      <c r="X2774" s="2">
        <v>2.569385</v>
      </c>
      <c r="Y2774" s="2">
        <v>2.6075919999999999</v>
      </c>
      <c r="Z2774" s="2">
        <v>2.6473059999999999</v>
      </c>
      <c r="AA2774" s="2">
        <v>2.6906870000000001</v>
      </c>
      <c r="AB2774" s="2">
        <v>2.7357</v>
      </c>
      <c r="AC2774" s="2">
        <v>2.7883339999999999</v>
      </c>
      <c r="AD2774" s="2">
        <v>2.8372639999999998</v>
      </c>
      <c r="AE2774" s="2">
        <v>2.8912409999999999</v>
      </c>
      <c r="AF2774" s="2">
        <v>2.947845</v>
      </c>
      <c r="AG2774" s="2">
        <v>3.0072719999999999</v>
      </c>
      <c r="AH2774" s="2">
        <v>3.0699719999999999</v>
      </c>
      <c r="AI2774" s="2">
        <v>3.1290629999999999</v>
      </c>
      <c r="AJ2774" s="2">
        <v>3.1959870000000001</v>
      </c>
      <c r="AK2774" s="2">
        <v>3.2611720000000002</v>
      </c>
      <c r="AL2774" s="2">
        <v>3.32972</v>
      </c>
      <c r="AM2774" s="2">
        <v>3.4053399999999998</v>
      </c>
      <c r="AN2774" s="2">
        <v>3.490526</v>
      </c>
      <c r="AO2774" s="3">
        <v>2.3E-2</v>
      </c>
    </row>
    <row r="2775" spans="1:41" hidden="1" x14ac:dyDescent="0.2">
      <c r="A2775" t="s">
        <v>2068</v>
      </c>
      <c r="B2775" s="2" t="s">
        <v>67</v>
      </c>
      <c r="C2775" s="2" t="s">
        <v>2648</v>
      </c>
      <c r="D2775" s="2" t="s">
        <v>2680</v>
      </c>
      <c r="E2775" s="2" t="s">
        <v>2672</v>
      </c>
      <c r="F2775" s="2" t="s">
        <v>2663</v>
      </c>
      <c r="G2775" s="2"/>
      <c r="H2775" s="2"/>
      <c r="I2775" s="2" t="s">
        <v>186</v>
      </c>
      <c r="J2775" s="2"/>
      <c r="K2775" s="2"/>
      <c r="L2775" s="2"/>
      <c r="M2775" s="2"/>
      <c r="N2775" s="2"/>
      <c r="O2775" s="2"/>
      <c r="P2775" s="2"/>
      <c r="Q2775" s="2"/>
      <c r="R2775" s="2"/>
      <c r="S2775" s="2"/>
      <c r="T2775" s="2"/>
      <c r="U2775" s="2"/>
      <c r="V2775" s="2"/>
      <c r="W2775" s="2"/>
      <c r="X2775" s="2"/>
      <c r="Y2775" s="2"/>
      <c r="Z2775" s="2"/>
      <c r="AA2775" s="2"/>
      <c r="AB2775" s="2"/>
      <c r="AC2775" s="2"/>
      <c r="AD2775" s="2"/>
      <c r="AE2775" s="2"/>
      <c r="AF2775" s="2"/>
      <c r="AG2775" s="2"/>
      <c r="AH2775" s="2"/>
      <c r="AI2775" s="2"/>
      <c r="AJ2775" s="2"/>
      <c r="AK2775" s="2"/>
      <c r="AL2775" s="2"/>
      <c r="AM2775" s="2"/>
      <c r="AN2775" s="2"/>
      <c r="AO2775" s="2"/>
    </row>
    <row r="2776" spans="1:41" hidden="1" x14ac:dyDescent="0.2">
      <c r="A2776" t="s">
        <v>2068</v>
      </c>
      <c r="B2776" s="2" t="s">
        <v>11</v>
      </c>
      <c r="C2776" s="2" t="s">
        <v>2648</v>
      </c>
      <c r="D2776" s="2" t="s">
        <v>2680</v>
      </c>
      <c r="E2776" s="2" t="s">
        <v>2672</v>
      </c>
      <c r="F2776" s="2" t="s">
        <v>2663</v>
      </c>
      <c r="G2776" s="2" t="s">
        <v>2651</v>
      </c>
      <c r="H2776" s="2" t="s">
        <v>2041</v>
      </c>
      <c r="I2776" s="2" t="s">
        <v>186</v>
      </c>
      <c r="J2776" s="2"/>
      <c r="K2776" s="2">
        <v>0</v>
      </c>
      <c r="L2776" s="2">
        <v>0</v>
      </c>
      <c r="M2776" s="2">
        <v>0</v>
      </c>
      <c r="N2776" s="2">
        <v>0</v>
      </c>
      <c r="O2776" s="2">
        <v>0</v>
      </c>
      <c r="P2776" s="2">
        <v>0</v>
      </c>
      <c r="Q2776" s="2">
        <v>0</v>
      </c>
      <c r="R2776" s="2">
        <v>0</v>
      </c>
      <c r="S2776" s="2">
        <v>0</v>
      </c>
      <c r="T2776" s="2">
        <v>0</v>
      </c>
      <c r="U2776" s="2">
        <v>0</v>
      </c>
      <c r="V2776" s="2">
        <v>0</v>
      </c>
      <c r="W2776" s="2">
        <v>0</v>
      </c>
      <c r="X2776" s="2">
        <v>0</v>
      </c>
      <c r="Y2776" s="2">
        <v>0</v>
      </c>
      <c r="Z2776" s="2">
        <v>0</v>
      </c>
      <c r="AA2776" s="2">
        <v>0</v>
      </c>
      <c r="AB2776" s="2">
        <v>0</v>
      </c>
      <c r="AC2776" s="2">
        <v>0</v>
      </c>
      <c r="AD2776" s="2">
        <v>0</v>
      </c>
      <c r="AE2776" s="2">
        <v>0</v>
      </c>
      <c r="AF2776" s="2">
        <v>0</v>
      </c>
      <c r="AG2776" s="2">
        <v>0</v>
      </c>
      <c r="AH2776" s="2">
        <v>0</v>
      </c>
      <c r="AI2776" s="2">
        <v>0</v>
      </c>
      <c r="AJ2776" s="2">
        <v>0</v>
      </c>
      <c r="AK2776" s="2">
        <v>0</v>
      </c>
      <c r="AL2776" s="2">
        <v>0</v>
      </c>
      <c r="AM2776" s="2">
        <v>0</v>
      </c>
      <c r="AN2776" s="2">
        <v>0</v>
      </c>
      <c r="AO2776" s="2" t="s">
        <v>69</v>
      </c>
    </row>
    <row r="2777" spans="1:41" hidden="1" x14ac:dyDescent="0.2">
      <c r="A2777" t="s">
        <v>2068</v>
      </c>
      <c r="B2777" s="2" t="s">
        <v>13</v>
      </c>
      <c r="C2777" s="2" t="s">
        <v>2648</v>
      </c>
      <c r="D2777" s="2" t="s">
        <v>2680</v>
      </c>
      <c r="E2777" s="2" t="s">
        <v>2672</v>
      </c>
      <c r="F2777" s="2" t="s">
        <v>2663</v>
      </c>
      <c r="G2777" s="2" t="s">
        <v>2652</v>
      </c>
      <c r="H2777" s="2" t="s">
        <v>2042</v>
      </c>
      <c r="I2777" s="2" t="s">
        <v>186</v>
      </c>
      <c r="J2777" s="2"/>
      <c r="K2777" s="2">
        <v>0</v>
      </c>
      <c r="L2777" s="2">
        <v>0</v>
      </c>
      <c r="M2777" s="2">
        <v>0</v>
      </c>
      <c r="N2777" s="2">
        <v>0</v>
      </c>
      <c r="O2777" s="2">
        <v>0</v>
      </c>
      <c r="P2777" s="2">
        <v>0</v>
      </c>
      <c r="Q2777" s="2">
        <v>0</v>
      </c>
      <c r="R2777" s="2">
        <v>0</v>
      </c>
      <c r="S2777" s="2">
        <v>0</v>
      </c>
      <c r="T2777" s="2">
        <v>0</v>
      </c>
      <c r="U2777" s="2">
        <v>0</v>
      </c>
      <c r="V2777" s="2">
        <v>0</v>
      </c>
      <c r="W2777" s="2">
        <v>0</v>
      </c>
      <c r="X2777" s="2">
        <v>0</v>
      </c>
      <c r="Y2777" s="2">
        <v>0</v>
      </c>
      <c r="Z2777" s="2">
        <v>0</v>
      </c>
      <c r="AA2777" s="2">
        <v>0</v>
      </c>
      <c r="AB2777" s="2">
        <v>0</v>
      </c>
      <c r="AC2777" s="2">
        <v>0</v>
      </c>
      <c r="AD2777" s="2">
        <v>0</v>
      </c>
      <c r="AE2777" s="2">
        <v>0</v>
      </c>
      <c r="AF2777" s="2">
        <v>0</v>
      </c>
      <c r="AG2777" s="2">
        <v>0</v>
      </c>
      <c r="AH2777" s="2">
        <v>0</v>
      </c>
      <c r="AI2777" s="2">
        <v>0</v>
      </c>
      <c r="AJ2777" s="2">
        <v>0</v>
      </c>
      <c r="AK2777" s="2">
        <v>0</v>
      </c>
      <c r="AL2777" s="2">
        <v>0</v>
      </c>
      <c r="AM2777" s="2">
        <v>0</v>
      </c>
      <c r="AN2777" s="2">
        <v>0</v>
      </c>
      <c r="AO2777" s="2" t="s">
        <v>69</v>
      </c>
    </row>
    <row r="2778" spans="1:41" hidden="1" x14ac:dyDescent="0.2">
      <c r="A2778" t="s">
        <v>2068</v>
      </c>
      <c r="B2778" s="2" t="s">
        <v>15</v>
      </c>
      <c r="C2778" s="2" t="s">
        <v>2648</v>
      </c>
      <c r="D2778" s="2" t="s">
        <v>2680</v>
      </c>
      <c r="E2778" s="2" t="s">
        <v>2672</v>
      </c>
      <c r="F2778" s="2" t="s">
        <v>2663</v>
      </c>
      <c r="G2778" s="2" t="s">
        <v>2653</v>
      </c>
      <c r="H2778" s="2" t="s">
        <v>2043</v>
      </c>
      <c r="I2778" s="2" t="s">
        <v>186</v>
      </c>
      <c r="J2778" s="2"/>
      <c r="K2778" s="2">
        <v>0</v>
      </c>
      <c r="L2778" s="2">
        <v>0</v>
      </c>
      <c r="M2778" s="2">
        <v>0</v>
      </c>
      <c r="N2778" s="2">
        <v>0</v>
      </c>
      <c r="O2778" s="2">
        <v>0</v>
      </c>
      <c r="P2778" s="2">
        <v>0</v>
      </c>
      <c r="Q2778" s="2">
        <v>0</v>
      </c>
      <c r="R2778" s="2">
        <v>0</v>
      </c>
      <c r="S2778" s="2">
        <v>0</v>
      </c>
      <c r="T2778" s="2">
        <v>0</v>
      </c>
      <c r="U2778" s="2">
        <v>0</v>
      </c>
      <c r="V2778" s="2">
        <v>0</v>
      </c>
      <c r="W2778" s="2">
        <v>0</v>
      </c>
      <c r="X2778" s="2">
        <v>0</v>
      </c>
      <c r="Y2778" s="2">
        <v>0</v>
      </c>
      <c r="Z2778" s="2">
        <v>0</v>
      </c>
      <c r="AA2778" s="2">
        <v>0</v>
      </c>
      <c r="AB2778" s="2">
        <v>0</v>
      </c>
      <c r="AC2778" s="2">
        <v>0</v>
      </c>
      <c r="AD2778" s="2">
        <v>0</v>
      </c>
      <c r="AE2778" s="2">
        <v>0</v>
      </c>
      <c r="AF2778" s="2">
        <v>0</v>
      </c>
      <c r="AG2778" s="2">
        <v>0</v>
      </c>
      <c r="AH2778" s="2">
        <v>0</v>
      </c>
      <c r="AI2778" s="2">
        <v>0</v>
      </c>
      <c r="AJ2778" s="2">
        <v>0</v>
      </c>
      <c r="AK2778" s="2">
        <v>0</v>
      </c>
      <c r="AL2778" s="2">
        <v>0</v>
      </c>
      <c r="AM2778" s="2">
        <v>0</v>
      </c>
      <c r="AN2778" s="2">
        <v>0</v>
      </c>
      <c r="AO2778" s="2" t="s">
        <v>69</v>
      </c>
    </row>
    <row r="2779" spans="1:41" hidden="1" x14ac:dyDescent="0.2">
      <c r="A2779" t="s">
        <v>2068</v>
      </c>
      <c r="B2779" s="2" t="s">
        <v>25</v>
      </c>
      <c r="C2779" s="2" t="s">
        <v>2648</v>
      </c>
      <c r="D2779" s="2" t="s">
        <v>2680</v>
      </c>
      <c r="E2779" s="2" t="s">
        <v>2672</v>
      </c>
      <c r="F2779" s="2" t="s">
        <v>2656</v>
      </c>
      <c r="G2779" s="2"/>
      <c r="H2779" s="2"/>
      <c r="I2779" s="2" t="s">
        <v>186</v>
      </c>
      <c r="J2779" s="2"/>
      <c r="K2779" s="2"/>
      <c r="L2779" s="2"/>
      <c r="M2779" s="2"/>
      <c r="N2779" s="2"/>
      <c r="O2779" s="2"/>
      <c r="P2779" s="2"/>
      <c r="Q2779" s="2"/>
      <c r="R2779" s="2"/>
      <c r="S2779" s="2"/>
      <c r="T2779" s="2"/>
      <c r="U2779" s="2"/>
      <c r="V2779" s="2"/>
      <c r="W2779" s="2"/>
      <c r="X2779" s="2"/>
      <c r="Y2779" s="2"/>
      <c r="Z2779" s="2"/>
      <c r="AA2779" s="2"/>
      <c r="AB2779" s="2"/>
      <c r="AC2779" s="2"/>
      <c r="AD2779" s="2"/>
      <c r="AE2779" s="2"/>
      <c r="AF2779" s="2"/>
      <c r="AG2779" s="2"/>
      <c r="AH2779" s="2"/>
      <c r="AI2779" s="2"/>
      <c r="AJ2779" s="2"/>
      <c r="AK2779" s="2"/>
      <c r="AL2779" s="2"/>
      <c r="AM2779" s="2"/>
      <c r="AN2779" s="2"/>
      <c r="AO2779" s="2"/>
    </row>
    <row r="2780" spans="1:41" hidden="1" x14ac:dyDescent="0.2">
      <c r="A2780" t="s">
        <v>2068</v>
      </c>
      <c r="B2780" s="2" t="s">
        <v>11</v>
      </c>
      <c r="C2780" s="2" t="s">
        <v>2648</v>
      </c>
      <c r="D2780" s="2" t="s">
        <v>2680</v>
      </c>
      <c r="E2780" s="2" t="s">
        <v>2672</v>
      </c>
      <c r="F2780" s="2" t="s">
        <v>2656</v>
      </c>
      <c r="G2780" s="2" t="s">
        <v>2651</v>
      </c>
      <c r="H2780" s="2" t="s">
        <v>2044</v>
      </c>
      <c r="I2780" s="2" t="s">
        <v>186</v>
      </c>
      <c r="J2780" s="2"/>
      <c r="K2780" s="2">
        <v>27.072113000000002</v>
      </c>
      <c r="L2780" s="2">
        <v>27.156583999999999</v>
      </c>
      <c r="M2780" s="2">
        <v>28.022966</v>
      </c>
      <c r="N2780" s="2">
        <v>27.649252000000001</v>
      </c>
      <c r="O2780" s="2">
        <v>27.614132000000001</v>
      </c>
      <c r="P2780" s="2">
        <v>28.062802999999999</v>
      </c>
      <c r="Q2780" s="2">
        <v>29.070201999999998</v>
      </c>
      <c r="R2780" s="2">
        <v>30.198414</v>
      </c>
      <c r="S2780" s="2">
        <v>31.274940000000001</v>
      </c>
      <c r="T2780" s="2">
        <v>32.229965</v>
      </c>
      <c r="U2780" s="2">
        <v>32.99794</v>
      </c>
      <c r="V2780" s="2">
        <v>33.709850000000003</v>
      </c>
      <c r="W2780" s="2">
        <v>34.742783000000003</v>
      </c>
      <c r="X2780" s="2">
        <v>35.602913000000001</v>
      </c>
      <c r="Y2780" s="2">
        <v>36.096344000000002</v>
      </c>
      <c r="Z2780" s="2">
        <v>36.894817000000003</v>
      </c>
      <c r="AA2780" s="2">
        <v>37.124287000000002</v>
      </c>
      <c r="AB2780" s="2">
        <v>37.862118000000002</v>
      </c>
      <c r="AC2780" s="2">
        <v>38.572204999999997</v>
      </c>
      <c r="AD2780" s="2">
        <v>39.396850999999998</v>
      </c>
      <c r="AE2780" s="2">
        <v>40.275596999999998</v>
      </c>
      <c r="AF2780" s="2">
        <v>40.972251999999997</v>
      </c>
      <c r="AG2780" s="2">
        <v>41.658596000000003</v>
      </c>
      <c r="AH2780" s="2">
        <v>42.428061999999997</v>
      </c>
      <c r="AI2780" s="2">
        <v>43.174495999999998</v>
      </c>
      <c r="AJ2780" s="2">
        <v>43.953086999999996</v>
      </c>
      <c r="AK2780" s="2">
        <v>45.561501</v>
      </c>
      <c r="AL2780" s="2">
        <v>46.598430999999998</v>
      </c>
      <c r="AM2780" s="2">
        <v>47.520473000000003</v>
      </c>
      <c r="AN2780" s="2">
        <v>48.411468999999997</v>
      </c>
      <c r="AO2780" s="3">
        <v>0.02</v>
      </c>
    </row>
    <row r="2781" spans="1:41" hidden="1" x14ac:dyDescent="0.2">
      <c r="A2781" t="s">
        <v>2068</v>
      </c>
      <c r="B2781" s="2" t="s">
        <v>13</v>
      </c>
      <c r="C2781" s="2" t="s">
        <v>2648</v>
      </c>
      <c r="D2781" s="2" t="s">
        <v>2680</v>
      </c>
      <c r="E2781" s="2" t="s">
        <v>2672</v>
      </c>
      <c r="F2781" s="2" t="s">
        <v>2656</v>
      </c>
      <c r="G2781" s="2" t="s">
        <v>2652</v>
      </c>
      <c r="H2781" s="2" t="s">
        <v>2045</v>
      </c>
      <c r="I2781" s="2" t="s">
        <v>186</v>
      </c>
      <c r="J2781" s="2"/>
      <c r="K2781" s="2">
        <v>27.063897999999998</v>
      </c>
      <c r="L2781" s="2">
        <v>26.849722</v>
      </c>
      <c r="M2781" s="2">
        <v>27.053286</v>
      </c>
      <c r="N2781" s="2">
        <v>26.614916000000001</v>
      </c>
      <c r="O2781" s="2">
        <v>26.502939000000001</v>
      </c>
      <c r="P2781" s="2">
        <v>26.869114</v>
      </c>
      <c r="Q2781" s="2">
        <v>27.740490000000001</v>
      </c>
      <c r="R2781" s="2">
        <v>28.633734</v>
      </c>
      <c r="S2781" s="2">
        <v>29.607817000000001</v>
      </c>
      <c r="T2781" s="2">
        <v>30.623636000000001</v>
      </c>
      <c r="U2781" s="2">
        <v>31.478321000000001</v>
      </c>
      <c r="V2781" s="2">
        <v>32.220913000000003</v>
      </c>
      <c r="W2781" s="2">
        <v>33.115974000000001</v>
      </c>
      <c r="X2781" s="2">
        <v>33.902068999999997</v>
      </c>
      <c r="Y2781" s="2">
        <v>34.566704000000001</v>
      </c>
      <c r="Z2781" s="2">
        <v>35.245837999999999</v>
      </c>
      <c r="AA2781" s="2">
        <v>36.019202999999997</v>
      </c>
      <c r="AB2781" s="2">
        <v>36.804271999999997</v>
      </c>
      <c r="AC2781" s="2">
        <v>37.530749999999998</v>
      </c>
      <c r="AD2781" s="2">
        <v>38.431953</v>
      </c>
      <c r="AE2781" s="2">
        <v>39.294879999999999</v>
      </c>
      <c r="AF2781" s="2">
        <v>39.893452000000003</v>
      </c>
      <c r="AG2781" s="2">
        <v>40.462597000000002</v>
      </c>
      <c r="AH2781" s="2">
        <v>41.151611000000003</v>
      </c>
      <c r="AI2781" s="2">
        <v>41.873519999999999</v>
      </c>
      <c r="AJ2781" s="2">
        <v>42.621654999999997</v>
      </c>
      <c r="AK2781" s="2">
        <v>43.173679</v>
      </c>
      <c r="AL2781" s="2">
        <v>43.805095999999999</v>
      </c>
      <c r="AM2781" s="2">
        <v>44.460937999999999</v>
      </c>
      <c r="AN2781" s="2">
        <v>45.012912999999998</v>
      </c>
      <c r="AO2781" s="3">
        <v>1.7999999999999999E-2</v>
      </c>
    </row>
    <row r="2782" spans="1:41" hidden="1" x14ac:dyDescent="0.2">
      <c r="A2782" t="s">
        <v>2068</v>
      </c>
      <c r="B2782" s="2" t="s">
        <v>15</v>
      </c>
      <c r="C2782" s="2" t="s">
        <v>2648</v>
      </c>
      <c r="D2782" s="2" t="s">
        <v>2680</v>
      </c>
      <c r="E2782" s="2" t="s">
        <v>2672</v>
      </c>
      <c r="F2782" s="2" t="s">
        <v>2656</v>
      </c>
      <c r="G2782" s="2" t="s">
        <v>2653</v>
      </c>
      <c r="H2782" s="2" t="s">
        <v>2046</v>
      </c>
      <c r="I2782" s="2" t="s">
        <v>186</v>
      </c>
      <c r="J2782" s="2"/>
      <c r="K2782" s="2">
        <v>27.118393000000001</v>
      </c>
      <c r="L2782" s="2">
        <v>26.889475000000001</v>
      </c>
      <c r="M2782" s="2">
        <v>29.191551</v>
      </c>
      <c r="N2782" s="2">
        <v>29.807448999999998</v>
      </c>
      <c r="O2782" s="2">
        <v>30.002960000000002</v>
      </c>
      <c r="P2782" s="2">
        <v>30.690897</v>
      </c>
      <c r="Q2782" s="2">
        <v>31.703721999999999</v>
      </c>
      <c r="R2782" s="2">
        <v>32.862369999999999</v>
      </c>
      <c r="S2782" s="2">
        <v>34.105694</v>
      </c>
      <c r="T2782" s="2">
        <v>34.553257000000002</v>
      </c>
      <c r="U2782" s="2">
        <v>35.279384999999998</v>
      </c>
      <c r="V2782" s="2">
        <v>36.130420999999998</v>
      </c>
      <c r="W2782" s="2">
        <v>36.965336000000001</v>
      </c>
      <c r="X2782" s="2">
        <v>37.869765999999998</v>
      </c>
      <c r="Y2782" s="2">
        <v>38.527985000000001</v>
      </c>
      <c r="Z2782" s="2">
        <v>39.562538000000004</v>
      </c>
      <c r="AA2782" s="2">
        <v>40.440215999999999</v>
      </c>
      <c r="AB2782" s="2">
        <v>41.359219000000003</v>
      </c>
      <c r="AC2782" s="2">
        <v>42.328353999999997</v>
      </c>
      <c r="AD2782" s="2">
        <v>43.330298999999997</v>
      </c>
      <c r="AE2782" s="2">
        <v>44.178809999999999</v>
      </c>
      <c r="AF2782" s="2">
        <v>44.812148999999998</v>
      </c>
      <c r="AG2782" s="2">
        <v>45.310893999999998</v>
      </c>
      <c r="AH2782" s="2">
        <v>47.036785000000002</v>
      </c>
      <c r="AI2782" s="2">
        <v>47.576923000000001</v>
      </c>
      <c r="AJ2782" s="2">
        <v>49.266514000000001</v>
      </c>
      <c r="AK2782" s="2">
        <v>49.965397000000003</v>
      </c>
      <c r="AL2782" s="2">
        <v>50.698841000000002</v>
      </c>
      <c r="AM2782" s="2">
        <v>53.133105999999998</v>
      </c>
      <c r="AN2782" s="2">
        <v>54.162326999999998</v>
      </c>
      <c r="AO2782" s="3">
        <v>2.4E-2</v>
      </c>
    </row>
    <row r="2783" spans="1:41" hidden="1" x14ac:dyDescent="0.2">
      <c r="A2783" t="s">
        <v>2068</v>
      </c>
      <c r="B2783" s="2" t="s">
        <v>157</v>
      </c>
      <c r="C2783" s="2"/>
      <c r="D2783" s="2"/>
      <c r="E2783" s="2"/>
      <c r="F2783" s="2"/>
      <c r="G2783" s="2"/>
      <c r="H2783" s="2"/>
      <c r="I2783" s="2"/>
      <c r="J2783" s="2"/>
      <c r="K2783" s="2"/>
      <c r="L2783" s="2"/>
      <c r="M2783" s="2"/>
      <c r="N2783" s="2"/>
      <c r="O2783" s="2"/>
      <c r="P2783" s="2"/>
      <c r="Q2783" s="2"/>
      <c r="R2783" s="2"/>
      <c r="S2783" s="2"/>
      <c r="T2783" s="2"/>
      <c r="U2783" s="2"/>
      <c r="V2783" s="2"/>
      <c r="W2783" s="2"/>
      <c r="X2783" s="2"/>
      <c r="Y2783" s="2"/>
      <c r="Z2783" s="2"/>
      <c r="AA2783" s="2"/>
      <c r="AB2783" s="2"/>
      <c r="AC2783" s="2"/>
      <c r="AD2783" s="2"/>
      <c r="AE2783" s="2"/>
      <c r="AF2783" s="2"/>
      <c r="AG2783" s="2"/>
      <c r="AH2783" s="2"/>
      <c r="AI2783" s="2"/>
      <c r="AJ2783" s="2"/>
      <c r="AK2783" s="2"/>
      <c r="AL2783" s="2"/>
      <c r="AM2783" s="2"/>
      <c r="AN2783" s="2"/>
      <c r="AO2783" s="2"/>
    </row>
    <row r="2784" spans="1:41" hidden="1" x14ac:dyDescent="0.2">
      <c r="A2784" t="s">
        <v>2068</v>
      </c>
      <c r="B2784" s="2" t="s">
        <v>310</v>
      </c>
      <c r="C2784" s="2"/>
      <c r="D2784" s="2"/>
      <c r="E2784" s="2"/>
      <c r="F2784" s="2"/>
      <c r="G2784" s="2"/>
      <c r="H2784" s="2"/>
      <c r="I2784" s="2"/>
      <c r="J2784" s="2"/>
      <c r="K2784" s="2"/>
      <c r="L2784" s="2"/>
      <c r="M2784" s="2"/>
      <c r="N2784" s="2"/>
      <c r="O2784" s="2"/>
      <c r="P2784" s="2"/>
      <c r="Q2784" s="2"/>
      <c r="R2784" s="2"/>
      <c r="S2784" s="2"/>
      <c r="T2784" s="2"/>
      <c r="U2784" s="2"/>
      <c r="V2784" s="2"/>
      <c r="W2784" s="2"/>
      <c r="X2784" s="2"/>
      <c r="Y2784" s="2"/>
      <c r="Z2784" s="2"/>
      <c r="AA2784" s="2"/>
      <c r="AB2784" s="2"/>
      <c r="AC2784" s="2"/>
      <c r="AD2784" s="2"/>
      <c r="AE2784" s="2"/>
      <c r="AF2784" s="2"/>
      <c r="AG2784" s="2"/>
      <c r="AH2784" s="2"/>
      <c r="AI2784" s="2"/>
      <c r="AJ2784" s="2"/>
      <c r="AK2784" s="2"/>
      <c r="AL2784" s="2"/>
      <c r="AM2784" s="2"/>
      <c r="AN2784" s="2"/>
      <c r="AO2784" s="2"/>
    </row>
    <row r="2785" spans="1:41" hidden="1" x14ac:dyDescent="0.2">
      <c r="A2785" t="s">
        <v>2068</v>
      </c>
      <c r="B2785" s="2" t="s">
        <v>8</v>
      </c>
      <c r="C2785" s="2" t="s">
        <v>181</v>
      </c>
      <c r="D2785" s="2" t="s">
        <v>2680</v>
      </c>
      <c r="E2785" s="2" t="s">
        <v>2674</v>
      </c>
      <c r="F2785" s="2"/>
      <c r="G2785" s="2"/>
      <c r="H2785" s="2"/>
      <c r="I2785" s="2" t="s">
        <v>311</v>
      </c>
      <c r="J2785" s="2"/>
      <c r="K2785" s="2"/>
      <c r="L2785" s="2"/>
      <c r="M2785" s="2"/>
      <c r="N2785" s="2"/>
      <c r="O2785" s="2"/>
      <c r="P2785" s="2"/>
      <c r="Q2785" s="2"/>
      <c r="R2785" s="2"/>
      <c r="S2785" s="2"/>
      <c r="T2785" s="2"/>
      <c r="U2785" s="2"/>
      <c r="V2785" s="2"/>
      <c r="W2785" s="2"/>
      <c r="X2785" s="2"/>
      <c r="Y2785" s="2"/>
      <c r="Z2785" s="2"/>
      <c r="AA2785" s="2"/>
      <c r="AB2785" s="2"/>
      <c r="AC2785" s="2"/>
      <c r="AD2785" s="2"/>
      <c r="AE2785" s="2"/>
      <c r="AF2785" s="2"/>
      <c r="AG2785" s="2"/>
      <c r="AH2785" s="2"/>
      <c r="AI2785" s="2"/>
      <c r="AJ2785" s="2"/>
      <c r="AK2785" s="2"/>
      <c r="AL2785" s="2"/>
      <c r="AM2785" s="2"/>
      <c r="AN2785" s="2"/>
      <c r="AO2785" s="2"/>
    </row>
    <row r="2786" spans="1:41" hidden="1" x14ac:dyDescent="0.2">
      <c r="A2786" t="s">
        <v>2068</v>
      </c>
      <c r="B2786" s="2" t="s">
        <v>11</v>
      </c>
      <c r="C2786" s="2" t="s">
        <v>181</v>
      </c>
      <c r="D2786" s="2" t="s">
        <v>2680</v>
      </c>
      <c r="E2786" s="2" t="s">
        <v>2674</v>
      </c>
      <c r="F2786" s="2" t="s">
        <v>2651</v>
      </c>
      <c r="G2786" s="2"/>
      <c r="H2786" s="2" t="s">
        <v>2047</v>
      </c>
      <c r="I2786" s="2" t="s">
        <v>311</v>
      </c>
      <c r="J2786" s="2"/>
      <c r="K2786" s="2">
        <v>31.597269000000001</v>
      </c>
      <c r="L2786" s="2">
        <v>32.683647000000001</v>
      </c>
      <c r="M2786" s="2">
        <v>34.235126000000001</v>
      </c>
      <c r="N2786" s="2">
        <v>34.570984000000003</v>
      </c>
      <c r="O2786" s="2">
        <v>35.162391999999997</v>
      </c>
      <c r="P2786" s="2">
        <v>36.183903000000001</v>
      </c>
      <c r="Q2786" s="2">
        <v>37.664532000000001</v>
      </c>
      <c r="R2786" s="2">
        <v>39.325172000000002</v>
      </c>
      <c r="S2786" s="2">
        <v>40.975746000000001</v>
      </c>
      <c r="T2786" s="2">
        <v>42.526268000000002</v>
      </c>
      <c r="U2786" s="2">
        <v>43.946800000000003</v>
      </c>
      <c r="V2786" s="2">
        <v>45.335811999999997</v>
      </c>
      <c r="W2786" s="2">
        <v>47.091835000000003</v>
      </c>
      <c r="X2786" s="2">
        <v>48.678238</v>
      </c>
      <c r="Y2786" s="2">
        <v>49.949657000000002</v>
      </c>
      <c r="Z2786" s="2">
        <v>51.579844999999999</v>
      </c>
      <c r="AA2786" s="2">
        <v>52.698273</v>
      </c>
      <c r="AB2786" s="2">
        <v>54.422767999999998</v>
      </c>
      <c r="AC2786" s="2">
        <v>56.115734000000003</v>
      </c>
      <c r="AD2786" s="2">
        <v>57.981532999999999</v>
      </c>
      <c r="AE2786" s="2">
        <v>59.890514000000003</v>
      </c>
      <c r="AF2786" s="2">
        <v>61.634433999999999</v>
      </c>
      <c r="AG2786" s="2">
        <v>63.426555999999998</v>
      </c>
      <c r="AH2786" s="2">
        <v>65.318961999999999</v>
      </c>
      <c r="AI2786" s="2">
        <v>67.232039999999998</v>
      </c>
      <c r="AJ2786" s="2">
        <v>69.229301000000007</v>
      </c>
      <c r="AK2786" s="2">
        <v>72.261161999999999</v>
      </c>
      <c r="AL2786" s="2">
        <v>74.533576999999994</v>
      </c>
      <c r="AM2786" s="2">
        <v>76.689896000000005</v>
      </c>
      <c r="AN2786" s="2">
        <v>78.929855000000003</v>
      </c>
      <c r="AO2786" s="3">
        <v>3.2000000000000001E-2</v>
      </c>
    </row>
    <row r="2787" spans="1:41" hidden="1" x14ac:dyDescent="0.2">
      <c r="A2787" t="s">
        <v>2068</v>
      </c>
      <c r="B2787" s="2" t="s">
        <v>13</v>
      </c>
      <c r="C2787" s="2" t="s">
        <v>181</v>
      </c>
      <c r="D2787" s="2" t="s">
        <v>2680</v>
      </c>
      <c r="E2787" s="2" t="s">
        <v>2674</v>
      </c>
      <c r="F2787" s="2" t="s">
        <v>2652</v>
      </c>
      <c r="G2787" s="2"/>
      <c r="H2787" s="2" t="s">
        <v>2048</v>
      </c>
      <c r="I2787" s="2" t="s">
        <v>311</v>
      </c>
      <c r="J2787" s="2"/>
      <c r="K2787" s="2">
        <v>31.591602000000002</v>
      </c>
      <c r="L2787" s="2">
        <v>32.359817999999997</v>
      </c>
      <c r="M2787" s="2">
        <v>33.500011000000001</v>
      </c>
      <c r="N2787" s="2">
        <v>33.656776000000001</v>
      </c>
      <c r="O2787" s="2">
        <v>34.202488000000002</v>
      </c>
      <c r="P2787" s="2">
        <v>35.211773000000001</v>
      </c>
      <c r="Q2787" s="2">
        <v>36.588771999999999</v>
      </c>
      <c r="R2787" s="2">
        <v>38.118918999999998</v>
      </c>
      <c r="S2787" s="2">
        <v>39.735813</v>
      </c>
      <c r="T2787" s="2">
        <v>41.423161</v>
      </c>
      <c r="U2787" s="2">
        <v>42.959784999999997</v>
      </c>
      <c r="V2787" s="2">
        <v>44.419784999999997</v>
      </c>
      <c r="W2787" s="2">
        <v>46.103661000000002</v>
      </c>
      <c r="X2787" s="2">
        <v>47.650356000000002</v>
      </c>
      <c r="Y2787" s="2">
        <v>49.156914</v>
      </c>
      <c r="Z2787" s="2">
        <v>50.718539999999997</v>
      </c>
      <c r="AA2787" s="2">
        <v>52.45335</v>
      </c>
      <c r="AB2787" s="2">
        <v>54.202613999999997</v>
      </c>
      <c r="AC2787" s="2">
        <v>55.915230000000001</v>
      </c>
      <c r="AD2787" s="2">
        <v>57.846245000000003</v>
      </c>
      <c r="AE2787" s="2">
        <v>59.796978000000003</v>
      </c>
      <c r="AF2787" s="2">
        <v>61.445999</v>
      </c>
      <c r="AG2787" s="2">
        <v>63.141871999999999</v>
      </c>
      <c r="AH2787" s="2">
        <v>64.995529000000005</v>
      </c>
      <c r="AI2787" s="2">
        <v>66.917732000000001</v>
      </c>
      <c r="AJ2787" s="2">
        <v>68.900802999999996</v>
      </c>
      <c r="AK2787" s="2">
        <v>70.711822999999995</v>
      </c>
      <c r="AL2787" s="2">
        <v>72.569275000000005</v>
      </c>
      <c r="AM2787" s="2">
        <v>74.425392000000002</v>
      </c>
      <c r="AN2787" s="2">
        <v>76.211021000000002</v>
      </c>
      <c r="AO2787" s="3">
        <v>3.1E-2</v>
      </c>
    </row>
    <row r="2788" spans="1:41" hidden="1" x14ac:dyDescent="0.2">
      <c r="A2788" t="s">
        <v>2068</v>
      </c>
      <c r="B2788" s="2" t="s">
        <v>15</v>
      </c>
      <c r="C2788" s="2" t="s">
        <v>181</v>
      </c>
      <c r="D2788" s="2" t="s">
        <v>2680</v>
      </c>
      <c r="E2788" s="2" t="s">
        <v>2674</v>
      </c>
      <c r="F2788" s="2" t="s">
        <v>2653</v>
      </c>
      <c r="G2788" s="2"/>
      <c r="H2788" s="2" t="s">
        <v>2049</v>
      </c>
      <c r="I2788" s="2" t="s">
        <v>311</v>
      </c>
      <c r="J2788" s="2"/>
      <c r="K2788" s="2">
        <v>31.635103000000001</v>
      </c>
      <c r="L2788" s="2">
        <v>32.743389000000001</v>
      </c>
      <c r="M2788" s="2">
        <v>35.202872999999997</v>
      </c>
      <c r="N2788" s="2">
        <v>36.481251</v>
      </c>
      <c r="O2788" s="2">
        <v>37.126949000000003</v>
      </c>
      <c r="P2788" s="2">
        <v>38.318890000000003</v>
      </c>
      <c r="Q2788" s="2">
        <v>39.721325</v>
      </c>
      <c r="R2788" s="2">
        <v>41.382126</v>
      </c>
      <c r="S2788" s="2">
        <v>43.237988000000001</v>
      </c>
      <c r="T2788" s="2">
        <v>44.248905000000001</v>
      </c>
      <c r="U2788" s="2">
        <v>45.670296</v>
      </c>
      <c r="V2788" s="2">
        <v>47.172691</v>
      </c>
      <c r="W2788" s="2">
        <v>48.699646000000001</v>
      </c>
      <c r="X2788" s="2">
        <v>50.280144</v>
      </c>
      <c r="Y2788" s="2">
        <v>51.686076999999997</v>
      </c>
      <c r="Z2788" s="2">
        <v>53.495730999999999</v>
      </c>
      <c r="AA2788" s="2">
        <v>55.213444000000003</v>
      </c>
      <c r="AB2788" s="2">
        <v>56.962398999999998</v>
      </c>
      <c r="AC2788" s="2">
        <v>58.840266999999997</v>
      </c>
      <c r="AD2788" s="2">
        <v>60.771979999999999</v>
      </c>
      <c r="AE2788" s="2">
        <v>62.556899999999999</v>
      </c>
      <c r="AF2788" s="2">
        <v>64.211960000000005</v>
      </c>
      <c r="AG2788" s="2">
        <v>65.763915999999995</v>
      </c>
      <c r="AH2788" s="2">
        <v>68.735809000000003</v>
      </c>
      <c r="AI2788" s="2">
        <v>70.280242999999999</v>
      </c>
      <c r="AJ2788" s="2">
        <v>73.184218999999999</v>
      </c>
      <c r="AK2788" s="2">
        <v>75.027161000000007</v>
      </c>
      <c r="AL2788" s="2">
        <v>76.996055999999996</v>
      </c>
      <c r="AM2788" s="2">
        <v>80.912970999999999</v>
      </c>
      <c r="AN2788" s="2">
        <v>83.133735999999999</v>
      </c>
      <c r="AO2788" s="3">
        <v>3.4000000000000002E-2</v>
      </c>
    </row>
    <row r="2789" spans="1:41" hidden="1" x14ac:dyDescent="0.2">
      <c r="A2789" t="s">
        <v>2068</v>
      </c>
      <c r="B2789" s="2" t="s">
        <v>29</v>
      </c>
      <c r="C2789" s="2" t="s">
        <v>181</v>
      </c>
      <c r="D2789" s="2" t="s">
        <v>2680</v>
      </c>
      <c r="E2789" s="2" t="s">
        <v>2675</v>
      </c>
      <c r="F2789" s="2"/>
      <c r="G2789" s="2"/>
      <c r="H2789" s="2"/>
      <c r="I2789" s="2" t="s">
        <v>311</v>
      </c>
      <c r="J2789" s="2"/>
      <c r="K2789" s="2"/>
      <c r="L2789" s="2"/>
      <c r="M2789" s="2"/>
      <c r="N2789" s="2"/>
      <c r="O2789" s="2"/>
      <c r="P2789" s="2"/>
      <c r="Q2789" s="2"/>
      <c r="R2789" s="2"/>
      <c r="S2789" s="2"/>
      <c r="T2789" s="2"/>
      <c r="U2789" s="2"/>
      <c r="V2789" s="2"/>
      <c r="W2789" s="2"/>
      <c r="X2789" s="2"/>
      <c r="Y2789" s="2"/>
      <c r="Z2789" s="2"/>
      <c r="AA2789" s="2"/>
      <c r="AB2789" s="2"/>
      <c r="AC2789" s="2"/>
      <c r="AD2789" s="2"/>
      <c r="AE2789" s="2"/>
      <c r="AF2789" s="2"/>
      <c r="AG2789" s="2"/>
      <c r="AH2789" s="2"/>
      <c r="AI2789" s="2"/>
      <c r="AJ2789" s="2"/>
      <c r="AK2789" s="2"/>
      <c r="AL2789" s="2"/>
      <c r="AM2789" s="2"/>
      <c r="AN2789" s="2"/>
      <c r="AO2789" s="2"/>
    </row>
    <row r="2790" spans="1:41" hidden="1" x14ac:dyDescent="0.2">
      <c r="A2790" t="s">
        <v>2068</v>
      </c>
      <c r="B2790" s="2" t="s">
        <v>11</v>
      </c>
      <c r="C2790" s="2" t="s">
        <v>181</v>
      </c>
      <c r="D2790" s="2" t="s">
        <v>2680</v>
      </c>
      <c r="E2790" s="2" t="s">
        <v>2675</v>
      </c>
      <c r="F2790" s="2" t="s">
        <v>2651</v>
      </c>
      <c r="G2790" s="2"/>
      <c r="H2790" s="2" t="s">
        <v>2050</v>
      </c>
      <c r="I2790" s="2" t="s">
        <v>311</v>
      </c>
      <c r="J2790" s="2"/>
      <c r="K2790" s="2">
        <v>23.536362</v>
      </c>
      <c r="L2790" s="2">
        <v>23.916943</v>
      </c>
      <c r="M2790" s="2">
        <v>24.340852999999999</v>
      </c>
      <c r="N2790" s="2">
        <v>23.908111999999999</v>
      </c>
      <c r="O2790" s="2">
        <v>23.871212</v>
      </c>
      <c r="P2790" s="2">
        <v>24.226706</v>
      </c>
      <c r="Q2790" s="2">
        <v>25.162766999999999</v>
      </c>
      <c r="R2790" s="2">
        <v>26.223217000000002</v>
      </c>
      <c r="S2790" s="2">
        <v>27.253601</v>
      </c>
      <c r="T2790" s="2">
        <v>28.161771999999999</v>
      </c>
      <c r="U2790" s="2">
        <v>28.980909</v>
      </c>
      <c r="V2790" s="2">
        <v>29.759129000000001</v>
      </c>
      <c r="W2790" s="2">
        <v>30.762691</v>
      </c>
      <c r="X2790" s="2">
        <v>31.691959000000001</v>
      </c>
      <c r="Y2790" s="2">
        <v>32.348328000000002</v>
      </c>
      <c r="Z2790" s="2">
        <v>33.282845000000002</v>
      </c>
      <c r="AA2790" s="2">
        <v>33.763286999999998</v>
      </c>
      <c r="AB2790" s="2">
        <v>34.716811999999997</v>
      </c>
      <c r="AC2790" s="2">
        <v>35.642085999999999</v>
      </c>
      <c r="AD2790" s="2">
        <v>36.635826000000002</v>
      </c>
      <c r="AE2790" s="2">
        <v>37.747233999999999</v>
      </c>
      <c r="AF2790" s="2">
        <v>38.714916000000002</v>
      </c>
      <c r="AG2790" s="2">
        <v>39.741058000000002</v>
      </c>
      <c r="AH2790" s="2">
        <v>40.806393</v>
      </c>
      <c r="AI2790" s="2">
        <v>41.877150999999998</v>
      </c>
      <c r="AJ2790" s="2">
        <v>43.031897999999998</v>
      </c>
      <c r="AK2790" s="2">
        <v>44.934398999999999</v>
      </c>
      <c r="AL2790" s="2">
        <v>46.22681</v>
      </c>
      <c r="AM2790" s="2">
        <v>47.53463</v>
      </c>
      <c r="AN2790" s="2">
        <v>48.867161000000003</v>
      </c>
      <c r="AO2790" s="3">
        <v>2.5999999999999999E-2</v>
      </c>
    </row>
    <row r="2791" spans="1:41" hidden="1" x14ac:dyDescent="0.2">
      <c r="A2791" t="s">
        <v>2068</v>
      </c>
      <c r="B2791" s="2" t="s">
        <v>13</v>
      </c>
      <c r="C2791" s="2" t="s">
        <v>181</v>
      </c>
      <c r="D2791" s="2" t="s">
        <v>2680</v>
      </c>
      <c r="E2791" s="2" t="s">
        <v>2675</v>
      </c>
      <c r="F2791" s="2" t="s">
        <v>2652</v>
      </c>
      <c r="G2791" s="2"/>
      <c r="H2791" s="2" t="s">
        <v>2051</v>
      </c>
      <c r="I2791" s="2" t="s">
        <v>311</v>
      </c>
      <c r="J2791" s="2"/>
      <c r="K2791" s="2">
        <v>23.528179000000002</v>
      </c>
      <c r="L2791" s="2">
        <v>23.457457999999999</v>
      </c>
      <c r="M2791" s="2">
        <v>23.484226</v>
      </c>
      <c r="N2791" s="2">
        <v>23.067599999999999</v>
      </c>
      <c r="O2791" s="2">
        <v>22.965869999999999</v>
      </c>
      <c r="P2791" s="2">
        <v>23.298098</v>
      </c>
      <c r="Q2791" s="2">
        <v>24.15814</v>
      </c>
      <c r="R2791" s="2">
        <v>25.064657</v>
      </c>
      <c r="S2791" s="2">
        <v>26.025815999999999</v>
      </c>
      <c r="T2791" s="2">
        <v>27.007456000000001</v>
      </c>
      <c r="U2791" s="2">
        <v>27.900279999999999</v>
      </c>
      <c r="V2791" s="2">
        <v>28.710778999999999</v>
      </c>
      <c r="W2791" s="2">
        <v>29.686343999999998</v>
      </c>
      <c r="X2791" s="2">
        <v>30.567779999999999</v>
      </c>
      <c r="Y2791" s="2">
        <v>31.386913</v>
      </c>
      <c r="Z2791" s="2">
        <v>32.234431999999998</v>
      </c>
      <c r="AA2791" s="2">
        <v>33.170631</v>
      </c>
      <c r="AB2791" s="2">
        <v>34.146217</v>
      </c>
      <c r="AC2791" s="2">
        <v>35.093975</v>
      </c>
      <c r="AD2791" s="2">
        <v>36.198486000000003</v>
      </c>
      <c r="AE2791" s="2">
        <v>37.252471999999997</v>
      </c>
      <c r="AF2791" s="2">
        <v>38.133747</v>
      </c>
      <c r="AG2791" s="2">
        <v>39.066761</v>
      </c>
      <c r="AH2791" s="2">
        <v>40.081443999999998</v>
      </c>
      <c r="AI2791" s="2">
        <v>41.144238000000001</v>
      </c>
      <c r="AJ2791" s="2">
        <v>42.26878</v>
      </c>
      <c r="AK2791" s="2">
        <v>43.151240999999999</v>
      </c>
      <c r="AL2791" s="2">
        <v>44.197490999999999</v>
      </c>
      <c r="AM2791" s="2">
        <v>45.311751999999998</v>
      </c>
      <c r="AN2791" s="2">
        <v>46.343941000000001</v>
      </c>
      <c r="AO2791" s="3">
        <v>2.4E-2</v>
      </c>
    </row>
    <row r="2792" spans="1:41" hidden="1" x14ac:dyDescent="0.2">
      <c r="A2792" t="s">
        <v>2068</v>
      </c>
      <c r="B2792" s="2" t="s">
        <v>15</v>
      </c>
      <c r="C2792" s="2" t="s">
        <v>181</v>
      </c>
      <c r="D2792" s="2" t="s">
        <v>2680</v>
      </c>
      <c r="E2792" s="2" t="s">
        <v>2675</v>
      </c>
      <c r="F2792" s="2" t="s">
        <v>2653</v>
      </c>
      <c r="G2792" s="2"/>
      <c r="H2792" s="2" t="s">
        <v>2052</v>
      </c>
      <c r="I2792" s="2" t="s">
        <v>311</v>
      </c>
      <c r="J2792" s="2"/>
      <c r="K2792" s="2">
        <v>23.566897999999998</v>
      </c>
      <c r="L2792" s="2">
        <v>23.992972999999999</v>
      </c>
      <c r="M2792" s="2">
        <v>25.289726000000002</v>
      </c>
      <c r="N2792" s="2">
        <v>25.598538999999999</v>
      </c>
      <c r="O2792" s="2">
        <v>25.690895000000001</v>
      </c>
      <c r="P2792" s="2">
        <v>26.199649999999998</v>
      </c>
      <c r="Q2792" s="2">
        <v>27.123795999999999</v>
      </c>
      <c r="R2792" s="2">
        <v>28.180807000000001</v>
      </c>
      <c r="S2792" s="2">
        <v>29.463809999999999</v>
      </c>
      <c r="T2792" s="2">
        <v>29.898947</v>
      </c>
      <c r="U2792" s="2">
        <v>30.744226000000001</v>
      </c>
      <c r="V2792" s="2">
        <v>31.655201000000002</v>
      </c>
      <c r="W2792" s="2">
        <v>32.567191999999999</v>
      </c>
      <c r="X2792" s="2">
        <v>33.480128999999998</v>
      </c>
      <c r="Y2792" s="2">
        <v>34.270415999999997</v>
      </c>
      <c r="Z2792" s="2">
        <v>35.346958000000001</v>
      </c>
      <c r="AA2792" s="2">
        <v>36.323078000000002</v>
      </c>
      <c r="AB2792" s="2">
        <v>37.321716000000002</v>
      </c>
      <c r="AC2792" s="2">
        <v>38.430560999999997</v>
      </c>
      <c r="AD2792" s="2">
        <v>39.536918999999997</v>
      </c>
      <c r="AE2792" s="2">
        <v>40.557178</v>
      </c>
      <c r="AF2792" s="2">
        <v>41.396534000000003</v>
      </c>
      <c r="AG2792" s="2">
        <v>42.245162999999998</v>
      </c>
      <c r="AH2792" s="2">
        <v>44.157325999999998</v>
      </c>
      <c r="AI2792" s="2">
        <v>45.087372000000002</v>
      </c>
      <c r="AJ2792" s="2">
        <v>46.957619000000001</v>
      </c>
      <c r="AK2792" s="2">
        <v>48.008938000000001</v>
      </c>
      <c r="AL2792" s="2">
        <v>48.973346999999997</v>
      </c>
      <c r="AM2792" s="2">
        <v>51.576842999999997</v>
      </c>
      <c r="AN2792" s="2">
        <v>53.009543999999998</v>
      </c>
      <c r="AO2792" s="3">
        <v>2.8000000000000001E-2</v>
      </c>
    </row>
    <row r="2793" spans="1:41" hidden="1" x14ac:dyDescent="0.2">
      <c r="A2793" t="s">
        <v>2068</v>
      </c>
      <c r="B2793" s="2" t="s">
        <v>46</v>
      </c>
      <c r="C2793" s="2" t="s">
        <v>181</v>
      </c>
      <c r="D2793" s="2" t="s">
        <v>2680</v>
      </c>
      <c r="E2793" s="2" t="s">
        <v>2676</v>
      </c>
      <c r="F2793" s="2"/>
      <c r="G2793" s="2"/>
      <c r="H2793" s="2"/>
      <c r="I2793" s="2" t="s">
        <v>311</v>
      </c>
      <c r="J2793" s="2"/>
      <c r="K2793" s="2"/>
      <c r="L2793" s="2"/>
      <c r="M2793" s="2"/>
      <c r="N2793" s="2"/>
      <c r="O2793" s="2"/>
      <c r="P2793" s="2"/>
      <c r="Q2793" s="2"/>
      <c r="R2793" s="2"/>
      <c r="S2793" s="2"/>
      <c r="T2793" s="2"/>
      <c r="U2793" s="2"/>
      <c r="V2793" s="2"/>
      <c r="W2793" s="2"/>
      <c r="X2793" s="2"/>
      <c r="Y2793" s="2"/>
      <c r="Z2793" s="2"/>
      <c r="AA2793" s="2"/>
      <c r="AB2793" s="2"/>
      <c r="AC2793" s="2"/>
      <c r="AD2793" s="2"/>
      <c r="AE2793" s="2"/>
      <c r="AF2793" s="2"/>
      <c r="AG2793" s="2"/>
      <c r="AH2793" s="2"/>
      <c r="AI2793" s="2"/>
      <c r="AJ2793" s="2"/>
      <c r="AK2793" s="2"/>
      <c r="AL2793" s="2"/>
      <c r="AM2793" s="2"/>
      <c r="AN2793" s="2"/>
      <c r="AO2793" s="2"/>
    </row>
    <row r="2794" spans="1:41" hidden="1" x14ac:dyDescent="0.2">
      <c r="A2794" t="s">
        <v>2068</v>
      </c>
      <c r="B2794" s="2" t="s">
        <v>11</v>
      </c>
      <c r="C2794" s="2" t="s">
        <v>181</v>
      </c>
      <c r="D2794" s="2" t="s">
        <v>2680</v>
      </c>
      <c r="E2794" s="2" t="s">
        <v>2676</v>
      </c>
      <c r="F2794" s="2" t="s">
        <v>2651</v>
      </c>
      <c r="G2794" s="2"/>
      <c r="H2794" s="2" t="s">
        <v>2053</v>
      </c>
      <c r="I2794" s="2" t="s">
        <v>311</v>
      </c>
      <c r="J2794" s="2"/>
      <c r="K2794" s="2">
        <v>84.183745999999999</v>
      </c>
      <c r="L2794" s="2">
        <v>92.189400000000006</v>
      </c>
      <c r="M2794" s="2">
        <v>89.961265999999995</v>
      </c>
      <c r="N2794" s="2">
        <v>91.453575000000001</v>
      </c>
      <c r="O2794" s="2">
        <v>93.667900000000003</v>
      </c>
      <c r="P2794" s="2">
        <v>98.072792000000007</v>
      </c>
      <c r="Q2794" s="2">
        <v>103.89799499999999</v>
      </c>
      <c r="R2794" s="2">
        <v>111.43383799999999</v>
      </c>
      <c r="S2794" s="2">
        <v>117.874886</v>
      </c>
      <c r="T2794" s="2">
        <v>124.45858800000001</v>
      </c>
      <c r="U2794" s="2">
        <v>131.29367099999999</v>
      </c>
      <c r="V2794" s="2">
        <v>137.97087099999999</v>
      </c>
      <c r="W2794" s="2">
        <v>144.79933199999999</v>
      </c>
      <c r="X2794" s="2">
        <v>150.28653</v>
      </c>
      <c r="Y2794" s="2">
        <v>155.50498999999999</v>
      </c>
      <c r="Z2794" s="2">
        <v>161.45082099999999</v>
      </c>
      <c r="AA2794" s="2">
        <v>168.36158800000001</v>
      </c>
      <c r="AB2794" s="2">
        <v>175.09437600000001</v>
      </c>
      <c r="AC2794" s="2">
        <v>180.522156</v>
      </c>
      <c r="AD2794" s="2">
        <v>188.11978099999999</v>
      </c>
      <c r="AE2794" s="2">
        <v>195.78370699999999</v>
      </c>
      <c r="AF2794" s="2">
        <v>201.97280900000001</v>
      </c>
      <c r="AG2794" s="2">
        <v>209.661011</v>
      </c>
      <c r="AH2794" s="2">
        <v>217.513229</v>
      </c>
      <c r="AI2794" s="2">
        <v>224.05529799999999</v>
      </c>
      <c r="AJ2794" s="2">
        <v>232.222275</v>
      </c>
      <c r="AK2794" s="2">
        <v>239.44577000000001</v>
      </c>
      <c r="AL2794" s="2">
        <v>245.54487599999999</v>
      </c>
      <c r="AM2794" s="2">
        <v>252.50782799999999</v>
      </c>
      <c r="AN2794" s="2">
        <v>261.77877799999999</v>
      </c>
      <c r="AO2794" s="3">
        <v>0.04</v>
      </c>
    </row>
    <row r="2795" spans="1:41" hidden="1" x14ac:dyDescent="0.2">
      <c r="A2795" t="s">
        <v>2068</v>
      </c>
      <c r="B2795" s="2" t="s">
        <v>13</v>
      </c>
      <c r="C2795" s="2" t="s">
        <v>181</v>
      </c>
      <c r="D2795" s="2" t="s">
        <v>2680</v>
      </c>
      <c r="E2795" s="2" t="s">
        <v>2676</v>
      </c>
      <c r="F2795" s="2" t="s">
        <v>2652</v>
      </c>
      <c r="G2795" s="2"/>
      <c r="H2795" s="2" t="s">
        <v>2054</v>
      </c>
      <c r="I2795" s="2" t="s">
        <v>311</v>
      </c>
      <c r="J2795" s="2"/>
      <c r="K2795" s="2">
        <v>84.177620000000005</v>
      </c>
      <c r="L2795" s="2">
        <v>88.714905000000002</v>
      </c>
      <c r="M2795" s="2">
        <v>83.669075000000007</v>
      </c>
      <c r="N2795" s="2">
        <v>83.205765</v>
      </c>
      <c r="O2795" s="2">
        <v>84.776695000000004</v>
      </c>
      <c r="P2795" s="2">
        <v>87.940544000000003</v>
      </c>
      <c r="Q2795" s="2">
        <v>92.198402000000002</v>
      </c>
      <c r="R2795" s="2">
        <v>98.480948999999995</v>
      </c>
      <c r="S2795" s="2">
        <v>104.627106</v>
      </c>
      <c r="T2795" s="2">
        <v>110.495346</v>
      </c>
      <c r="U2795" s="2">
        <v>116.118439</v>
      </c>
      <c r="V2795" s="2">
        <v>122.914383</v>
      </c>
      <c r="W2795" s="2">
        <v>130.81381200000001</v>
      </c>
      <c r="X2795" s="2">
        <v>136.197418</v>
      </c>
      <c r="Y2795" s="2">
        <v>141.299057</v>
      </c>
      <c r="Z2795" s="2">
        <v>147.075333</v>
      </c>
      <c r="AA2795" s="2">
        <v>153.97593699999999</v>
      </c>
      <c r="AB2795" s="2">
        <v>161.05969200000001</v>
      </c>
      <c r="AC2795" s="2">
        <v>167.18185399999999</v>
      </c>
      <c r="AD2795" s="2">
        <v>174.737076</v>
      </c>
      <c r="AE2795" s="2">
        <v>182.32659899999999</v>
      </c>
      <c r="AF2795" s="2">
        <v>188.91859400000001</v>
      </c>
      <c r="AG2795" s="2">
        <v>196.57165499999999</v>
      </c>
      <c r="AH2795" s="2">
        <v>203.73147599999999</v>
      </c>
      <c r="AI2795" s="2">
        <v>210.68225100000001</v>
      </c>
      <c r="AJ2795" s="2">
        <v>218.01924099999999</v>
      </c>
      <c r="AK2795" s="2">
        <v>225.67001300000001</v>
      </c>
      <c r="AL2795" s="2">
        <v>232.08206200000001</v>
      </c>
      <c r="AM2795" s="2">
        <v>239.117706</v>
      </c>
      <c r="AN2795" s="2">
        <v>248.556107</v>
      </c>
      <c r="AO2795" s="3">
        <v>3.7999999999999999E-2</v>
      </c>
    </row>
    <row r="2796" spans="1:41" hidden="1" x14ac:dyDescent="0.2">
      <c r="A2796" t="s">
        <v>2068</v>
      </c>
      <c r="B2796" s="2" t="s">
        <v>15</v>
      </c>
      <c r="C2796" s="2" t="s">
        <v>181</v>
      </c>
      <c r="D2796" s="2" t="s">
        <v>2680</v>
      </c>
      <c r="E2796" s="2" t="s">
        <v>2676</v>
      </c>
      <c r="F2796" s="2" t="s">
        <v>2653</v>
      </c>
      <c r="G2796" s="2"/>
      <c r="H2796" s="2" t="s">
        <v>2055</v>
      </c>
      <c r="I2796" s="2" t="s">
        <v>311</v>
      </c>
      <c r="J2796" s="2"/>
      <c r="K2796" s="2">
        <v>84.69529</v>
      </c>
      <c r="L2796" s="2">
        <v>96.030959999999993</v>
      </c>
      <c r="M2796" s="2">
        <v>96.542702000000006</v>
      </c>
      <c r="N2796" s="2">
        <v>102.601547</v>
      </c>
      <c r="O2796" s="2">
        <v>108.148819</v>
      </c>
      <c r="P2796" s="2">
        <v>114.749352</v>
      </c>
      <c r="Q2796" s="2">
        <v>121.760025</v>
      </c>
      <c r="R2796" s="2">
        <v>129.89009100000001</v>
      </c>
      <c r="S2796" s="2">
        <v>141.93405200000001</v>
      </c>
      <c r="T2796" s="2">
        <v>150.86134300000001</v>
      </c>
      <c r="U2796" s="2">
        <v>160.662003</v>
      </c>
      <c r="V2796" s="2">
        <v>170.65301500000001</v>
      </c>
      <c r="W2796" s="2">
        <v>179.559586</v>
      </c>
      <c r="X2796" s="2">
        <v>187.45426900000001</v>
      </c>
      <c r="Y2796" s="2">
        <v>193.52534499999999</v>
      </c>
      <c r="Z2796" s="2">
        <v>202.36750799999999</v>
      </c>
      <c r="AA2796" s="2">
        <v>209.56213399999999</v>
      </c>
      <c r="AB2796" s="2">
        <v>217.41445899999999</v>
      </c>
      <c r="AC2796" s="2">
        <v>225.812027</v>
      </c>
      <c r="AD2796" s="2">
        <v>231.65107699999999</v>
      </c>
      <c r="AE2796" s="2">
        <v>238.01672400000001</v>
      </c>
      <c r="AF2796" s="2">
        <v>244.30349699999999</v>
      </c>
      <c r="AG2796" s="2">
        <v>252.95280500000001</v>
      </c>
      <c r="AH2796" s="2">
        <v>264.67511000000002</v>
      </c>
      <c r="AI2796" s="2">
        <v>275.19635</v>
      </c>
      <c r="AJ2796" s="2">
        <v>285.55367999999999</v>
      </c>
      <c r="AK2796" s="2">
        <v>294.29070999999999</v>
      </c>
      <c r="AL2796" s="2">
        <v>302.31552099999999</v>
      </c>
      <c r="AM2796" s="2">
        <v>314.93347199999999</v>
      </c>
      <c r="AN2796" s="2">
        <v>328.31295799999998</v>
      </c>
      <c r="AO2796" s="3">
        <v>4.8000000000000001E-2</v>
      </c>
    </row>
    <row r="2797" spans="1:41" hidden="1" x14ac:dyDescent="0.2">
      <c r="A2797" t="s">
        <v>2068</v>
      </c>
      <c r="B2797" s="2" t="s">
        <v>75</v>
      </c>
      <c r="C2797" s="2" t="s">
        <v>181</v>
      </c>
      <c r="D2797" s="2" t="s">
        <v>2680</v>
      </c>
      <c r="E2797" s="2" t="s">
        <v>2677</v>
      </c>
      <c r="F2797" s="2"/>
      <c r="G2797" s="2"/>
      <c r="H2797" s="2"/>
      <c r="I2797" s="2" t="s">
        <v>311</v>
      </c>
      <c r="J2797" s="2"/>
      <c r="K2797" s="2"/>
      <c r="L2797" s="2"/>
      <c r="M2797" s="2"/>
      <c r="N2797" s="2"/>
      <c r="O2797" s="2"/>
      <c r="P2797" s="2"/>
      <c r="Q2797" s="2"/>
      <c r="R2797" s="2"/>
      <c r="S2797" s="2"/>
      <c r="T2797" s="2"/>
      <c r="U2797" s="2"/>
      <c r="V2797" s="2"/>
      <c r="W2797" s="2"/>
      <c r="X2797" s="2"/>
      <c r="Y2797" s="2"/>
      <c r="Z2797" s="2"/>
      <c r="AA2797" s="2"/>
      <c r="AB2797" s="2"/>
      <c r="AC2797" s="2"/>
      <c r="AD2797" s="2"/>
      <c r="AE2797" s="2"/>
      <c r="AF2797" s="2"/>
      <c r="AG2797" s="2"/>
      <c r="AH2797" s="2"/>
      <c r="AI2797" s="2"/>
      <c r="AJ2797" s="2"/>
      <c r="AK2797" s="2"/>
      <c r="AL2797" s="2"/>
      <c r="AM2797" s="2"/>
      <c r="AN2797" s="2"/>
      <c r="AO2797" s="2"/>
    </row>
    <row r="2798" spans="1:41" hidden="1" x14ac:dyDescent="0.2">
      <c r="A2798" t="s">
        <v>2068</v>
      </c>
      <c r="B2798" s="2" t="s">
        <v>11</v>
      </c>
      <c r="C2798" s="2" t="s">
        <v>181</v>
      </c>
      <c r="D2798" s="2" t="s">
        <v>2680</v>
      </c>
      <c r="E2798" s="2" t="s">
        <v>2677</v>
      </c>
      <c r="F2798" s="2" t="s">
        <v>2651</v>
      </c>
      <c r="G2798" s="2"/>
      <c r="H2798" s="2" t="s">
        <v>2056</v>
      </c>
      <c r="I2798" s="2" t="s">
        <v>311</v>
      </c>
      <c r="J2798" s="2"/>
      <c r="K2798" s="2">
        <v>89.519478000000007</v>
      </c>
      <c r="L2798" s="2">
        <v>88.850273000000001</v>
      </c>
      <c r="M2798" s="2">
        <v>83.993729000000002</v>
      </c>
      <c r="N2798" s="2">
        <v>86.995582999999996</v>
      </c>
      <c r="O2798" s="2">
        <v>88.44838</v>
      </c>
      <c r="P2798" s="2">
        <v>91.138557000000006</v>
      </c>
      <c r="Q2798" s="2">
        <v>93.965134000000006</v>
      </c>
      <c r="R2798" s="2">
        <v>97.205100999999999</v>
      </c>
      <c r="S2798" s="2">
        <v>100.15278600000001</v>
      </c>
      <c r="T2798" s="2">
        <v>103.964432</v>
      </c>
      <c r="U2798" s="2">
        <v>107.876671</v>
      </c>
      <c r="V2798" s="2">
        <v>111.227386</v>
      </c>
      <c r="W2798" s="2">
        <v>114.41738100000001</v>
      </c>
      <c r="X2798" s="2">
        <v>117.886826</v>
      </c>
      <c r="Y2798" s="2">
        <v>121.177521</v>
      </c>
      <c r="Z2798" s="2">
        <v>125.14767500000001</v>
      </c>
      <c r="AA2798" s="2">
        <v>129.46885700000001</v>
      </c>
      <c r="AB2798" s="2">
        <v>134.189514</v>
      </c>
      <c r="AC2798" s="2">
        <v>137.95188899999999</v>
      </c>
      <c r="AD2798" s="2">
        <v>143.17300399999999</v>
      </c>
      <c r="AE2798" s="2">
        <v>148.134094</v>
      </c>
      <c r="AF2798" s="2">
        <v>152.624481</v>
      </c>
      <c r="AG2798" s="2">
        <v>158.87188699999999</v>
      </c>
      <c r="AH2798" s="2">
        <v>165.504807</v>
      </c>
      <c r="AI2798" s="2">
        <v>171.175949</v>
      </c>
      <c r="AJ2798" s="2">
        <v>178.06253100000001</v>
      </c>
      <c r="AK2798" s="2">
        <v>184.09217799999999</v>
      </c>
      <c r="AL2798" s="2">
        <v>189.215881</v>
      </c>
      <c r="AM2798" s="2">
        <v>195.193771</v>
      </c>
      <c r="AN2798" s="2">
        <v>201.172607</v>
      </c>
      <c r="AO2798" s="3">
        <v>2.8000000000000001E-2</v>
      </c>
    </row>
    <row r="2799" spans="1:41" hidden="1" x14ac:dyDescent="0.2">
      <c r="A2799" t="s">
        <v>2068</v>
      </c>
      <c r="B2799" s="2" t="s">
        <v>13</v>
      </c>
      <c r="C2799" s="2" t="s">
        <v>181</v>
      </c>
      <c r="D2799" s="2" t="s">
        <v>2680</v>
      </c>
      <c r="E2799" s="2" t="s">
        <v>2677</v>
      </c>
      <c r="F2799" s="2" t="s">
        <v>2652</v>
      </c>
      <c r="G2799" s="2"/>
      <c r="H2799" s="2" t="s">
        <v>2057</v>
      </c>
      <c r="I2799" s="2" t="s">
        <v>311</v>
      </c>
      <c r="J2799" s="2"/>
      <c r="K2799" s="2">
        <v>89.521133000000006</v>
      </c>
      <c r="L2799" s="2">
        <v>88.875366</v>
      </c>
      <c r="M2799" s="2">
        <v>82.450630000000004</v>
      </c>
      <c r="N2799" s="2">
        <v>83.900458999999998</v>
      </c>
      <c r="O2799" s="2">
        <v>85.473534000000001</v>
      </c>
      <c r="P2799" s="2">
        <v>88.071793</v>
      </c>
      <c r="Q2799" s="2">
        <v>91.210976000000002</v>
      </c>
      <c r="R2799" s="2">
        <v>94.205726999999996</v>
      </c>
      <c r="S2799" s="2">
        <v>97.223167000000004</v>
      </c>
      <c r="T2799" s="2">
        <v>100.495087</v>
      </c>
      <c r="U2799" s="2">
        <v>103.766029</v>
      </c>
      <c r="V2799" s="2">
        <v>107.182472</v>
      </c>
      <c r="W2799" s="2">
        <v>110.183914</v>
      </c>
      <c r="X2799" s="2">
        <v>112.753044</v>
      </c>
      <c r="Y2799" s="2">
        <v>115.83983600000001</v>
      </c>
      <c r="Z2799" s="2">
        <v>119.055313</v>
      </c>
      <c r="AA2799" s="2">
        <v>122.39424099999999</v>
      </c>
      <c r="AB2799" s="2">
        <v>126.78536200000001</v>
      </c>
      <c r="AC2799" s="2">
        <v>130.67263800000001</v>
      </c>
      <c r="AD2799" s="2">
        <v>137.11424299999999</v>
      </c>
      <c r="AE2799" s="2">
        <v>142.25505100000001</v>
      </c>
      <c r="AF2799" s="2">
        <v>146.817871</v>
      </c>
      <c r="AG2799" s="2">
        <v>153.022064</v>
      </c>
      <c r="AH2799" s="2">
        <v>158.678528</v>
      </c>
      <c r="AI2799" s="2">
        <v>163.87660199999999</v>
      </c>
      <c r="AJ2799" s="2">
        <v>170.55523700000001</v>
      </c>
      <c r="AK2799" s="2">
        <v>174.83621199999999</v>
      </c>
      <c r="AL2799" s="2">
        <v>180.846405</v>
      </c>
      <c r="AM2799" s="2">
        <v>188.18765300000001</v>
      </c>
      <c r="AN2799" s="2">
        <v>195.39576700000001</v>
      </c>
      <c r="AO2799" s="3">
        <v>2.7E-2</v>
      </c>
    </row>
    <row r="2800" spans="1:41" hidden="1" x14ac:dyDescent="0.2">
      <c r="A2800" t="s">
        <v>2068</v>
      </c>
      <c r="B2800" s="2" t="s">
        <v>15</v>
      </c>
      <c r="C2800" s="2" t="s">
        <v>181</v>
      </c>
      <c r="D2800" s="2" t="s">
        <v>2680</v>
      </c>
      <c r="E2800" s="2" t="s">
        <v>2677</v>
      </c>
      <c r="F2800" s="2" t="s">
        <v>2653</v>
      </c>
      <c r="G2800" s="2"/>
      <c r="H2800" s="2" t="s">
        <v>2058</v>
      </c>
      <c r="I2800" s="2" t="s">
        <v>311</v>
      </c>
      <c r="J2800" s="2"/>
      <c r="K2800" s="2">
        <v>89.739372000000003</v>
      </c>
      <c r="L2800" s="2">
        <v>88.890686000000002</v>
      </c>
      <c r="M2800" s="2">
        <v>82.442093</v>
      </c>
      <c r="N2800" s="2">
        <v>87.650443999999993</v>
      </c>
      <c r="O2800" s="2">
        <v>90.621986000000007</v>
      </c>
      <c r="P2800" s="2">
        <v>93.413062999999994</v>
      </c>
      <c r="Q2800" s="2">
        <v>96.541945999999996</v>
      </c>
      <c r="R2800" s="2">
        <v>100.24970999999999</v>
      </c>
      <c r="S2800" s="2">
        <v>106.23163599999999</v>
      </c>
      <c r="T2800" s="2">
        <v>109.91007999999999</v>
      </c>
      <c r="U2800" s="2">
        <v>113.70114100000001</v>
      </c>
      <c r="V2800" s="2">
        <v>117.733124</v>
      </c>
      <c r="W2800" s="2">
        <v>121.410858</v>
      </c>
      <c r="X2800" s="2">
        <v>125.195854</v>
      </c>
      <c r="Y2800" s="2">
        <v>128.32753</v>
      </c>
      <c r="Z2800" s="2">
        <v>132.19412199999999</v>
      </c>
      <c r="AA2800" s="2">
        <v>136.39163199999999</v>
      </c>
      <c r="AB2800" s="2">
        <v>139.88696300000001</v>
      </c>
      <c r="AC2800" s="2">
        <v>144.16029399999999</v>
      </c>
      <c r="AD2800" s="2">
        <v>145.90043600000001</v>
      </c>
      <c r="AE2800" s="2">
        <v>149.06506300000001</v>
      </c>
      <c r="AF2800" s="2">
        <v>154.408951</v>
      </c>
      <c r="AG2800" s="2">
        <v>160.364655</v>
      </c>
      <c r="AH2800" s="2">
        <v>165.9366</v>
      </c>
      <c r="AI2800" s="2">
        <v>173.01762400000001</v>
      </c>
      <c r="AJ2800" s="2">
        <v>177.74705499999999</v>
      </c>
      <c r="AK2800" s="2">
        <v>183.09603899999999</v>
      </c>
      <c r="AL2800" s="2">
        <v>187.30036899999999</v>
      </c>
      <c r="AM2800" s="2">
        <v>193.877701</v>
      </c>
      <c r="AN2800" s="2">
        <v>201.14595</v>
      </c>
      <c r="AO2800" s="3">
        <v>2.8000000000000001E-2</v>
      </c>
    </row>
    <row r="2801" spans="1:41" hidden="1" x14ac:dyDescent="0.2">
      <c r="A2801" t="s">
        <v>2068</v>
      </c>
      <c r="B2801" s="2" t="s">
        <v>172</v>
      </c>
      <c r="C2801" s="2" t="s">
        <v>181</v>
      </c>
      <c r="D2801" s="2" t="s">
        <v>2680</v>
      </c>
      <c r="E2801" s="2" t="s">
        <v>2678</v>
      </c>
      <c r="F2801" s="2"/>
      <c r="G2801" s="2"/>
      <c r="H2801" s="2"/>
      <c r="I2801" s="2" t="s">
        <v>311</v>
      </c>
      <c r="J2801" s="2"/>
      <c r="K2801" s="2"/>
      <c r="L2801" s="2"/>
      <c r="M2801" s="2"/>
      <c r="N2801" s="2"/>
      <c r="O2801" s="2"/>
      <c r="P2801" s="2"/>
      <c r="Q2801" s="2"/>
      <c r="R2801" s="2"/>
      <c r="S2801" s="2"/>
      <c r="T2801" s="2"/>
      <c r="U2801" s="2"/>
      <c r="V2801" s="2"/>
      <c r="W2801" s="2"/>
      <c r="X2801" s="2"/>
      <c r="Y2801" s="2"/>
      <c r="Z2801" s="2"/>
      <c r="AA2801" s="2"/>
      <c r="AB2801" s="2"/>
      <c r="AC2801" s="2"/>
      <c r="AD2801" s="2"/>
      <c r="AE2801" s="2"/>
      <c r="AF2801" s="2"/>
      <c r="AG2801" s="2"/>
      <c r="AH2801" s="2"/>
      <c r="AI2801" s="2"/>
      <c r="AJ2801" s="2"/>
      <c r="AK2801" s="2"/>
      <c r="AL2801" s="2"/>
      <c r="AM2801" s="2"/>
      <c r="AN2801" s="2"/>
      <c r="AO2801" s="2"/>
    </row>
    <row r="2802" spans="1:41" hidden="1" x14ac:dyDescent="0.2">
      <c r="A2802" t="s">
        <v>2068</v>
      </c>
      <c r="B2802" s="2" t="s">
        <v>11</v>
      </c>
      <c r="C2802" s="2" t="s">
        <v>181</v>
      </c>
      <c r="D2802" s="2" t="s">
        <v>2680</v>
      </c>
      <c r="E2802" s="2" t="s">
        <v>2678</v>
      </c>
      <c r="F2802" s="2" t="s">
        <v>2651</v>
      </c>
      <c r="G2802" s="2"/>
      <c r="H2802" s="2" t="s">
        <v>2059</v>
      </c>
      <c r="I2802" s="2" t="s">
        <v>311</v>
      </c>
      <c r="J2802" s="2"/>
      <c r="K2802" s="2">
        <v>228.83685299999999</v>
      </c>
      <c r="L2802" s="2">
        <v>237.64025899999999</v>
      </c>
      <c r="M2802" s="2">
        <v>232.53097500000001</v>
      </c>
      <c r="N2802" s="2">
        <v>236.92823799999999</v>
      </c>
      <c r="O2802" s="2">
        <v>241.14988700000001</v>
      </c>
      <c r="P2802" s="2">
        <v>249.621948</v>
      </c>
      <c r="Q2802" s="2">
        <v>260.69042999999999</v>
      </c>
      <c r="R2802" s="2">
        <v>274.18731700000001</v>
      </c>
      <c r="S2802" s="2">
        <v>286.25701900000001</v>
      </c>
      <c r="T2802" s="2">
        <v>299.11105300000003</v>
      </c>
      <c r="U2802" s="2">
        <v>312.09805299999999</v>
      </c>
      <c r="V2802" s="2">
        <v>324.29321299999998</v>
      </c>
      <c r="W2802" s="2">
        <v>337.071259</v>
      </c>
      <c r="X2802" s="2">
        <v>348.54351800000001</v>
      </c>
      <c r="Y2802" s="2">
        <v>358.98049900000001</v>
      </c>
      <c r="Z2802" s="2">
        <v>371.46118200000001</v>
      </c>
      <c r="AA2802" s="2">
        <v>384.29202299999997</v>
      </c>
      <c r="AB2802" s="2">
        <v>398.42349200000001</v>
      </c>
      <c r="AC2802" s="2">
        <v>410.23184199999997</v>
      </c>
      <c r="AD2802" s="2">
        <v>425.91015599999997</v>
      </c>
      <c r="AE2802" s="2">
        <v>441.55557299999998</v>
      </c>
      <c r="AF2802" s="2">
        <v>454.94665500000002</v>
      </c>
      <c r="AG2802" s="2">
        <v>471.70047</v>
      </c>
      <c r="AH2802" s="2">
        <v>489.14340199999998</v>
      </c>
      <c r="AI2802" s="2">
        <v>504.34042399999998</v>
      </c>
      <c r="AJ2802" s="2">
        <v>522.546021</v>
      </c>
      <c r="AK2802" s="2">
        <v>540.733521</v>
      </c>
      <c r="AL2802" s="2">
        <v>555.521118</v>
      </c>
      <c r="AM2802" s="2">
        <v>571.92608600000005</v>
      </c>
      <c r="AN2802" s="2">
        <v>590.74835199999995</v>
      </c>
      <c r="AO2802" s="3">
        <v>3.3000000000000002E-2</v>
      </c>
    </row>
    <row r="2803" spans="1:41" hidden="1" x14ac:dyDescent="0.2">
      <c r="A2803" t="s">
        <v>2068</v>
      </c>
      <c r="B2803" s="2" t="s">
        <v>13</v>
      </c>
      <c r="C2803" s="2" t="s">
        <v>181</v>
      </c>
      <c r="D2803" s="2" t="s">
        <v>2680</v>
      </c>
      <c r="E2803" s="2" t="s">
        <v>2678</v>
      </c>
      <c r="F2803" s="2" t="s">
        <v>2652</v>
      </c>
      <c r="G2803" s="2"/>
      <c r="H2803" s="2" t="s">
        <v>2060</v>
      </c>
      <c r="I2803" s="2" t="s">
        <v>311</v>
      </c>
      <c r="J2803" s="2"/>
      <c r="K2803" s="2">
        <v>228.81852699999999</v>
      </c>
      <c r="L2803" s="2">
        <v>233.40756200000001</v>
      </c>
      <c r="M2803" s="2">
        <v>223.10394299999999</v>
      </c>
      <c r="N2803" s="2">
        <v>223.83062699999999</v>
      </c>
      <c r="O2803" s="2">
        <v>227.41859400000001</v>
      </c>
      <c r="P2803" s="2">
        <v>234.52220199999999</v>
      </c>
      <c r="Q2803" s="2">
        <v>244.156296</v>
      </c>
      <c r="R2803" s="2">
        <v>255.87027</v>
      </c>
      <c r="S2803" s="2">
        <v>267.61193800000001</v>
      </c>
      <c r="T2803" s="2">
        <v>279.42105099999998</v>
      </c>
      <c r="U2803" s="2">
        <v>290.74453699999998</v>
      </c>
      <c r="V2803" s="2">
        <v>303.227417</v>
      </c>
      <c r="W2803" s="2">
        <v>316.78775000000002</v>
      </c>
      <c r="X2803" s="2">
        <v>327.16861</v>
      </c>
      <c r="Y2803" s="2">
        <v>337.68273900000003</v>
      </c>
      <c r="Z2803" s="2">
        <v>349.083618</v>
      </c>
      <c r="AA2803" s="2">
        <v>361.99417099999999</v>
      </c>
      <c r="AB2803" s="2">
        <v>376.19387799999998</v>
      </c>
      <c r="AC2803" s="2">
        <v>388.86367799999999</v>
      </c>
      <c r="AD2803" s="2">
        <v>405.896027</v>
      </c>
      <c r="AE2803" s="2">
        <v>421.63107300000001</v>
      </c>
      <c r="AF2803" s="2">
        <v>435.31622299999998</v>
      </c>
      <c r="AG2803" s="2">
        <v>451.80233800000002</v>
      </c>
      <c r="AH2803" s="2">
        <v>467.48696899999999</v>
      </c>
      <c r="AI2803" s="2">
        <v>482.620789</v>
      </c>
      <c r="AJ2803" s="2">
        <v>499.74404900000002</v>
      </c>
      <c r="AK2803" s="2">
        <v>514.36926300000005</v>
      </c>
      <c r="AL2803" s="2">
        <v>529.69525099999998</v>
      </c>
      <c r="AM2803" s="2">
        <v>547.04247999999995</v>
      </c>
      <c r="AN2803" s="2">
        <v>566.50677499999995</v>
      </c>
      <c r="AO2803" s="3">
        <v>3.2000000000000001E-2</v>
      </c>
    </row>
    <row r="2804" spans="1:41" hidden="1" x14ac:dyDescent="0.2">
      <c r="A2804" t="s">
        <v>2068</v>
      </c>
      <c r="B2804" s="2" t="s">
        <v>15</v>
      </c>
      <c r="C2804" s="2" t="s">
        <v>181</v>
      </c>
      <c r="D2804" s="2" t="s">
        <v>2680</v>
      </c>
      <c r="E2804" s="2" t="s">
        <v>2678</v>
      </c>
      <c r="F2804" s="2" t="s">
        <v>2653</v>
      </c>
      <c r="G2804" s="2"/>
      <c r="H2804" s="2" t="s">
        <v>2061</v>
      </c>
      <c r="I2804" s="2" t="s">
        <v>311</v>
      </c>
      <c r="J2804" s="2"/>
      <c r="K2804" s="2">
        <v>229.63665800000001</v>
      </c>
      <c r="L2804" s="2">
        <v>241.65799000000001</v>
      </c>
      <c r="M2804" s="2">
        <v>239.47740200000001</v>
      </c>
      <c r="N2804" s="2">
        <v>252.33178699999999</v>
      </c>
      <c r="O2804" s="2">
        <v>261.58865400000002</v>
      </c>
      <c r="P2804" s="2">
        <v>272.680969</v>
      </c>
      <c r="Q2804" s="2">
        <v>285.14709499999998</v>
      </c>
      <c r="R2804" s="2">
        <v>299.70275900000001</v>
      </c>
      <c r="S2804" s="2">
        <v>320.86749300000002</v>
      </c>
      <c r="T2804" s="2">
        <v>334.91928100000001</v>
      </c>
      <c r="U2804" s="2">
        <v>350.77761800000002</v>
      </c>
      <c r="V2804" s="2">
        <v>367.21402</v>
      </c>
      <c r="W2804" s="2">
        <v>382.23730499999999</v>
      </c>
      <c r="X2804" s="2">
        <v>396.41039999999998</v>
      </c>
      <c r="Y2804" s="2">
        <v>407.80935699999998</v>
      </c>
      <c r="Z2804" s="2">
        <v>423.40429699999999</v>
      </c>
      <c r="AA2804" s="2">
        <v>437.490295</v>
      </c>
      <c r="AB2804" s="2">
        <v>451.58557100000002</v>
      </c>
      <c r="AC2804" s="2">
        <v>467.24316399999998</v>
      </c>
      <c r="AD2804" s="2">
        <v>477.86038200000002</v>
      </c>
      <c r="AE2804" s="2">
        <v>490.19586199999998</v>
      </c>
      <c r="AF2804" s="2">
        <v>504.32095299999997</v>
      </c>
      <c r="AG2804" s="2">
        <v>521.32653800000003</v>
      </c>
      <c r="AH2804" s="2">
        <v>543.50482199999999</v>
      </c>
      <c r="AI2804" s="2">
        <v>563.58166500000004</v>
      </c>
      <c r="AJ2804" s="2">
        <v>583.44262700000002</v>
      </c>
      <c r="AK2804" s="2">
        <v>600.42279099999996</v>
      </c>
      <c r="AL2804" s="2">
        <v>615.58532700000001</v>
      </c>
      <c r="AM2804" s="2">
        <v>641.30102499999998</v>
      </c>
      <c r="AN2804" s="2">
        <v>665.60217299999999</v>
      </c>
      <c r="AO2804" s="3">
        <v>3.6999999999999998E-2</v>
      </c>
    </row>
    <row r="2805" spans="1:41" hidden="1" x14ac:dyDescent="0.2">
      <c r="A2805" t="s">
        <v>2068</v>
      </c>
      <c r="B2805" s="2" t="s">
        <v>176</v>
      </c>
      <c r="C2805" s="2" t="s">
        <v>181</v>
      </c>
      <c r="D2805" s="2" t="s">
        <v>2680</v>
      </c>
      <c r="E2805" s="2" t="s">
        <v>2679</v>
      </c>
      <c r="F2805" s="2"/>
      <c r="G2805" s="2"/>
      <c r="H2805" s="2"/>
      <c r="I2805" s="2" t="s">
        <v>311</v>
      </c>
      <c r="J2805" s="2"/>
      <c r="K2805" s="2"/>
      <c r="L2805" s="2"/>
      <c r="M2805" s="2"/>
      <c r="N2805" s="2"/>
      <c r="O2805" s="2"/>
      <c r="P2805" s="2"/>
      <c r="Q2805" s="2"/>
      <c r="R2805" s="2"/>
      <c r="S2805" s="2"/>
      <c r="T2805" s="2"/>
      <c r="U2805" s="2"/>
      <c r="V2805" s="2"/>
      <c r="W2805" s="2"/>
      <c r="X2805" s="2"/>
      <c r="Y2805" s="2"/>
      <c r="Z2805" s="2"/>
      <c r="AA2805" s="2"/>
      <c r="AB2805" s="2"/>
      <c r="AC2805" s="2"/>
      <c r="AD2805" s="2"/>
      <c r="AE2805" s="2"/>
      <c r="AF2805" s="2"/>
      <c r="AG2805" s="2"/>
      <c r="AH2805" s="2"/>
      <c r="AI2805" s="2"/>
      <c r="AJ2805" s="2"/>
      <c r="AK2805" s="2"/>
      <c r="AL2805" s="2"/>
      <c r="AM2805" s="2"/>
      <c r="AN2805" s="2"/>
      <c r="AO2805" s="2"/>
    </row>
    <row r="2806" spans="1:41" hidden="1" x14ac:dyDescent="0.2">
      <c r="A2806" t="s">
        <v>2068</v>
      </c>
      <c r="B2806" s="2" t="s">
        <v>11</v>
      </c>
      <c r="C2806" s="2" t="s">
        <v>181</v>
      </c>
      <c r="D2806" s="2" t="s">
        <v>2680</v>
      </c>
      <c r="E2806" s="2" t="s">
        <v>2679</v>
      </c>
      <c r="F2806" s="2" t="s">
        <v>2651</v>
      </c>
      <c r="G2806" s="2"/>
      <c r="H2806" s="2" t="s">
        <v>2062</v>
      </c>
      <c r="I2806" s="2" t="s">
        <v>311</v>
      </c>
      <c r="J2806" s="2"/>
      <c r="K2806" s="2">
        <v>0.13408600000000001</v>
      </c>
      <c r="L2806" s="2">
        <v>0.136182</v>
      </c>
      <c r="M2806" s="2">
        <v>0.12750900000000001</v>
      </c>
      <c r="N2806" s="2">
        <v>0.126445</v>
      </c>
      <c r="O2806" s="2">
        <v>0.12518000000000001</v>
      </c>
      <c r="P2806" s="2">
        <v>0.125585</v>
      </c>
      <c r="Q2806" s="2">
        <v>0.12576599999999999</v>
      </c>
      <c r="R2806" s="2">
        <v>0.125665</v>
      </c>
      <c r="S2806" s="2">
        <v>0.12510499999999999</v>
      </c>
      <c r="T2806" s="2">
        <v>0.126607</v>
      </c>
      <c r="U2806" s="2">
        <v>0.125946</v>
      </c>
      <c r="V2806" s="2">
        <v>0.12529000000000001</v>
      </c>
      <c r="W2806" s="2">
        <v>0.126471</v>
      </c>
      <c r="X2806" s="2">
        <v>0.12318900000000001</v>
      </c>
      <c r="Y2806" s="2">
        <v>0.123873</v>
      </c>
      <c r="Z2806" s="2">
        <v>0.12878200000000001</v>
      </c>
      <c r="AA2806" s="2">
        <v>0.13247600000000001</v>
      </c>
      <c r="AB2806" s="2">
        <v>0.136157</v>
      </c>
      <c r="AC2806" s="2">
        <v>0.14065</v>
      </c>
      <c r="AD2806" s="2">
        <v>0.146591</v>
      </c>
      <c r="AE2806" s="2">
        <v>0.15254000000000001</v>
      </c>
      <c r="AF2806" s="2">
        <v>0.15915199999999999</v>
      </c>
      <c r="AG2806" s="2">
        <v>0.16700999999999999</v>
      </c>
      <c r="AH2806" s="2">
        <v>0.175284</v>
      </c>
      <c r="AI2806" s="2">
        <v>0.183453</v>
      </c>
      <c r="AJ2806" s="2">
        <v>0.19314100000000001</v>
      </c>
      <c r="AK2806" s="2">
        <v>0.20280799999999999</v>
      </c>
      <c r="AL2806" s="2">
        <v>0.211978</v>
      </c>
      <c r="AM2806" s="2">
        <v>0.22244700000000001</v>
      </c>
      <c r="AN2806" s="2">
        <v>0.23328299999999999</v>
      </c>
      <c r="AO2806" s="3">
        <v>1.9E-2</v>
      </c>
    </row>
    <row r="2807" spans="1:41" hidden="1" x14ac:dyDescent="0.2">
      <c r="A2807" t="s">
        <v>2068</v>
      </c>
      <c r="B2807" s="2" t="s">
        <v>13</v>
      </c>
      <c r="C2807" s="2" t="s">
        <v>181</v>
      </c>
      <c r="D2807" s="2" t="s">
        <v>2680</v>
      </c>
      <c r="E2807" s="2" t="s">
        <v>2679</v>
      </c>
      <c r="F2807" s="2" t="s">
        <v>2652</v>
      </c>
      <c r="G2807" s="2"/>
      <c r="H2807" s="2" t="s">
        <v>2063</v>
      </c>
      <c r="I2807" s="2" t="s">
        <v>311</v>
      </c>
      <c r="J2807" s="2"/>
      <c r="K2807" s="2">
        <v>0.111107</v>
      </c>
      <c r="L2807" s="2">
        <v>0.12615199999999999</v>
      </c>
      <c r="M2807" s="2">
        <v>0.12701299999999999</v>
      </c>
      <c r="N2807" s="2">
        <v>0.12429999999999999</v>
      </c>
      <c r="O2807" s="2">
        <v>0.121919</v>
      </c>
      <c r="P2807" s="2">
        <v>0.120348</v>
      </c>
      <c r="Q2807" s="2">
        <v>0.121064</v>
      </c>
      <c r="R2807" s="2">
        <v>0.122798</v>
      </c>
      <c r="S2807" s="2">
        <v>0.122188</v>
      </c>
      <c r="T2807" s="2">
        <v>0.121298</v>
      </c>
      <c r="U2807" s="2">
        <v>0.120282</v>
      </c>
      <c r="V2807" s="2">
        <v>0.120865</v>
      </c>
      <c r="W2807" s="2">
        <v>0.12352</v>
      </c>
      <c r="X2807" s="2">
        <v>0.12149699999999999</v>
      </c>
      <c r="Y2807" s="2">
        <v>0.12248100000000001</v>
      </c>
      <c r="Z2807" s="2">
        <v>0.12565200000000001</v>
      </c>
      <c r="AA2807" s="2">
        <v>0.129721</v>
      </c>
      <c r="AB2807" s="2">
        <v>0.13044500000000001</v>
      </c>
      <c r="AC2807" s="2">
        <v>0.134604</v>
      </c>
      <c r="AD2807" s="2">
        <v>0.14016400000000001</v>
      </c>
      <c r="AE2807" s="2">
        <v>0.146476</v>
      </c>
      <c r="AF2807" s="2">
        <v>0.152809</v>
      </c>
      <c r="AG2807" s="2">
        <v>0.16186500000000001</v>
      </c>
      <c r="AH2807" s="2">
        <v>0.16886599999999999</v>
      </c>
      <c r="AI2807" s="2">
        <v>0.176902</v>
      </c>
      <c r="AJ2807" s="2">
        <v>0.19217400000000001</v>
      </c>
      <c r="AK2807" s="2">
        <v>0.199432</v>
      </c>
      <c r="AL2807" s="2">
        <v>0.20976800000000001</v>
      </c>
      <c r="AM2807" s="2">
        <v>0.221578</v>
      </c>
      <c r="AN2807" s="2">
        <v>0.23383399999999999</v>
      </c>
      <c r="AO2807" s="3">
        <v>2.5999999999999999E-2</v>
      </c>
    </row>
    <row r="2808" spans="1:41" hidden="1" x14ac:dyDescent="0.2">
      <c r="A2808" t="s">
        <v>2068</v>
      </c>
      <c r="B2808" s="2" t="s">
        <v>15</v>
      </c>
      <c r="C2808" s="2" t="s">
        <v>181</v>
      </c>
      <c r="D2808" s="2" t="s">
        <v>2680</v>
      </c>
      <c r="E2808" s="2" t="s">
        <v>2679</v>
      </c>
      <c r="F2808" s="2" t="s">
        <v>2653</v>
      </c>
      <c r="G2808" s="2"/>
      <c r="H2808" s="2" t="s">
        <v>2064</v>
      </c>
      <c r="I2808" s="2" t="s">
        <v>311</v>
      </c>
      <c r="J2808" s="2"/>
      <c r="K2808" s="2">
        <v>0.114977</v>
      </c>
      <c r="L2808" s="2">
        <v>0.12298099999999999</v>
      </c>
      <c r="M2808" s="2">
        <v>0.12737799999999999</v>
      </c>
      <c r="N2808" s="2">
        <v>0.13033900000000001</v>
      </c>
      <c r="O2808" s="2">
        <v>0.13100800000000001</v>
      </c>
      <c r="P2808" s="2">
        <v>0.131275</v>
      </c>
      <c r="Q2808" s="2">
        <v>0.131355</v>
      </c>
      <c r="R2808" s="2">
        <v>0.13058800000000001</v>
      </c>
      <c r="S2808" s="2">
        <v>0.13314200000000001</v>
      </c>
      <c r="T2808" s="2">
        <v>0.13314999999999999</v>
      </c>
      <c r="U2808" s="2">
        <v>0.13247300000000001</v>
      </c>
      <c r="V2808" s="2">
        <v>0.13248699999999999</v>
      </c>
      <c r="W2808" s="2">
        <v>0.132219</v>
      </c>
      <c r="X2808" s="2">
        <v>0.13239000000000001</v>
      </c>
      <c r="Y2808" s="2">
        <v>0.13192999999999999</v>
      </c>
      <c r="Z2808" s="2">
        <v>0.13309799999999999</v>
      </c>
      <c r="AA2808" s="2">
        <v>0.13519800000000001</v>
      </c>
      <c r="AB2808" s="2">
        <v>0.13769799999999999</v>
      </c>
      <c r="AC2808" s="2">
        <v>0.141906</v>
      </c>
      <c r="AD2808" s="2">
        <v>0.14463500000000001</v>
      </c>
      <c r="AE2808" s="2">
        <v>0.14916599999999999</v>
      </c>
      <c r="AF2808" s="2">
        <v>0.154917</v>
      </c>
      <c r="AG2808" s="2">
        <v>0.16222800000000001</v>
      </c>
      <c r="AH2808" s="2">
        <v>0.17036799999999999</v>
      </c>
      <c r="AI2808" s="2">
        <v>0.17852899999999999</v>
      </c>
      <c r="AJ2808" s="2">
        <v>0.18554399999999999</v>
      </c>
      <c r="AK2808" s="2">
        <v>0.193934</v>
      </c>
      <c r="AL2808" s="2">
        <v>0.20227200000000001</v>
      </c>
      <c r="AM2808" s="2">
        <v>0.21343100000000001</v>
      </c>
      <c r="AN2808" s="2">
        <v>0.22492300000000001</v>
      </c>
      <c r="AO2808" s="3">
        <v>2.3E-2</v>
      </c>
    </row>
    <row r="2809" spans="1:41" hidden="1" x14ac:dyDescent="0.2">
      <c r="A2809" t="s">
        <v>2068</v>
      </c>
      <c r="B2809" s="2" t="s">
        <v>180</v>
      </c>
      <c r="C2809" s="2" t="s">
        <v>181</v>
      </c>
      <c r="D2809" s="2" t="s">
        <v>2680</v>
      </c>
      <c r="E2809" s="2"/>
      <c r="F2809" s="2"/>
      <c r="G2809" s="2"/>
      <c r="H2809" s="2"/>
      <c r="I2809" s="2" t="s">
        <v>311</v>
      </c>
      <c r="J2809" s="2"/>
      <c r="K2809" s="2"/>
      <c r="L2809" s="2"/>
      <c r="M2809" s="2"/>
      <c r="N2809" s="2"/>
      <c r="O2809" s="2"/>
      <c r="P2809" s="2"/>
      <c r="Q2809" s="2"/>
      <c r="R2809" s="2"/>
      <c r="S2809" s="2"/>
      <c r="T2809" s="2"/>
      <c r="U2809" s="2"/>
      <c r="V2809" s="2"/>
      <c r="W2809" s="2"/>
      <c r="X2809" s="2"/>
      <c r="Y2809" s="2"/>
      <c r="Z2809" s="2"/>
      <c r="AA2809" s="2"/>
      <c r="AB2809" s="2"/>
      <c r="AC2809" s="2"/>
      <c r="AD2809" s="2"/>
      <c r="AE2809" s="2"/>
      <c r="AF2809" s="2"/>
      <c r="AG2809" s="2"/>
      <c r="AH2809" s="2"/>
      <c r="AI2809" s="2"/>
      <c r="AJ2809" s="2"/>
      <c r="AK2809" s="2"/>
      <c r="AL2809" s="2"/>
      <c r="AM2809" s="2"/>
      <c r="AN2809" s="2"/>
      <c r="AO2809" s="2"/>
    </row>
    <row r="2810" spans="1:41" hidden="1" x14ac:dyDescent="0.2">
      <c r="A2810" t="s">
        <v>2068</v>
      </c>
      <c r="B2810" s="2" t="s">
        <v>11</v>
      </c>
      <c r="C2810" s="2" t="s">
        <v>181</v>
      </c>
      <c r="D2810" s="2" t="s">
        <v>2680</v>
      </c>
      <c r="E2810" s="2" t="s">
        <v>2651</v>
      </c>
      <c r="F2810" s="2"/>
      <c r="G2810" s="2"/>
      <c r="H2810" s="2" t="s">
        <v>2065</v>
      </c>
      <c r="I2810" s="2" t="s">
        <v>311</v>
      </c>
      <c r="J2810" s="2"/>
      <c r="K2810" s="2">
        <v>228.97091699999999</v>
      </c>
      <c r="L2810" s="2">
        <v>237.776443</v>
      </c>
      <c r="M2810" s="2">
        <v>232.65849299999999</v>
      </c>
      <c r="N2810" s="2">
        <v>237.054688</v>
      </c>
      <c r="O2810" s="2">
        <v>241.27507</v>
      </c>
      <c r="P2810" s="2">
        <v>249.74752799999999</v>
      </c>
      <c r="Q2810" s="2">
        <v>260.816193</v>
      </c>
      <c r="R2810" s="2">
        <v>274.31298800000002</v>
      </c>
      <c r="S2810" s="2">
        <v>286.38214099999999</v>
      </c>
      <c r="T2810" s="2">
        <v>299.23767099999998</v>
      </c>
      <c r="U2810" s="2">
        <v>312.22399899999999</v>
      </c>
      <c r="V2810" s="2">
        <v>324.41848800000002</v>
      </c>
      <c r="W2810" s="2">
        <v>337.197723</v>
      </c>
      <c r="X2810" s="2">
        <v>348.66674799999998</v>
      </c>
      <c r="Y2810" s="2">
        <v>359.10437000000002</v>
      </c>
      <c r="Z2810" s="2">
        <v>371.58999599999999</v>
      </c>
      <c r="AA2810" s="2">
        <v>384.42450000000002</v>
      </c>
      <c r="AB2810" s="2">
        <v>398.559662</v>
      </c>
      <c r="AC2810" s="2">
        <v>410.37249800000001</v>
      </c>
      <c r="AD2810" s="2">
        <v>426.05676299999999</v>
      </c>
      <c r="AE2810" s="2">
        <v>441.70812999999998</v>
      </c>
      <c r="AF2810" s="2">
        <v>455.10583500000001</v>
      </c>
      <c r="AG2810" s="2">
        <v>471.86749300000002</v>
      </c>
      <c r="AH2810" s="2">
        <v>489.31869499999999</v>
      </c>
      <c r="AI2810" s="2">
        <v>504.52383400000002</v>
      </c>
      <c r="AJ2810" s="2">
        <v>522.73919699999999</v>
      </c>
      <c r="AK2810" s="2">
        <v>540.93627900000001</v>
      </c>
      <c r="AL2810" s="2">
        <v>555.73309300000005</v>
      </c>
      <c r="AM2810" s="2">
        <v>572.14855999999997</v>
      </c>
      <c r="AN2810" s="2">
        <v>590.98168899999996</v>
      </c>
      <c r="AO2810" s="3">
        <v>3.3000000000000002E-2</v>
      </c>
    </row>
    <row r="2811" spans="1:41" hidden="1" x14ac:dyDescent="0.2">
      <c r="A2811" t="s">
        <v>2068</v>
      </c>
      <c r="B2811" s="2" t="s">
        <v>13</v>
      </c>
      <c r="C2811" s="2" t="s">
        <v>181</v>
      </c>
      <c r="D2811" s="2" t="s">
        <v>2680</v>
      </c>
      <c r="E2811" s="2" t="s">
        <v>2652</v>
      </c>
      <c r="F2811" s="2"/>
      <c r="G2811" s="2"/>
      <c r="H2811" s="2" t="s">
        <v>2066</v>
      </c>
      <c r="I2811" s="2" t="s">
        <v>311</v>
      </c>
      <c r="J2811" s="2"/>
      <c r="K2811" s="2">
        <v>228.92962600000001</v>
      </c>
      <c r="L2811" s="2">
        <v>233.53370699999999</v>
      </c>
      <c r="M2811" s="2">
        <v>223.230942</v>
      </c>
      <c r="N2811" s="2">
        <v>223.95491000000001</v>
      </c>
      <c r="O2811" s="2">
        <v>227.54051200000001</v>
      </c>
      <c r="P2811" s="2">
        <v>234.64254800000001</v>
      </c>
      <c r="Q2811" s="2">
        <v>244.27735899999999</v>
      </c>
      <c r="R2811" s="2">
        <v>255.99305699999999</v>
      </c>
      <c r="S2811" s="2">
        <v>267.73410000000001</v>
      </c>
      <c r="T2811" s="2">
        <v>279.542328</v>
      </c>
      <c r="U2811" s="2">
        <v>290.86480699999998</v>
      </c>
      <c r="V2811" s="2">
        <v>303.34826700000002</v>
      </c>
      <c r="W2811" s="2">
        <v>316.91128500000002</v>
      </c>
      <c r="X2811" s="2">
        <v>327.2901</v>
      </c>
      <c r="Y2811" s="2">
        <v>337.805206</v>
      </c>
      <c r="Z2811" s="2">
        <v>349.20929000000001</v>
      </c>
      <c r="AA2811" s="2">
        <v>362.12390099999999</v>
      </c>
      <c r="AB2811" s="2">
        <v>376.324341</v>
      </c>
      <c r="AC2811" s="2">
        <v>388.99829099999999</v>
      </c>
      <c r="AD2811" s="2">
        <v>406.03619400000002</v>
      </c>
      <c r="AE2811" s="2">
        <v>421.777557</v>
      </c>
      <c r="AF2811" s="2">
        <v>435.46902499999999</v>
      </c>
      <c r="AG2811" s="2">
        <v>451.964203</v>
      </c>
      <c r="AH2811" s="2">
        <v>467.65585299999998</v>
      </c>
      <c r="AI2811" s="2">
        <v>482.79766799999999</v>
      </c>
      <c r="AJ2811" s="2">
        <v>499.93618800000002</v>
      </c>
      <c r="AK2811" s="2">
        <v>514.56872599999997</v>
      </c>
      <c r="AL2811" s="2">
        <v>529.90502900000001</v>
      </c>
      <c r="AM2811" s="2">
        <v>547.26409899999999</v>
      </c>
      <c r="AN2811" s="2">
        <v>566.74066200000004</v>
      </c>
      <c r="AO2811" s="3">
        <v>3.2000000000000001E-2</v>
      </c>
    </row>
    <row r="2812" spans="1:41" hidden="1" x14ac:dyDescent="0.2">
      <c r="A2812" t="s">
        <v>2068</v>
      </c>
      <c r="B2812" s="2" t="s">
        <v>15</v>
      </c>
      <c r="C2812" s="2" t="s">
        <v>181</v>
      </c>
      <c r="D2812" s="2" t="s">
        <v>2680</v>
      </c>
      <c r="E2812" s="2" t="s">
        <v>2653</v>
      </c>
      <c r="F2812" s="2"/>
      <c r="G2812" s="2"/>
      <c r="H2812" s="2" t="s">
        <v>2067</v>
      </c>
      <c r="I2812" s="2" t="s">
        <v>311</v>
      </c>
      <c r="J2812" s="2"/>
      <c r="K2812" s="2">
        <v>229.751633</v>
      </c>
      <c r="L2812" s="2">
        <v>241.78097500000001</v>
      </c>
      <c r="M2812" s="2">
        <v>239.604782</v>
      </c>
      <c r="N2812" s="2">
        <v>252.46212800000001</v>
      </c>
      <c r="O2812" s="2">
        <v>261.71966600000002</v>
      </c>
      <c r="P2812" s="2">
        <v>272.81225599999999</v>
      </c>
      <c r="Q2812" s="2">
        <v>285.27847300000002</v>
      </c>
      <c r="R2812" s="2">
        <v>299.83337399999999</v>
      </c>
      <c r="S2812" s="2">
        <v>321.00060999999999</v>
      </c>
      <c r="T2812" s="2">
        <v>335.05239899999998</v>
      </c>
      <c r="U2812" s="2">
        <v>350.91012599999999</v>
      </c>
      <c r="V2812" s="2">
        <v>367.34646600000002</v>
      </c>
      <c r="W2812" s="2">
        <v>382.36953699999998</v>
      </c>
      <c r="X2812" s="2">
        <v>396.54278599999998</v>
      </c>
      <c r="Y2812" s="2">
        <v>407.94125400000001</v>
      </c>
      <c r="Z2812" s="2">
        <v>423.53738399999997</v>
      </c>
      <c r="AA2812" s="2">
        <v>437.62548800000002</v>
      </c>
      <c r="AB2812" s="2">
        <v>451.72323599999999</v>
      </c>
      <c r="AC2812" s="2">
        <v>467.38507099999998</v>
      </c>
      <c r="AD2812" s="2">
        <v>478.00503500000002</v>
      </c>
      <c r="AE2812" s="2">
        <v>490.34500100000002</v>
      </c>
      <c r="AF2812" s="2">
        <v>504.47589099999999</v>
      </c>
      <c r="AG2812" s="2">
        <v>521.48877000000005</v>
      </c>
      <c r="AH2812" s="2">
        <v>543.67517099999998</v>
      </c>
      <c r="AI2812" s="2">
        <v>563.760132</v>
      </c>
      <c r="AJ2812" s="2">
        <v>583.62817399999994</v>
      </c>
      <c r="AK2812" s="2">
        <v>600.61669900000004</v>
      </c>
      <c r="AL2812" s="2">
        <v>615.78753700000004</v>
      </c>
      <c r="AM2812" s="2">
        <v>641.51440400000001</v>
      </c>
      <c r="AN2812" s="2">
        <v>665.82714799999997</v>
      </c>
      <c r="AO2812" s="3">
        <v>3.6999999999999998E-2</v>
      </c>
    </row>
    <row r="2813" spans="1:41" hidden="1" x14ac:dyDescent="0.2">
      <c r="A2813" t="s">
        <v>2357</v>
      </c>
      <c r="B2813" t="s">
        <v>8</v>
      </c>
    </row>
    <row r="2814" spans="1:41" hidden="1" x14ac:dyDescent="0.2">
      <c r="A2814" t="s">
        <v>2357</v>
      </c>
      <c r="B2814" t="s">
        <v>9</v>
      </c>
      <c r="C2814" t="s">
        <v>2648</v>
      </c>
      <c r="D2814" t="s">
        <v>2649</v>
      </c>
      <c r="E2814" t="s">
        <v>2650</v>
      </c>
      <c r="I2814" t="s">
        <v>10</v>
      </c>
    </row>
    <row r="2815" spans="1:41" hidden="1" x14ac:dyDescent="0.2">
      <c r="A2815" t="s">
        <v>2357</v>
      </c>
      <c r="B2815" t="s">
        <v>11</v>
      </c>
      <c r="C2815" t="s">
        <v>2648</v>
      </c>
      <c r="D2815" t="s">
        <v>2649</v>
      </c>
      <c r="E2815" t="s">
        <v>2650</v>
      </c>
      <c r="F2815" t="s">
        <v>2651</v>
      </c>
      <c r="H2815" t="s">
        <v>2069</v>
      </c>
      <c r="I2815" t="s">
        <v>10</v>
      </c>
      <c r="K2815">
        <v>20.472415999999999</v>
      </c>
      <c r="L2815">
        <v>22.136154000000001</v>
      </c>
      <c r="M2815">
        <v>21.943532999999999</v>
      </c>
      <c r="N2815">
        <v>21.986750000000001</v>
      </c>
      <c r="O2815">
        <v>21.932404999999999</v>
      </c>
      <c r="P2815">
        <v>22.013597000000001</v>
      </c>
      <c r="Q2815">
        <v>22.314060000000001</v>
      </c>
      <c r="R2815">
        <v>22.813046</v>
      </c>
      <c r="S2815">
        <v>23.284808999999999</v>
      </c>
      <c r="T2815">
        <v>23.772722000000002</v>
      </c>
      <c r="U2815">
        <v>24.242025000000002</v>
      </c>
      <c r="V2815">
        <v>24.662984999999999</v>
      </c>
      <c r="W2815">
        <v>25.055025000000001</v>
      </c>
      <c r="X2815">
        <v>25.359873</v>
      </c>
      <c r="Y2815">
        <v>25.590572000000002</v>
      </c>
      <c r="Z2815">
        <v>25.81101</v>
      </c>
      <c r="AA2815">
        <v>26.050108000000002</v>
      </c>
      <c r="AB2815">
        <v>26.284500000000001</v>
      </c>
      <c r="AC2815">
        <v>26.458190999999999</v>
      </c>
      <c r="AD2815">
        <v>26.739231</v>
      </c>
      <c r="AE2815">
        <v>26.983630999999999</v>
      </c>
      <c r="AF2815">
        <v>27.115271</v>
      </c>
      <c r="AG2815">
        <v>27.307507999999999</v>
      </c>
      <c r="AH2815">
        <v>27.541388000000001</v>
      </c>
      <c r="AI2815">
        <v>27.672696999999999</v>
      </c>
      <c r="AJ2815">
        <v>27.813835000000001</v>
      </c>
      <c r="AK2815">
        <v>27.929082999999999</v>
      </c>
      <c r="AL2815">
        <v>28.009702999999998</v>
      </c>
      <c r="AM2815">
        <v>28.035252</v>
      </c>
      <c r="AN2815">
        <v>28.033255</v>
      </c>
      <c r="AO2815" s="1">
        <v>1.0999999999999999E-2</v>
      </c>
    </row>
    <row r="2816" spans="1:41" hidden="1" x14ac:dyDescent="0.2">
      <c r="A2816" t="s">
        <v>2357</v>
      </c>
      <c r="B2816" t="s">
        <v>13</v>
      </c>
      <c r="C2816" t="s">
        <v>2648</v>
      </c>
      <c r="D2816" t="s">
        <v>2649</v>
      </c>
      <c r="E2816" t="s">
        <v>2650</v>
      </c>
      <c r="F2816" t="s">
        <v>2652</v>
      </c>
      <c r="H2816" t="s">
        <v>2070</v>
      </c>
      <c r="I2816" t="s">
        <v>10</v>
      </c>
      <c r="K2816">
        <v>20.472415999999999</v>
      </c>
      <c r="L2816">
        <v>21.850857000000001</v>
      </c>
      <c r="M2816">
        <v>21.204087999999999</v>
      </c>
      <c r="N2816">
        <v>20.620011999999999</v>
      </c>
      <c r="O2816">
        <v>20.115976</v>
      </c>
      <c r="P2816">
        <v>19.813444</v>
      </c>
      <c r="Q2816">
        <v>19.697628000000002</v>
      </c>
      <c r="R2816">
        <v>19.79158</v>
      </c>
      <c r="S2816">
        <v>20.018635</v>
      </c>
      <c r="T2816">
        <v>20.248407</v>
      </c>
      <c r="U2816">
        <v>20.453617000000001</v>
      </c>
      <c r="V2816">
        <v>20.781326</v>
      </c>
      <c r="W2816">
        <v>21.148541999999999</v>
      </c>
      <c r="X2816">
        <v>21.374552000000001</v>
      </c>
      <c r="Y2816">
        <v>21.489232999999999</v>
      </c>
      <c r="Z2816">
        <v>21.590702</v>
      </c>
      <c r="AA2816">
        <v>21.741526</v>
      </c>
      <c r="AB2816">
        <v>21.955241999999998</v>
      </c>
      <c r="AC2816">
        <v>22.094387000000001</v>
      </c>
      <c r="AD2816">
        <v>22.340731000000002</v>
      </c>
      <c r="AE2816">
        <v>22.504425000000001</v>
      </c>
      <c r="AF2816">
        <v>22.612272000000001</v>
      </c>
      <c r="AG2816">
        <v>22.702193999999999</v>
      </c>
      <c r="AH2816">
        <v>22.762274000000001</v>
      </c>
      <c r="AI2816">
        <v>22.808295999999999</v>
      </c>
      <c r="AJ2816">
        <v>22.820045</v>
      </c>
      <c r="AK2816">
        <v>22.777184999999999</v>
      </c>
      <c r="AL2816">
        <v>22.715896999999998</v>
      </c>
      <c r="AM2816">
        <v>22.749448999999998</v>
      </c>
      <c r="AN2816">
        <v>22.774405000000002</v>
      </c>
      <c r="AO2816" s="1">
        <v>4.0000000000000001E-3</v>
      </c>
    </row>
    <row r="2817" spans="1:41" hidden="1" x14ac:dyDescent="0.2">
      <c r="A2817" t="s">
        <v>2357</v>
      </c>
      <c r="B2817" t="s">
        <v>15</v>
      </c>
      <c r="C2817" t="s">
        <v>2648</v>
      </c>
      <c r="D2817" t="s">
        <v>2649</v>
      </c>
      <c r="E2817" t="s">
        <v>2650</v>
      </c>
      <c r="F2817" t="s">
        <v>2653</v>
      </c>
      <c r="H2817" t="s">
        <v>2071</v>
      </c>
      <c r="I2817" t="s">
        <v>10</v>
      </c>
      <c r="K2817">
        <v>20.472415999999999</v>
      </c>
      <c r="L2817">
        <v>22.589113000000001</v>
      </c>
      <c r="M2817">
        <v>22.976734</v>
      </c>
      <c r="N2817">
        <v>23.880939000000001</v>
      </c>
      <c r="O2817">
        <v>24.705698000000002</v>
      </c>
      <c r="P2817">
        <v>25.507497999999998</v>
      </c>
      <c r="Q2817">
        <v>26.300294999999998</v>
      </c>
      <c r="R2817">
        <v>27.166428</v>
      </c>
      <c r="S2817">
        <v>28.420628000000001</v>
      </c>
      <c r="T2817">
        <v>29.529451000000002</v>
      </c>
      <c r="U2817">
        <v>30.562308999999999</v>
      </c>
      <c r="V2817">
        <v>31.526382000000002</v>
      </c>
      <c r="W2817">
        <v>32.377048000000002</v>
      </c>
      <c r="X2817">
        <v>33.103439000000002</v>
      </c>
      <c r="Y2817">
        <v>33.613323000000001</v>
      </c>
      <c r="Z2817">
        <v>34.190285000000003</v>
      </c>
      <c r="AA2817">
        <v>34.635071000000003</v>
      </c>
      <c r="AB2817">
        <v>35.075114999999997</v>
      </c>
      <c r="AC2817">
        <v>35.499988999999999</v>
      </c>
      <c r="AD2817">
        <v>35.742161000000003</v>
      </c>
      <c r="AE2817">
        <v>35.873341000000003</v>
      </c>
      <c r="AF2817">
        <v>35.936160999999998</v>
      </c>
      <c r="AG2817">
        <v>36.094177000000002</v>
      </c>
      <c r="AH2817">
        <v>36.396610000000003</v>
      </c>
      <c r="AI2817">
        <v>36.768143000000002</v>
      </c>
      <c r="AJ2817">
        <v>37.065886999999996</v>
      </c>
      <c r="AK2817">
        <v>37.300812000000001</v>
      </c>
      <c r="AL2817">
        <v>37.448334000000003</v>
      </c>
      <c r="AM2817">
        <v>37.632565</v>
      </c>
      <c r="AN2817">
        <v>37.734927999999996</v>
      </c>
      <c r="AO2817" s="1">
        <v>2.1000000000000001E-2</v>
      </c>
    </row>
    <row r="2818" spans="1:41" hidden="1" x14ac:dyDescent="0.2">
      <c r="A2818" t="s">
        <v>2357</v>
      </c>
      <c r="B2818" t="s">
        <v>17</v>
      </c>
      <c r="C2818" t="s">
        <v>2648</v>
      </c>
      <c r="D2818" t="s">
        <v>2649</v>
      </c>
      <c r="E2818" t="s">
        <v>2654</v>
      </c>
      <c r="I2818" t="s">
        <v>10</v>
      </c>
    </row>
    <row r="2819" spans="1:41" hidden="1" x14ac:dyDescent="0.2">
      <c r="A2819" t="s">
        <v>2357</v>
      </c>
      <c r="B2819" t="s">
        <v>11</v>
      </c>
      <c r="C2819" t="s">
        <v>2648</v>
      </c>
      <c r="D2819" t="s">
        <v>2649</v>
      </c>
      <c r="E2819" t="s">
        <v>2654</v>
      </c>
      <c r="F2819" t="s">
        <v>2651</v>
      </c>
      <c r="H2819" t="s">
        <v>2072</v>
      </c>
      <c r="I2819" t="s">
        <v>10</v>
      </c>
      <c r="K2819">
        <v>19.745047</v>
      </c>
      <c r="L2819">
        <v>20.117595999999999</v>
      </c>
      <c r="M2819">
        <v>19.482030999999999</v>
      </c>
      <c r="N2819">
        <v>20.840572000000002</v>
      </c>
      <c r="O2819">
        <v>21.139723</v>
      </c>
      <c r="P2819">
        <v>21.517703999999998</v>
      </c>
      <c r="Q2819">
        <v>22.009309999999999</v>
      </c>
      <c r="R2819">
        <v>22.2423</v>
      </c>
      <c r="S2819">
        <v>22.368217000000001</v>
      </c>
      <c r="T2819">
        <v>22.355875000000001</v>
      </c>
      <c r="U2819">
        <v>22.703835999999999</v>
      </c>
      <c r="V2819">
        <v>22.850615000000001</v>
      </c>
      <c r="W2819">
        <v>22.909641000000001</v>
      </c>
      <c r="X2819">
        <v>23.002609</v>
      </c>
      <c r="Y2819">
        <v>23.103455</v>
      </c>
      <c r="Z2819">
        <v>23.296661</v>
      </c>
      <c r="AA2819">
        <v>23.509278999999999</v>
      </c>
      <c r="AB2819">
        <v>23.66095</v>
      </c>
      <c r="AC2819">
        <v>23.726209999999998</v>
      </c>
      <c r="AD2819">
        <v>23.903509</v>
      </c>
      <c r="AE2819">
        <v>24.018654000000002</v>
      </c>
      <c r="AF2819">
        <v>24.119461000000001</v>
      </c>
      <c r="AG2819">
        <v>24.377796</v>
      </c>
      <c r="AH2819">
        <v>24.673176000000002</v>
      </c>
      <c r="AI2819">
        <v>24.812283999999998</v>
      </c>
      <c r="AJ2819">
        <v>25.072642999999999</v>
      </c>
      <c r="AK2819">
        <v>25.200265999999999</v>
      </c>
      <c r="AL2819">
        <v>25.171709</v>
      </c>
      <c r="AM2819">
        <v>25.165443</v>
      </c>
      <c r="AN2819">
        <v>25.095526</v>
      </c>
      <c r="AO2819" s="1">
        <v>8.0000000000000002E-3</v>
      </c>
    </row>
    <row r="2820" spans="1:41" hidden="1" x14ac:dyDescent="0.2">
      <c r="A2820" t="s">
        <v>2357</v>
      </c>
      <c r="B2820" t="s">
        <v>13</v>
      </c>
      <c r="C2820" t="s">
        <v>2648</v>
      </c>
      <c r="D2820" t="s">
        <v>2649</v>
      </c>
      <c r="E2820" t="s">
        <v>2654</v>
      </c>
      <c r="F2820" t="s">
        <v>2652</v>
      </c>
      <c r="H2820" t="s">
        <v>2073</v>
      </c>
      <c r="I2820" t="s">
        <v>10</v>
      </c>
      <c r="K2820">
        <v>19.745047</v>
      </c>
      <c r="L2820">
        <v>20.117595999999999</v>
      </c>
      <c r="M2820">
        <v>19.053647999999999</v>
      </c>
      <c r="N2820">
        <v>19.905539999999998</v>
      </c>
      <c r="O2820">
        <v>20.161089</v>
      </c>
      <c r="P2820">
        <v>20.559397000000001</v>
      </c>
      <c r="Q2820">
        <v>21.080466999999999</v>
      </c>
      <c r="R2820">
        <v>21.259356</v>
      </c>
      <c r="S2820">
        <v>21.344356999999999</v>
      </c>
      <c r="T2820">
        <v>21.302026999999999</v>
      </c>
      <c r="U2820">
        <v>21.443079000000001</v>
      </c>
      <c r="V2820">
        <v>21.532084000000001</v>
      </c>
      <c r="W2820">
        <v>21.526882000000001</v>
      </c>
      <c r="X2820">
        <v>21.389223000000001</v>
      </c>
      <c r="Y2820">
        <v>21.383139</v>
      </c>
      <c r="Z2820">
        <v>21.350902999999999</v>
      </c>
      <c r="AA2820">
        <v>21.387298999999999</v>
      </c>
      <c r="AB2820">
        <v>21.538163999999998</v>
      </c>
      <c r="AC2820">
        <v>21.537600999999999</v>
      </c>
      <c r="AD2820">
        <v>21.889161999999999</v>
      </c>
      <c r="AE2820">
        <v>22.037436</v>
      </c>
      <c r="AF2820">
        <v>22.058672000000001</v>
      </c>
      <c r="AG2820">
        <v>22.352732</v>
      </c>
      <c r="AH2820">
        <v>22.47588</v>
      </c>
      <c r="AI2820">
        <v>22.531755</v>
      </c>
      <c r="AJ2820">
        <v>22.746794000000001</v>
      </c>
      <c r="AK2820">
        <v>22.636168999999999</v>
      </c>
      <c r="AL2820">
        <v>22.693595999999999</v>
      </c>
      <c r="AM2820">
        <v>22.934398999999999</v>
      </c>
      <c r="AN2820">
        <v>23.073174000000002</v>
      </c>
      <c r="AO2820" s="1">
        <v>5.0000000000000001E-3</v>
      </c>
    </row>
    <row r="2821" spans="1:41" hidden="1" x14ac:dyDescent="0.2">
      <c r="A2821" t="s">
        <v>2357</v>
      </c>
      <c r="B2821" t="s">
        <v>15</v>
      </c>
      <c r="C2821" t="s">
        <v>2648</v>
      </c>
      <c r="D2821" t="s">
        <v>2649</v>
      </c>
      <c r="E2821" t="s">
        <v>2654</v>
      </c>
      <c r="F2821" t="s">
        <v>2653</v>
      </c>
      <c r="H2821" t="s">
        <v>2074</v>
      </c>
      <c r="I2821" t="s">
        <v>10</v>
      </c>
      <c r="K2821">
        <v>19.745047</v>
      </c>
      <c r="L2821">
        <v>20.117595999999999</v>
      </c>
      <c r="M2821">
        <v>19.333347</v>
      </c>
      <c r="N2821">
        <v>21.014229</v>
      </c>
      <c r="O2821">
        <v>21.735558000000001</v>
      </c>
      <c r="P2821">
        <v>22.267174000000001</v>
      </c>
      <c r="Q2821">
        <v>22.888408999999999</v>
      </c>
      <c r="R2821">
        <v>23.362504999999999</v>
      </c>
      <c r="S2821">
        <v>24.319666000000002</v>
      </c>
      <c r="T2821">
        <v>24.605519999999999</v>
      </c>
      <c r="U2821">
        <v>25.037588</v>
      </c>
      <c r="V2821">
        <v>25.390962999999999</v>
      </c>
      <c r="W2821">
        <v>25.697647</v>
      </c>
      <c r="X2821">
        <v>25.982289999999999</v>
      </c>
      <c r="Y2821">
        <v>26.085937999999999</v>
      </c>
      <c r="Z2821">
        <v>26.292933000000001</v>
      </c>
      <c r="AA2821">
        <v>26.524633000000001</v>
      </c>
      <c r="AB2821">
        <v>26.585238</v>
      </c>
      <c r="AC2821">
        <v>26.725916000000002</v>
      </c>
      <c r="AD2821">
        <v>26.394691000000002</v>
      </c>
      <c r="AE2821">
        <v>26.368435000000002</v>
      </c>
      <c r="AF2821">
        <v>26.467587999999999</v>
      </c>
      <c r="AG2821">
        <v>26.766034999999999</v>
      </c>
      <c r="AH2821">
        <v>26.968996000000001</v>
      </c>
      <c r="AI2821">
        <v>27.331364000000001</v>
      </c>
      <c r="AJ2821">
        <v>27.375724999999999</v>
      </c>
      <c r="AK2821">
        <v>27.464516</v>
      </c>
      <c r="AL2821">
        <v>27.296211</v>
      </c>
      <c r="AM2821">
        <v>27.298473000000001</v>
      </c>
      <c r="AN2821">
        <v>27.326643000000001</v>
      </c>
      <c r="AO2821" s="1">
        <v>1.0999999999999999E-2</v>
      </c>
    </row>
    <row r="2822" spans="1:41" hidden="1" x14ac:dyDescent="0.2">
      <c r="A2822" t="s">
        <v>2357</v>
      </c>
      <c r="B2822" t="s">
        <v>21</v>
      </c>
      <c r="C2822" t="s">
        <v>2648</v>
      </c>
      <c r="D2822" t="s">
        <v>2649</v>
      </c>
      <c r="E2822" t="s">
        <v>2655</v>
      </c>
      <c r="I2822" t="s">
        <v>10</v>
      </c>
    </row>
    <row r="2823" spans="1:41" hidden="1" x14ac:dyDescent="0.2">
      <c r="A2823" t="s">
        <v>2357</v>
      </c>
      <c r="B2823" t="s">
        <v>11</v>
      </c>
      <c r="C2823" t="s">
        <v>2648</v>
      </c>
      <c r="D2823" t="s">
        <v>2649</v>
      </c>
      <c r="E2823" t="s">
        <v>2655</v>
      </c>
      <c r="F2823" t="s">
        <v>2651</v>
      </c>
      <c r="H2823" t="s">
        <v>2075</v>
      </c>
      <c r="I2823" t="s">
        <v>10</v>
      </c>
      <c r="K2823">
        <v>9.1122680000000003</v>
      </c>
      <c r="L2823">
        <v>9.60961</v>
      </c>
      <c r="M2823">
        <v>9.2638420000000004</v>
      </c>
      <c r="N2823">
        <v>9.1354389999999999</v>
      </c>
      <c r="O2823">
        <v>9.1592490000000009</v>
      </c>
      <c r="P2823">
        <v>9.3222529999999999</v>
      </c>
      <c r="Q2823">
        <v>9.5698430000000005</v>
      </c>
      <c r="R2823">
        <v>9.7267449999999993</v>
      </c>
      <c r="S2823">
        <v>9.9126560000000001</v>
      </c>
      <c r="T2823">
        <v>9.9943290000000005</v>
      </c>
      <c r="U2823">
        <v>10.063294000000001</v>
      </c>
      <c r="V2823">
        <v>10.100393</v>
      </c>
      <c r="W2823">
        <v>10.186048</v>
      </c>
      <c r="X2823">
        <v>10.230221</v>
      </c>
      <c r="Y2823">
        <v>10.208444</v>
      </c>
      <c r="Z2823">
        <v>10.234719999999999</v>
      </c>
      <c r="AA2823">
        <v>10.266743999999999</v>
      </c>
      <c r="AB2823">
        <v>10.282743999999999</v>
      </c>
      <c r="AC2823">
        <v>10.309132999999999</v>
      </c>
      <c r="AD2823">
        <v>10.328429</v>
      </c>
      <c r="AE2823">
        <v>10.364106</v>
      </c>
      <c r="AF2823">
        <v>10.357301</v>
      </c>
      <c r="AG2823">
        <v>10.361314</v>
      </c>
      <c r="AH2823">
        <v>10.344401</v>
      </c>
      <c r="AI2823">
        <v>10.339321</v>
      </c>
      <c r="AJ2823">
        <v>10.340394</v>
      </c>
      <c r="AK2823">
        <v>10.352539</v>
      </c>
      <c r="AL2823">
        <v>10.350576</v>
      </c>
      <c r="AM2823">
        <v>10.358274</v>
      </c>
      <c r="AN2823">
        <v>10.362251000000001</v>
      </c>
      <c r="AO2823" s="1">
        <v>4.0000000000000001E-3</v>
      </c>
    </row>
    <row r="2824" spans="1:41" hidden="1" x14ac:dyDescent="0.2">
      <c r="A2824" t="s">
        <v>2357</v>
      </c>
      <c r="B2824" t="s">
        <v>13</v>
      </c>
      <c r="C2824" t="s">
        <v>2648</v>
      </c>
      <c r="D2824" t="s">
        <v>2649</v>
      </c>
      <c r="E2824" t="s">
        <v>2655</v>
      </c>
      <c r="F2824" t="s">
        <v>2652</v>
      </c>
      <c r="H2824" t="s">
        <v>2076</v>
      </c>
      <c r="I2824" t="s">
        <v>10</v>
      </c>
      <c r="K2824">
        <v>9.1122680000000003</v>
      </c>
      <c r="L2824">
        <v>9.4445949999999996</v>
      </c>
      <c r="M2824">
        <v>8.9470179999999999</v>
      </c>
      <c r="N2824">
        <v>8.7187839999999994</v>
      </c>
      <c r="O2824">
        <v>8.6922700000000006</v>
      </c>
      <c r="P2824">
        <v>8.7942450000000001</v>
      </c>
      <c r="Q2824">
        <v>8.9681270000000008</v>
      </c>
      <c r="R2824">
        <v>9.0769099999999998</v>
      </c>
      <c r="S2824">
        <v>9.1824469999999998</v>
      </c>
      <c r="T2824">
        <v>9.2596229999999995</v>
      </c>
      <c r="U2824">
        <v>9.291442</v>
      </c>
      <c r="V2824">
        <v>9.3218359999999993</v>
      </c>
      <c r="W2824">
        <v>9.3983430000000006</v>
      </c>
      <c r="X2824">
        <v>9.4393659999999997</v>
      </c>
      <c r="Y2824">
        <v>9.4467359999999996</v>
      </c>
      <c r="Z2824">
        <v>9.4533749999999994</v>
      </c>
      <c r="AA2824">
        <v>9.4622829999999993</v>
      </c>
      <c r="AB2824">
        <v>9.4477689999999992</v>
      </c>
      <c r="AC2824">
        <v>9.4589029999999994</v>
      </c>
      <c r="AD2824">
        <v>9.4237409999999997</v>
      </c>
      <c r="AE2824">
        <v>9.4142580000000002</v>
      </c>
      <c r="AF2824">
        <v>9.3825970000000005</v>
      </c>
      <c r="AG2824">
        <v>9.3634240000000002</v>
      </c>
      <c r="AH2824">
        <v>9.351718</v>
      </c>
      <c r="AI2824">
        <v>9.3524919999999998</v>
      </c>
      <c r="AJ2824">
        <v>9.3547480000000007</v>
      </c>
      <c r="AK2824">
        <v>9.3483850000000004</v>
      </c>
      <c r="AL2824">
        <v>9.3443009999999997</v>
      </c>
      <c r="AM2824">
        <v>9.3616279999999996</v>
      </c>
      <c r="AN2824">
        <v>9.378387</v>
      </c>
      <c r="AO2824" s="1">
        <v>1E-3</v>
      </c>
    </row>
    <row r="2825" spans="1:41" hidden="1" x14ac:dyDescent="0.2">
      <c r="A2825" t="s">
        <v>2357</v>
      </c>
      <c r="B2825" t="s">
        <v>15</v>
      </c>
      <c r="C2825" t="s">
        <v>2648</v>
      </c>
      <c r="D2825" t="s">
        <v>2649</v>
      </c>
      <c r="E2825" t="s">
        <v>2655</v>
      </c>
      <c r="F2825" t="s">
        <v>2653</v>
      </c>
      <c r="H2825" t="s">
        <v>2077</v>
      </c>
      <c r="I2825" t="s">
        <v>10</v>
      </c>
      <c r="K2825">
        <v>9.1122680000000003</v>
      </c>
      <c r="L2825">
        <v>10.112297</v>
      </c>
      <c r="M2825">
        <v>9.8666</v>
      </c>
      <c r="N2825">
        <v>10.038835000000001</v>
      </c>
      <c r="O2825">
        <v>10.14819</v>
      </c>
      <c r="P2825">
        <v>10.439793</v>
      </c>
      <c r="Q2825">
        <v>10.742126000000001</v>
      </c>
      <c r="R2825">
        <v>11.033588999999999</v>
      </c>
      <c r="S2825">
        <v>11.395808000000001</v>
      </c>
      <c r="T2825">
        <v>11.609794000000001</v>
      </c>
      <c r="U2825">
        <v>11.873278000000001</v>
      </c>
      <c r="V2825">
        <v>12.097187</v>
      </c>
      <c r="W2825">
        <v>12.312184999999999</v>
      </c>
      <c r="X2825">
        <v>12.474855</v>
      </c>
      <c r="Y2825">
        <v>12.547326</v>
      </c>
      <c r="Z2825">
        <v>12.713509999999999</v>
      </c>
      <c r="AA2825">
        <v>12.834633999999999</v>
      </c>
      <c r="AB2825">
        <v>12.951536000000001</v>
      </c>
      <c r="AC2825">
        <v>13.09116</v>
      </c>
      <c r="AD2825">
        <v>13.231582</v>
      </c>
      <c r="AE2825">
        <v>13.287160999999999</v>
      </c>
      <c r="AF2825">
        <v>13.266299</v>
      </c>
      <c r="AG2825">
        <v>13.264891</v>
      </c>
      <c r="AH2825">
        <v>13.392730999999999</v>
      </c>
      <c r="AI2825">
        <v>13.463149</v>
      </c>
      <c r="AJ2825">
        <v>13.541586000000001</v>
      </c>
      <c r="AK2825">
        <v>13.624919</v>
      </c>
      <c r="AL2825">
        <v>13.646667000000001</v>
      </c>
      <c r="AM2825">
        <v>13.769814</v>
      </c>
      <c r="AN2825">
        <v>13.870827</v>
      </c>
      <c r="AO2825" s="1">
        <v>1.4999999999999999E-2</v>
      </c>
    </row>
    <row r="2826" spans="1:41" hidden="1" x14ac:dyDescent="0.2">
      <c r="A2826" t="s">
        <v>2357</v>
      </c>
      <c r="B2826" t="s">
        <v>25</v>
      </c>
      <c r="C2826" t="s">
        <v>2648</v>
      </c>
      <c r="D2826" t="s">
        <v>2649</v>
      </c>
      <c r="E2826" t="s">
        <v>2656</v>
      </c>
      <c r="I2826" t="s">
        <v>10</v>
      </c>
    </row>
    <row r="2827" spans="1:41" hidden="1" x14ac:dyDescent="0.2">
      <c r="A2827" t="s">
        <v>2357</v>
      </c>
      <c r="B2827" t="s">
        <v>11</v>
      </c>
      <c r="C2827" t="s">
        <v>2648</v>
      </c>
      <c r="D2827" t="s">
        <v>2649</v>
      </c>
      <c r="E2827" t="s">
        <v>2656</v>
      </c>
      <c r="F2827" t="s">
        <v>2651</v>
      </c>
      <c r="H2827" t="s">
        <v>2078</v>
      </c>
      <c r="I2827" t="s">
        <v>10</v>
      </c>
      <c r="K2827">
        <v>35.289794999999998</v>
      </c>
      <c r="L2827">
        <v>34.151539</v>
      </c>
      <c r="M2827">
        <v>34.592274000000003</v>
      </c>
      <c r="N2827">
        <v>34.577224999999999</v>
      </c>
      <c r="O2827">
        <v>34.490313999999998</v>
      </c>
      <c r="P2827">
        <v>34.309139000000002</v>
      </c>
      <c r="Q2827">
        <v>34.33305</v>
      </c>
      <c r="R2827">
        <v>34.281424999999999</v>
      </c>
      <c r="S2827">
        <v>34.431061</v>
      </c>
      <c r="T2827">
        <v>34.682648</v>
      </c>
      <c r="U2827">
        <v>34.776176</v>
      </c>
      <c r="V2827">
        <v>34.972754999999999</v>
      </c>
      <c r="W2827">
        <v>35.227893999999999</v>
      </c>
      <c r="X2827">
        <v>35.292473000000001</v>
      </c>
      <c r="Y2827">
        <v>35.418796999999998</v>
      </c>
      <c r="Z2827">
        <v>35.697879999999998</v>
      </c>
      <c r="AA2827">
        <v>35.918816</v>
      </c>
      <c r="AB2827">
        <v>36.006573000000003</v>
      </c>
      <c r="AC2827">
        <v>35.993876999999998</v>
      </c>
      <c r="AD2827">
        <v>36.218398999999998</v>
      </c>
      <c r="AE2827">
        <v>36.369053000000001</v>
      </c>
      <c r="AF2827">
        <v>36.426971000000002</v>
      </c>
      <c r="AG2827">
        <v>36.333942</v>
      </c>
      <c r="AH2827">
        <v>36.464641999999998</v>
      </c>
      <c r="AI2827">
        <v>36.603394000000002</v>
      </c>
      <c r="AJ2827">
        <v>36.752513999999998</v>
      </c>
      <c r="AK2827">
        <v>36.837623999999998</v>
      </c>
      <c r="AL2827">
        <v>36.969405999999999</v>
      </c>
      <c r="AM2827">
        <v>36.997345000000003</v>
      </c>
      <c r="AN2827">
        <v>37.164616000000002</v>
      </c>
      <c r="AO2827" s="1">
        <v>2E-3</v>
      </c>
    </row>
    <row r="2828" spans="1:41" hidden="1" x14ac:dyDescent="0.2">
      <c r="A2828" t="s">
        <v>2357</v>
      </c>
      <c r="B2828" t="s">
        <v>13</v>
      </c>
      <c r="C2828" t="s">
        <v>2648</v>
      </c>
      <c r="D2828" t="s">
        <v>2649</v>
      </c>
      <c r="E2828" t="s">
        <v>2656</v>
      </c>
      <c r="F2828" t="s">
        <v>2652</v>
      </c>
      <c r="H2828" t="s">
        <v>2079</v>
      </c>
      <c r="I2828" t="s">
        <v>10</v>
      </c>
      <c r="K2828">
        <v>35.282791000000003</v>
      </c>
      <c r="L2828">
        <v>34.198523999999999</v>
      </c>
      <c r="M2828">
        <v>34.467827</v>
      </c>
      <c r="N2828">
        <v>34.096274999999999</v>
      </c>
      <c r="O2828">
        <v>33.977867000000003</v>
      </c>
      <c r="P2828">
        <v>33.844512999999999</v>
      </c>
      <c r="Q2828">
        <v>33.792178999999997</v>
      </c>
      <c r="R2828">
        <v>33.652549999999998</v>
      </c>
      <c r="S2828">
        <v>33.765610000000002</v>
      </c>
      <c r="T2828">
        <v>33.942943999999997</v>
      </c>
      <c r="U2828">
        <v>33.964466000000002</v>
      </c>
      <c r="V2828">
        <v>33.948982000000001</v>
      </c>
      <c r="W2828">
        <v>33.992023000000003</v>
      </c>
      <c r="X2828">
        <v>34.075606999999998</v>
      </c>
      <c r="Y2828">
        <v>34.071438000000001</v>
      </c>
      <c r="Z2828">
        <v>34.140900000000002</v>
      </c>
      <c r="AA2828">
        <v>34.310051000000001</v>
      </c>
      <c r="AB2828">
        <v>34.394306</v>
      </c>
      <c r="AC2828">
        <v>34.354427000000001</v>
      </c>
      <c r="AD2828">
        <v>34.485743999999997</v>
      </c>
      <c r="AE2828">
        <v>34.650021000000002</v>
      </c>
      <c r="AF2828">
        <v>34.684448000000003</v>
      </c>
      <c r="AG2828">
        <v>34.599327000000002</v>
      </c>
      <c r="AH2828">
        <v>34.952190000000002</v>
      </c>
      <c r="AI2828">
        <v>35.238143999999998</v>
      </c>
      <c r="AJ2828">
        <v>35.436073</v>
      </c>
      <c r="AK2828">
        <v>35.587921000000001</v>
      </c>
      <c r="AL2828">
        <v>35.829849000000003</v>
      </c>
      <c r="AM2828">
        <v>36.050319999999999</v>
      </c>
      <c r="AN2828">
        <v>36.336880000000001</v>
      </c>
      <c r="AO2828" s="1">
        <v>1E-3</v>
      </c>
    </row>
    <row r="2829" spans="1:41" hidden="1" x14ac:dyDescent="0.2">
      <c r="A2829" t="s">
        <v>2357</v>
      </c>
      <c r="B2829" t="s">
        <v>15</v>
      </c>
      <c r="C2829" t="s">
        <v>2648</v>
      </c>
      <c r="D2829" t="s">
        <v>2649</v>
      </c>
      <c r="E2829" t="s">
        <v>2656</v>
      </c>
      <c r="F2829" t="s">
        <v>2653</v>
      </c>
      <c r="H2829" t="s">
        <v>2080</v>
      </c>
      <c r="I2829" t="s">
        <v>10</v>
      </c>
      <c r="K2829">
        <v>35.287379999999999</v>
      </c>
      <c r="L2829">
        <v>34.077674999999999</v>
      </c>
      <c r="M2829">
        <v>34.826858999999999</v>
      </c>
      <c r="N2829">
        <v>35.114235000000001</v>
      </c>
      <c r="O2829">
        <v>35.031112999999998</v>
      </c>
      <c r="P2829">
        <v>34.958190999999999</v>
      </c>
      <c r="Q2829">
        <v>35.100017999999999</v>
      </c>
      <c r="R2829">
        <v>35.173667999999999</v>
      </c>
      <c r="S2829">
        <v>35.535442000000003</v>
      </c>
      <c r="T2829">
        <v>36.032547000000001</v>
      </c>
      <c r="U2829">
        <v>36.542786</v>
      </c>
      <c r="V2829">
        <v>37.150105000000003</v>
      </c>
      <c r="W2829">
        <v>37.662128000000003</v>
      </c>
      <c r="X2829">
        <v>37.861941999999999</v>
      </c>
      <c r="Y2829">
        <v>38.196781000000001</v>
      </c>
      <c r="Z2829">
        <v>38.687153000000002</v>
      </c>
      <c r="AA2829">
        <v>38.878613000000001</v>
      </c>
      <c r="AB2829">
        <v>38.901707000000002</v>
      </c>
      <c r="AC2829">
        <v>38.826613999999999</v>
      </c>
      <c r="AD2829">
        <v>38.988872999999998</v>
      </c>
      <c r="AE2829">
        <v>39.228358999999998</v>
      </c>
      <c r="AF2829">
        <v>39.372852000000002</v>
      </c>
      <c r="AG2829">
        <v>39.35857</v>
      </c>
      <c r="AH2829">
        <v>39.452903999999997</v>
      </c>
      <c r="AI2829">
        <v>39.628081999999999</v>
      </c>
      <c r="AJ2829">
        <v>39.870373000000001</v>
      </c>
      <c r="AK2829">
        <v>39.973232000000003</v>
      </c>
      <c r="AL2829">
        <v>40.135241999999998</v>
      </c>
      <c r="AM2829">
        <v>40.293224000000002</v>
      </c>
      <c r="AN2829">
        <v>40.437446999999999</v>
      </c>
      <c r="AO2829" s="1">
        <v>5.0000000000000001E-3</v>
      </c>
    </row>
    <row r="2830" spans="1:41" hidden="1" x14ac:dyDescent="0.2">
      <c r="A2830" t="s">
        <v>2357</v>
      </c>
      <c r="B2830" t="s">
        <v>29</v>
      </c>
    </row>
    <row r="2831" spans="1:41" hidden="1" x14ac:dyDescent="0.2">
      <c r="A2831" t="s">
        <v>2357</v>
      </c>
      <c r="B2831" t="s">
        <v>9</v>
      </c>
      <c r="C2831" t="s">
        <v>2648</v>
      </c>
      <c r="D2831" t="s">
        <v>2657</v>
      </c>
      <c r="E2831" t="s">
        <v>2650</v>
      </c>
      <c r="I2831" t="s">
        <v>10</v>
      </c>
    </row>
    <row r="2832" spans="1:41" hidden="1" x14ac:dyDescent="0.2">
      <c r="A2832" t="s">
        <v>2357</v>
      </c>
      <c r="B2832" t="s">
        <v>11</v>
      </c>
      <c r="C2832" t="s">
        <v>2648</v>
      </c>
      <c r="D2832" t="s">
        <v>2657</v>
      </c>
      <c r="E2832" t="s">
        <v>2650</v>
      </c>
      <c r="F2832" t="s">
        <v>2651</v>
      </c>
      <c r="H2832" t="s">
        <v>2081</v>
      </c>
      <c r="I2832" t="s">
        <v>10</v>
      </c>
      <c r="K2832">
        <v>18.590827999999998</v>
      </c>
      <c r="L2832">
        <v>19.601289999999999</v>
      </c>
      <c r="M2832">
        <v>18.053467000000001</v>
      </c>
      <c r="N2832">
        <v>17.970358000000001</v>
      </c>
      <c r="O2832">
        <v>17.836539999999999</v>
      </c>
      <c r="P2832">
        <v>17.957671999999999</v>
      </c>
      <c r="Q2832">
        <v>18.340005999999999</v>
      </c>
      <c r="R2832">
        <v>18.87771</v>
      </c>
      <c r="S2832">
        <v>19.246096000000001</v>
      </c>
      <c r="T2832">
        <v>19.624302</v>
      </c>
      <c r="U2832">
        <v>19.962789999999998</v>
      </c>
      <c r="V2832">
        <v>20.240687999999999</v>
      </c>
      <c r="W2832">
        <v>20.505542999999999</v>
      </c>
      <c r="X2832">
        <v>20.669857</v>
      </c>
      <c r="Y2832">
        <v>20.780605000000001</v>
      </c>
      <c r="Z2832">
        <v>20.92614</v>
      </c>
      <c r="AA2832">
        <v>21.112545000000001</v>
      </c>
      <c r="AB2832">
        <v>21.285893999999999</v>
      </c>
      <c r="AC2832">
        <v>21.375751000000001</v>
      </c>
      <c r="AD2832">
        <v>21.646298999999999</v>
      </c>
      <c r="AE2832">
        <v>21.817125000000001</v>
      </c>
      <c r="AF2832">
        <v>21.841297000000001</v>
      </c>
      <c r="AG2832">
        <v>22.008543</v>
      </c>
      <c r="AH2832">
        <v>22.215153000000001</v>
      </c>
      <c r="AI2832">
        <v>22.255389999999998</v>
      </c>
      <c r="AJ2832">
        <v>22.356321000000001</v>
      </c>
      <c r="AK2832">
        <v>22.426689</v>
      </c>
      <c r="AL2832">
        <v>22.463652</v>
      </c>
      <c r="AM2832">
        <v>22.445656</v>
      </c>
      <c r="AN2832">
        <v>22.421965</v>
      </c>
      <c r="AO2832" s="1">
        <v>6.0000000000000001E-3</v>
      </c>
    </row>
    <row r="2833" spans="1:41" hidden="1" x14ac:dyDescent="0.2">
      <c r="A2833" t="s">
        <v>2357</v>
      </c>
      <c r="B2833" t="s">
        <v>13</v>
      </c>
      <c r="C2833" t="s">
        <v>2648</v>
      </c>
      <c r="D2833" t="s">
        <v>2657</v>
      </c>
      <c r="E2833" t="s">
        <v>2650</v>
      </c>
      <c r="F2833" t="s">
        <v>2652</v>
      </c>
      <c r="H2833" t="s">
        <v>2082</v>
      </c>
      <c r="I2833" t="s">
        <v>10</v>
      </c>
      <c r="K2833">
        <v>18.590827999999998</v>
      </c>
      <c r="L2833">
        <v>19.169521</v>
      </c>
      <c r="M2833">
        <v>17.164631</v>
      </c>
      <c r="N2833">
        <v>16.480221</v>
      </c>
      <c r="O2833">
        <v>16.094801</v>
      </c>
      <c r="P2833">
        <v>15.982939</v>
      </c>
      <c r="Q2833">
        <v>16.038589000000002</v>
      </c>
      <c r="R2833">
        <v>16.274539999999998</v>
      </c>
      <c r="S2833">
        <v>16.568224000000001</v>
      </c>
      <c r="T2833">
        <v>16.769386000000001</v>
      </c>
      <c r="U2833">
        <v>16.912845999999998</v>
      </c>
      <c r="V2833">
        <v>17.238308</v>
      </c>
      <c r="W2833">
        <v>17.557808000000001</v>
      </c>
      <c r="X2833">
        <v>17.643566</v>
      </c>
      <c r="Y2833">
        <v>17.639982</v>
      </c>
      <c r="Z2833">
        <v>17.690446999999999</v>
      </c>
      <c r="AA2833">
        <v>17.831516000000001</v>
      </c>
      <c r="AB2833">
        <v>18.040033000000001</v>
      </c>
      <c r="AC2833">
        <v>18.106086999999999</v>
      </c>
      <c r="AD2833">
        <v>18.354624000000001</v>
      </c>
      <c r="AE2833">
        <v>18.437252000000001</v>
      </c>
      <c r="AF2833">
        <v>18.475142000000002</v>
      </c>
      <c r="AG2833">
        <v>18.523325</v>
      </c>
      <c r="AH2833">
        <v>18.546339</v>
      </c>
      <c r="AI2833">
        <v>18.568676</v>
      </c>
      <c r="AJ2833">
        <v>18.554482</v>
      </c>
      <c r="AK2833">
        <v>18.484639999999999</v>
      </c>
      <c r="AL2833">
        <v>18.420756999999998</v>
      </c>
      <c r="AM2833">
        <v>18.504792999999999</v>
      </c>
      <c r="AN2833">
        <v>18.53154</v>
      </c>
      <c r="AO2833" s="1">
        <v>0</v>
      </c>
    </row>
    <row r="2834" spans="1:41" hidden="1" x14ac:dyDescent="0.2">
      <c r="A2834" t="s">
        <v>2357</v>
      </c>
      <c r="B2834" t="s">
        <v>15</v>
      </c>
      <c r="C2834" t="s">
        <v>2648</v>
      </c>
      <c r="D2834" t="s">
        <v>2657</v>
      </c>
      <c r="E2834" t="s">
        <v>2650</v>
      </c>
      <c r="F2834" t="s">
        <v>2653</v>
      </c>
      <c r="H2834" t="s">
        <v>2083</v>
      </c>
      <c r="I2834" t="s">
        <v>10</v>
      </c>
      <c r="K2834">
        <v>18.590827999999998</v>
      </c>
      <c r="L2834">
        <v>20.295058999999998</v>
      </c>
      <c r="M2834">
        <v>19.284390999999999</v>
      </c>
      <c r="N2834">
        <v>20.055693000000002</v>
      </c>
      <c r="O2834">
        <v>20.623556000000001</v>
      </c>
      <c r="P2834">
        <v>21.180464000000001</v>
      </c>
      <c r="Q2834">
        <v>21.753243999999999</v>
      </c>
      <c r="R2834">
        <v>22.437531</v>
      </c>
      <c r="S2834">
        <v>23.632200000000001</v>
      </c>
      <c r="T2834">
        <v>24.399560999999999</v>
      </c>
      <c r="U2834">
        <v>25.090665999999999</v>
      </c>
      <c r="V2834">
        <v>25.731197000000002</v>
      </c>
      <c r="W2834">
        <v>26.259111000000001</v>
      </c>
      <c r="X2834">
        <v>26.685193999999999</v>
      </c>
      <c r="Y2834">
        <v>26.893661000000002</v>
      </c>
      <c r="Z2834">
        <v>27.322648999999998</v>
      </c>
      <c r="AA2834">
        <v>27.562815000000001</v>
      </c>
      <c r="AB2834">
        <v>27.862287999999999</v>
      </c>
      <c r="AC2834">
        <v>28.155961999999999</v>
      </c>
      <c r="AD2834">
        <v>28.214283000000002</v>
      </c>
      <c r="AE2834">
        <v>28.217199000000001</v>
      </c>
      <c r="AF2834">
        <v>28.203437999999998</v>
      </c>
      <c r="AG2834">
        <v>28.366703000000001</v>
      </c>
      <c r="AH2834">
        <v>28.687501999999999</v>
      </c>
      <c r="AI2834">
        <v>29.022783</v>
      </c>
      <c r="AJ2834">
        <v>29.207312000000002</v>
      </c>
      <c r="AK2834">
        <v>29.334261000000001</v>
      </c>
      <c r="AL2834">
        <v>29.380759999999999</v>
      </c>
      <c r="AM2834">
        <v>29.527735</v>
      </c>
      <c r="AN2834">
        <v>29.556554999999999</v>
      </c>
      <c r="AO2834" s="1">
        <v>1.6E-2</v>
      </c>
    </row>
    <row r="2835" spans="1:41" hidden="1" x14ac:dyDescent="0.2">
      <c r="A2835" t="s">
        <v>2357</v>
      </c>
      <c r="B2835" t="s">
        <v>17</v>
      </c>
      <c r="C2835" t="s">
        <v>2648</v>
      </c>
      <c r="D2835" t="s">
        <v>2657</v>
      </c>
      <c r="E2835" t="s">
        <v>2654</v>
      </c>
      <c r="I2835" t="s">
        <v>10</v>
      </c>
    </row>
    <row r="2836" spans="1:41" hidden="1" x14ac:dyDescent="0.2">
      <c r="A2836" t="s">
        <v>2357</v>
      </c>
      <c r="B2836" t="s">
        <v>11</v>
      </c>
      <c r="C2836" t="s">
        <v>2648</v>
      </c>
      <c r="D2836" t="s">
        <v>2657</v>
      </c>
      <c r="E2836" t="s">
        <v>2654</v>
      </c>
      <c r="F2836" t="s">
        <v>2651</v>
      </c>
      <c r="H2836" t="s">
        <v>2084</v>
      </c>
      <c r="I2836" t="s">
        <v>10</v>
      </c>
      <c r="K2836">
        <v>22.352884</v>
      </c>
      <c r="L2836">
        <v>22.870311999999998</v>
      </c>
      <c r="M2836">
        <v>21.594828</v>
      </c>
      <c r="N2836">
        <v>22.046522</v>
      </c>
      <c r="O2836">
        <v>21.602174999999999</v>
      </c>
      <c r="P2836">
        <v>21.175626999999999</v>
      </c>
      <c r="Q2836">
        <v>20.847414000000001</v>
      </c>
      <c r="R2836">
        <v>21.044411</v>
      </c>
      <c r="S2836">
        <v>21.170411999999999</v>
      </c>
      <c r="T2836">
        <v>21.134302000000002</v>
      </c>
      <c r="U2836">
        <v>21.448463</v>
      </c>
      <c r="V2836">
        <v>21.564458999999999</v>
      </c>
      <c r="W2836">
        <v>21.610613000000001</v>
      </c>
      <c r="X2836">
        <v>21.660229000000001</v>
      </c>
      <c r="Y2836">
        <v>21.786719999999999</v>
      </c>
      <c r="Z2836">
        <v>21.989426000000002</v>
      </c>
      <c r="AA2836">
        <v>22.218405000000001</v>
      </c>
      <c r="AB2836">
        <v>22.373453000000001</v>
      </c>
      <c r="AC2836">
        <v>22.462809</v>
      </c>
      <c r="AD2836">
        <v>22.624030999999999</v>
      </c>
      <c r="AE2836">
        <v>22.748798000000001</v>
      </c>
      <c r="AF2836">
        <v>22.812042000000002</v>
      </c>
      <c r="AG2836">
        <v>23.110125</v>
      </c>
      <c r="AH2836">
        <v>23.410345</v>
      </c>
      <c r="AI2836">
        <v>23.554867000000002</v>
      </c>
      <c r="AJ2836">
        <v>23.763489</v>
      </c>
      <c r="AK2836">
        <v>23.851931</v>
      </c>
      <c r="AL2836">
        <v>23.823184999999999</v>
      </c>
      <c r="AM2836">
        <v>23.819068999999999</v>
      </c>
      <c r="AN2836">
        <v>23.749292000000001</v>
      </c>
      <c r="AO2836" s="1">
        <v>2E-3</v>
      </c>
    </row>
    <row r="2837" spans="1:41" hidden="1" x14ac:dyDescent="0.2">
      <c r="A2837" t="s">
        <v>2357</v>
      </c>
      <c r="B2837" t="s">
        <v>13</v>
      </c>
      <c r="C2837" t="s">
        <v>2648</v>
      </c>
      <c r="D2837" t="s">
        <v>2657</v>
      </c>
      <c r="E2837" t="s">
        <v>2654</v>
      </c>
      <c r="F2837" t="s">
        <v>2652</v>
      </c>
      <c r="H2837" t="s">
        <v>2085</v>
      </c>
      <c r="I2837" t="s">
        <v>10</v>
      </c>
      <c r="K2837">
        <v>22.352884</v>
      </c>
      <c r="L2837">
        <v>22.870311999999998</v>
      </c>
      <c r="M2837">
        <v>21.159279000000002</v>
      </c>
      <c r="N2837">
        <v>21.132624</v>
      </c>
      <c r="O2837">
        <v>20.613108</v>
      </c>
      <c r="P2837">
        <v>20.204103</v>
      </c>
      <c r="Q2837">
        <v>19.925090999999998</v>
      </c>
      <c r="R2837">
        <v>20.082253999999999</v>
      </c>
      <c r="S2837">
        <v>20.146951999999999</v>
      </c>
      <c r="T2837">
        <v>20.076056000000001</v>
      </c>
      <c r="U2837">
        <v>20.190740999999999</v>
      </c>
      <c r="V2837">
        <v>20.253086</v>
      </c>
      <c r="W2837">
        <v>20.265701</v>
      </c>
      <c r="X2837">
        <v>20.103998000000001</v>
      </c>
      <c r="Y2837">
        <v>20.084852000000001</v>
      </c>
      <c r="Z2837">
        <v>20.069054000000001</v>
      </c>
      <c r="AA2837">
        <v>20.120864999999998</v>
      </c>
      <c r="AB2837">
        <v>20.225275</v>
      </c>
      <c r="AC2837">
        <v>20.243509</v>
      </c>
      <c r="AD2837">
        <v>20.553758999999999</v>
      </c>
      <c r="AE2837">
        <v>20.699826999999999</v>
      </c>
      <c r="AF2837">
        <v>20.723848</v>
      </c>
      <c r="AG2837">
        <v>21.018689999999999</v>
      </c>
      <c r="AH2837">
        <v>21.142814999999999</v>
      </c>
      <c r="AI2837">
        <v>21.196770000000001</v>
      </c>
      <c r="AJ2837">
        <v>21.405214000000001</v>
      </c>
      <c r="AK2837">
        <v>21.294436999999999</v>
      </c>
      <c r="AL2837">
        <v>21.352955000000001</v>
      </c>
      <c r="AM2837">
        <v>21.592967999999999</v>
      </c>
      <c r="AN2837">
        <v>21.730446000000001</v>
      </c>
      <c r="AO2837" s="1">
        <v>-1E-3</v>
      </c>
    </row>
    <row r="2838" spans="1:41" hidden="1" x14ac:dyDescent="0.2">
      <c r="A2838" t="s">
        <v>2357</v>
      </c>
      <c r="B2838" t="s">
        <v>15</v>
      </c>
      <c r="C2838" t="s">
        <v>2648</v>
      </c>
      <c r="D2838" t="s">
        <v>2657</v>
      </c>
      <c r="E2838" t="s">
        <v>2654</v>
      </c>
      <c r="F2838" t="s">
        <v>2653</v>
      </c>
      <c r="H2838" t="s">
        <v>2086</v>
      </c>
      <c r="I2838" t="s">
        <v>10</v>
      </c>
      <c r="K2838">
        <v>22.352884</v>
      </c>
      <c r="L2838">
        <v>22.870311999999998</v>
      </c>
      <c r="M2838">
        <v>21.459212999999998</v>
      </c>
      <c r="N2838">
        <v>22.222467000000002</v>
      </c>
      <c r="O2838">
        <v>22.174983999999998</v>
      </c>
      <c r="P2838">
        <v>21.909645000000001</v>
      </c>
      <c r="Q2838">
        <v>21.718868000000001</v>
      </c>
      <c r="R2838">
        <v>22.159427999999998</v>
      </c>
      <c r="S2838">
        <v>23.092704999999999</v>
      </c>
      <c r="T2838">
        <v>23.349588000000001</v>
      </c>
      <c r="U2838">
        <v>23.731873</v>
      </c>
      <c r="V2838">
        <v>24.061605</v>
      </c>
      <c r="W2838">
        <v>24.36825</v>
      </c>
      <c r="X2838">
        <v>24.639268999999999</v>
      </c>
      <c r="Y2838">
        <v>24.740348999999998</v>
      </c>
      <c r="Z2838">
        <v>24.948454000000002</v>
      </c>
      <c r="AA2838">
        <v>25.194842999999999</v>
      </c>
      <c r="AB2838">
        <v>25.255237999999999</v>
      </c>
      <c r="AC2838">
        <v>25.418762000000001</v>
      </c>
      <c r="AD2838">
        <v>25.105753</v>
      </c>
      <c r="AE2838">
        <v>25.081882</v>
      </c>
      <c r="AF2838">
        <v>25.167691999999999</v>
      </c>
      <c r="AG2838">
        <v>25.457844000000001</v>
      </c>
      <c r="AH2838">
        <v>25.704487</v>
      </c>
      <c r="AI2838">
        <v>26.035643</v>
      </c>
      <c r="AJ2838">
        <v>26.134053999999999</v>
      </c>
      <c r="AK2838">
        <v>26.208061000000001</v>
      </c>
      <c r="AL2838">
        <v>26.048071</v>
      </c>
      <c r="AM2838">
        <v>26.047343999999999</v>
      </c>
      <c r="AN2838">
        <v>26.143626999999999</v>
      </c>
      <c r="AO2838" s="1">
        <v>5.0000000000000001E-3</v>
      </c>
    </row>
    <row r="2839" spans="1:41" hidden="1" x14ac:dyDescent="0.2">
      <c r="A2839" t="s">
        <v>2357</v>
      </c>
      <c r="B2839" t="s">
        <v>36</v>
      </c>
      <c r="C2839" t="s">
        <v>2648</v>
      </c>
      <c r="D2839" t="s">
        <v>2657</v>
      </c>
      <c r="E2839" t="s">
        <v>2658</v>
      </c>
      <c r="I2839" t="s">
        <v>10</v>
      </c>
    </row>
    <row r="2840" spans="1:41" hidden="1" x14ac:dyDescent="0.2">
      <c r="A2840" t="s">
        <v>2357</v>
      </c>
      <c r="B2840" t="s">
        <v>11</v>
      </c>
      <c r="C2840" t="s">
        <v>2648</v>
      </c>
      <c r="D2840" t="s">
        <v>2657</v>
      </c>
      <c r="E2840" t="s">
        <v>2658</v>
      </c>
      <c r="F2840" t="s">
        <v>2651</v>
      </c>
      <c r="H2840" t="s">
        <v>2087</v>
      </c>
      <c r="I2840" t="s">
        <v>10</v>
      </c>
      <c r="K2840">
        <v>5.9193740000000004</v>
      </c>
      <c r="L2840">
        <v>7.4923549999999999</v>
      </c>
      <c r="M2840">
        <v>7.5798949999999996</v>
      </c>
      <c r="N2840">
        <v>9.1132240000000007</v>
      </c>
      <c r="O2840">
        <v>9.7433180000000004</v>
      </c>
      <c r="P2840">
        <v>10.475439</v>
      </c>
      <c r="Q2840">
        <v>11.334161999999999</v>
      </c>
      <c r="R2840">
        <v>11.553039</v>
      </c>
      <c r="S2840">
        <v>11.673802999999999</v>
      </c>
      <c r="T2840">
        <v>11.818187</v>
      </c>
      <c r="U2840">
        <v>12.157349</v>
      </c>
      <c r="V2840">
        <v>12.287326999999999</v>
      </c>
      <c r="W2840">
        <v>12.387034</v>
      </c>
      <c r="X2840">
        <v>12.429523</v>
      </c>
      <c r="Y2840">
        <v>12.457668</v>
      </c>
      <c r="Z2840">
        <v>12.415902000000001</v>
      </c>
      <c r="AA2840">
        <v>12.399844999999999</v>
      </c>
      <c r="AB2840">
        <v>12.670883</v>
      </c>
      <c r="AC2840">
        <v>12.649698000000001</v>
      </c>
      <c r="AD2840">
        <v>13.009326</v>
      </c>
      <c r="AE2840">
        <v>13.27463</v>
      </c>
      <c r="AF2840">
        <v>13.427529</v>
      </c>
      <c r="AG2840">
        <v>13.777009</v>
      </c>
      <c r="AH2840">
        <v>14.030972</v>
      </c>
      <c r="AI2840">
        <v>14.083257</v>
      </c>
      <c r="AJ2840">
        <v>14.373461000000001</v>
      </c>
      <c r="AK2840">
        <v>14.482759</v>
      </c>
      <c r="AL2840">
        <v>14.559535</v>
      </c>
      <c r="AM2840">
        <v>14.589054000000001</v>
      </c>
      <c r="AN2840">
        <v>14.554028000000001</v>
      </c>
      <c r="AO2840" s="1">
        <v>3.2000000000000001E-2</v>
      </c>
    </row>
    <row r="2841" spans="1:41" hidden="1" x14ac:dyDescent="0.2">
      <c r="A2841" t="s">
        <v>2357</v>
      </c>
      <c r="B2841" t="s">
        <v>13</v>
      </c>
      <c r="C2841" t="s">
        <v>2648</v>
      </c>
      <c r="D2841" t="s">
        <v>2657</v>
      </c>
      <c r="E2841" t="s">
        <v>2658</v>
      </c>
      <c r="F2841" t="s">
        <v>2652</v>
      </c>
      <c r="H2841" t="s">
        <v>2088</v>
      </c>
      <c r="I2841" t="s">
        <v>10</v>
      </c>
      <c r="K2841">
        <v>5.9193740000000004</v>
      </c>
      <c r="L2841">
        <v>7.4923549999999999</v>
      </c>
      <c r="M2841">
        <v>7.3294069999999998</v>
      </c>
      <c r="N2841">
        <v>8.3536020000000004</v>
      </c>
      <c r="O2841">
        <v>8.9137070000000005</v>
      </c>
      <c r="P2841">
        <v>9.651116</v>
      </c>
      <c r="Q2841">
        <v>10.495855000000001</v>
      </c>
      <c r="R2841">
        <v>10.663997999999999</v>
      </c>
      <c r="S2841">
        <v>10.757453999999999</v>
      </c>
      <c r="T2841">
        <v>10.844870999999999</v>
      </c>
      <c r="U2841">
        <v>11.027915999999999</v>
      </c>
      <c r="V2841">
        <v>11.092796</v>
      </c>
      <c r="W2841">
        <v>11.128780000000001</v>
      </c>
      <c r="X2841">
        <v>11.073601999999999</v>
      </c>
      <c r="Y2841">
        <v>11.069381</v>
      </c>
      <c r="Z2841">
        <v>11.010612</v>
      </c>
      <c r="AA2841">
        <v>11.099823000000001</v>
      </c>
      <c r="AB2841">
        <v>11.226691000000001</v>
      </c>
      <c r="AC2841">
        <v>11.289436</v>
      </c>
      <c r="AD2841">
        <v>11.588778</v>
      </c>
      <c r="AE2841">
        <v>11.718201000000001</v>
      </c>
      <c r="AF2841">
        <v>11.875553999999999</v>
      </c>
      <c r="AG2841">
        <v>12.054129</v>
      </c>
      <c r="AH2841">
        <v>12.172143999999999</v>
      </c>
      <c r="AI2841">
        <v>12.361264</v>
      </c>
      <c r="AJ2841">
        <v>12.536567</v>
      </c>
      <c r="AK2841">
        <v>12.431146</v>
      </c>
      <c r="AL2841">
        <v>12.446609</v>
      </c>
      <c r="AM2841">
        <v>12.646241</v>
      </c>
      <c r="AN2841">
        <v>12.681597999999999</v>
      </c>
      <c r="AO2841" s="1">
        <v>2.7E-2</v>
      </c>
    </row>
    <row r="2842" spans="1:41" hidden="1" x14ac:dyDescent="0.2">
      <c r="A2842" t="s">
        <v>2357</v>
      </c>
      <c r="B2842" t="s">
        <v>15</v>
      </c>
      <c r="C2842" t="s">
        <v>2648</v>
      </c>
      <c r="D2842" t="s">
        <v>2657</v>
      </c>
      <c r="E2842" t="s">
        <v>2658</v>
      </c>
      <c r="F2842" t="s">
        <v>2653</v>
      </c>
      <c r="H2842" t="s">
        <v>2089</v>
      </c>
      <c r="I2842" t="s">
        <v>10</v>
      </c>
      <c r="K2842">
        <v>5.9193740000000004</v>
      </c>
      <c r="L2842">
        <v>7.4923549999999999</v>
      </c>
      <c r="M2842">
        <v>7.5427470000000003</v>
      </c>
      <c r="N2842">
        <v>9.2525659999999998</v>
      </c>
      <c r="O2842">
        <v>10.339699</v>
      </c>
      <c r="P2842">
        <v>11.063761</v>
      </c>
      <c r="Q2842">
        <v>12.177066999999999</v>
      </c>
      <c r="R2842">
        <v>12.551857999999999</v>
      </c>
      <c r="S2842">
        <v>13.132472</v>
      </c>
      <c r="T2842">
        <v>13.229252000000001</v>
      </c>
      <c r="U2842">
        <v>13.450051</v>
      </c>
      <c r="V2842">
        <v>13.684875</v>
      </c>
      <c r="W2842">
        <v>13.904057999999999</v>
      </c>
      <c r="X2842">
        <v>13.862615999999999</v>
      </c>
      <c r="Y2842">
        <v>13.911265999999999</v>
      </c>
      <c r="Z2842">
        <v>14.204796999999999</v>
      </c>
      <c r="AA2842">
        <v>13.993383</v>
      </c>
      <c r="AB2842">
        <v>14.479193</v>
      </c>
      <c r="AC2842">
        <v>14.37186</v>
      </c>
      <c r="AD2842">
        <v>14.851419</v>
      </c>
      <c r="AE2842">
        <v>15.028710999999999</v>
      </c>
      <c r="AF2842">
        <v>15.135270999999999</v>
      </c>
      <c r="AG2842">
        <v>15.446395000000001</v>
      </c>
      <c r="AH2842">
        <v>15.441777</v>
      </c>
      <c r="AI2842">
        <v>15.495454000000001</v>
      </c>
      <c r="AJ2842">
        <v>15.728694000000001</v>
      </c>
      <c r="AK2842">
        <v>15.756945999999999</v>
      </c>
      <c r="AL2842">
        <v>15.835046999999999</v>
      </c>
      <c r="AM2842">
        <v>15.911785</v>
      </c>
      <c r="AN2842">
        <v>15.828675</v>
      </c>
      <c r="AO2842" s="1">
        <v>3.4000000000000002E-2</v>
      </c>
    </row>
    <row r="2843" spans="1:41" hidden="1" x14ac:dyDescent="0.2">
      <c r="A2843" t="s">
        <v>2357</v>
      </c>
      <c r="B2843" t="s">
        <v>21</v>
      </c>
      <c r="C2843" t="s">
        <v>2648</v>
      </c>
      <c r="D2843" t="s">
        <v>2657</v>
      </c>
      <c r="E2843" t="s">
        <v>2655</v>
      </c>
      <c r="I2843" t="s">
        <v>10</v>
      </c>
    </row>
    <row r="2844" spans="1:41" hidden="1" x14ac:dyDescent="0.2">
      <c r="A2844" t="s">
        <v>2357</v>
      </c>
      <c r="B2844" t="s">
        <v>11</v>
      </c>
      <c r="C2844" t="s">
        <v>2648</v>
      </c>
      <c r="D2844" t="s">
        <v>2657</v>
      </c>
      <c r="E2844" t="s">
        <v>2655</v>
      </c>
      <c r="F2844" t="s">
        <v>2651</v>
      </c>
      <c r="H2844" t="s">
        <v>2090</v>
      </c>
      <c r="I2844" t="s">
        <v>10</v>
      </c>
      <c r="K2844">
        <v>7.3384520000000002</v>
      </c>
      <c r="L2844">
        <v>7.9271240000000001</v>
      </c>
      <c r="M2844">
        <v>7.774737</v>
      </c>
      <c r="N2844">
        <v>7.5011609999999997</v>
      </c>
      <c r="O2844">
        <v>7.3750710000000002</v>
      </c>
      <c r="P2844">
        <v>7.3914720000000003</v>
      </c>
      <c r="Q2844">
        <v>7.5517219999999998</v>
      </c>
      <c r="R2844">
        <v>7.7098009999999997</v>
      </c>
      <c r="S2844">
        <v>7.9066739999999998</v>
      </c>
      <c r="T2844">
        <v>8.0020369999999996</v>
      </c>
      <c r="U2844">
        <v>8.0810910000000007</v>
      </c>
      <c r="V2844">
        <v>8.1284949999999991</v>
      </c>
      <c r="W2844">
        <v>8.2250189999999996</v>
      </c>
      <c r="X2844">
        <v>8.2806960000000007</v>
      </c>
      <c r="Y2844">
        <v>8.2702980000000004</v>
      </c>
      <c r="Z2844">
        <v>8.3081849999999999</v>
      </c>
      <c r="AA2844">
        <v>8.353351</v>
      </c>
      <c r="AB2844">
        <v>8.3836040000000001</v>
      </c>
      <c r="AC2844">
        <v>8.4254669999999994</v>
      </c>
      <c r="AD2844">
        <v>8.4617819999999995</v>
      </c>
      <c r="AE2844">
        <v>8.5141209999999994</v>
      </c>
      <c r="AF2844">
        <v>8.5236640000000001</v>
      </c>
      <c r="AG2844">
        <v>8.5452919999999999</v>
      </c>
      <c r="AH2844">
        <v>8.5469749999999998</v>
      </c>
      <c r="AI2844">
        <v>8.561496</v>
      </c>
      <c r="AJ2844">
        <v>8.5831959999999992</v>
      </c>
      <c r="AK2844">
        <v>8.6163620000000005</v>
      </c>
      <c r="AL2844">
        <v>8.6364249999999991</v>
      </c>
      <c r="AM2844">
        <v>8.6667170000000002</v>
      </c>
      <c r="AN2844">
        <v>8.6935470000000006</v>
      </c>
      <c r="AO2844" s="1">
        <v>6.0000000000000001E-3</v>
      </c>
    </row>
    <row r="2845" spans="1:41" hidden="1" x14ac:dyDescent="0.2">
      <c r="A2845" t="s">
        <v>2357</v>
      </c>
      <c r="B2845" t="s">
        <v>13</v>
      </c>
      <c r="C2845" t="s">
        <v>2648</v>
      </c>
      <c r="D2845" t="s">
        <v>2657</v>
      </c>
      <c r="E2845" t="s">
        <v>2655</v>
      </c>
      <c r="F2845" t="s">
        <v>2652</v>
      </c>
      <c r="H2845" t="s">
        <v>2091</v>
      </c>
      <c r="I2845" t="s">
        <v>10</v>
      </c>
      <c r="K2845">
        <v>7.3384520000000002</v>
      </c>
      <c r="L2845">
        <v>7.7562810000000004</v>
      </c>
      <c r="M2845">
        <v>7.4492620000000001</v>
      </c>
      <c r="N2845">
        <v>7.0678510000000001</v>
      </c>
      <c r="O2845">
        <v>6.8856270000000004</v>
      </c>
      <c r="P2845">
        <v>6.8370610000000003</v>
      </c>
      <c r="Q2845">
        <v>6.9240940000000002</v>
      </c>
      <c r="R2845">
        <v>7.0327770000000003</v>
      </c>
      <c r="S2845">
        <v>7.1487290000000003</v>
      </c>
      <c r="T2845">
        <v>7.2402829999999998</v>
      </c>
      <c r="U2845">
        <v>7.2827380000000002</v>
      </c>
      <c r="V2845">
        <v>7.3244410000000002</v>
      </c>
      <c r="W2845">
        <v>7.412782</v>
      </c>
      <c r="X2845">
        <v>7.466386</v>
      </c>
      <c r="Y2845">
        <v>7.4865820000000003</v>
      </c>
      <c r="Z2845">
        <v>7.5058360000000004</v>
      </c>
      <c r="AA2845">
        <v>7.5284199999999997</v>
      </c>
      <c r="AB2845">
        <v>7.5281539999999998</v>
      </c>
      <c r="AC2845">
        <v>7.5549920000000004</v>
      </c>
      <c r="AD2845">
        <v>7.5366020000000002</v>
      </c>
      <c r="AE2845">
        <v>7.543145</v>
      </c>
      <c r="AF2845">
        <v>7.5273709999999996</v>
      </c>
      <c r="AG2845">
        <v>7.5256090000000002</v>
      </c>
      <c r="AH2845">
        <v>7.5327729999999997</v>
      </c>
      <c r="AI2845">
        <v>7.5537710000000002</v>
      </c>
      <c r="AJ2845">
        <v>7.5772930000000001</v>
      </c>
      <c r="AK2845">
        <v>7.5923030000000002</v>
      </c>
      <c r="AL2845">
        <v>7.6106239999999996</v>
      </c>
      <c r="AM2845">
        <v>7.6511509999999996</v>
      </c>
      <c r="AN2845">
        <v>7.6915259999999996</v>
      </c>
      <c r="AO2845" s="1">
        <v>2E-3</v>
      </c>
    </row>
    <row r="2846" spans="1:41" hidden="1" x14ac:dyDescent="0.2">
      <c r="A2846" t="s">
        <v>2357</v>
      </c>
      <c r="B2846" t="s">
        <v>15</v>
      </c>
      <c r="C2846" t="s">
        <v>2648</v>
      </c>
      <c r="D2846" t="s">
        <v>2657</v>
      </c>
      <c r="E2846" t="s">
        <v>2655</v>
      </c>
      <c r="F2846" t="s">
        <v>2653</v>
      </c>
      <c r="H2846" t="s">
        <v>2092</v>
      </c>
      <c r="I2846" t="s">
        <v>10</v>
      </c>
      <c r="K2846">
        <v>7.3384520000000002</v>
      </c>
      <c r="L2846">
        <v>8.4471450000000008</v>
      </c>
      <c r="M2846">
        <v>8.3871760000000002</v>
      </c>
      <c r="N2846">
        <v>8.4314750000000007</v>
      </c>
      <c r="O2846">
        <v>8.3995429999999995</v>
      </c>
      <c r="P2846">
        <v>8.5515810000000005</v>
      </c>
      <c r="Q2846">
        <v>8.7610410000000005</v>
      </c>
      <c r="R2846">
        <v>9.0537620000000008</v>
      </c>
      <c r="S2846">
        <v>9.4265480000000004</v>
      </c>
      <c r="T2846">
        <v>9.6536100000000005</v>
      </c>
      <c r="U2846">
        <v>9.9271550000000008</v>
      </c>
      <c r="V2846">
        <v>10.161695999999999</v>
      </c>
      <c r="W2846">
        <v>10.387073000000001</v>
      </c>
      <c r="X2846">
        <v>10.560207999999999</v>
      </c>
      <c r="Y2846">
        <v>10.643064000000001</v>
      </c>
      <c r="Z2846">
        <v>10.820118000000001</v>
      </c>
      <c r="AA2846">
        <v>10.953326000000001</v>
      </c>
      <c r="AB2846">
        <v>11.083047000000001</v>
      </c>
      <c r="AC2846">
        <v>11.236478999999999</v>
      </c>
      <c r="AD2846">
        <v>11.392104</v>
      </c>
      <c r="AE2846">
        <v>11.462014999999999</v>
      </c>
      <c r="AF2846">
        <v>11.454841999999999</v>
      </c>
      <c r="AG2846">
        <v>11.468064999999999</v>
      </c>
      <c r="AH2846">
        <v>11.612197999999999</v>
      </c>
      <c r="AI2846">
        <v>11.700158</v>
      </c>
      <c r="AJ2846">
        <v>11.797267</v>
      </c>
      <c r="AK2846">
        <v>11.899334</v>
      </c>
      <c r="AL2846">
        <v>11.940623</v>
      </c>
      <c r="AM2846">
        <v>12.083993</v>
      </c>
      <c r="AN2846">
        <v>12.205522</v>
      </c>
      <c r="AO2846" s="1">
        <v>1.7999999999999999E-2</v>
      </c>
    </row>
    <row r="2847" spans="1:41" hidden="1" x14ac:dyDescent="0.2">
      <c r="A2847" t="s">
        <v>2357</v>
      </c>
      <c r="B2847" t="s">
        <v>25</v>
      </c>
      <c r="C2847" t="s">
        <v>2648</v>
      </c>
      <c r="D2847" t="s">
        <v>2657</v>
      </c>
      <c r="E2847" t="s">
        <v>2656</v>
      </c>
      <c r="I2847" t="s">
        <v>10</v>
      </c>
    </row>
    <row r="2848" spans="1:41" hidden="1" x14ac:dyDescent="0.2">
      <c r="A2848" t="s">
        <v>2357</v>
      </c>
      <c r="B2848" t="s">
        <v>11</v>
      </c>
      <c r="C2848" t="s">
        <v>2648</v>
      </c>
      <c r="D2848" t="s">
        <v>2657</v>
      </c>
      <c r="E2848" t="s">
        <v>2656</v>
      </c>
      <c r="F2848" t="s">
        <v>2651</v>
      </c>
      <c r="H2848" t="s">
        <v>2093</v>
      </c>
      <c r="I2848" t="s">
        <v>10</v>
      </c>
      <c r="K2848">
        <v>28.514821999999999</v>
      </c>
      <c r="L2848">
        <v>27.418941</v>
      </c>
      <c r="M2848">
        <v>27.106192</v>
      </c>
      <c r="N2848">
        <v>26.862525999999999</v>
      </c>
      <c r="O2848">
        <v>26.508644</v>
      </c>
      <c r="P2848">
        <v>26.119555999999999</v>
      </c>
      <c r="Q2848">
        <v>25.942240000000002</v>
      </c>
      <c r="R2848">
        <v>25.699992999999999</v>
      </c>
      <c r="S2848">
        <v>25.676783</v>
      </c>
      <c r="T2848">
        <v>25.730927000000001</v>
      </c>
      <c r="U2848">
        <v>25.579342</v>
      </c>
      <c r="V2848">
        <v>25.615556999999999</v>
      </c>
      <c r="W2848">
        <v>25.588144</v>
      </c>
      <c r="X2848">
        <v>25.469273000000001</v>
      </c>
      <c r="Y2848">
        <v>25.442041</v>
      </c>
      <c r="Z2848">
        <v>25.613721999999999</v>
      </c>
      <c r="AA2848">
        <v>25.627579000000001</v>
      </c>
      <c r="AB2848">
        <v>25.545839000000001</v>
      </c>
      <c r="AC2848">
        <v>25.400967000000001</v>
      </c>
      <c r="AD2848">
        <v>25.453620999999998</v>
      </c>
      <c r="AE2848">
        <v>25.408757999999999</v>
      </c>
      <c r="AF2848">
        <v>25.279696999999999</v>
      </c>
      <c r="AG2848">
        <v>25.085892000000001</v>
      </c>
      <c r="AH2848">
        <v>25.059155000000001</v>
      </c>
      <c r="AI2848">
        <v>24.999224000000002</v>
      </c>
      <c r="AJ2848">
        <v>25.001518000000001</v>
      </c>
      <c r="AK2848">
        <v>24.938976</v>
      </c>
      <c r="AL2848">
        <v>24.867502000000002</v>
      </c>
      <c r="AM2848">
        <v>24.784345999999999</v>
      </c>
      <c r="AN2848">
        <v>24.856251</v>
      </c>
      <c r="AO2848" s="1">
        <v>-5.0000000000000001E-3</v>
      </c>
    </row>
    <row r="2849" spans="1:41" hidden="1" x14ac:dyDescent="0.2">
      <c r="A2849" t="s">
        <v>2357</v>
      </c>
      <c r="B2849" t="s">
        <v>13</v>
      </c>
      <c r="C2849" t="s">
        <v>2648</v>
      </c>
      <c r="D2849" t="s">
        <v>2657</v>
      </c>
      <c r="E2849" t="s">
        <v>2656</v>
      </c>
      <c r="F2849" t="s">
        <v>2652</v>
      </c>
      <c r="H2849" t="s">
        <v>2094</v>
      </c>
      <c r="I2849" t="s">
        <v>10</v>
      </c>
      <c r="K2849">
        <v>28.509193</v>
      </c>
      <c r="L2849">
        <v>27.451574000000001</v>
      </c>
      <c r="M2849">
        <v>26.922750000000001</v>
      </c>
      <c r="N2849">
        <v>26.401646</v>
      </c>
      <c r="O2849">
        <v>26.076166000000001</v>
      </c>
      <c r="P2849">
        <v>25.751711</v>
      </c>
      <c r="Q2849">
        <v>25.537989</v>
      </c>
      <c r="R2849">
        <v>25.217571</v>
      </c>
      <c r="S2849">
        <v>25.184866</v>
      </c>
      <c r="T2849">
        <v>25.191856000000001</v>
      </c>
      <c r="U2849">
        <v>24.988432</v>
      </c>
      <c r="V2849">
        <v>24.800379</v>
      </c>
      <c r="W2849">
        <v>24.672419000000001</v>
      </c>
      <c r="X2849">
        <v>24.585449000000001</v>
      </c>
      <c r="Y2849">
        <v>24.408047</v>
      </c>
      <c r="Z2849">
        <v>24.384747000000001</v>
      </c>
      <c r="AA2849">
        <v>24.387415000000001</v>
      </c>
      <c r="AB2849">
        <v>24.315529000000002</v>
      </c>
      <c r="AC2849">
        <v>24.137573</v>
      </c>
      <c r="AD2849">
        <v>24.099575000000002</v>
      </c>
      <c r="AE2849">
        <v>24.09919</v>
      </c>
      <c r="AF2849">
        <v>23.917497999999998</v>
      </c>
      <c r="AG2849">
        <v>23.763361</v>
      </c>
      <c r="AH2849">
        <v>23.919979000000001</v>
      </c>
      <c r="AI2849">
        <v>23.985178000000001</v>
      </c>
      <c r="AJ2849">
        <v>24.001494999999998</v>
      </c>
      <c r="AK2849">
        <v>23.960972000000002</v>
      </c>
      <c r="AL2849">
        <v>24.018433000000002</v>
      </c>
      <c r="AM2849">
        <v>24.051342000000002</v>
      </c>
      <c r="AN2849">
        <v>24.178408000000001</v>
      </c>
      <c r="AO2849" s="1">
        <v>-6.0000000000000001E-3</v>
      </c>
    </row>
    <row r="2850" spans="1:41" hidden="1" x14ac:dyDescent="0.2">
      <c r="A2850" t="s">
        <v>2357</v>
      </c>
      <c r="B2850" t="s">
        <v>15</v>
      </c>
      <c r="C2850" t="s">
        <v>2648</v>
      </c>
      <c r="D2850" t="s">
        <v>2657</v>
      </c>
      <c r="E2850" t="s">
        <v>2656</v>
      </c>
      <c r="F2850" t="s">
        <v>2653</v>
      </c>
      <c r="H2850" t="s">
        <v>2095</v>
      </c>
      <c r="I2850" t="s">
        <v>10</v>
      </c>
      <c r="K2850">
        <v>28.513016</v>
      </c>
      <c r="L2850">
        <v>27.362278</v>
      </c>
      <c r="M2850">
        <v>27.445097000000001</v>
      </c>
      <c r="N2850">
        <v>27.344625000000001</v>
      </c>
      <c r="O2850">
        <v>26.968391</v>
      </c>
      <c r="P2850">
        <v>26.666174000000002</v>
      </c>
      <c r="Q2850">
        <v>26.568391999999999</v>
      </c>
      <c r="R2850">
        <v>26.400002000000001</v>
      </c>
      <c r="S2850">
        <v>26.562393</v>
      </c>
      <c r="T2850">
        <v>26.831291</v>
      </c>
      <c r="U2850">
        <v>27.050594</v>
      </c>
      <c r="V2850">
        <v>27.378927000000001</v>
      </c>
      <c r="W2850">
        <v>27.524982000000001</v>
      </c>
      <c r="X2850">
        <v>27.440242999999999</v>
      </c>
      <c r="Y2850">
        <v>27.594571999999999</v>
      </c>
      <c r="Z2850">
        <v>27.898641999999999</v>
      </c>
      <c r="AA2850">
        <v>27.796894000000002</v>
      </c>
      <c r="AB2850">
        <v>27.660769999999999</v>
      </c>
      <c r="AC2850">
        <v>27.402370000000001</v>
      </c>
      <c r="AD2850">
        <v>27.375160000000001</v>
      </c>
      <c r="AE2850">
        <v>27.378437000000002</v>
      </c>
      <c r="AF2850">
        <v>27.320246000000001</v>
      </c>
      <c r="AG2850">
        <v>27.175087000000001</v>
      </c>
      <c r="AH2850">
        <v>27.068542000000001</v>
      </c>
      <c r="AI2850">
        <v>27.032492000000001</v>
      </c>
      <c r="AJ2850">
        <v>27.075410999999999</v>
      </c>
      <c r="AK2850">
        <v>26.994888</v>
      </c>
      <c r="AL2850">
        <v>26.974716000000001</v>
      </c>
      <c r="AM2850">
        <v>26.963153999999999</v>
      </c>
      <c r="AN2850">
        <v>26.928570000000001</v>
      </c>
      <c r="AO2850" s="1">
        <v>-2E-3</v>
      </c>
    </row>
    <row r="2851" spans="1:41" hidden="1" x14ac:dyDescent="0.2">
      <c r="A2851" t="s">
        <v>2357</v>
      </c>
      <c r="B2851" t="s">
        <v>46</v>
      </c>
    </row>
    <row r="2852" spans="1:41" hidden="1" x14ac:dyDescent="0.2">
      <c r="A2852" t="s">
        <v>2357</v>
      </c>
      <c r="B2852" t="s">
        <v>9</v>
      </c>
      <c r="C2852" t="s">
        <v>2648</v>
      </c>
      <c r="D2852" t="s">
        <v>2659</v>
      </c>
      <c r="E2852" t="s">
        <v>2650</v>
      </c>
      <c r="I2852" t="s">
        <v>10</v>
      </c>
    </row>
    <row r="2853" spans="1:41" hidden="1" x14ac:dyDescent="0.2">
      <c r="A2853" t="s">
        <v>2357</v>
      </c>
      <c r="B2853" t="s">
        <v>11</v>
      </c>
      <c r="C2853" t="s">
        <v>2648</v>
      </c>
      <c r="D2853" t="s">
        <v>2659</v>
      </c>
      <c r="E2853" t="s">
        <v>2650</v>
      </c>
      <c r="F2853" t="s">
        <v>2651</v>
      </c>
      <c r="H2853" t="s">
        <v>2096</v>
      </c>
      <c r="I2853" t="s">
        <v>10</v>
      </c>
      <c r="K2853">
        <v>13.641980999999999</v>
      </c>
      <c r="L2853">
        <v>14.473857000000001</v>
      </c>
      <c r="M2853">
        <v>12.690696000000001</v>
      </c>
      <c r="N2853">
        <v>12.673786</v>
      </c>
      <c r="O2853">
        <v>12.554608</v>
      </c>
      <c r="P2853">
        <v>12.704501</v>
      </c>
      <c r="Q2853">
        <v>13.113275</v>
      </c>
      <c r="R2853">
        <v>13.681419</v>
      </c>
      <c r="S2853">
        <v>14.057202</v>
      </c>
      <c r="T2853">
        <v>14.454497</v>
      </c>
      <c r="U2853">
        <v>14.810349</v>
      </c>
      <c r="V2853">
        <v>15.102989000000001</v>
      </c>
      <c r="W2853">
        <v>15.386189</v>
      </c>
      <c r="X2853">
        <v>15.557034</v>
      </c>
      <c r="Y2853">
        <v>15.672612000000001</v>
      </c>
      <c r="Z2853">
        <v>15.832416</v>
      </c>
      <c r="AA2853">
        <v>16.038618</v>
      </c>
      <c r="AB2853">
        <v>16.228031000000001</v>
      </c>
      <c r="AC2853">
        <v>16.321311999999999</v>
      </c>
      <c r="AD2853">
        <v>16.630306000000001</v>
      </c>
      <c r="AE2853">
        <v>16.814444000000002</v>
      </c>
      <c r="AF2853">
        <v>16.831151999999999</v>
      </c>
      <c r="AG2853">
        <v>17.024878000000001</v>
      </c>
      <c r="AH2853">
        <v>17.258875</v>
      </c>
      <c r="AI2853">
        <v>17.293581</v>
      </c>
      <c r="AJ2853">
        <v>17.409199000000001</v>
      </c>
      <c r="AK2853">
        <v>17.486640999999999</v>
      </c>
      <c r="AL2853">
        <v>17.525883</v>
      </c>
      <c r="AM2853">
        <v>17.502065999999999</v>
      </c>
      <c r="AN2853">
        <v>17.474976999999999</v>
      </c>
      <c r="AO2853" s="1">
        <v>8.9999999999999993E-3</v>
      </c>
    </row>
    <row r="2854" spans="1:41" hidden="1" x14ac:dyDescent="0.2">
      <c r="A2854" t="s">
        <v>2357</v>
      </c>
      <c r="B2854" t="s">
        <v>13</v>
      </c>
      <c r="C2854" t="s">
        <v>2648</v>
      </c>
      <c r="D2854" t="s">
        <v>2659</v>
      </c>
      <c r="E2854" t="s">
        <v>2650</v>
      </c>
      <c r="F2854" t="s">
        <v>2652</v>
      </c>
      <c r="H2854" t="s">
        <v>2097</v>
      </c>
      <c r="I2854" t="s">
        <v>10</v>
      </c>
      <c r="K2854">
        <v>13.641980999999999</v>
      </c>
      <c r="L2854">
        <v>13.992361000000001</v>
      </c>
      <c r="M2854">
        <v>11.771788000000001</v>
      </c>
      <c r="N2854">
        <v>11.15362</v>
      </c>
      <c r="O2854">
        <v>10.81174</v>
      </c>
      <c r="P2854">
        <v>10.731717</v>
      </c>
      <c r="Q2854">
        <v>10.797969999999999</v>
      </c>
      <c r="R2854">
        <v>11.039766</v>
      </c>
      <c r="S2854">
        <v>11.332568999999999</v>
      </c>
      <c r="T2854">
        <v>11.526113</v>
      </c>
      <c r="U2854">
        <v>11.663326</v>
      </c>
      <c r="V2854">
        <v>11.997527</v>
      </c>
      <c r="W2854">
        <v>12.319461</v>
      </c>
      <c r="X2854">
        <v>12.392177</v>
      </c>
      <c r="Y2854">
        <v>12.381449999999999</v>
      </c>
      <c r="Z2854">
        <v>12.434854</v>
      </c>
      <c r="AA2854">
        <v>12.583729999999999</v>
      </c>
      <c r="AB2854">
        <v>12.800808999999999</v>
      </c>
      <c r="AC2854">
        <v>12.860516000000001</v>
      </c>
      <c r="AD2854">
        <v>13.125033</v>
      </c>
      <c r="AE2854">
        <v>13.201523</v>
      </c>
      <c r="AF2854">
        <v>13.236582</v>
      </c>
      <c r="AG2854">
        <v>13.286612999999999</v>
      </c>
      <c r="AH2854">
        <v>13.309353</v>
      </c>
      <c r="AI2854">
        <v>13.33262</v>
      </c>
      <c r="AJ2854">
        <v>13.316136</v>
      </c>
      <c r="AK2854">
        <v>13.240873000000001</v>
      </c>
      <c r="AL2854">
        <v>13.175625999999999</v>
      </c>
      <c r="AM2854">
        <v>13.271592</v>
      </c>
      <c r="AN2854">
        <v>13.297623</v>
      </c>
      <c r="AO2854" s="1">
        <v>-1E-3</v>
      </c>
    </row>
    <row r="2855" spans="1:41" hidden="1" x14ac:dyDescent="0.2">
      <c r="A2855" t="s">
        <v>2357</v>
      </c>
      <c r="B2855" t="s">
        <v>15</v>
      </c>
      <c r="C2855" t="s">
        <v>2648</v>
      </c>
      <c r="D2855" t="s">
        <v>2659</v>
      </c>
      <c r="E2855" t="s">
        <v>2650</v>
      </c>
      <c r="F2855" t="s">
        <v>2653</v>
      </c>
      <c r="H2855" t="s">
        <v>2098</v>
      </c>
      <c r="I2855" t="s">
        <v>10</v>
      </c>
      <c r="K2855">
        <v>13.641980999999999</v>
      </c>
      <c r="L2855">
        <v>15.259123000000001</v>
      </c>
      <c r="M2855">
        <v>13.994263</v>
      </c>
      <c r="N2855">
        <v>14.900345</v>
      </c>
      <c r="O2855">
        <v>15.521675999999999</v>
      </c>
      <c r="P2855">
        <v>16.139341000000002</v>
      </c>
      <c r="Q2855">
        <v>16.768982000000001</v>
      </c>
      <c r="R2855">
        <v>17.538236999999999</v>
      </c>
      <c r="S2855">
        <v>18.930109000000002</v>
      </c>
      <c r="T2855">
        <v>19.791079</v>
      </c>
      <c r="U2855">
        <v>20.589682</v>
      </c>
      <c r="V2855">
        <v>21.342078999999998</v>
      </c>
      <c r="W2855">
        <v>21.963158</v>
      </c>
      <c r="X2855">
        <v>22.467511999999999</v>
      </c>
      <c r="Y2855">
        <v>22.702618000000001</v>
      </c>
      <c r="Z2855">
        <v>23.238289000000002</v>
      </c>
      <c r="AA2855">
        <v>23.520513999999999</v>
      </c>
      <c r="AB2855">
        <v>23.891157</v>
      </c>
      <c r="AC2855">
        <v>24.253948000000001</v>
      </c>
      <c r="AD2855">
        <v>24.309107000000001</v>
      </c>
      <c r="AE2855">
        <v>24.306349000000001</v>
      </c>
      <c r="AF2855">
        <v>24.287579000000001</v>
      </c>
      <c r="AG2855">
        <v>24.503086</v>
      </c>
      <c r="AH2855">
        <v>24.916274999999999</v>
      </c>
      <c r="AI2855">
        <v>25.338739</v>
      </c>
      <c r="AJ2855">
        <v>25.559778000000001</v>
      </c>
      <c r="AK2855">
        <v>25.713736999999998</v>
      </c>
      <c r="AL2855">
        <v>25.765578999999999</v>
      </c>
      <c r="AM2855">
        <v>25.957733000000001</v>
      </c>
      <c r="AN2855">
        <v>25.986998</v>
      </c>
      <c r="AO2855" s="1">
        <v>2.1999999999999999E-2</v>
      </c>
    </row>
    <row r="2856" spans="1:41" hidden="1" x14ac:dyDescent="0.2">
      <c r="A2856" t="s">
        <v>2357</v>
      </c>
      <c r="B2856" t="s">
        <v>17</v>
      </c>
      <c r="C2856" t="s">
        <v>2648</v>
      </c>
      <c r="D2856" t="s">
        <v>2659</v>
      </c>
      <c r="E2856" t="s">
        <v>2654</v>
      </c>
      <c r="I2856" t="s">
        <v>10</v>
      </c>
    </row>
    <row r="2857" spans="1:41" hidden="1" x14ac:dyDescent="0.2">
      <c r="A2857" t="s">
        <v>2357</v>
      </c>
      <c r="B2857" t="s">
        <v>11</v>
      </c>
      <c r="C2857" t="s">
        <v>2648</v>
      </c>
      <c r="D2857" t="s">
        <v>2659</v>
      </c>
      <c r="E2857" t="s">
        <v>2654</v>
      </c>
      <c r="F2857" t="s">
        <v>2651</v>
      </c>
      <c r="H2857" t="s">
        <v>2099</v>
      </c>
      <c r="I2857" t="s">
        <v>10</v>
      </c>
      <c r="K2857">
        <v>22.828917000000001</v>
      </c>
      <c r="L2857">
        <v>23.408438</v>
      </c>
      <c r="M2857">
        <v>22.177299000000001</v>
      </c>
      <c r="N2857">
        <v>22.629791000000001</v>
      </c>
      <c r="O2857">
        <v>22.212897999999999</v>
      </c>
      <c r="P2857">
        <v>21.803837000000001</v>
      </c>
      <c r="Q2857">
        <v>21.490621999999998</v>
      </c>
      <c r="R2857">
        <v>21.681746</v>
      </c>
      <c r="S2857">
        <v>21.807762</v>
      </c>
      <c r="T2857">
        <v>21.767772999999998</v>
      </c>
      <c r="U2857">
        <v>22.076419999999999</v>
      </c>
      <c r="V2857">
        <v>22.187397000000001</v>
      </c>
      <c r="W2857">
        <v>22.231446999999999</v>
      </c>
      <c r="X2857">
        <v>22.273993000000001</v>
      </c>
      <c r="Y2857">
        <v>22.404667</v>
      </c>
      <c r="Z2857">
        <v>22.608923000000001</v>
      </c>
      <c r="AA2857">
        <v>22.840572000000002</v>
      </c>
      <c r="AB2857">
        <v>22.996169999999999</v>
      </c>
      <c r="AC2857">
        <v>23.089458</v>
      </c>
      <c r="AD2857">
        <v>23.248058</v>
      </c>
      <c r="AE2857">
        <v>23.374395</v>
      </c>
      <c r="AF2857">
        <v>23.431508999999998</v>
      </c>
      <c r="AG2857">
        <v>23.736076000000001</v>
      </c>
      <c r="AH2857">
        <v>24.037088000000001</v>
      </c>
      <c r="AI2857">
        <v>24.182489</v>
      </c>
      <c r="AJ2857">
        <v>24.382670999999998</v>
      </c>
      <c r="AK2857">
        <v>24.464724</v>
      </c>
      <c r="AL2857">
        <v>24.435943999999999</v>
      </c>
      <c r="AM2857">
        <v>24.432182000000001</v>
      </c>
      <c r="AN2857">
        <v>24.362427</v>
      </c>
      <c r="AO2857" s="1">
        <v>2E-3</v>
      </c>
    </row>
    <row r="2858" spans="1:41" hidden="1" x14ac:dyDescent="0.2">
      <c r="A2858" t="s">
        <v>2357</v>
      </c>
      <c r="B2858" t="s">
        <v>13</v>
      </c>
      <c r="C2858" t="s">
        <v>2648</v>
      </c>
      <c r="D2858" t="s">
        <v>2659</v>
      </c>
      <c r="E2858" t="s">
        <v>2654</v>
      </c>
      <c r="F2858" t="s">
        <v>2652</v>
      </c>
      <c r="H2858" t="s">
        <v>2100</v>
      </c>
      <c r="I2858" t="s">
        <v>10</v>
      </c>
      <c r="K2858">
        <v>22.828917000000001</v>
      </c>
      <c r="L2858">
        <v>23.408438</v>
      </c>
      <c r="M2858">
        <v>21.740580000000001</v>
      </c>
      <c r="N2858">
        <v>21.719341</v>
      </c>
      <c r="O2858">
        <v>21.222125999999999</v>
      </c>
      <c r="P2858">
        <v>20.830159999999999</v>
      </c>
      <c r="Q2858">
        <v>20.569361000000001</v>
      </c>
      <c r="R2858">
        <v>20.722978999999999</v>
      </c>
      <c r="S2858">
        <v>20.784367</v>
      </c>
      <c r="T2858">
        <v>20.708807</v>
      </c>
      <c r="U2858">
        <v>20.819192999999999</v>
      </c>
      <c r="V2858">
        <v>20.877189999999999</v>
      </c>
      <c r="W2858">
        <v>20.892714000000002</v>
      </c>
      <c r="X2858">
        <v>20.727084999999999</v>
      </c>
      <c r="Y2858">
        <v>20.705807</v>
      </c>
      <c r="Z2858">
        <v>20.692693999999999</v>
      </c>
      <c r="AA2858">
        <v>20.747017</v>
      </c>
      <c r="AB2858">
        <v>20.843848999999999</v>
      </c>
      <c r="AC2858">
        <v>20.865147</v>
      </c>
      <c r="AD2858">
        <v>21.168662999999999</v>
      </c>
      <c r="AE2858">
        <v>21.314367000000001</v>
      </c>
      <c r="AF2858">
        <v>21.338842</v>
      </c>
      <c r="AG2858">
        <v>21.633815999999999</v>
      </c>
      <c r="AH2858">
        <v>21.758101</v>
      </c>
      <c r="AI2858">
        <v>21.811741000000001</v>
      </c>
      <c r="AJ2858">
        <v>22.019107999999999</v>
      </c>
      <c r="AK2858">
        <v>21.908304000000001</v>
      </c>
      <c r="AL2858">
        <v>21.967001</v>
      </c>
      <c r="AM2858">
        <v>22.206886000000001</v>
      </c>
      <c r="AN2858">
        <v>22.344154</v>
      </c>
      <c r="AO2858" s="1">
        <v>-1E-3</v>
      </c>
    </row>
    <row r="2859" spans="1:41" hidden="1" x14ac:dyDescent="0.2">
      <c r="A2859" t="s">
        <v>2357</v>
      </c>
      <c r="B2859" t="s">
        <v>15</v>
      </c>
      <c r="C2859" t="s">
        <v>2648</v>
      </c>
      <c r="D2859" t="s">
        <v>2659</v>
      </c>
      <c r="E2859" t="s">
        <v>2654</v>
      </c>
      <c r="F2859" t="s">
        <v>2653</v>
      </c>
      <c r="H2859" t="s">
        <v>2101</v>
      </c>
      <c r="I2859" t="s">
        <v>10</v>
      </c>
      <c r="K2859">
        <v>22.828917000000001</v>
      </c>
      <c r="L2859">
        <v>23.408438</v>
      </c>
      <c r="M2859">
        <v>22.043816</v>
      </c>
      <c r="N2859">
        <v>22.806111999999999</v>
      </c>
      <c r="O2859">
        <v>22.781948</v>
      </c>
      <c r="P2859">
        <v>22.535336000000001</v>
      </c>
      <c r="Q2859">
        <v>22.360831999999998</v>
      </c>
      <c r="R2859">
        <v>22.795918</v>
      </c>
      <c r="S2859">
        <v>23.725297999999999</v>
      </c>
      <c r="T2859">
        <v>23.977454999999999</v>
      </c>
      <c r="U2859">
        <v>24.351617999999998</v>
      </c>
      <c r="V2859">
        <v>24.677493999999999</v>
      </c>
      <c r="W2859">
        <v>24.984131000000001</v>
      </c>
      <c r="X2859">
        <v>25.252924</v>
      </c>
      <c r="Y2859">
        <v>25.353586</v>
      </c>
      <c r="Z2859">
        <v>25.561872000000001</v>
      </c>
      <c r="AA2859">
        <v>25.810658</v>
      </c>
      <c r="AB2859">
        <v>25.871020999999999</v>
      </c>
      <c r="AC2859">
        <v>26.038273</v>
      </c>
      <c r="AD2859">
        <v>25.728235000000002</v>
      </c>
      <c r="AE2859">
        <v>25.704754000000001</v>
      </c>
      <c r="AF2859">
        <v>25.788385000000002</v>
      </c>
      <c r="AG2859">
        <v>26.077185</v>
      </c>
      <c r="AH2859">
        <v>26.330952</v>
      </c>
      <c r="AI2859">
        <v>26.657017</v>
      </c>
      <c r="AJ2859">
        <v>26.764251999999999</v>
      </c>
      <c r="AK2859">
        <v>26.835844000000002</v>
      </c>
      <c r="AL2859">
        <v>26.677209999999999</v>
      </c>
      <c r="AM2859">
        <v>26.675995</v>
      </c>
      <c r="AN2859">
        <v>26.783391999999999</v>
      </c>
      <c r="AO2859" s="1">
        <v>6.0000000000000001E-3</v>
      </c>
    </row>
    <row r="2860" spans="1:41" hidden="1" x14ac:dyDescent="0.2">
      <c r="A2860" t="s">
        <v>2357</v>
      </c>
      <c r="B2860" t="s">
        <v>36</v>
      </c>
      <c r="C2860" t="s">
        <v>2648</v>
      </c>
      <c r="D2860" t="s">
        <v>2659</v>
      </c>
      <c r="E2860" t="s">
        <v>2660</v>
      </c>
      <c r="I2860" t="s">
        <v>10</v>
      </c>
    </row>
    <row r="2861" spans="1:41" hidden="1" x14ac:dyDescent="0.2">
      <c r="A2861" t="s">
        <v>2357</v>
      </c>
      <c r="B2861" t="s">
        <v>11</v>
      </c>
      <c r="C2861" t="s">
        <v>2648</v>
      </c>
      <c r="D2861" t="s">
        <v>2659</v>
      </c>
      <c r="E2861" t="s">
        <v>2660</v>
      </c>
      <c r="F2861" t="s">
        <v>2651</v>
      </c>
      <c r="H2861" t="s">
        <v>2102</v>
      </c>
      <c r="I2861" t="s">
        <v>10</v>
      </c>
      <c r="K2861">
        <v>6.0021630000000004</v>
      </c>
      <c r="L2861">
        <v>7.5337500000000004</v>
      </c>
      <c r="M2861">
        <v>7.6130100000000001</v>
      </c>
      <c r="N2861">
        <v>9.1380619999999997</v>
      </c>
      <c r="O2861">
        <v>9.7598760000000002</v>
      </c>
      <c r="P2861">
        <v>10.483718</v>
      </c>
      <c r="Q2861">
        <v>11.334161999999999</v>
      </c>
      <c r="R2861">
        <v>11.553039</v>
      </c>
      <c r="S2861">
        <v>11.673802999999999</v>
      </c>
      <c r="T2861">
        <v>11.818187</v>
      </c>
      <c r="U2861">
        <v>12.157349</v>
      </c>
      <c r="V2861">
        <v>12.287326999999999</v>
      </c>
      <c r="W2861">
        <v>12.387034</v>
      </c>
      <c r="X2861">
        <v>12.429523</v>
      </c>
      <c r="Y2861">
        <v>12.457668</v>
      </c>
      <c r="Z2861">
        <v>12.415902000000001</v>
      </c>
      <c r="AA2861">
        <v>12.399844999999999</v>
      </c>
      <c r="AB2861">
        <v>12.670883</v>
      </c>
      <c r="AC2861">
        <v>12.649698000000001</v>
      </c>
      <c r="AD2861">
        <v>13.009326</v>
      </c>
      <c r="AE2861">
        <v>13.27463</v>
      </c>
      <c r="AF2861">
        <v>13.427529</v>
      </c>
      <c r="AG2861">
        <v>13.777009</v>
      </c>
      <c r="AH2861">
        <v>14.030972</v>
      </c>
      <c r="AI2861">
        <v>14.083257</v>
      </c>
      <c r="AJ2861">
        <v>14.373461000000001</v>
      </c>
      <c r="AK2861">
        <v>14.482759</v>
      </c>
      <c r="AL2861">
        <v>14.559535</v>
      </c>
      <c r="AM2861">
        <v>14.589054000000001</v>
      </c>
      <c r="AN2861">
        <v>14.554028000000001</v>
      </c>
      <c r="AO2861" s="1">
        <v>3.1E-2</v>
      </c>
    </row>
    <row r="2862" spans="1:41" hidden="1" x14ac:dyDescent="0.2">
      <c r="A2862" t="s">
        <v>2357</v>
      </c>
      <c r="B2862" t="s">
        <v>13</v>
      </c>
      <c r="C2862" t="s">
        <v>2648</v>
      </c>
      <c r="D2862" t="s">
        <v>2659</v>
      </c>
      <c r="E2862" t="s">
        <v>2660</v>
      </c>
      <c r="F2862" t="s">
        <v>2652</v>
      </c>
      <c r="H2862" t="s">
        <v>2103</v>
      </c>
      <c r="I2862" t="s">
        <v>10</v>
      </c>
      <c r="K2862">
        <v>6.0021630000000004</v>
      </c>
      <c r="L2862">
        <v>7.5337500000000004</v>
      </c>
      <c r="M2862">
        <v>7.3625230000000004</v>
      </c>
      <c r="N2862">
        <v>8.3784390000000002</v>
      </c>
      <c r="O2862">
        <v>8.9302650000000003</v>
      </c>
      <c r="P2862">
        <v>9.6593940000000007</v>
      </c>
      <c r="Q2862">
        <v>10.495855000000001</v>
      </c>
      <c r="R2862">
        <v>10.663997999999999</v>
      </c>
      <c r="S2862">
        <v>10.757453999999999</v>
      </c>
      <c r="T2862">
        <v>10.844870999999999</v>
      </c>
      <c r="U2862">
        <v>11.027915999999999</v>
      </c>
      <c r="V2862">
        <v>11.092796</v>
      </c>
      <c r="W2862">
        <v>11.128780000000001</v>
      </c>
      <c r="X2862">
        <v>11.073601999999999</v>
      </c>
      <c r="Y2862">
        <v>11.069381</v>
      </c>
      <c r="Z2862">
        <v>11.010612</v>
      </c>
      <c r="AA2862">
        <v>11.099823000000001</v>
      </c>
      <c r="AB2862">
        <v>11.226691000000001</v>
      </c>
      <c r="AC2862">
        <v>11.289436</v>
      </c>
      <c r="AD2862">
        <v>11.588778</v>
      </c>
      <c r="AE2862">
        <v>11.718201000000001</v>
      </c>
      <c r="AF2862">
        <v>11.875553999999999</v>
      </c>
      <c r="AG2862">
        <v>12.054129</v>
      </c>
      <c r="AH2862">
        <v>12.172143999999999</v>
      </c>
      <c r="AI2862">
        <v>12.361264</v>
      </c>
      <c r="AJ2862">
        <v>12.536567</v>
      </c>
      <c r="AK2862">
        <v>12.431146</v>
      </c>
      <c r="AL2862">
        <v>12.446609</v>
      </c>
      <c r="AM2862">
        <v>12.646241</v>
      </c>
      <c r="AN2862">
        <v>12.681597999999999</v>
      </c>
      <c r="AO2862" s="1">
        <v>2.5999999999999999E-2</v>
      </c>
    </row>
    <row r="2863" spans="1:41" hidden="1" x14ac:dyDescent="0.2">
      <c r="A2863" t="s">
        <v>2357</v>
      </c>
      <c r="B2863" t="s">
        <v>15</v>
      </c>
      <c r="C2863" t="s">
        <v>2648</v>
      </c>
      <c r="D2863" t="s">
        <v>2659</v>
      </c>
      <c r="E2863" t="s">
        <v>2660</v>
      </c>
      <c r="F2863" t="s">
        <v>2653</v>
      </c>
      <c r="H2863" t="s">
        <v>2104</v>
      </c>
      <c r="I2863" t="s">
        <v>10</v>
      </c>
      <c r="K2863">
        <v>6.0021630000000004</v>
      </c>
      <c r="L2863">
        <v>7.5337500000000004</v>
      </c>
      <c r="M2863">
        <v>7.575863</v>
      </c>
      <c r="N2863">
        <v>9.2774029999999996</v>
      </c>
      <c r="O2863">
        <v>10.356256</v>
      </c>
      <c r="P2863">
        <v>11.072041</v>
      </c>
      <c r="Q2863">
        <v>12.177066999999999</v>
      </c>
      <c r="R2863">
        <v>12.551857999999999</v>
      </c>
      <c r="S2863">
        <v>13.132472</v>
      </c>
      <c r="T2863">
        <v>13.229252000000001</v>
      </c>
      <c r="U2863">
        <v>13.450051</v>
      </c>
      <c r="V2863">
        <v>13.684875</v>
      </c>
      <c r="W2863">
        <v>13.904057999999999</v>
      </c>
      <c r="X2863">
        <v>13.862615999999999</v>
      </c>
      <c r="Y2863">
        <v>13.911265999999999</v>
      </c>
      <c r="Z2863">
        <v>14.204796999999999</v>
      </c>
      <c r="AA2863">
        <v>13.993383</v>
      </c>
      <c r="AB2863">
        <v>14.479193</v>
      </c>
      <c r="AC2863">
        <v>14.37186</v>
      </c>
      <c r="AD2863">
        <v>14.851419</v>
      </c>
      <c r="AE2863">
        <v>15.028710999999999</v>
      </c>
      <c r="AF2863">
        <v>15.135270999999999</v>
      </c>
      <c r="AG2863">
        <v>15.446395000000001</v>
      </c>
      <c r="AH2863">
        <v>15.441777</v>
      </c>
      <c r="AI2863">
        <v>15.495454000000001</v>
      </c>
      <c r="AJ2863">
        <v>15.728694000000001</v>
      </c>
      <c r="AK2863">
        <v>15.756945999999999</v>
      </c>
      <c r="AL2863">
        <v>15.835046999999999</v>
      </c>
      <c r="AM2863">
        <v>15.911785</v>
      </c>
      <c r="AN2863">
        <v>15.828675</v>
      </c>
      <c r="AO2863" s="1">
        <v>3.4000000000000002E-2</v>
      </c>
    </row>
    <row r="2864" spans="1:41" hidden="1" x14ac:dyDescent="0.2">
      <c r="A2864" t="s">
        <v>2357</v>
      </c>
      <c r="B2864" t="s">
        <v>21</v>
      </c>
      <c r="C2864" t="s">
        <v>2648</v>
      </c>
      <c r="D2864" t="s">
        <v>2659</v>
      </c>
      <c r="E2864" t="s">
        <v>2655</v>
      </c>
      <c r="I2864" t="s">
        <v>10</v>
      </c>
    </row>
    <row r="2865" spans="1:41" hidden="1" x14ac:dyDescent="0.2">
      <c r="A2865" t="s">
        <v>2357</v>
      </c>
      <c r="B2865" t="s">
        <v>11</v>
      </c>
      <c r="C2865" t="s">
        <v>2648</v>
      </c>
      <c r="D2865" t="s">
        <v>2659</v>
      </c>
      <c r="E2865" t="s">
        <v>2655</v>
      </c>
      <c r="F2865" t="s">
        <v>2651</v>
      </c>
      <c r="H2865" t="s">
        <v>2105</v>
      </c>
      <c r="I2865" t="s">
        <v>10</v>
      </c>
      <c r="K2865">
        <v>5.1373389999999999</v>
      </c>
      <c r="L2865">
        <v>5.0022120000000001</v>
      </c>
      <c r="M2865">
        <v>4.7059340000000001</v>
      </c>
      <c r="N2865">
        <v>4.3682730000000003</v>
      </c>
      <c r="O2865">
        <v>4.2045320000000004</v>
      </c>
      <c r="P2865">
        <v>4.1993590000000003</v>
      </c>
      <c r="Q2865">
        <v>4.291588</v>
      </c>
      <c r="R2865">
        <v>4.4418639999999998</v>
      </c>
      <c r="S2865">
        <v>4.5808710000000001</v>
      </c>
      <c r="T2865">
        <v>4.6690430000000003</v>
      </c>
      <c r="U2865">
        <v>4.7227620000000003</v>
      </c>
      <c r="V2865">
        <v>4.7415510000000003</v>
      </c>
      <c r="W2865">
        <v>4.8054829999999997</v>
      </c>
      <c r="X2865">
        <v>4.8111360000000003</v>
      </c>
      <c r="Y2865">
        <v>4.7835710000000002</v>
      </c>
      <c r="Z2865">
        <v>4.786562</v>
      </c>
      <c r="AA2865">
        <v>4.7970119999999996</v>
      </c>
      <c r="AB2865">
        <v>4.8027850000000001</v>
      </c>
      <c r="AC2865">
        <v>4.8090999999999999</v>
      </c>
      <c r="AD2865">
        <v>4.8279930000000002</v>
      </c>
      <c r="AE2865">
        <v>4.843985</v>
      </c>
      <c r="AF2865">
        <v>4.8225300000000004</v>
      </c>
      <c r="AG2865">
        <v>4.8208200000000003</v>
      </c>
      <c r="AH2865">
        <v>4.7924660000000001</v>
      </c>
      <c r="AI2865">
        <v>4.781873</v>
      </c>
      <c r="AJ2865">
        <v>4.7790749999999997</v>
      </c>
      <c r="AK2865">
        <v>4.7833810000000003</v>
      </c>
      <c r="AL2865">
        <v>4.7868500000000003</v>
      </c>
      <c r="AM2865">
        <v>4.782794</v>
      </c>
      <c r="AN2865">
        <v>4.7821069999999999</v>
      </c>
      <c r="AO2865" s="1">
        <v>-2E-3</v>
      </c>
    </row>
    <row r="2866" spans="1:41" hidden="1" x14ac:dyDescent="0.2">
      <c r="A2866" t="s">
        <v>2357</v>
      </c>
      <c r="B2866" t="s">
        <v>13</v>
      </c>
      <c r="C2866" t="s">
        <v>2648</v>
      </c>
      <c r="D2866" t="s">
        <v>2659</v>
      </c>
      <c r="E2866" t="s">
        <v>2655</v>
      </c>
      <c r="F2866" t="s">
        <v>2652</v>
      </c>
      <c r="H2866" t="s">
        <v>2106</v>
      </c>
      <c r="I2866" t="s">
        <v>10</v>
      </c>
      <c r="K2866">
        <v>5.1348789999999997</v>
      </c>
      <c r="L2866">
        <v>4.7802699999999998</v>
      </c>
      <c r="M2866">
        <v>4.3418580000000002</v>
      </c>
      <c r="N2866">
        <v>3.907403</v>
      </c>
      <c r="O2866">
        <v>3.7163379999999999</v>
      </c>
      <c r="P2866">
        <v>3.6522899999999998</v>
      </c>
      <c r="Q2866">
        <v>3.6654990000000001</v>
      </c>
      <c r="R2866">
        <v>3.7603819999999999</v>
      </c>
      <c r="S2866">
        <v>3.8372809999999999</v>
      </c>
      <c r="T2866">
        <v>3.8928919999999998</v>
      </c>
      <c r="U2866">
        <v>3.9055200000000001</v>
      </c>
      <c r="V2866">
        <v>3.9157109999999999</v>
      </c>
      <c r="W2866">
        <v>3.9815900000000002</v>
      </c>
      <c r="X2866">
        <v>3.9987409999999999</v>
      </c>
      <c r="Y2866">
        <v>3.979425</v>
      </c>
      <c r="Z2866">
        <v>3.9686659999999998</v>
      </c>
      <c r="AA2866">
        <v>3.9419580000000001</v>
      </c>
      <c r="AB2866">
        <v>3.899359</v>
      </c>
      <c r="AC2866">
        <v>3.896903</v>
      </c>
      <c r="AD2866">
        <v>3.8511489999999999</v>
      </c>
      <c r="AE2866">
        <v>3.8233839999999999</v>
      </c>
      <c r="AF2866">
        <v>3.7764479999999998</v>
      </c>
      <c r="AG2866">
        <v>3.748103</v>
      </c>
      <c r="AH2866">
        <v>3.7355960000000001</v>
      </c>
      <c r="AI2866">
        <v>3.7265280000000001</v>
      </c>
      <c r="AJ2866">
        <v>3.7213940000000001</v>
      </c>
      <c r="AK2866">
        <v>3.708669</v>
      </c>
      <c r="AL2866">
        <v>3.707576</v>
      </c>
      <c r="AM2866">
        <v>3.7139060000000002</v>
      </c>
      <c r="AN2866">
        <v>3.719929</v>
      </c>
      <c r="AO2866" s="1">
        <v>-1.0999999999999999E-2</v>
      </c>
    </row>
    <row r="2867" spans="1:41" hidden="1" x14ac:dyDescent="0.2">
      <c r="A2867" t="s">
        <v>2357</v>
      </c>
      <c r="B2867" t="s">
        <v>15</v>
      </c>
      <c r="C2867" t="s">
        <v>2648</v>
      </c>
      <c r="D2867" t="s">
        <v>2659</v>
      </c>
      <c r="E2867" t="s">
        <v>2655</v>
      </c>
      <c r="F2867" t="s">
        <v>2653</v>
      </c>
      <c r="H2867" t="s">
        <v>2107</v>
      </c>
      <c r="I2867" t="s">
        <v>10</v>
      </c>
      <c r="K2867">
        <v>5.1327280000000002</v>
      </c>
      <c r="L2867">
        <v>5.5335559999999999</v>
      </c>
      <c r="M2867">
        <v>5.4288299999999996</v>
      </c>
      <c r="N2867">
        <v>5.3240239999999996</v>
      </c>
      <c r="O2867">
        <v>5.3017640000000004</v>
      </c>
      <c r="P2867">
        <v>5.4169559999999999</v>
      </c>
      <c r="Q2867">
        <v>5.53329</v>
      </c>
      <c r="R2867">
        <v>5.8282379999999998</v>
      </c>
      <c r="S2867">
        <v>6.1516999999999999</v>
      </c>
      <c r="T2867">
        <v>6.378952</v>
      </c>
      <c r="U2867">
        <v>6.611809</v>
      </c>
      <c r="V2867">
        <v>6.8151400000000004</v>
      </c>
      <c r="W2867">
        <v>6.9910410000000001</v>
      </c>
      <c r="X2867">
        <v>7.1354449999999998</v>
      </c>
      <c r="Y2867">
        <v>7.181883</v>
      </c>
      <c r="Z2867">
        <v>7.3548479999999996</v>
      </c>
      <c r="AA2867">
        <v>7.446307</v>
      </c>
      <c r="AB2867">
        <v>7.5519790000000002</v>
      </c>
      <c r="AC2867">
        <v>7.6850709999999998</v>
      </c>
      <c r="AD2867">
        <v>7.826835</v>
      </c>
      <c r="AE2867">
        <v>7.8620039999999998</v>
      </c>
      <c r="AF2867">
        <v>7.8275740000000003</v>
      </c>
      <c r="AG2867">
        <v>7.823766</v>
      </c>
      <c r="AH2867">
        <v>7.9754399999999999</v>
      </c>
      <c r="AI2867">
        <v>8.0326509999999995</v>
      </c>
      <c r="AJ2867">
        <v>8.0932300000000001</v>
      </c>
      <c r="AK2867">
        <v>8.1650569999999991</v>
      </c>
      <c r="AL2867">
        <v>8.1899119999999996</v>
      </c>
      <c r="AM2867">
        <v>8.2986350000000009</v>
      </c>
      <c r="AN2867">
        <v>8.3969199999999997</v>
      </c>
      <c r="AO2867" s="1">
        <v>1.7000000000000001E-2</v>
      </c>
    </row>
    <row r="2868" spans="1:41" hidden="1" x14ac:dyDescent="0.2">
      <c r="A2868" t="s">
        <v>2357</v>
      </c>
      <c r="B2868" t="s">
        <v>59</v>
      </c>
      <c r="C2868" t="s">
        <v>2648</v>
      </c>
      <c r="D2868" t="s">
        <v>2659</v>
      </c>
      <c r="E2868" t="s">
        <v>2661</v>
      </c>
      <c r="I2868" t="s">
        <v>10</v>
      </c>
    </row>
    <row r="2869" spans="1:41" hidden="1" x14ac:dyDescent="0.2">
      <c r="A2869" t="s">
        <v>2357</v>
      </c>
      <c r="B2869" t="s">
        <v>11</v>
      </c>
      <c r="C2869" t="s">
        <v>2648</v>
      </c>
      <c r="D2869" t="s">
        <v>2659</v>
      </c>
      <c r="E2869" t="s">
        <v>2661</v>
      </c>
      <c r="F2869" t="s">
        <v>2651</v>
      </c>
      <c r="H2869" t="s">
        <v>2108</v>
      </c>
      <c r="I2869" t="s">
        <v>10</v>
      </c>
      <c r="K2869">
        <v>0</v>
      </c>
      <c r="L2869">
        <v>0</v>
      </c>
      <c r="M2869">
        <v>0</v>
      </c>
      <c r="N2869">
        <v>0</v>
      </c>
      <c r="O2869">
        <v>0</v>
      </c>
      <c r="P2869">
        <v>0</v>
      </c>
      <c r="Q2869">
        <v>0</v>
      </c>
      <c r="R2869">
        <v>0</v>
      </c>
      <c r="S2869">
        <v>0</v>
      </c>
      <c r="T2869">
        <v>0</v>
      </c>
      <c r="U2869">
        <v>0</v>
      </c>
      <c r="V2869">
        <v>0</v>
      </c>
      <c r="W2869">
        <v>0</v>
      </c>
      <c r="X2869">
        <v>0</v>
      </c>
      <c r="Y2869">
        <v>0</v>
      </c>
      <c r="Z2869">
        <v>0</v>
      </c>
      <c r="AA2869">
        <v>0</v>
      </c>
      <c r="AB2869">
        <v>0</v>
      </c>
      <c r="AC2869">
        <v>0</v>
      </c>
      <c r="AD2869">
        <v>0</v>
      </c>
      <c r="AE2869">
        <v>0</v>
      </c>
      <c r="AF2869">
        <v>0</v>
      </c>
      <c r="AG2869">
        <v>0</v>
      </c>
      <c r="AH2869">
        <v>0</v>
      </c>
      <c r="AI2869">
        <v>0</v>
      </c>
      <c r="AJ2869">
        <v>0</v>
      </c>
      <c r="AK2869">
        <v>0</v>
      </c>
      <c r="AL2869">
        <v>0</v>
      </c>
      <c r="AM2869">
        <v>0</v>
      </c>
      <c r="AN2869">
        <v>0</v>
      </c>
      <c r="AO2869" t="s">
        <v>69</v>
      </c>
    </row>
    <row r="2870" spans="1:41" hidden="1" x14ac:dyDescent="0.2">
      <c r="A2870" t="s">
        <v>2357</v>
      </c>
      <c r="B2870" t="s">
        <v>13</v>
      </c>
      <c r="C2870" t="s">
        <v>2648</v>
      </c>
      <c r="D2870" t="s">
        <v>2659</v>
      </c>
      <c r="E2870" t="s">
        <v>2661</v>
      </c>
      <c r="F2870" t="s">
        <v>2652</v>
      </c>
      <c r="H2870" t="s">
        <v>2109</v>
      </c>
      <c r="I2870" t="s">
        <v>10</v>
      </c>
      <c r="K2870">
        <v>0</v>
      </c>
      <c r="L2870">
        <v>0</v>
      </c>
      <c r="M2870">
        <v>0</v>
      </c>
      <c r="N2870">
        <v>0</v>
      </c>
      <c r="O2870">
        <v>0</v>
      </c>
      <c r="P2870">
        <v>0</v>
      </c>
      <c r="Q2870">
        <v>0</v>
      </c>
      <c r="R2870">
        <v>0</v>
      </c>
      <c r="S2870">
        <v>0</v>
      </c>
      <c r="T2870">
        <v>0</v>
      </c>
      <c r="U2870">
        <v>0</v>
      </c>
      <c r="V2870">
        <v>0</v>
      </c>
      <c r="W2870">
        <v>0</v>
      </c>
      <c r="X2870">
        <v>0</v>
      </c>
      <c r="Y2870">
        <v>0</v>
      </c>
      <c r="Z2870">
        <v>0</v>
      </c>
      <c r="AA2870">
        <v>0</v>
      </c>
      <c r="AB2870">
        <v>0</v>
      </c>
      <c r="AC2870">
        <v>0</v>
      </c>
      <c r="AD2870">
        <v>0</v>
      </c>
      <c r="AE2870">
        <v>0</v>
      </c>
      <c r="AF2870">
        <v>0</v>
      </c>
      <c r="AG2870">
        <v>0</v>
      </c>
      <c r="AH2870">
        <v>0</v>
      </c>
      <c r="AI2870">
        <v>0</v>
      </c>
      <c r="AJ2870">
        <v>0</v>
      </c>
      <c r="AK2870">
        <v>0</v>
      </c>
      <c r="AL2870">
        <v>0</v>
      </c>
      <c r="AM2870">
        <v>0</v>
      </c>
      <c r="AN2870">
        <v>0</v>
      </c>
      <c r="AO2870" t="s">
        <v>69</v>
      </c>
    </row>
    <row r="2871" spans="1:41" hidden="1" x14ac:dyDescent="0.2">
      <c r="A2871" t="s">
        <v>2357</v>
      </c>
      <c r="B2871" t="s">
        <v>15</v>
      </c>
      <c r="C2871" t="s">
        <v>2648</v>
      </c>
      <c r="D2871" t="s">
        <v>2659</v>
      </c>
      <c r="E2871" t="s">
        <v>2661</v>
      </c>
      <c r="F2871" t="s">
        <v>2653</v>
      </c>
      <c r="H2871" t="s">
        <v>2110</v>
      </c>
      <c r="I2871" t="s">
        <v>10</v>
      </c>
      <c r="K2871">
        <v>0</v>
      </c>
      <c r="L2871">
        <v>0</v>
      </c>
      <c r="M2871">
        <v>0</v>
      </c>
      <c r="N2871">
        <v>0</v>
      </c>
      <c r="O2871">
        <v>0</v>
      </c>
      <c r="P2871">
        <v>0</v>
      </c>
      <c r="Q2871">
        <v>0</v>
      </c>
      <c r="R2871">
        <v>0</v>
      </c>
      <c r="S2871">
        <v>0</v>
      </c>
      <c r="T2871">
        <v>0</v>
      </c>
      <c r="U2871">
        <v>0</v>
      </c>
      <c r="V2871">
        <v>0</v>
      </c>
      <c r="W2871">
        <v>0</v>
      </c>
      <c r="X2871">
        <v>0</v>
      </c>
      <c r="Y2871">
        <v>0</v>
      </c>
      <c r="Z2871">
        <v>0</v>
      </c>
      <c r="AA2871">
        <v>0</v>
      </c>
      <c r="AB2871">
        <v>0</v>
      </c>
      <c r="AC2871">
        <v>0</v>
      </c>
      <c r="AD2871">
        <v>0</v>
      </c>
      <c r="AE2871">
        <v>0</v>
      </c>
      <c r="AF2871">
        <v>0</v>
      </c>
      <c r="AG2871">
        <v>0</v>
      </c>
      <c r="AH2871">
        <v>0</v>
      </c>
      <c r="AI2871">
        <v>0</v>
      </c>
      <c r="AJ2871">
        <v>0</v>
      </c>
      <c r="AK2871">
        <v>0</v>
      </c>
      <c r="AL2871">
        <v>0</v>
      </c>
      <c r="AM2871">
        <v>0</v>
      </c>
      <c r="AN2871">
        <v>0</v>
      </c>
      <c r="AO2871" t="s">
        <v>69</v>
      </c>
    </row>
    <row r="2872" spans="1:41" hidden="1" x14ac:dyDescent="0.2">
      <c r="A2872" t="s">
        <v>2357</v>
      </c>
      <c r="B2872" t="s">
        <v>63</v>
      </c>
      <c r="C2872" t="s">
        <v>2648</v>
      </c>
      <c r="D2872" t="s">
        <v>2659</v>
      </c>
      <c r="E2872" t="s">
        <v>2662</v>
      </c>
      <c r="I2872" t="s">
        <v>10</v>
      </c>
    </row>
    <row r="2873" spans="1:41" hidden="1" x14ac:dyDescent="0.2">
      <c r="A2873" t="s">
        <v>2357</v>
      </c>
      <c r="B2873" t="s">
        <v>11</v>
      </c>
      <c r="C2873" t="s">
        <v>2648</v>
      </c>
      <c r="D2873" t="s">
        <v>2659</v>
      </c>
      <c r="E2873" t="s">
        <v>2662</v>
      </c>
      <c r="F2873" t="s">
        <v>2651</v>
      </c>
      <c r="H2873" t="s">
        <v>2111</v>
      </c>
      <c r="I2873" t="s">
        <v>10</v>
      </c>
      <c r="K2873">
        <v>3.0192450000000002</v>
      </c>
      <c r="L2873">
        <v>3.0159370000000001</v>
      </c>
      <c r="M2873">
        <v>3.0138850000000001</v>
      </c>
      <c r="N2873">
        <v>2.974523</v>
      </c>
      <c r="O2873">
        <v>2.9779490000000002</v>
      </c>
      <c r="P2873">
        <v>2.961589</v>
      </c>
      <c r="Q2873">
        <v>2.945773</v>
      </c>
      <c r="R2873">
        <v>2.9372690000000001</v>
      </c>
      <c r="S2873">
        <v>2.9304800000000002</v>
      </c>
      <c r="T2873">
        <v>2.9277229999999999</v>
      </c>
      <c r="U2873">
        <v>2.923997</v>
      </c>
      <c r="V2873">
        <v>2.9176199999999999</v>
      </c>
      <c r="W2873">
        <v>2.9098060000000001</v>
      </c>
      <c r="X2873">
        <v>2.9015219999999999</v>
      </c>
      <c r="Y2873">
        <v>2.8917090000000001</v>
      </c>
      <c r="Z2873">
        <v>2.8830269999999998</v>
      </c>
      <c r="AA2873">
        <v>2.8741970000000001</v>
      </c>
      <c r="AB2873">
        <v>2.8654540000000002</v>
      </c>
      <c r="AC2873">
        <v>2.856582</v>
      </c>
      <c r="AD2873">
        <v>2.8486739999999999</v>
      </c>
      <c r="AE2873">
        <v>2.8410449999999998</v>
      </c>
      <c r="AF2873">
        <v>2.8319879999999999</v>
      </c>
      <c r="AG2873">
        <v>2.8277299999999999</v>
      </c>
      <c r="AH2873">
        <v>2.8225989999999999</v>
      </c>
      <c r="AI2873">
        <v>2.819299</v>
      </c>
      <c r="AJ2873">
        <v>2.813984</v>
      </c>
      <c r="AK2873">
        <v>2.8066460000000002</v>
      </c>
      <c r="AL2873">
        <v>2.7977590000000001</v>
      </c>
      <c r="AM2873">
        <v>2.7894199999999998</v>
      </c>
      <c r="AN2873">
        <v>2.7811319999999999</v>
      </c>
      <c r="AO2873" s="1">
        <v>-3.0000000000000001E-3</v>
      </c>
    </row>
    <row r="2874" spans="1:41" hidden="1" x14ac:dyDescent="0.2">
      <c r="A2874" t="s">
        <v>2357</v>
      </c>
      <c r="B2874" t="s">
        <v>13</v>
      </c>
      <c r="C2874" t="s">
        <v>2648</v>
      </c>
      <c r="D2874" t="s">
        <v>2659</v>
      </c>
      <c r="E2874" t="s">
        <v>2662</v>
      </c>
      <c r="F2874" t="s">
        <v>2652</v>
      </c>
      <c r="H2874" t="s">
        <v>2112</v>
      </c>
      <c r="I2874" t="s">
        <v>10</v>
      </c>
      <c r="K2874">
        <v>3.0192459999999999</v>
      </c>
      <c r="L2874">
        <v>3.0160650000000002</v>
      </c>
      <c r="M2874">
        <v>3.010316</v>
      </c>
      <c r="N2874">
        <v>2.9627400000000002</v>
      </c>
      <c r="O2874">
        <v>2.9659789999999999</v>
      </c>
      <c r="P2874">
        <v>2.9480209999999998</v>
      </c>
      <c r="Q2874">
        <v>2.9310510000000001</v>
      </c>
      <c r="R2874">
        <v>2.9184640000000002</v>
      </c>
      <c r="S2874">
        <v>2.9082300000000001</v>
      </c>
      <c r="T2874">
        <v>2.9029889999999998</v>
      </c>
      <c r="U2874">
        <v>2.8973559999999998</v>
      </c>
      <c r="V2874">
        <v>2.8887960000000001</v>
      </c>
      <c r="W2874">
        <v>2.8785150000000002</v>
      </c>
      <c r="X2874">
        <v>2.8678539999999999</v>
      </c>
      <c r="Y2874">
        <v>2.8556520000000001</v>
      </c>
      <c r="Z2874">
        <v>2.8442120000000002</v>
      </c>
      <c r="AA2874">
        <v>2.8327559999999998</v>
      </c>
      <c r="AB2874">
        <v>2.8226589999999998</v>
      </c>
      <c r="AC2874">
        <v>2.812703</v>
      </c>
      <c r="AD2874">
        <v>2.8042720000000001</v>
      </c>
      <c r="AE2874">
        <v>2.794867</v>
      </c>
      <c r="AF2874">
        <v>2.7840050000000001</v>
      </c>
      <c r="AG2874">
        <v>2.7761089999999999</v>
      </c>
      <c r="AH2874">
        <v>2.7710620000000001</v>
      </c>
      <c r="AI2874">
        <v>2.7648069999999998</v>
      </c>
      <c r="AJ2874">
        <v>2.761387</v>
      </c>
      <c r="AK2874">
        <v>2.7532809999999999</v>
      </c>
      <c r="AL2874">
        <v>2.7450220000000001</v>
      </c>
      <c r="AM2874">
        <v>2.7379259999999999</v>
      </c>
      <c r="AN2874">
        <v>2.7301120000000001</v>
      </c>
      <c r="AO2874" s="1">
        <v>-3.0000000000000001E-3</v>
      </c>
    </row>
    <row r="2875" spans="1:41" hidden="1" x14ac:dyDescent="0.2">
      <c r="A2875" t="s">
        <v>2357</v>
      </c>
      <c r="B2875" t="s">
        <v>15</v>
      </c>
      <c r="C2875" t="s">
        <v>2648</v>
      </c>
      <c r="D2875" t="s">
        <v>2659</v>
      </c>
      <c r="E2875" t="s">
        <v>2662</v>
      </c>
      <c r="F2875" t="s">
        <v>2653</v>
      </c>
      <c r="H2875" t="s">
        <v>2113</v>
      </c>
      <c r="I2875" t="s">
        <v>10</v>
      </c>
      <c r="K2875">
        <v>3.0192450000000002</v>
      </c>
      <c r="L2875">
        <v>3.0159050000000001</v>
      </c>
      <c r="M2875">
        <v>3.01214</v>
      </c>
      <c r="N2875">
        <v>2.9749029999999999</v>
      </c>
      <c r="O2875">
        <v>2.9844780000000002</v>
      </c>
      <c r="P2875">
        <v>2.974469</v>
      </c>
      <c r="Q2875">
        <v>2.9624030000000001</v>
      </c>
      <c r="R2875">
        <v>2.9585490000000001</v>
      </c>
      <c r="S2875">
        <v>2.9590109999999998</v>
      </c>
      <c r="T2875">
        <v>2.961354</v>
      </c>
      <c r="U2875">
        <v>2.961293</v>
      </c>
      <c r="V2875">
        <v>2.9600420000000001</v>
      </c>
      <c r="W2875">
        <v>2.9571540000000001</v>
      </c>
      <c r="X2875">
        <v>2.9527549999999998</v>
      </c>
      <c r="Y2875">
        <v>2.9457680000000002</v>
      </c>
      <c r="Z2875">
        <v>2.9391319999999999</v>
      </c>
      <c r="AA2875">
        <v>2.932118</v>
      </c>
      <c r="AB2875">
        <v>2.9241000000000001</v>
      </c>
      <c r="AC2875">
        <v>2.9167689999999999</v>
      </c>
      <c r="AD2875">
        <v>2.9061849999999998</v>
      </c>
      <c r="AE2875">
        <v>2.895864</v>
      </c>
      <c r="AF2875">
        <v>2.8864030000000001</v>
      </c>
      <c r="AG2875">
        <v>2.8787379999999998</v>
      </c>
      <c r="AH2875">
        <v>2.877888</v>
      </c>
      <c r="AI2875">
        <v>2.876045</v>
      </c>
      <c r="AJ2875">
        <v>2.8694389999999999</v>
      </c>
      <c r="AK2875">
        <v>2.861075</v>
      </c>
      <c r="AL2875">
        <v>2.850276</v>
      </c>
      <c r="AM2875">
        <v>2.8409209999999998</v>
      </c>
      <c r="AN2875">
        <v>2.8330929999999999</v>
      </c>
      <c r="AO2875" s="1">
        <v>-2E-3</v>
      </c>
    </row>
    <row r="2876" spans="1:41" hidden="1" x14ac:dyDescent="0.2">
      <c r="A2876" t="s">
        <v>2357</v>
      </c>
      <c r="B2876" t="s">
        <v>67</v>
      </c>
      <c r="C2876" t="s">
        <v>2648</v>
      </c>
      <c r="D2876" t="s">
        <v>2659</v>
      </c>
      <c r="E2876" t="s">
        <v>2663</v>
      </c>
      <c r="I2876" t="s">
        <v>10</v>
      </c>
    </row>
    <row r="2877" spans="1:41" hidden="1" x14ac:dyDescent="0.2">
      <c r="A2877" t="s">
        <v>2357</v>
      </c>
      <c r="B2877" t="s">
        <v>11</v>
      </c>
      <c r="C2877" t="s">
        <v>2648</v>
      </c>
      <c r="D2877" t="s">
        <v>2659</v>
      </c>
      <c r="E2877" t="s">
        <v>2663</v>
      </c>
      <c r="F2877" t="s">
        <v>2651</v>
      </c>
      <c r="H2877" t="s">
        <v>2114</v>
      </c>
      <c r="I2877" t="s">
        <v>10</v>
      </c>
      <c r="K2877">
        <v>0</v>
      </c>
      <c r="L2877">
        <v>0</v>
      </c>
      <c r="M2877">
        <v>0</v>
      </c>
      <c r="N2877">
        <v>0</v>
      </c>
      <c r="O2877">
        <v>0</v>
      </c>
      <c r="P2877">
        <v>0</v>
      </c>
      <c r="Q2877">
        <v>0</v>
      </c>
      <c r="R2877">
        <v>0</v>
      </c>
      <c r="S2877">
        <v>0</v>
      </c>
      <c r="T2877">
        <v>0</v>
      </c>
      <c r="U2877">
        <v>0</v>
      </c>
      <c r="V2877">
        <v>0</v>
      </c>
      <c r="W2877">
        <v>0</v>
      </c>
      <c r="X2877">
        <v>0</v>
      </c>
      <c r="Y2877">
        <v>0</v>
      </c>
      <c r="Z2877">
        <v>0</v>
      </c>
      <c r="AA2877">
        <v>0</v>
      </c>
      <c r="AB2877">
        <v>0</v>
      </c>
      <c r="AC2877">
        <v>0</v>
      </c>
      <c r="AD2877">
        <v>0</v>
      </c>
      <c r="AE2877">
        <v>0</v>
      </c>
      <c r="AF2877">
        <v>0</v>
      </c>
      <c r="AG2877">
        <v>0</v>
      </c>
      <c r="AH2877">
        <v>0</v>
      </c>
      <c r="AI2877">
        <v>0</v>
      </c>
      <c r="AJ2877">
        <v>0</v>
      </c>
      <c r="AK2877">
        <v>0</v>
      </c>
      <c r="AL2877">
        <v>0</v>
      </c>
      <c r="AM2877">
        <v>0</v>
      </c>
      <c r="AN2877">
        <v>0</v>
      </c>
      <c r="AO2877" t="s">
        <v>69</v>
      </c>
    </row>
    <row r="2878" spans="1:41" hidden="1" x14ac:dyDescent="0.2">
      <c r="A2878" t="s">
        <v>2357</v>
      </c>
      <c r="B2878" t="s">
        <v>13</v>
      </c>
      <c r="C2878" t="s">
        <v>2648</v>
      </c>
      <c r="D2878" t="s">
        <v>2659</v>
      </c>
      <c r="E2878" t="s">
        <v>2663</v>
      </c>
      <c r="F2878" t="s">
        <v>2652</v>
      </c>
      <c r="H2878" t="s">
        <v>2115</v>
      </c>
      <c r="I2878" t="s">
        <v>10</v>
      </c>
      <c r="K2878">
        <v>0</v>
      </c>
      <c r="L2878">
        <v>0</v>
      </c>
      <c r="M2878">
        <v>0</v>
      </c>
      <c r="N2878">
        <v>0</v>
      </c>
      <c r="O2878">
        <v>0</v>
      </c>
      <c r="P2878">
        <v>0</v>
      </c>
      <c r="Q2878">
        <v>0</v>
      </c>
      <c r="R2878">
        <v>0</v>
      </c>
      <c r="S2878">
        <v>0</v>
      </c>
      <c r="T2878">
        <v>0</v>
      </c>
      <c r="U2878">
        <v>0</v>
      </c>
      <c r="V2878">
        <v>0</v>
      </c>
      <c r="W2878">
        <v>0</v>
      </c>
      <c r="X2878">
        <v>0</v>
      </c>
      <c r="Y2878">
        <v>0</v>
      </c>
      <c r="Z2878">
        <v>0</v>
      </c>
      <c r="AA2878">
        <v>0</v>
      </c>
      <c r="AB2878">
        <v>0</v>
      </c>
      <c r="AC2878">
        <v>0</v>
      </c>
      <c r="AD2878">
        <v>0</v>
      </c>
      <c r="AE2878">
        <v>0</v>
      </c>
      <c r="AF2878">
        <v>0</v>
      </c>
      <c r="AG2878">
        <v>0</v>
      </c>
      <c r="AH2878">
        <v>0</v>
      </c>
      <c r="AI2878">
        <v>0</v>
      </c>
      <c r="AJ2878">
        <v>0</v>
      </c>
      <c r="AK2878">
        <v>0</v>
      </c>
      <c r="AL2878">
        <v>0</v>
      </c>
      <c r="AM2878">
        <v>0</v>
      </c>
      <c r="AN2878">
        <v>0</v>
      </c>
      <c r="AO2878" t="s">
        <v>69</v>
      </c>
    </row>
    <row r="2879" spans="1:41" hidden="1" x14ac:dyDescent="0.2">
      <c r="A2879" t="s">
        <v>2357</v>
      </c>
      <c r="B2879" t="s">
        <v>15</v>
      </c>
      <c r="C2879" t="s">
        <v>2648</v>
      </c>
      <c r="D2879" t="s">
        <v>2659</v>
      </c>
      <c r="E2879" t="s">
        <v>2663</v>
      </c>
      <c r="F2879" t="s">
        <v>2653</v>
      </c>
      <c r="H2879" t="s">
        <v>2116</v>
      </c>
      <c r="I2879" t="s">
        <v>10</v>
      </c>
      <c r="K2879">
        <v>0</v>
      </c>
      <c r="L2879">
        <v>0</v>
      </c>
      <c r="M2879">
        <v>0</v>
      </c>
      <c r="N2879">
        <v>0</v>
      </c>
      <c r="O2879">
        <v>0</v>
      </c>
      <c r="P2879">
        <v>0</v>
      </c>
      <c r="Q2879">
        <v>0</v>
      </c>
      <c r="R2879">
        <v>0</v>
      </c>
      <c r="S2879">
        <v>0</v>
      </c>
      <c r="T2879">
        <v>0</v>
      </c>
      <c r="U2879">
        <v>0</v>
      </c>
      <c r="V2879">
        <v>0</v>
      </c>
      <c r="W2879">
        <v>0</v>
      </c>
      <c r="X2879">
        <v>0</v>
      </c>
      <c r="Y2879">
        <v>0</v>
      </c>
      <c r="Z2879">
        <v>0</v>
      </c>
      <c r="AA2879">
        <v>0</v>
      </c>
      <c r="AB2879">
        <v>0</v>
      </c>
      <c r="AC2879">
        <v>0</v>
      </c>
      <c r="AD2879">
        <v>0</v>
      </c>
      <c r="AE2879">
        <v>0</v>
      </c>
      <c r="AF2879">
        <v>0</v>
      </c>
      <c r="AG2879">
        <v>0</v>
      </c>
      <c r="AH2879">
        <v>0</v>
      </c>
      <c r="AI2879">
        <v>0</v>
      </c>
      <c r="AJ2879">
        <v>0</v>
      </c>
      <c r="AK2879">
        <v>0</v>
      </c>
      <c r="AL2879">
        <v>0</v>
      </c>
      <c r="AM2879">
        <v>0</v>
      </c>
      <c r="AN2879">
        <v>0</v>
      </c>
      <c r="AO2879" t="s">
        <v>69</v>
      </c>
    </row>
    <row r="2880" spans="1:41" hidden="1" x14ac:dyDescent="0.2">
      <c r="A2880" t="s">
        <v>2357</v>
      </c>
      <c r="B2880" t="s">
        <v>25</v>
      </c>
      <c r="C2880" t="s">
        <v>2648</v>
      </c>
      <c r="D2880" t="s">
        <v>2659</v>
      </c>
      <c r="E2880" t="s">
        <v>2656</v>
      </c>
      <c r="I2880" t="s">
        <v>10</v>
      </c>
    </row>
    <row r="2881" spans="1:41" hidden="1" x14ac:dyDescent="0.2">
      <c r="A2881" t="s">
        <v>2357</v>
      </c>
      <c r="B2881" t="s">
        <v>11</v>
      </c>
      <c r="C2881" t="s">
        <v>2648</v>
      </c>
      <c r="D2881" t="s">
        <v>2659</v>
      </c>
      <c r="E2881" t="s">
        <v>2656</v>
      </c>
      <c r="F2881" t="s">
        <v>2651</v>
      </c>
      <c r="H2881" t="s">
        <v>2117</v>
      </c>
      <c r="I2881" t="s">
        <v>10</v>
      </c>
      <c r="K2881">
        <v>20.017334000000002</v>
      </c>
      <c r="L2881">
        <v>19.237642000000001</v>
      </c>
      <c r="M2881">
        <v>19.079027</v>
      </c>
      <c r="N2881">
        <v>18.747133000000002</v>
      </c>
      <c r="O2881">
        <v>18.370529000000001</v>
      </c>
      <c r="P2881">
        <v>18.086746000000002</v>
      </c>
      <c r="Q2881">
        <v>18.014395</v>
      </c>
      <c r="R2881">
        <v>17.920259000000001</v>
      </c>
      <c r="S2881">
        <v>17.972066999999999</v>
      </c>
      <c r="T2881">
        <v>18.066832000000002</v>
      </c>
      <c r="U2881">
        <v>17.864629999999998</v>
      </c>
      <c r="V2881">
        <v>17.98554</v>
      </c>
      <c r="W2881">
        <v>17.923893</v>
      </c>
      <c r="X2881">
        <v>17.937328000000001</v>
      </c>
      <c r="Y2881">
        <v>17.998308000000002</v>
      </c>
      <c r="Z2881">
        <v>18.176983</v>
      </c>
      <c r="AA2881">
        <v>18.205143</v>
      </c>
      <c r="AB2881">
        <v>18.188692</v>
      </c>
      <c r="AC2881">
        <v>18.136483999999999</v>
      </c>
      <c r="AD2881">
        <v>18.177005999999999</v>
      </c>
      <c r="AE2881">
        <v>18.143422999999999</v>
      </c>
      <c r="AF2881">
        <v>18.062704</v>
      </c>
      <c r="AG2881">
        <v>17.987393999999998</v>
      </c>
      <c r="AH2881">
        <v>17.974682000000001</v>
      </c>
      <c r="AI2881">
        <v>17.912807000000001</v>
      </c>
      <c r="AJ2881">
        <v>17.920984000000001</v>
      </c>
      <c r="AK2881">
        <v>17.897670999999999</v>
      </c>
      <c r="AL2881">
        <v>17.818071</v>
      </c>
      <c r="AM2881">
        <v>17.769093000000002</v>
      </c>
      <c r="AN2881">
        <v>17.827397999999999</v>
      </c>
      <c r="AO2881" s="1">
        <v>-4.0000000000000001E-3</v>
      </c>
    </row>
    <row r="2882" spans="1:41" hidden="1" x14ac:dyDescent="0.2">
      <c r="A2882" t="s">
        <v>2357</v>
      </c>
      <c r="B2882" t="s">
        <v>13</v>
      </c>
      <c r="C2882" t="s">
        <v>2648</v>
      </c>
      <c r="D2882" t="s">
        <v>2659</v>
      </c>
      <c r="E2882" t="s">
        <v>2656</v>
      </c>
      <c r="F2882" t="s">
        <v>2652</v>
      </c>
      <c r="H2882" t="s">
        <v>2118</v>
      </c>
      <c r="I2882" t="s">
        <v>10</v>
      </c>
      <c r="K2882">
        <v>20.018128999999998</v>
      </c>
      <c r="L2882">
        <v>19.307141999999999</v>
      </c>
      <c r="M2882">
        <v>18.878261999999999</v>
      </c>
      <c r="N2882">
        <v>18.343699000000001</v>
      </c>
      <c r="O2882">
        <v>18.036411000000001</v>
      </c>
      <c r="P2882">
        <v>17.779910999999998</v>
      </c>
      <c r="Q2882">
        <v>17.660318</v>
      </c>
      <c r="R2882">
        <v>17.484953000000001</v>
      </c>
      <c r="S2882">
        <v>17.538601</v>
      </c>
      <c r="T2882">
        <v>17.590779999999999</v>
      </c>
      <c r="U2882">
        <v>17.372789000000001</v>
      </c>
      <c r="V2882">
        <v>17.258237999999999</v>
      </c>
      <c r="W2882">
        <v>17.224329000000001</v>
      </c>
      <c r="X2882">
        <v>17.261078000000001</v>
      </c>
      <c r="Y2882">
        <v>17.183691</v>
      </c>
      <c r="Z2882">
        <v>17.220516</v>
      </c>
      <c r="AA2882">
        <v>17.229399000000001</v>
      </c>
      <c r="AB2882">
        <v>17.164000999999999</v>
      </c>
      <c r="AC2882">
        <v>17.081232</v>
      </c>
      <c r="AD2882">
        <v>17.043163</v>
      </c>
      <c r="AE2882">
        <v>17.04044</v>
      </c>
      <c r="AF2882">
        <v>16.891587999999999</v>
      </c>
      <c r="AG2882">
        <v>16.914384999999999</v>
      </c>
      <c r="AH2882">
        <v>16.975854999999999</v>
      </c>
      <c r="AI2882">
        <v>16.980063999999999</v>
      </c>
      <c r="AJ2882">
        <v>16.996822000000002</v>
      </c>
      <c r="AK2882">
        <v>16.969453999999999</v>
      </c>
      <c r="AL2882">
        <v>16.995405000000002</v>
      </c>
      <c r="AM2882">
        <v>17.018885000000001</v>
      </c>
      <c r="AN2882">
        <v>17.078780999999999</v>
      </c>
      <c r="AO2882" s="1">
        <v>-5.0000000000000001E-3</v>
      </c>
    </row>
    <row r="2883" spans="1:41" hidden="1" x14ac:dyDescent="0.2">
      <c r="A2883" t="s">
        <v>2357</v>
      </c>
      <c r="B2883" t="s">
        <v>15</v>
      </c>
      <c r="C2883" t="s">
        <v>2648</v>
      </c>
      <c r="D2883" t="s">
        <v>2659</v>
      </c>
      <c r="E2883" t="s">
        <v>2656</v>
      </c>
      <c r="F2883" t="s">
        <v>2653</v>
      </c>
      <c r="H2883" t="s">
        <v>2119</v>
      </c>
      <c r="I2883" t="s">
        <v>10</v>
      </c>
      <c r="K2883">
        <v>20.015335</v>
      </c>
      <c r="L2883">
        <v>19.184388999999999</v>
      </c>
      <c r="M2883">
        <v>19.432286999999999</v>
      </c>
      <c r="N2883">
        <v>19.162319</v>
      </c>
      <c r="O2883">
        <v>18.778627</v>
      </c>
      <c r="P2883">
        <v>18.478446999999999</v>
      </c>
      <c r="Q2883">
        <v>18.403956999999998</v>
      </c>
      <c r="R2883">
        <v>18.313746999999999</v>
      </c>
      <c r="S2883">
        <v>18.477181999999999</v>
      </c>
      <c r="T2883">
        <v>18.692333000000001</v>
      </c>
      <c r="U2883">
        <v>18.872032000000001</v>
      </c>
      <c r="V2883">
        <v>19.129826000000001</v>
      </c>
      <c r="W2883">
        <v>19.159136</v>
      </c>
      <c r="X2883">
        <v>19.163606999999999</v>
      </c>
      <c r="Y2883">
        <v>19.420946000000001</v>
      </c>
      <c r="Z2883">
        <v>19.770267</v>
      </c>
      <c r="AA2883">
        <v>19.728162999999999</v>
      </c>
      <c r="AB2883">
        <v>19.708825999999998</v>
      </c>
      <c r="AC2883">
        <v>19.580929000000001</v>
      </c>
      <c r="AD2883">
        <v>19.630673999999999</v>
      </c>
      <c r="AE2883">
        <v>19.622191999999998</v>
      </c>
      <c r="AF2883">
        <v>19.566068999999999</v>
      </c>
      <c r="AG2883">
        <v>19.513301999999999</v>
      </c>
      <c r="AH2883">
        <v>19.428363999999998</v>
      </c>
      <c r="AI2883">
        <v>19.463536999999999</v>
      </c>
      <c r="AJ2883">
        <v>19.480277999999998</v>
      </c>
      <c r="AK2883">
        <v>19.420095</v>
      </c>
      <c r="AL2883">
        <v>19.437923000000001</v>
      </c>
      <c r="AM2883">
        <v>19.468325</v>
      </c>
      <c r="AN2883">
        <v>19.450872</v>
      </c>
      <c r="AO2883" s="1">
        <v>-1E-3</v>
      </c>
    </row>
    <row r="2884" spans="1:41" hidden="1" x14ac:dyDescent="0.2">
      <c r="A2884" t="s">
        <v>2357</v>
      </c>
      <c r="B2884" t="s">
        <v>75</v>
      </c>
    </row>
    <row r="2885" spans="1:41" hidden="1" x14ac:dyDescent="0.2">
      <c r="A2885" t="s">
        <v>2357</v>
      </c>
      <c r="B2885" t="s">
        <v>9</v>
      </c>
      <c r="C2885" t="s">
        <v>2648</v>
      </c>
      <c r="D2885" t="s">
        <v>2664</v>
      </c>
      <c r="E2885" t="s">
        <v>2650</v>
      </c>
      <c r="I2885" t="s">
        <v>10</v>
      </c>
    </row>
    <row r="2886" spans="1:41" hidden="1" x14ac:dyDescent="0.2">
      <c r="A2886" t="s">
        <v>2357</v>
      </c>
      <c r="B2886" t="s">
        <v>11</v>
      </c>
      <c r="C2886" t="s">
        <v>2648</v>
      </c>
      <c r="D2886" t="s">
        <v>2664</v>
      </c>
      <c r="E2886" t="s">
        <v>2650</v>
      </c>
      <c r="F2886" t="s">
        <v>2651</v>
      </c>
      <c r="H2886" t="s">
        <v>2120</v>
      </c>
      <c r="I2886" t="s">
        <v>10</v>
      </c>
      <c r="K2886">
        <v>17.192169</v>
      </c>
      <c r="L2886">
        <v>17.787631999999999</v>
      </c>
      <c r="M2886">
        <v>16.318183999999999</v>
      </c>
      <c r="N2886">
        <v>16.321843999999999</v>
      </c>
      <c r="O2886">
        <v>16.2255</v>
      </c>
      <c r="P2886">
        <v>16.352909</v>
      </c>
      <c r="Q2886">
        <v>16.690564999999999</v>
      </c>
      <c r="R2886">
        <v>17.150352000000002</v>
      </c>
      <c r="S2886">
        <v>17.446966</v>
      </c>
      <c r="T2886">
        <v>17.759706000000001</v>
      </c>
      <c r="U2886">
        <v>18.036660999999999</v>
      </c>
      <c r="V2886">
        <v>18.262481999999999</v>
      </c>
      <c r="W2886">
        <v>18.480281999999999</v>
      </c>
      <c r="X2886">
        <v>18.610105999999998</v>
      </c>
      <c r="Y2886">
        <v>18.698129999999999</v>
      </c>
      <c r="Z2886">
        <v>18.820715</v>
      </c>
      <c r="AA2886">
        <v>18.978110999999998</v>
      </c>
      <c r="AB2886">
        <v>19.121414000000001</v>
      </c>
      <c r="AC2886">
        <v>19.191203999999999</v>
      </c>
      <c r="AD2886">
        <v>19.425405999999999</v>
      </c>
      <c r="AE2886">
        <v>19.561968</v>
      </c>
      <c r="AF2886">
        <v>19.573302999999999</v>
      </c>
      <c r="AG2886">
        <v>19.719467000000002</v>
      </c>
      <c r="AH2886">
        <v>19.893509000000002</v>
      </c>
      <c r="AI2886">
        <v>19.917853999999998</v>
      </c>
      <c r="AJ2886">
        <v>20.004486</v>
      </c>
      <c r="AK2886">
        <v>20.062075</v>
      </c>
      <c r="AL2886">
        <v>20.091639000000001</v>
      </c>
      <c r="AM2886">
        <v>20.074884000000001</v>
      </c>
      <c r="AN2886">
        <v>20.056405999999999</v>
      </c>
      <c r="AO2886" s="1">
        <v>5.0000000000000001E-3</v>
      </c>
    </row>
    <row r="2887" spans="1:41" hidden="1" x14ac:dyDescent="0.2">
      <c r="A2887" t="s">
        <v>2357</v>
      </c>
      <c r="B2887" t="s">
        <v>13</v>
      </c>
      <c r="C2887" t="s">
        <v>2648</v>
      </c>
      <c r="D2887" t="s">
        <v>2664</v>
      </c>
      <c r="E2887" t="s">
        <v>2650</v>
      </c>
      <c r="F2887" t="s">
        <v>2652</v>
      </c>
      <c r="H2887" t="s">
        <v>2121</v>
      </c>
      <c r="I2887" t="s">
        <v>10</v>
      </c>
      <c r="K2887">
        <v>17.192775999999999</v>
      </c>
      <c r="L2887">
        <v>17.402661999999999</v>
      </c>
      <c r="M2887">
        <v>15.548391000000001</v>
      </c>
      <c r="N2887">
        <v>15.037941</v>
      </c>
      <c r="O2887">
        <v>14.749032</v>
      </c>
      <c r="P2887">
        <v>14.684499000000001</v>
      </c>
      <c r="Q2887">
        <v>14.745539000000001</v>
      </c>
      <c r="R2887">
        <v>14.958451999999999</v>
      </c>
      <c r="S2887">
        <v>15.211679</v>
      </c>
      <c r="T2887">
        <v>15.375928</v>
      </c>
      <c r="U2887">
        <v>15.49183</v>
      </c>
      <c r="V2887">
        <v>15.776358</v>
      </c>
      <c r="W2887">
        <v>16.045507000000001</v>
      </c>
      <c r="X2887">
        <v>16.103165000000001</v>
      </c>
      <c r="Y2887">
        <v>16.093637000000001</v>
      </c>
      <c r="Z2887">
        <v>16.139471</v>
      </c>
      <c r="AA2887">
        <v>16.264692</v>
      </c>
      <c r="AB2887">
        <v>16.444839000000002</v>
      </c>
      <c r="AC2887">
        <v>16.492619999999999</v>
      </c>
      <c r="AD2887">
        <v>16.711290000000002</v>
      </c>
      <c r="AE2887">
        <v>16.772051000000001</v>
      </c>
      <c r="AF2887">
        <v>16.800591000000001</v>
      </c>
      <c r="AG2887">
        <v>16.842133</v>
      </c>
      <c r="AH2887">
        <v>16.861201999999999</v>
      </c>
      <c r="AI2887">
        <v>16.881073000000001</v>
      </c>
      <c r="AJ2887">
        <v>16.868369999999999</v>
      </c>
      <c r="AK2887">
        <v>16.808036999999999</v>
      </c>
      <c r="AL2887">
        <v>16.756508</v>
      </c>
      <c r="AM2887">
        <v>16.837447999999998</v>
      </c>
      <c r="AN2887">
        <v>16.859034000000001</v>
      </c>
      <c r="AO2887" s="1">
        <v>-1E-3</v>
      </c>
    </row>
    <row r="2888" spans="1:41" hidden="1" x14ac:dyDescent="0.2">
      <c r="A2888" t="s">
        <v>2357</v>
      </c>
      <c r="B2888" t="s">
        <v>15</v>
      </c>
      <c r="C2888" t="s">
        <v>2648</v>
      </c>
      <c r="D2888" t="s">
        <v>2664</v>
      </c>
      <c r="E2888" t="s">
        <v>2650</v>
      </c>
      <c r="F2888" t="s">
        <v>2653</v>
      </c>
      <c r="H2888" t="s">
        <v>2122</v>
      </c>
      <c r="I2888" t="s">
        <v>10</v>
      </c>
      <c r="K2888">
        <v>17.19182</v>
      </c>
      <c r="L2888">
        <v>18.406452000000002</v>
      </c>
      <c r="M2888">
        <v>17.375613999999999</v>
      </c>
      <c r="N2888">
        <v>18.106121000000002</v>
      </c>
      <c r="O2888">
        <v>18.582228000000001</v>
      </c>
      <c r="P2888">
        <v>19.049358000000002</v>
      </c>
      <c r="Q2888">
        <v>19.519323</v>
      </c>
      <c r="R2888">
        <v>20.086213999999998</v>
      </c>
      <c r="S2888">
        <v>21.094580000000001</v>
      </c>
      <c r="T2888">
        <v>21.694569000000001</v>
      </c>
      <c r="U2888">
        <v>22.246397000000002</v>
      </c>
      <c r="V2888">
        <v>22.759955999999999</v>
      </c>
      <c r="W2888">
        <v>23.178132999999999</v>
      </c>
      <c r="X2888">
        <v>23.514811999999999</v>
      </c>
      <c r="Y2888">
        <v>23.668946999999999</v>
      </c>
      <c r="Z2888">
        <v>24.027006</v>
      </c>
      <c r="AA2888">
        <v>24.211058000000001</v>
      </c>
      <c r="AB2888">
        <v>24.455134999999999</v>
      </c>
      <c r="AC2888">
        <v>24.692131</v>
      </c>
      <c r="AD2888">
        <v>24.726020999999999</v>
      </c>
      <c r="AE2888">
        <v>24.724644000000001</v>
      </c>
      <c r="AF2888">
        <v>24.713519999999999</v>
      </c>
      <c r="AG2888">
        <v>24.856749000000001</v>
      </c>
      <c r="AH2888">
        <v>25.126659</v>
      </c>
      <c r="AI2888">
        <v>25.398775000000001</v>
      </c>
      <c r="AJ2888">
        <v>25.538967</v>
      </c>
      <c r="AK2888">
        <v>25.637438</v>
      </c>
      <c r="AL2888">
        <v>25.670897</v>
      </c>
      <c r="AM2888">
        <v>25.795559000000001</v>
      </c>
      <c r="AN2888">
        <v>25.814222000000001</v>
      </c>
      <c r="AO2888" s="1">
        <v>1.4E-2</v>
      </c>
    </row>
    <row r="2889" spans="1:41" hidden="1" x14ac:dyDescent="0.2">
      <c r="A2889" t="s">
        <v>2357</v>
      </c>
      <c r="B2889" t="s">
        <v>79</v>
      </c>
      <c r="C2889" t="s">
        <v>2648</v>
      </c>
      <c r="D2889" t="s">
        <v>2664</v>
      </c>
      <c r="E2889" t="s">
        <v>2665</v>
      </c>
      <c r="I2889" t="s">
        <v>10</v>
      </c>
    </row>
    <row r="2890" spans="1:41" hidden="1" x14ac:dyDescent="0.2">
      <c r="A2890" t="s">
        <v>2357</v>
      </c>
      <c r="B2890" t="s">
        <v>11</v>
      </c>
      <c r="C2890" t="s">
        <v>2648</v>
      </c>
      <c r="D2890" t="s">
        <v>2664</v>
      </c>
      <c r="E2890" t="s">
        <v>2665</v>
      </c>
      <c r="F2890" t="s">
        <v>2651</v>
      </c>
      <c r="H2890" t="s">
        <v>2123</v>
      </c>
      <c r="I2890" t="s">
        <v>10</v>
      </c>
      <c r="K2890">
        <v>26.885551</v>
      </c>
      <c r="L2890">
        <v>26.885551</v>
      </c>
      <c r="M2890">
        <v>25.490500999999998</v>
      </c>
      <c r="N2890">
        <v>25.10961</v>
      </c>
      <c r="O2890">
        <v>24.782962999999999</v>
      </c>
      <c r="P2890">
        <v>25.047322999999999</v>
      </c>
      <c r="Q2890">
        <v>25.357102999999999</v>
      </c>
      <c r="R2890">
        <v>25.643146999999999</v>
      </c>
      <c r="S2890">
        <v>25.846247000000002</v>
      </c>
      <c r="T2890">
        <v>26.550609999999999</v>
      </c>
      <c r="U2890">
        <v>26.901730000000001</v>
      </c>
      <c r="V2890">
        <v>27.274431</v>
      </c>
      <c r="W2890">
        <v>27.372242</v>
      </c>
      <c r="X2890">
        <v>27.753934999999998</v>
      </c>
      <c r="Y2890">
        <v>27.869375000000002</v>
      </c>
      <c r="Z2890">
        <v>28.062258</v>
      </c>
      <c r="AA2890">
        <v>28.253150999999999</v>
      </c>
      <c r="AB2890">
        <v>28.668023999999999</v>
      </c>
      <c r="AC2890">
        <v>28.810801000000001</v>
      </c>
      <c r="AD2890">
        <v>28.819645000000001</v>
      </c>
      <c r="AE2890">
        <v>29.143253000000001</v>
      </c>
      <c r="AF2890">
        <v>29.330964999999999</v>
      </c>
      <c r="AG2890">
        <v>29.826992000000001</v>
      </c>
      <c r="AH2890">
        <v>30.167027999999998</v>
      </c>
      <c r="AI2890">
        <v>30.294257999999999</v>
      </c>
      <c r="AJ2890">
        <v>30.581478000000001</v>
      </c>
      <c r="AK2890">
        <v>30.676269999999999</v>
      </c>
      <c r="AL2890">
        <v>30.599793999999999</v>
      </c>
      <c r="AM2890">
        <v>30.635458</v>
      </c>
      <c r="AN2890">
        <v>30.674868</v>
      </c>
      <c r="AO2890" s="1">
        <v>5.0000000000000001E-3</v>
      </c>
    </row>
    <row r="2891" spans="1:41" hidden="1" x14ac:dyDescent="0.2">
      <c r="A2891" t="s">
        <v>2357</v>
      </c>
      <c r="B2891" t="s">
        <v>13</v>
      </c>
      <c r="C2891" t="s">
        <v>2648</v>
      </c>
      <c r="D2891" t="s">
        <v>2664</v>
      </c>
      <c r="E2891" t="s">
        <v>2665</v>
      </c>
      <c r="F2891" t="s">
        <v>2652</v>
      </c>
      <c r="H2891" t="s">
        <v>2124</v>
      </c>
      <c r="I2891" t="s">
        <v>10</v>
      </c>
      <c r="K2891">
        <v>26.885551</v>
      </c>
      <c r="L2891">
        <v>26.885551</v>
      </c>
      <c r="M2891">
        <v>24.995934999999999</v>
      </c>
      <c r="N2891">
        <v>24.093181999999999</v>
      </c>
      <c r="O2891">
        <v>23.655429999999999</v>
      </c>
      <c r="P2891">
        <v>23.771393</v>
      </c>
      <c r="Q2891">
        <v>24.114746</v>
      </c>
      <c r="R2891">
        <v>24.116078999999999</v>
      </c>
      <c r="S2891">
        <v>24.288111000000001</v>
      </c>
      <c r="T2891">
        <v>24.681370000000001</v>
      </c>
      <c r="U2891">
        <v>25.185956999999998</v>
      </c>
      <c r="V2891">
        <v>25.411572</v>
      </c>
      <c r="W2891">
        <v>25.157655999999999</v>
      </c>
      <c r="X2891">
        <v>25.279343000000001</v>
      </c>
      <c r="Y2891">
        <v>25.453254999999999</v>
      </c>
      <c r="Z2891">
        <v>25.163253999999998</v>
      </c>
      <c r="AA2891">
        <v>25.133081000000001</v>
      </c>
      <c r="AB2891">
        <v>25.669194999999998</v>
      </c>
      <c r="AC2891">
        <v>25.658933999999999</v>
      </c>
      <c r="AD2891">
        <v>26.330406</v>
      </c>
      <c r="AE2891">
        <v>26.482792</v>
      </c>
      <c r="AF2891">
        <v>26.786080999999999</v>
      </c>
      <c r="AG2891">
        <v>26.938852000000001</v>
      </c>
      <c r="AH2891">
        <v>27.157841000000001</v>
      </c>
      <c r="AI2891">
        <v>27.174500999999999</v>
      </c>
      <c r="AJ2891">
        <v>27.152168</v>
      </c>
      <c r="AK2891">
        <v>27.012539</v>
      </c>
      <c r="AL2891">
        <v>27.138033</v>
      </c>
      <c r="AM2891">
        <v>27.475518999999998</v>
      </c>
      <c r="AN2891">
        <v>27.784223999999998</v>
      </c>
      <c r="AO2891" s="1">
        <v>1E-3</v>
      </c>
    </row>
    <row r="2892" spans="1:41" hidden="1" x14ac:dyDescent="0.2">
      <c r="A2892" t="s">
        <v>2357</v>
      </c>
      <c r="B2892" t="s">
        <v>15</v>
      </c>
      <c r="C2892" t="s">
        <v>2648</v>
      </c>
      <c r="D2892" t="s">
        <v>2664</v>
      </c>
      <c r="E2892" t="s">
        <v>2665</v>
      </c>
      <c r="F2892" t="s">
        <v>2653</v>
      </c>
      <c r="H2892" t="s">
        <v>2125</v>
      </c>
      <c r="I2892" t="s">
        <v>10</v>
      </c>
      <c r="K2892">
        <v>26.885551</v>
      </c>
      <c r="L2892">
        <v>26.885551</v>
      </c>
      <c r="M2892">
        <v>25.202214999999999</v>
      </c>
      <c r="N2892">
        <v>25.922348</v>
      </c>
      <c r="O2892">
        <v>26.22842</v>
      </c>
      <c r="P2892">
        <v>26.580385</v>
      </c>
      <c r="Q2892">
        <v>27.045534</v>
      </c>
      <c r="R2892">
        <v>27.604841</v>
      </c>
      <c r="S2892">
        <v>28.673738</v>
      </c>
      <c r="T2892">
        <v>29.310770000000002</v>
      </c>
      <c r="U2892">
        <v>29.807355999999999</v>
      </c>
      <c r="V2892">
        <v>30.355663</v>
      </c>
      <c r="W2892">
        <v>30.795034000000001</v>
      </c>
      <c r="X2892">
        <v>31.181522000000001</v>
      </c>
      <c r="Y2892">
        <v>31.340733</v>
      </c>
      <c r="Z2892">
        <v>31.592120999999999</v>
      </c>
      <c r="AA2892">
        <v>31.950537000000001</v>
      </c>
      <c r="AB2892">
        <v>32.086303999999998</v>
      </c>
      <c r="AC2892">
        <v>32.415390000000002</v>
      </c>
      <c r="AD2892">
        <v>32.211207999999999</v>
      </c>
      <c r="AE2892">
        <v>32.105685999999999</v>
      </c>
      <c r="AF2892">
        <v>32.503070999999998</v>
      </c>
      <c r="AG2892">
        <v>32.873409000000002</v>
      </c>
      <c r="AH2892">
        <v>33.131991999999997</v>
      </c>
      <c r="AI2892">
        <v>33.558739000000003</v>
      </c>
      <c r="AJ2892">
        <v>33.530987000000003</v>
      </c>
      <c r="AK2892">
        <v>33.534636999999996</v>
      </c>
      <c r="AL2892">
        <v>33.284697999999999</v>
      </c>
      <c r="AM2892">
        <v>33.528008</v>
      </c>
      <c r="AN2892">
        <v>33.706977999999999</v>
      </c>
      <c r="AO2892" s="1">
        <v>8.0000000000000002E-3</v>
      </c>
    </row>
    <row r="2893" spans="1:41" hidden="1" x14ac:dyDescent="0.2">
      <c r="A2893" t="s">
        <v>2357</v>
      </c>
      <c r="B2893" t="s">
        <v>83</v>
      </c>
      <c r="C2893" t="s">
        <v>2648</v>
      </c>
      <c r="D2893" t="s">
        <v>2664</v>
      </c>
      <c r="E2893" t="s">
        <v>2666</v>
      </c>
      <c r="I2893" t="s">
        <v>10</v>
      </c>
    </row>
    <row r="2894" spans="1:41" hidden="1" x14ac:dyDescent="0.2">
      <c r="A2894" t="s">
        <v>2357</v>
      </c>
      <c r="B2894" t="s">
        <v>11</v>
      </c>
      <c r="C2894" t="s">
        <v>2648</v>
      </c>
      <c r="D2894" t="s">
        <v>2664</v>
      </c>
      <c r="E2894" t="s">
        <v>2666</v>
      </c>
      <c r="F2894" t="s">
        <v>2651</v>
      </c>
      <c r="H2894" t="s">
        <v>2126</v>
      </c>
      <c r="I2894" t="s">
        <v>10</v>
      </c>
      <c r="K2894">
        <v>25.271177000000002</v>
      </c>
      <c r="L2894">
        <v>24.050046999999999</v>
      </c>
      <c r="M2894">
        <v>21.237593</v>
      </c>
      <c r="N2894">
        <v>20.920248000000001</v>
      </c>
      <c r="O2894">
        <v>20.648099999999999</v>
      </c>
      <c r="P2894">
        <v>20.868357</v>
      </c>
      <c r="Q2894">
        <v>21.126449999999998</v>
      </c>
      <c r="R2894">
        <v>21.364771000000001</v>
      </c>
      <c r="S2894">
        <v>21.533982999999999</v>
      </c>
      <c r="T2894">
        <v>22.120829000000001</v>
      </c>
      <c r="U2894">
        <v>22.413366</v>
      </c>
      <c r="V2894">
        <v>22.668921999999998</v>
      </c>
      <c r="W2894">
        <v>22.805375999999999</v>
      </c>
      <c r="X2894">
        <v>23.011799</v>
      </c>
      <c r="Y2894">
        <v>23.107513000000001</v>
      </c>
      <c r="Z2894">
        <v>23.323719000000001</v>
      </c>
      <c r="AA2894">
        <v>23.539311999999999</v>
      </c>
      <c r="AB2894">
        <v>23.848859999999998</v>
      </c>
      <c r="AC2894">
        <v>24.003920000000001</v>
      </c>
      <c r="AD2894">
        <v>24.011292000000001</v>
      </c>
      <c r="AE2894">
        <v>24.280909000000001</v>
      </c>
      <c r="AF2894">
        <v>24.437301999999999</v>
      </c>
      <c r="AG2894">
        <v>24.850567000000002</v>
      </c>
      <c r="AH2894">
        <v>25.133873000000001</v>
      </c>
      <c r="AI2894">
        <v>25.239874</v>
      </c>
      <c r="AJ2894">
        <v>25.479175999999999</v>
      </c>
      <c r="AK2894">
        <v>25.558149</v>
      </c>
      <c r="AL2894">
        <v>25.494433999999998</v>
      </c>
      <c r="AM2894">
        <v>25.524146999999999</v>
      </c>
      <c r="AN2894">
        <v>25.556982000000001</v>
      </c>
      <c r="AO2894" s="1">
        <v>0</v>
      </c>
    </row>
    <row r="2895" spans="1:41" hidden="1" x14ac:dyDescent="0.2">
      <c r="A2895" t="s">
        <v>2357</v>
      </c>
      <c r="B2895" t="s">
        <v>13</v>
      </c>
      <c r="C2895" t="s">
        <v>2648</v>
      </c>
      <c r="D2895" t="s">
        <v>2664</v>
      </c>
      <c r="E2895" t="s">
        <v>2666</v>
      </c>
      <c r="F2895" t="s">
        <v>2652</v>
      </c>
      <c r="H2895" t="s">
        <v>2127</v>
      </c>
      <c r="I2895" t="s">
        <v>10</v>
      </c>
      <c r="K2895">
        <v>25.271177000000002</v>
      </c>
      <c r="L2895">
        <v>24.050046999999999</v>
      </c>
      <c r="M2895">
        <v>20.877217999999999</v>
      </c>
      <c r="N2895">
        <v>20.124289000000001</v>
      </c>
      <c r="O2895">
        <v>19.746853000000002</v>
      </c>
      <c r="P2895">
        <v>19.824280000000002</v>
      </c>
      <c r="Q2895">
        <v>20.074062000000001</v>
      </c>
      <c r="R2895">
        <v>20.152716000000002</v>
      </c>
      <c r="S2895">
        <v>20.249911999999998</v>
      </c>
      <c r="T2895">
        <v>20.515502999999999</v>
      </c>
      <c r="U2895">
        <v>20.752188</v>
      </c>
      <c r="V2895">
        <v>20.925395999999999</v>
      </c>
      <c r="W2895">
        <v>20.942903999999999</v>
      </c>
      <c r="X2895">
        <v>20.943604000000001</v>
      </c>
      <c r="Y2895">
        <v>20.951754000000001</v>
      </c>
      <c r="Z2895">
        <v>20.967528999999999</v>
      </c>
      <c r="AA2895">
        <v>20.957718</v>
      </c>
      <c r="AB2895">
        <v>21.153267</v>
      </c>
      <c r="AC2895">
        <v>21.266915999999998</v>
      </c>
      <c r="AD2895">
        <v>21.657658000000001</v>
      </c>
      <c r="AE2895">
        <v>21.863503999999999</v>
      </c>
      <c r="AF2895">
        <v>22.033476</v>
      </c>
      <c r="AG2895">
        <v>22.280616999999999</v>
      </c>
      <c r="AH2895">
        <v>22.420448</v>
      </c>
      <c r="AI2895">
        <v>22.464407000000001</v>
      </c>
      <c r="AJ2895">
        <v>22.618935</v>
      </c>
      <c r="AK2895">
        <v>22.472156999999999</v>
      </c>
      <c r="AL2895">
        <v>22.569668</v>
      </c>
      <c r="AM2895">
        <v>22.857427999999999</v>
      </c>
      <c r="AN2895">
        <v>23.117939</v>
      </c>
      <c r="AO2895" s="1">
        <v>-3.0000000000000001E-3</v>
      </c>
    </row>
    <row r="2896" spans="1:41" hidden="1" x14ac:dyDescent="0.2">
      <c r="A2896" t="s">
        <v>2357</v>
      </c>
      <c r="B2896" t="s">
        <v>15</v>
      </c>
      <c r="C2896" t="s">
        <v>2648</v>
      </c>
      <c r="D2896" t="s">
        <v>2664</v>
      </c>
      <c r="E2896" t="s">
        <v>2666</v>
      </c>
      <c r="F2896" t="s">
        <v>2653</v>
      </c>
      <c r="H2896" t="s">
        <v>2128</v>
      </c>
      <c r="I2896" t="s">
        <v>10</v>
      </c>
      <c r="K2896">
        <v>25.271177000000002</v>
      </c>
      <c r="L2896">
        <v>24.050046999999999</v>
      </c>
      <c r="M2896">
        <v>21.046285999999998</v>
      </c>
      <c r="N2896">
        <v>21.647541</v>
      </c>
      <c r="O2896">
        <v>21.903220999999998</v>
      </c>
      <c r="P2896">
        <v>22.200583000000002</v>
      </c>
      <c r="Q2896">
        <v>22.585612999999999</v>
      </c>
      <c r="R2896">
        <v>23.020624000000002</v>
      </c>
      <c r="S2896">
        <v>23.941189000000001</v>
      </c>
      <c r="T2896">
        <v>24.477135000000001</v>
      </c>
      <c r="U2896">
        <v>24.861467000000001</v>
      </c>
      <c r="V2896">
        <v>25.349803999999999</v>
      </c>
      <c r="W2896">
        <v>25.688929000000002</v>
      </c>
      <c r="X2896">
        <v>26.011424999999999</v>
      </c>
      <c r="Y2896">
        <v>26.144369000000001</v>
      </c>
      <c r="Z2896">
        <v>26.353816999999999</v>
      </c>
      <c r="AA2896">
        <v>26.652868000000002</v>
      </c>
      <c r="AB2896">
        <v>26.745752</v>
      </c>
      <c r="AC2896">
        <v>27.024031000000001</v>
      </c>
      <c r="AD2896">
        <v>26.853785999999999</v>
      </c>
      <c r="AE2896">
        <v>26.784458000000001</v>
      </c>
      <c r="AF2896">
        <v>27.093209999999999</v>
      </c>
      <c r="AG2896">
        <v>27.402342000000001</v>
      </c>
      <c r="AH2896">
        <v>27.636415</v>
      </c>
      <c r="AI2896">
        <v>27.979075999999999</v>
      </c>
      <c r="AJ2896">
        <v>27.962724999999999</v>
      </c>
      <c r="AK2896">
        <v>27.959202000000001</v>
      </c>
      <c r="AL2896">
        <v>27.757380000000001</v>
      </c>
      <c r="AM2896">
        <v>27.964796</v>
      </c>
      <c r="AN2896">
        <v>28.116026000000002</v>
      </c>
      <c r="AO2896" s="1">
        <v>4.0000000000000001E-3</v>
      </c>
    </row>
    <row r="2897" spans="1:41" hidden="1" x14ac:dyDescent="0.2">
      <c r="A2897" t="s">
        <v>2357</v>
      </c>
      <c r="B2897" t="s">
        <v>87</v>
      </c>
      <c r="C2897" t="s">
        <v>2648</v>
      </c>
      <c r="D2897" t="s">
        <v>2664</v>
      </c>
      <c r="E2897" t="s">
        <v>2667</v>
      </c>
      <c r="I2897" t="s">
        <v>10</v>
      </c>
    </row>
    <row r="2898" spans="1:41" hidden="1" x14ac:dyDescent="0.2">
      <c r="A2898" t="s">
        <v>2357</v>
      </c>
      <c r="B2898" t="s">
        <v>11</v>
      </c>
      <c r="C2898" t="s">
        <v>2648</v>
      </c>
      <c r="D2898" t="s">
        <v>2664</v>
      </c>
      <c r="E2898" t="s">
        <v>2667</v>
      </c>
      <c r="F2898" t="s">
        <v>2651</v>
      </c>
      <c r="H2898" t="s">
        <v>2129</v>
      </c>
      <c r="I2898" t="s">
        <v>10</v>
      </c>
      <c r="K2898">
        <v>14.550072</v>
      </c>
      <c r="L2898">
        <v>15.191682</v>
      </c>
      <c r="M2898">
        <v>14.076986</v>
      </c>
      <c r="N2898">
        <v>15.242556</v>
      </c>
      <c r="O2898">
        <v>15.255512</v>
      </c>
      <c r="P2898">
        <v>15.385554000000001</v>
      </c>
      <c r="Q2898">
        <v>15.601440999999999</v>
      </c>
      <c r="R2898">
        <v>15.893039999999999</v>
      </c>
      <c r="S2898">
        <v>16.053213</v>
      </c>
      <c r="T2898">
        <v>15.989470000000001</v>
      </c>
      <c r="U2898">
        <v>16.420276999999999</v>
      </c>
      <c r="V2898">
        <v>16.60454</v>
      </c>
      <c r="W2898">
        <v>16.704977</v>
      </c>
      <c r="X2898">
        <v>16.880628999999999</v>
      </c>
      <c r="Y2898">
        <v>16.991849999999999</v>
      </c>
      <c r="Z2898">
        <v>17.204854999999998</v>
      </c>
      <c r="AA2898">
        <v>17.513895000000002</v>
      </c>
      <c r="AB2898">
        <v>17.723061000000001</v>
      </c>
      <c r="AC2898">
        <v>17.948806999999999</v>
      </c>
      <c r="AD2898">
        <v>17.976973999999998</v>
      </c>
      <c r="AE2898">
        <v>18.213342999999998</v>
      </c>
      <c r="AF2898">
        <v>18.353394000000002</v>
      </c>
      <c r="AG2898">
        <v>18.786971999999999</v>
      </c>
      <c r="AH2898">
        <v>19.120408999999999</v>
      </c>
      <c r="AI2898">
        <v>19.252963999999999</v>
      </c>
      <c r="AJ2898">
        <v>19.475356999999999</v>
      </c>
      <c r="AK2898">
        <v>19.554991000000001</v>
      </c>
      <c r="AL2898">
        <v>19.529140000000002</v>
      </c>
      <c r="AM2898">
        <v>19.583065000000001</v>
      </c>
      <c r="AN2898">
        <v>19.555091999999998</v>
      </c>
      <c r="AO2898" s="1">
        <v>0.01</v>
      </c>
    </row>
    <row r="2899" spans="1:41" hidden="1" x14ac:dyDescent="0.2">
      <c r="A2899" t="s">
        <v>2357</v>
      </c>
      <c r="B2899" t="s">
        <v>13</v>
      </c>
      <c r="C2899" t="s">
        <v>2648</v>
      </c>
      <c r="D2899" t="s">
        <v>2664</v>
      </c>
      <c r="E2899" t="s">
        <v>2667</v>
      </c>
      <c r="F2899" t="s">
        <v>2652</v>
      </c>
      <c r="H2899" t="s">
        <v>2130</v>
      </c>
      <c r="I2899" t="s">
        <v>10</v>
      </c>
      <c r="K2899">
        <v>14.550072</v>
      </c>
      <c r="L2899">
        <v>15.191682</v>
      </c>
      <c r="M2899">
        <v>13.630533</v>
      </c>
      <c r="N2899">
        <v>14.251481999999999</v>
      </c>
      <c r="O2899">
        <v>14.214620999999999</v>
      </c>
      <c r="P2899">
        <v>14.375277000000001</v>
      </c>
      <c r="Q2899">
        <v>14.647489999999999</v>
      </c>
      <c r="R2899">
        <v>14.892639000000001</v>
      </c>
      <c r="S2899">
        <v>15.024527000000001</v>
      </c>
      <c r="T2899">
        <v>14.973088000000001</v>
      </c>
      <c r="U2899">
        <v>15.179107</v>
      </c>
      <c r="V2899">
        <v>15.315315999999999</v>
      </c>
      <c r="W2899">
        <v>15.300535</v>
      </c>
      <c r="X2899">
        <v>15.157717</v>
      </c>
      <c r="Y2899">
        <v>15.187760000000001</v>
      </c>
      <c r="Z2899">
        <v>15.171165</v>
      </c>
      <c r="AA2899">
        <v>15.256532999999999</v>
      </c>
      <c r="AB2899">
        <v>15.463702</v>
      </c>
      <c r="AC2899">
        <v>15.527867000000001</v>
      </c>
      <c r="AD2899">
        <v>15.874777999999999</v>
      </c>
      <c r="AE2899">
        <v>16.091999000000001</v>
      </c>
      <c r="AF2899">
        <v>16.200123000000001</v>
      </c>
      <c r="AG2899">
        <v>16.588170999999999</v>
      </c>
      <c r="AH2899">
        <v>16.741271999999999</v>
      </c>
      <c r="AI2899">
        <v>16.818636000000001</v>
      </c>
      <c r="AJ2899">
        <v>17.041913999999998</v>
      </c>
      <c r="AK2899">
        <v>16.941593000000001</v>
      </c>
      <c r="AL2899">
        <v>17.020714000000002</v>
      </c>
      <c r="AM2899">
        <v>17.300519999999999</v>
      </c>
      <c r="AN2899">
        <v>17.485195000000001</v>
      </c>
      <c r="AO2899" s="1">
        <v>6.0000000000000001E-3</v>
      </c>
    </row>
    <row r="2900" spans="1:41" hidden="1" x14ac:dyDescent="0.2">
      <c r="A2900" t="s">
        <v>2357</v>
      </c>
      <c r="B2900" t="s">
        <v>15</v>
      </c>
      <c r="C2900" t="s">
        <v>2648</v>
      </c>
      <c r="D2900" t="s">
        <v>2664</v>
      </c>
      <c r="E2900" t="s">
        <v>2667</v>
      </c>
      <c r="F2900" t="s">
        <v>2653</v>
      </c>
      <c r="H2900" t="s">
        <v>2131</v>
      </c>
      <c r="I2900" t="s">
        <v>10</v>
      </c>
      <c r="K2900">
        <v>14.550072</v>
      </c>
      <c r="L2900">
        <v>15.191682</v>
      </c>
      <c r="M2900">
        <v>13.932712</v>
      </c>
      <c r="N2900">
        <v>15.327840999999999</v>
      </c>
      <c r="O2900">
        <v>15.753963000000001</v>
      </c>
      <c r="P2900">
        <v>16.048933000000002</v>
      </c>
      <c r="Q2900">
        <v>16.396017000000001</v>
      </c>
      <c r="R2900">
        <v>16.979437000000001</v>
      </c>
      <c r="S2900">
        <v>17.994824999999999</v>
      </c>
      <c r="T2900">
        <v>18.282944000000001</v>
      </c>
      <c r="U2900">
        <v>18.762820999999999</v>
      </c>
      <c r="V2900">
        <v>19.143723000000001</v>
      </c>
      <c r="W2900">
        <v>19.460336999999999</v>
      </c>
      <c r="X2900">
        <v>19.740734</v>
      </c>
      <c r="Y2900">
        <v>19.865839000000001</v>
      </c>
      <c r="Z2900">
        <v>20.09234</v>
      </c>
      <c r="AA2900">
        <v>20.428388999999999</v>
      </c>
      <c r="AB2900">
        <v>20.504792999999999</v>
      </c>
      <c r="AC2900">
        <v>20.769403000000001</v>
      </c>
      <c r="AD2900">
        <v>20.624569000000001</v>
      </c>
      <c r="AE2900">
        <v>20.601241999999999</v>
      </c>
      <c r="AF2900">
        <v>20.698359</v>
      </c>
      <c r="AG2900">
        <v>21.045632999999999</v>
      </c>
      <c r="AH2900">
        <v>21.32621</v>
      </c>
      <c r="AI2900">
        <v>21.671484</v>
      </c>
      <c r="AJ2900">
        <v>21.821111999999999</v>
      </c>
      <c r="AK2900">
        <v>21.940237</v>
      </c>
      <c r="AL2900">
        <v>21.802519</v>
      </c>
      <c r="AM2900">
        <v>21.807793</v>
      </c>
      <c r="AN2900">
        <v>21.963733999999999</v>
      </c>
      <c r="AO2900" s="1">
        <v>1.4E-2</v>
      </c>
    </row>
    <row r="2901" spans="1:41" hidden="1" x14ac:dyDescent="0.2">
      <c r="A2901" t="s">
        <v>2357</v>
      </c>
      <c r="B2901" t="s">
        <v>91</v>
      </c>
      <c r="C2901" t="s">
        <v>2648</v>
      </c>
      <c r="D2901" t="s">
        <v>2664</v>
      </c>
      <c r="E2901" t="s">
        <v>2668</v>
      </c>
      <c r="I2901" t="s">
        <v>10</v>
      </c>
    </row>
    <row r="2902" spans="1:41" hidden="1" x14ac:dyDescent="0.2">
      <c r="A2902" t="s">
        <v>2357</v>
      </c>
      <c r="B2902" t="s">
        <v>11</v>
      </c>
      <c r="C2902" t="s">
        <v>2648</v>
      </c>
      <c r="D2902" t="s">
        <v>2664</v>
      </c>
      <c r="E2902" t="s">
        <v>2668</v>
      </c>
      <c r="F2902" t="s">
        <v>2651</v>
      </c>
      <c r="H2902" t="s">
        <v>2132</v>
      </c>
      <c r="I2902" t="s">
        <v>10</v>
      </c>
      <c r="K2902">
        <v>23.656803</v>
      </c>
      <c r="L2902">
        <v>22.704734999999999</v>
      </c>
      <c r="M2902">
        <v>21.818514</v>
      </c>
      <c r="N2902">
        <v>22.525213000000001</v>
      </c>
      <c r="O2902">
        <v>22.432472000000001</v>
      </c>
      <c r="P2902">
        <v>22.324472</v>
      </c>
      <c r="Q2902">
        <v>22.29665</v>
      </c>
      <c r="R2902">
        <v>22.471032999999998</v>
      </c>
      <c r="S2902">
        <v>22.606069999999999</v>
      </c>
      <c r="T2902">
        <v>22.552012999999999</v>
      </c>
      <c r="U2902">
        <v>22.84741</v>
      </c>
      <c r="V2902">
        <v>22.952396</v>
      </c>
      <c r="W2902">
        <v>22.986818</v>
      </c>
      <c r="X2902">
        <v>23.018398000000001</v>
      </c>
      <c r="Y2902">
        <v>23.157757</v>
      </c>
      <c r="Z2902">
        <v>23.359165000000001</v>
      </c>
      <c r="AA2902">
        <v>23.592307999999999</v>
      </c>
      <c r="AB2902">
        <v>23.745287000000001</v>
      </c>
      <c r="AC2902">
        <v>23.852150000000002</v>
      </c>
      <c r="AD2902">
        <v>24.011714999999999</v>
      </c>
      <c r="AE2902">
        <v>24.145765000000001</v>
      </c>
      <c r="AF2902">
        <v>24.185369000000001</v>
      </c>
      <c r="AG2902">
        <v>24.500167999999999</v>
      </c>
      <c r="AH2902">
        <v>24.808149</v>
      </c>
      <c r="AI2902">
        <v>24.953384</v>
      </c>
      <c r="AJ2902">
        <v>25.130312</v>
      </c>
      <c r="AK2902">
        <v>25.209347000000001</v>
      </c>
      <c r="AL2902">
        <v>25.17869</v>
      </c>
      <c r="AM2902">
        <v>25.168334999999999</v>
      </c>
      <c r="AN2902">
        <v>25.111146999999999</v>
      </c>
      <c r="AO2902" s="1">
        <v>2E-3</v>
      </c>
    </row>
    <row r="2903" spans="1:41" hidden="1" x14ac:dyDescent="0.2">
      <c r="A2903" t="s">
        <v>2357</v>
      </c>
      <c r="B2903" t="s">
        <v>13</v>
      </c>
      <c r="C2903" t="s">
        <v>2648</v>
      </c>
      <c r="D2903" t="s">
        <v>2664</v>
      </c>
      <c r="E2903" t="s">
        <v>2668</v>
      </c>
      <c r="F2903" t="s">
        <v>2652</v>
      </c>
      <c r="H2903" t="s">
        <v>2133</v>
      </c>
      <c r="I2903" t="s">
        <v>10</v>
      </c>
      <c r="K2903">
        <v>23.656803</v>
      </c>
      <c r="L2903">
        <v>22.704734999999999</v>
      </c>
      <c r="M2903">
        <v>21.523282999999999</v>
      </c>
      <c r="N2903">
        <v>21.771957</v>
      </c>
      <c r="O2903">
        <v>21.620073000000001</v>
      </c>
      <c r="P2903">
        <v>21.497993000000001</v>
      </c>
      <c r="Q2903">
        <v>21.525589</v>
      </c>
      <c r="R2903">
        <v>21.660043999999999</v>
      </c>
      <c r="S2903">
        <v>21.744648000000002</v>
      </c>
      <c r="T2903">
        <v>21.703060000000001</v>
      </c>
      <c r="U2903">
        <v>21.861091999999999</v>
      </c>
      <c r="V2903">
        <v>21.903760999999999</v>
      </c>
      <c r="W2903">
        <v>21.882681000000002</v>
      </c>
      <c r="X2903">
        <v>21.688402</v>
      </c>
      <c r="Y2903">
        <v>21.677707999999999</v>
      </c>
      <c r="Z2903">
        <v>21.687180000000001</v>
      </c>
      <c r="AA2903">
        <v>21.753513000000002</v>
      </c>
      <c r="AB2903">
        <v>21.849392000000002</v>
      </c>
      <c r="AC2903">
        <v>21.853840000000002</v>
      </c>
      <c r="AD2903">
        <v>22.159552000000001</v>
      </c>
      <c r="AE2903">
        <v>22.290136</v>
      </c>
      <c r="AF2903">
        <v>22.352858999999999</v>
      </c>
      <c r="AG2903">
        <v>22.623262</v>
      </c>
      <c r="AH2903">
        <v>22.690346000000002</v>
      </c>
      <c r="AI2903">
        <v>22.774381999999999</v>
      </c>
      <c r="AJ2903">
        <v>22.964500000000001</v>
      </c>
      <c r="AK2903">
        <v>22.882895000000001</v>
      </c>
      <c r="AL2903">
        <v>22.951478999999999</v>
      </c>
      <c r="AM2903">
        <v>23.205960999999999</v>
      </c>
      <c r="AN2903">
        <v>23.338539000000001</v>
      </c>
      <c r="AO2903" s="1">
        <v>0</v>
      </c>
    </row>
    <row r="2904" spans="1:41" hidden="1" x14ac:dyDescent="0.2">
      <c r="A2904" t="s">
        <v>2357</v>
      </c>
      <c r="B2904" t="s">
        <v>15</v>
      </c>
      <c r="C2904" t="s">
        <v>2648</v>
      </c>
      <c r="D2904" t="s">
        <v>2664</v>
      </c>
      <c r="E2904" t="s">
        <v>2668</v>
      </c>
      <c r="F2904" t="s">
        <v>2653</v>
      </c>
      <c r="H2904" t="s">
        <v>2134</v>
      </c>
      <c r="I2904" t="s">
        <v>10</v>
      </c>
      <c r="K2904">
        <v>23.656803</v>
      </c>
      <c r="L2904">
        <v>22.704734999999999</v>
      </c>
      <c r="M2904">
        <v>21.768861999999999</v>
      </c>
      <c r="N2904">
        <v>22.805464000000001</v>
      </c>
      <c r="O2904">
        <v>23.128271000000002</v>
      </c>
      <c r="P2904">
        <v>23.188538000000001</v>
      </c>
      <c r="Q2904">
        <v>23.295677000000001</v>
      </c>
      <c r="R2904">
        <v>23.618407999999999</v>
      </c>
      <c r="S2904">
        <v>24.624115</v>
      </c>
      <c r="T2904">
        <v>24.893929</v>
      </c>
      <c r="U2904">
        <v>25.252548000000001</v>
      </c>
      <c r="V2904">
        <v>25.586127999999999</v>
      </c>
      <c r="W2904">
        <v>25.843928999999999</v>
      </c>
      <c r="X2904">
        <v>26.070910000000001</v>
      </c>
      <c r="Y2904">
        <v>26.130758</v>
      </c>
      <c r="Z2904">
        <v>26.41037</v>
      </c>
      <c r="AA2904">
        <v>26.604706</v>
      </c>
      <c r="AB2904">
        <v>26.626244</v>
      </c>
      <c r="AC2904">
        <v>26.844954000000001</v>
      </c>
      <c r="AD2904">
        <v>26.597211999999999</v>
      </c>
      <c r="AE2904">
        <v>26.603704</v>
      </c>
      <c r="AF2904">
        <v>26.672668000000002</v>
      </c>
      <c r="AG2904">
        <v>26.950714000000001</v>
      </c>
      <c r="AH2904">
        <v>27.189820999999998</v>
      </c>
      <c r="AI2904">
        <v>27.427702</v>
      </c>
      <c r="AJ2904">
        <v>27.608720999999999</v>
      </c>
      <c r="AK2904">
        <v>27.644955</v>
      </c>
      <c r="AL2904">
        <v>27.566254000000001</v>
      </c>
      <c r="AM2904">
        <v>27.564577</v>
      </c>
      <c r="AN2904">
        <v>27.682980000000001</v>
      </c>
      <c r="AO2904" s="1">
        <v>5.0000000000000001E-3</v>
      </c>
    </row>
    <row r="2905" spans="1:41" hidden="1" x14ac:dyDescent="0.2">
      <c r="A2905" t="s">
        <v>2357</v>
      </c>
      <c r="B2905" t="s">
        <v>36</v>
      </c>
      <c r="C2905" t="s">
        <v>2648</v>
      </c>
      <c r="D2905" t="s">
        <v>2664</v>
      </c>
      <c r="E2905" t="s">
        <v>2660</v>
      </c>
      <c r="I2905" t="s">
        <v>10</v>
      </c>
    </row>
    <row r="2906" spans="1:41" hidden="1" x14ac:dyDescent="0.2">
      <c r="A2906" t="s">
        <v>2357</v>
      </c>
      <c r="B2906" t="s">
        <v>11</v>
      </c>
      <c r="C2906" t="s">
        <v>2648</v>
      </c>
      <c r="D2906" t="s">
        <v>2664</v>
      </c>
      <c r="E2906" t="s">
        <v>2660</v>
      </c>
      <c r="F2906" t="s">
        <v>2651</v>
      </c>
      <c r="H2906" t="s">
        <v>2135</v>
      </c>
      <c r="I2906" t="s">
        <v>10</v>
      </c>
      <c r="K2906">
        <v>11.645771</v>
      </c>
      <c r="L2906">
        <v>12.045945</v>
      </c>
      <c r="M2906">
        <v>12.315438</v>
      </c>
      <c r="N2906">
        <v>12.570909</v>
      </c>
      <c r="O2906">
        <v>12.985001</v>
      </c>
      <c r="P2906">
        <v>13.328957000000001</v>
      </c>
      <c r="Q2906">
        <v>13.525503</v>
      </c>
      <c r="R2906">
        <v>13.601965</v>
      </c>
      <c r="S2906">
        <v>13.851416</v>
      </c>
      <c r="T2906">
        <v>14.136447</v>
      </c>
      <c r="U2906">
        <v>14.550879999999999</v>
      </c>
      <c r="V2906">
        <v>14.881284000000001</v>
      </c>
      <c r="W2906">
        <v>14.853401</v>
      </c>
      <c r="X2906">
        <v>15.110179</v>
      </c>
      <c r="Y2906">
        <v>15.233833000000001</v>
      </c>
      <c r="Z2906">
        <v>15.664408999999999</v>
      </c>
      <c r="AA2906">
        <v>15.746606999999999</v>
      </c>
      <c r="AB2906">
        <v>15.933702</v>
      </c>
      <c r="AC2906">
        <v>16.167580000000001</v>
      </c>
      <c r="AD2906">
        <v>16.348278000000001</v>
      </c>
      <c r="AE2906">
        <v>16.431805000000001</v>
      </c>
      <c r="AF2906">
        <v>16.47748</v>
      </c>
      <c r="AG2906">
        <v>16.554281</v>
      </c>
      <c r="AH2906">
        <v>16.643751000000002</v>
      </c>
      <c r="AI2906">
        <v>16.745550000000001</v>
      </c>
      <c r="AJ2906">
        <v>16.859119</v>
      </c>
      <c r="AK2906">
        <v>17.050594</v>
      </c>
      <c r="AL2906">
        <v>17.184607</v>
      </c>
      <c r="AM2906">
        <v>17.327711000000001</v>
      </c>
      <c r="AN2906">
        <v>17.611425000000001</v>
      </c>
      <c r="AO2906" s="1">
        <v>1.4E-2</v>
      </c>
    </row>
    <row r="2907" spans="1:41" hidden="1" x14ac:dyDescent="0.2">
      <c r="A2907" t="s">
        <v>2357</v>
      </c>
      <c r="B2907" t="s">
        <v>13</v>
      </c>
      <c r="C2907" t="s">
        <v>2648</v>
      </c>
      <c r="D2907" t="s">
        <v>2664</v>
      </c>
      <c r="E2907" t="s">
        <v>2660</v>
      </c>
      <c r="F2907" t="s">
        <v>2652</v>
      </c>
      <c r="H2907" t="s">
        <v>2136</v>
      </c>
      <c r="I2907" t="s">
        <v>10</v>
      </c>
      <c r="K2907">
        <v>11.645771</v>
      </c>
      <c r="L2907">
        <v>12.045945</v>
      </c>
      <c r="M2907">
        <v>12.315438</v>
      </c>
      <c r="N2907">
        <v>12.570909</v>
      </c>
      <c r="O2907">
        <v>12.985001</v>
      </c>
      <c r="P2907">
        <v>13.328957000000001</v>
      </c>
      <c r="Q2907">
        <v>13.525503</v>
      </c>
      <c r="R2907">
        <v>13.601965</v>
      </c>
      <c r="S2907">
        <v>13.851416</v>
      </c>
      <c r="T2907">
        <v>14.136447</v>
      </c>
      <c r="U2907">
        <v>14.550879999999999</v>
      </c>
      <c r="V2907">
        <v>14.881284000000001</v>
      </c>
      <c r="W2907">
        <v>14.853401</v>
      </c>
      <c r="X2907">
        <v>15.110179</v>
      </c>
      <c r="Y2907">
        <v>15.233833000000001</v>
      </c>
      <c r="Z2907">
        <v>15.664408999999999</v>
      </c>
      <c r="AA2907">
        <v>15.746606999999999</v>
      </c>
      <c r="AB2907">
        <v>15.933702</v>
      </c>
      <c r="AC2907">
        <v>16.167580000000001</v>
      </c>
      <c r="AD2907">
        <v>16.348278000000001</v>
      </c>
      <c r="AE2907">
        <v>16.431805000000001</v>
      </c>
      <c r="AF2907">
        <v>16.47748</v>
      </c>
      <c r="AG2907">
        <v>16.554281</v>
      </c>
      <c r="AH2907">
        <v>16.643751000000002</v>
      </c>
      <c r="AI2907">
        <v>16.745550000000001</v>
      </c>
      <c r="AJ2907">
        <v>16.859119</v>
      </c>
      <c r="AK2907">
        <v>17.050594</v>
      </c>
      <c r="AL2907">
        <v>17.184607</v>
      </c>
      <c r="AM2907">
        <v>17.327711000000001</v>
      </c>
      <c r="AN2907">
        <v>17.611425000000001</v>
      </c>
      <c r="AO2907" s="1">
        <v>1.4E-2</v>
      </c>
    </row>
    <row r="2908" spans="1:41" hidden="1" x14ac:dyDescent="0.2">
      <c r="A2908" t="s">
        <v>2357</v>
      </c>
      <c r="B2908" t="s">
        <v>15</v>
      </c>
      <c r="C2908" t="s">
        <v>2648</v>
      </c>
      <c r="D2908" t="s">
        <v>2664</v>
      </c>
      <c r="E2908" t="s">
        <v>2660</v>
      </c>
      <c r="F2908" t="s">
        <v>2653</v>
      </c>
      <c r="H2908" t="s">
        <v>2137</v>
      </c>
      <c r="I2908" t="s">
        <v>10</v>
      </c>
      <c r="K2908">
        <v>11.645771</v>
      </c>
      <c r="L2908">
        <v>12.045945</v>
      </c>
      <c r="M2908">
        <v>12.315438</v>
      </c>
      <c r="N2908">
        <v>12.570909</v>
      </c>
      <c r="O2908">
        <v>12.985001</v>
      </c>
      <c r="P2908">
        <v>13.328957000000001</v>
      </c>
      <c r="Q2908">
        <v>13.525503</v>
      </c>
      <c r="R2908">
        <v>13.601965</v>
      </c>
      <c r="S2908">
        <v>13.851416</v>
      </c>
      <c r="T2908">
        <v>14.136447</v>
      </c>
      <c r="U2908">
        <v>14.550879999999999</v>
      </c>
      <c r="V2908">
        <v>14.881284000000001</v>
      </c>
      <c r="W2908">
        <v>14.853401</v>
      </c>
      <c r="X2908">
        <v>15.110179</v>
      </c>
      <c r="Y2908">
        <v>15.233833000000001</v>
      </c>
      <c r="Z2908">
        <v>15.664408999999999</v>
      </c>
      <c r="AA2908">
        <v>15.746606999999999</v>
      </c>
      <c r="AB2908">
        <v>15.933702</v>
      </c>
      <c r="AC2908">
        <v>16.167580000000001</v>
      </c>
      <c r="AD2908">
        <v>16.348278000000001</v>
      </c>
      <c r="AE2908">
        <v>16.431805000000001</v>
      </c>
      <c r="AF2908">
        <v>16.47748</v>
      </c>
      <c r="AG2908">
        <v>16.554281</v>
      </c>
      <c r="AH2908">
        <v>16.643751000000002</v>
      </c>
      <c r="AI2908">
        <v>16.745550000000001</v>
      </c>
      <c r="AJ2908">
        <v>16.859119</v>
      </c>
      <c r="AK2908">
        <v>17.050594</v>
      </c>
      <c r="AL2908">
        <v>17.184607</v>
      </c>
      <c r="AM2908">
        <v>17.327711000000001</v>
      </c>
      <c r="AN2908">
        <v>17.611425000000001</v>
      </c>
      <c r="AO2908" s="1">
        <v>1.4E-2</v>
      </c>
    </row>
    <row r="2909" spans="1:41" hidden="1" x14ac:dyDescent="0.2">
      <c r="A2909" t="s">
        <v>2357</v>
      </c>
      <c r="B2909" t="s">
        <v>21</v>
      </c>
      <c r="C2909" t="s">
        <v>2648</v>
      </c>
      <c r="D2909" t="s">
        <v>2664</v>
      </c>
      <c r="E2909" t="s">
        <v>2655</v>
      </c>
      <c r="I2909" t="s">
        <v>10</v>
      </c>
    </row>
    <row r="2910" spans="1:41" hidden="1" x14ac:dyDescent="0.2">
      <c r="A2910" t="s">
        <v>2357</v>
      </c>
      <c r="B2910" t="s">
        <v>11</v>
      </c>
      <c r="C2910" t="s">
        <v>2648</v>
      </c>
      <c r="D2910" t="s">
        <v>2664</v>
      </c>
      <c r="E2910" t="s">
        <v>2655</v>
      </c>
      <c r="F2910" t="s">
        <v>2651</v>
      </c>
      <c r="H2910" t="s">
        <v>2138</v>
      </c>
      <c r="I2910" t="s">
        <v>10</v>
      </c>
      <c r="K2910">
        <v>14.820181</v>
      </c>
      <c r="L2910">
        <v>14.451273</v>
      </c>
      <c r="M2910">
        <v>13.902668999999999</v>
      </c>
      <c r="N2910">
        <v>13.378912</v>
      </c>
      <c r="O2910">
        <v>12.809806</v>
      </c>
      <c r="P2910">
        <v>12.31221</v>
      </c>
      <c r="Q2910">
        <v>11.936334</v>
      </c>
      <c r="R2910">
        <v>11.64324</v>
      </c>
      <c r="S2910">
        <v>11.389301</v>
      </c>
      <c r="T2910">
        <v>11.157247999999999</v>
      </c>
      <c r="U2910">
        <v>10.957801999999999</v>
      </c>
      <c r="V2910">
        <v>10.764875</v>
      </c>
      <c r="W2910">
        <v>10.654484</v>
      </c>
      <c r="X2910">
        <v>10.545152</v>
      </c>
      <c r="Y2910">
        <v>10.399518</v>
      </c>
      <c r="Z2910">
        <v>10.32917</v>
      </c>
      <c r="AA2910">
        <v>10.249482</v>
      </c>
      <c r="AB2910">
        <v>10.184984</v>
      </c>
      <c r="AC2910">
        <v>10.132133</v>
      </c>
      <c r="AD2910">
        <v>10.106088</v>
      </c>
      <c r="AE2910">
        <v>10.087040999999999</v>
      </c>
      <c r="AF2910">
        <v>10.030176000000001</v>
      </c>
      <c r="AG2910">
        <v>10.009641</v>
      </c>
      <c r="AH2910">
        <v>9.9692270000000001</v>
      </c>
      <c r="AI2910">
        <v>9.9472400000000007</v>
      </c>
      <c r="AJ2910">
        <v>9.9362630000000003</v>
      </c>
      <c r="AK2910">
        <v>9.9387939999999997</v>
      </c>
      <c r="AL2910">
        <v>9.9367009999999993</v>
      </c>
      <c r="AM2910">
        <v>9.9346329999999998</v>
      </c>
      <c r="AN2910">
        <v>9.9323669999999993</v>
      </c>
      <c r="AO2910" s="1">
        <v>-1.4E-2</v>
      </c>
    </row>
    <row r="2911" spans="1:41" hidden="1" x14ac:dyDescent="0.2">
      <c r="A2911" t="s">
        <v>2357</v>
      </c>
      <c r="B2911" t="s">
        <v>13</v>
      </c>
      <c r="C2911" t="s">
        <v>2648</v>
      </c>
      <c r="D2911" t="s">
        <v>2664</v>
      </c>
      <c r="E2911" t="s">
        <v>2655</v>
      </c>
      <c r="F2911" t="s">
        <v>2652</v>
      </c>
      <c r="H2911" t="s">
        <v>2139</v>
      </c>
      <c r="I2911" t="s">
        <v>10</v>
      </c>
      <c r="K2911">
        <v>14.786125</v>
      </c>
      <c r="L2911">
        <v>14.221461</v>
      </c>
      <c r="M2911">
        <v>13.550656999999999</v>
      </c>
      <c r="N2911">
        <v>12.903813</v>
      </c>
      <c r="O2911">
        <v>12.319201</v>
      </c>
      <c r="P2911">
        <v>11.783317</v>
      </c>
      <c r="Q2911">
        <v>11.353609000000001</v>
      </c>
      <c r="R2911">
        <v>10.970878000000001</v>
      </c>
      <c r="S2911">
        <v>10.653968000000001</v>
      </c>
      <c r="T2911">
        <v>10.393957</v>
      </c>
      <c r="U2911">
        <v>10.143192000000001</v>
      </c>
      <c r="V2911">
        <v>9.9303570000000008</v>
      </c>
      <c r="W2911">
        <v>9.8245100000000001</v>
      </c>
      <c r="X2911">
        <v>9.7105379999999997</v>
      </c>
      <c r="Y2911">
        <v>9.5600459999999998</v>
      </c>
      <c r="Z2911">
        <v>9.4560279999999999</v>
      </c>
      <c r="AA2911">
        <v>9.3242670000000007</v>
      </c>
      <c r="AB2911">
        <v>9.1990730000000003</v>
      </c>
      <c r="AC2911">
        <v>9.1262000000000008</v>
      </c>
      <c r="AD2911">
        <v>9.0335859999999997</v>
      </c>
      <c r="AE2911">
        <v>8.9532070000000008</v>
      </c>
      <c r="AF2911">
        <v>8.8534389999999998</v>
      </c>
      <c r="AG2911">
        <v>8.8065339999999992</v>
      </c>
      <c r="AH2911">
        <v>8.7692800000000002</v>
      </c>
      <c r="AI2911">
        <v>8.7424219999999995</v>
      </c>
      <c r="AJ2911">
        <v>8.7189969999999999</v>
      </c>
      <c r="AK2911">
        <v>8.6890309999999999</v>
      </c>
      <c r="AL2911">
        <v>8.6822339999999993</v>
      </c>
      <c r="AM2911">
        <v>8.6832209999999996</v>
      </c>
      <c r="AN2911">
        <v>8.6816770000000005</v>
      </c>
      <c r="AO2911" s="1">
        <v>-1.7999999999999999E-2</v>
      </c>
    </row>
    <row r="2912" spans="1:41" hidden="1" x14ac:dyDescent="0.2">
      <c r="A2912" t="s">
        <v>2357</v>
      </c>
      <c r="B2912" t="s">
        <v>15</v>
      </c>
      <c r="C2912" t="s">
        <v>2648</v>
      </c>
      <c r="D2912" t="s">
        <v>2664</v>
      </c>
      <c r="E2912" t="s">
        <v>2655</v>
      </c>
      <c r="F2912" t="s">
        <v>2653</v>
      </c>
      <c r="H2912" t="s">
        <v>2140</v>
      </c>
      <c r="I2912" t="s">
        <v>10</v>
      </c>
      <c r="K2912">
        <v>14.830582</v>
      </c>
      <c r="L2912">
        <v>15.022318</v>
      </c>
      <c r="M2912">
        <v>14.637389000000001</v>
      </c>
      <c r="N2912">
        <v>14.352069</v>
      </c>
      <c r="O2912">
        <v>13.927263999999999</v>
      </c>
      <c r="P2912">
        <v>13.543398</v>
      </c>
      <c r="Q2912">
        <v>13.187913</v>
      </c>
      <c r="R2912">
        <v>13.046148000000001</v>
      </c>
      <c r="S2912">
        <v>12.979473</v>
      </c>
      <c r="T2912">
        <v>12.888216</v>
      </c>
      <c r="U2912">
        <v>12.884505000000001</v>
      </c>
      <c r="V2912">
        <v>12.895935</v>
      </c>
      <c r="W2912">
        <v>12.931908999999999</v>
      </c>
      <c r="X2912">
        <v>12.967388</v>
      </c>
      <c r="Y2912">
        <v>12.910657</v>
      </c>
      <c r="Z2912">
        <v>13.006366</v>
      </c>
      <c r="AA2912">
        <v>13.025211000000001</v>
      </c>
      <c r="AB2912">
        <v>13.069448</v>
      </c>
      <c r="AC2912">
        <v>13.158613000000001</v>
      </c>
      <c r="AD2912">
        <v>13.26113</v>
      </c>
      <c r="AE2912">
        <v>13.254517</v>
      </c>
      <c r="AF2912">
        <v>13.176676</v>
      </c>
      <c r="AG2912">
        <v>13.144048</v>
      </c>
      <c r="AH2912">
        <v>13.272111000000001</v>
      </c>
      <c r="AI2912">
        <v>13.327764999999999</v>
      </c>
      <c r="AJ2912">
        <v>13.380293999999999</v>
      </c>
      <c r="AK2912">
        <v>13.444981</v>
      </c>
      <c r="AL2912">
        <v>13.453227</v>
      </c>
      <c r="AM2912">
        <v>13.561373</v>
      </c>
      <c r="AN2912">
        <v>13.656413000000001</v>
      </c>
      <c r="AO2912" s="1">
        <v>-3.0000000000000001E-3</v>
      </c>
    </row>
    <row r="2913" spans="1:41" hidden="1" x14ac:dyDescent="0.2">
      <c r="A2913" t="s">
        <v>2357</v>
      </c>
      <c r="B2913" t="s">
        <v>25</v>
      </c>
      <c r="C2913" t="s">
        <v>2648</v>
      </c>
      <c r="D2913" t="s">
        <v>2664</v>
      </c>
      <c r="E2913" t="s">
        <v>2656</v>
      </c>
      <c r="I2913" t="s">
        <v>10</v>
      </c>
    </row>
    <row r="2914" spans="1:41" hidden="1" x14ac:dyDescent="0.2">
      <c r="A2914" t="s">
        <v>2357</v>
      </c>
      <c r="B2914" t="s">
        <v>11</v>
      </c>
      <c r="C2914" t="s">
        <v>2648</v>
      </c>
      <c r="D2914" t="s">
        <v>2664</v>
      </c>
      <c r="E2914" t="s">
        <v>2656</v>
      </c>
      <c r="F2914" t="s">
        <v>2651</v>
      </c>
      <c r="H2914" t="s">
        <v>2141</v>
      </c>
      <c r="I2914" t="s">
        <v>10</v>
      </c>
      <c r="K2914">
        <v>35.035465000000002</v>
      </c>
      <c r="L2914">
        <v>34.831099999999999</v>
      </c>
      <c r="M2914">
        <v>34.248226000000003</v>
      </c>
      <c r="N2914">
        <v>34.308422</v>
      </c>
      <c r="O2914">
        <v>34.048324999999998</v>
      </c>
      <c r="P2914">
        <v>33.648674</v>
      </c>
      <c r="Q2914">
        <v>33.417544999999997</v>
      </c>
      <c r="R2914">
        <v>33.003673999999997</v>
      </c>
      <c r="S2914">
        <v>32.863247000000001</v>
      </c>
      <c r="T2914">
        <v>32.815769000000003</v>
      </c>
      <c r="U2914">
        <v>32.652141999999998</v>
      </c>
      <c r="V2914">
        <v>32.394618999999999</v>
      </c>
      <c r="W2914">
        <v>32.358401999999998</v>
      </c>
      <c r="X2914">
        <v>32.063011000000003</v>
      </c>
      <c r="Y2914">
        <v>31.860907000000001</v>
      </c>
      <c r="Z2914">
        <v>31.800761999999999</v>
      </c>
      <c r="AA2914">
        <v>31.755393999999999</v>
      </c>
      <c r="AB2914">
        <v>31.581409000000001</v>
      </c>
      <c r="AC2914">
        <v>31.209087</v>
      </c>
      <c r="AD2914">
        <v>31.111616000000001</v>
      </c>
      <c r="AE2914">
        <v>30.969190999999999</v>
      </c>
      <c r="AF2914">
        <v>30.738589999999999</v>
      </c>
      <c r="AG2914">
        <v>30.335101999999999</v>
      </c>
      <c r="AH2914">
        <v>30.194579999999998</v>
      </c>
      <c r="AI2914">
        <v>30.077375</v>
      </c>
      <c r="AJ2914">
        <v>29.959641000000001</v>
      </c>
      <c r="AK2914">
        <v>29.779373</v>
      </c>
      <c r="AL2914">
        <v>29.648819</v>
      </c>
      <c r="AM2914">
        <v>29.434237</v>
      </c>
      <c r="AN2914">
        <v>29.345064000000001</v>
      </c>
      <c r="AO2914" s="1">
        <v>-6.0000000000000001E-3</v>
      </c>
    </row>
    <row r="2915" spans="1:41" hidden="1" x14ac:dyDescent="0.2">
      <c r="A2915" t="s">
        <v>2357</v>
      </c>
      <c r="B2915" t="s">
        <v>13</v>
      </c>
      <c r="C2915" t="s">
        <v>2648</v>
      </c>
      <c r="D2915" t="s">
        <v>2664</v>
      </c>
      <c r="E2915" t="s">
        <v>2656</v>
      </c>
      <c r="F2915" t="s">
        <v>2652</v>
      </c>
      <c r="H2915" t="s">
        <v>2142</v>
      </c>
      <c r="I2915" t="s">
        <v>10</v>
      </c>
      <c r="K2915">
        <v>35.104712999999997</v>
      </c>
      <c r="L2915">
        <v>34.887740999999998</v>
      </c>
      <c r="M2915">
        <v>34.076121999999998</v>
      </c>
      <c r="N2915">
        <v>33.794379999999997</v>
      </c>
      <c r="O2915">
        <v>33.431331999999998</v>
      </c>
      <c r="P2915">
        <v>33.110988999999996</v>
      </c>
      <c r="Q2915">
        <v>32.825851</v>
      </c>
      <c r="R2915">
        <v>32.327328000000001</v>
      </c>
      <c r="S2915">
        <v>32.142307000000002</v>
      </c>
      <c r="T2915">
        <v>32.052123999999999</v>
      </c>
      <c r="U2915">
        <v>31.823492000000002</v>
      </c>
      <c r="V2915">
        <v>31.428875000000001</v>
      </c>
      <c r="W2915">
        <v>31.131498000000001</v>
      </c>
      <c r="X2915">
        <v>30.889744</v>
      </c>
      <c r="Y2915">
        <v>30.618835000000001</v>
      </c>
      <c r="Z2915">
        <v>30.371476999999999</v>
      </c>
      <c r="AA2915">
        <v>30.269635999999998</v>
      </c>
      <c r="AB2915">
        <v>30.067077999999999</v>
      </c>
      <c r="AC2915">
        <v>29.720621000000001</v>
      </c>
      <c r="AD2915">
        <v>29.557621000000001</v>
      </c>
      <c r="AE2915">
        <v>29.400126</v>
      </c>
      <c r="AF2915">
        <v>29.180536</v>
      </c>
      <c r="AG2915">
        <v>28.796835000000002</v>
      </c>
      <c r="AH2915">
        <v>28.861502000000002</v>
      </c>
      <c r="AI2915">
        <v>28.849474000000001</v>
      </c>
      <c r="AJ2915">
        <v>28.778395</v>
      </c>
      <c r="AK2915">
        <v>28.654266</v>
      </c>
      <c r="AL2915">
        <v>28.604603000000001</v>
      </c>
      <c r="AM2915">
        <v>28.554732999999999</v>
      </c>
      <c r="AN2915">
        <v>28.562853</v>
      </c>
      <c r="AO2915" s="1">
        <v>-7.0000000000000001E-3</v>
      </c>
    </row>
    <row r="2916" spans="1:41" hidden="1" x14ac:dyDescent="0.2">
      <c r="A2916" t="s">
        <v>2357</v>
      </c>
      <c r="B2916" t="s">
        <v>15</v>
      </c>
      <c r="C2916" t="s">
        <v>2648</v>
      </c>
      <c r="D2916" t="s">
        <v>2664</v>
      </c>
      <c r="E2916" t="s">
        <v>2656</v>
      </c>
      <c r="F2916" t="s">
        <v>2653</v>
      </c>
      <c r="H2916" t="s">
        <v>2143</v>
      </c>
      <c r="I2916" t="s">
        <v>10</v>
      </c>
      <c r="K2916">
        <v>35.051440999999997</v>
      </c>
      <c r="L2916">
        <v>34.822468000000001</v>
      </c>
      <c r="M2916">
        <v>34.595692</v>
      </c>
      <c r="N2916">
        <v>34.938698000000002</v>
      </c>
      <c r="O2916">
        <v>34.717644</v>
      </c>
      <c r="P2916">
        <v>34.406444999999998</v>
      </c>
      <c r="Q2916">
        <v>34.227051000000003</v>
      </c>
      <c r="R2916">
        <v>33.886768000000004</v>
      </c>
      <c r="S2916">
        <v>33.905040999999997</v>
      </c>
      <c r="T2916">
        <v>34.077801000000001</v>
      </c>
      <c r="U2916">
        <v>34.195563999999997</v>
      </c>
      <c r="V2916">
        <v>34.354916000000003</v>
      </c>
      <c r="W2916">
        <v>34.500286000000003</v>
      </c>
      <c r="X2916">
        <v>34.308926</v>
      </c>
      <c r="Y2916">
        <v>34.212189000000002</v>
      </c>
      <c r="Z2916">
        <v>34.327831000000003</v>
      </c>
      <c r="AA2916">
        <v>34.276031000000003</v>
      </c>
      <c r="AB2916">
        <v>33.963237999999997</v>
      </c>
      <c r="AC2916">
        <v>33.583354999999997</v>
      </c>
      <c r="AD2916">
        <v>33.408378999999996</v>
      </c>
      <c r="AE2916">
        <v>33.272728000000001</v>
      </c>
      <c r="AF2916">
        <v>33.035682999999999</v>
      </c>
      <c r="AG2916">
        <v>32.636516999999998</v>
      </c>
      <c r="AH2916">
        <v>32.437744000000002</v>
      </c>
      <c r="AI2916">
        <v>32.314003</v>
      </c>
      <c r="AJ2916">
        <v>32.227043000000002</v>
      </c>
      <c r="AK2916">
        <v>32.003525000000003</v>
      </c>
      <c r="AL2916">
        <v>31.843830000000001</v>
      </c>
      <c r="AM2916">
        <v>31.713968000000001</v>
      </c>
      <c r="AN2916">
        <v>31.566818000000001</v>
      </c>
      <c r="AO2916" s="1">
        <v>-4.0000000000000001E-3</v>
      </c>
    </row>
    <row r="2917" spans="1:41" hidden="1" x14ac:dyDescent="0.2">
      <c r="A2917" t="s">
        <v>2357</v>
      </c>
      <c r="B2917" t="s">
        <v>104</v>
      </c>
    </row>
    <row r="2918" spans="1:41" hidden="1" x14ac:dyDescent="0.2">
      <c r="A2918" t="s">
        <v>2357</v>
      </c>
      <c r="B2918" t="s">
        <v>17</v>
      </c>
      <c r="C2918" t="s">
        <v>2648</v>
      </c>
      <c r="D2918" t="s">
        <v>2669</v>
      </c>
      <c r="E2918" t="s">
        <v>2654</v>
      </c>
      <c r="I2918" t="s">
        <v>10</v>
      </c>
    </row>
    <row r="2919" spans="1:41" hidden="1" x14ac:dyDescent="0.2">
      <c r="A2919" t="s">
        <v>2357</v>
      </c>
      <c r="B2919" t="s">
        <v>11</v>
      </c>
      <c r="C2919" t="s">
        <v>2648</v>
      </c>
      <c r="D2919" t="s">
        <v>2669</v>
      </c>
      <c r="E2919" t="s">
        <v>2654</v>
      </c>
      <c r="F2919" t="s">
        <v>2651</v>
      </c>
      <c r="H2919" t="s">
        <v>2144</v>
      </c>
      <c r="I2919" t="s">
        <v>10</v>
      </c>
      <c r="K2919">
        <v>22.684038000000001</v>
      </c>
      <c r="L2919">
        <v>23.304950999999999</v>
      </c>
      <c r="M2919">
        <v>21.849782999999999</v>
      </c>
      <c r="N2919">
        <v>22.388718000000001</v>
      </c>
      <c r="O2919">
        <v>21.868262999999999</v>
      </c>
      <c r="P2919">
        <v>21.426638000000001</v>
      </c>
      <c r="Q2919">
        <v>21.098635000000002</v>
      </c>
      <c r="R2919">
        <v>21.331627000000001</v>
      </c>
      <c r="S2919">
        <v>21.457543999999999</v>
      </c>
      <c r="T2919">
        <v>21.4452</v>
      </c>
      <c r="U2919">
        <v>21.793164999999998</v>
      </c>
      <c r="V2919">
        <v>21.939943</v>
      </c>
      <c r="W2919">
        <v>21.99897</v>
      </c>
      <c r="X2919">
        <v>22.091937999999999</v>
      </c>
      <c r="Y2919">
        <v>22.192781</v>
      </c>
      <c r="Z2919">
        <v>22.385985999999999</v>
      </c>
      <c r="AA2919">
        <v>22.598604000000002</v>
      </c>
      <c r="AB2919">
        <v>22.750277000000001</v>
      </c>
      <c r="AC2919">
        <v>22.815536000000002</v>
      </c>
      <c r="AD2919">
        <v>22.992837999999999</v>
      </c>
      <c r="AE2919">
        <v>23.107979</v>
      </c>
      <c r="AF2919">
        <v>23.208786</v>
      </c>
      <c r="AG2919">
        <v>23.467123000000001</v>
      </c>
      <c r="AH2919">
        <v>23.762502999999999</v>
      </c>
      <c r="AI2919">
        <v>23.901613000000001</v>
      </c>
      <c r="AJ2919">
        <v>24.161968000000002</v>
      </c>
      <c r="AK2919">
        <v>24.289593</v>
      </c>
      <c r="AL2919">
        <v>24.261036000000001</v>
      </c>
      <c r="AM2919">
        <v>24.254770000000001</v>
      </c>
      <c r="AN2919">
        <v>24.184853</v>
      </c>
      <c r="AO2919" s="1">
        <v>2E-3</v>
      </c>
    </row>
    <row r="2920" spans="1:41" hidden="1" x14ac:dyDescent="0.2">
      <c r="A2920" t="s">
        <v>2357</v>
      </c>
      <c r="B2920" t="s">
        <v>13</v>
      </c>
      <c r="C2920" t="s">
        <v>2648</v>
      </c>
      <c r="D2920" t="s">
        <v>2669</v>
      </c>
      <c r="E2920" t="s">
        <v>2654</v>
      </c>
      <c r="F2920" t="s">
        <v>2652</v>
      </c>
      <c r="H2920" t="s">
        <v>2145</v>
      </c>
      <c r="I2920" t="s">
        <v>10</v>
      </c>
      <c r="K2920">
        <v>22.684038000000001</v>
      </c>
      <c r="L2920">
        <v>23.304950999999999</v>
      </c>
      <c r="M2920">
        <v>21.421396000000001</v>
      </c>
      <c r="N2920">
        <v>21.453688</v>
      </c>
      <c r="O2920">
        <v>20.889627000000001</v>
      </c>
      <c r="P2920">
        <v>20.468328</v>
      </c>
      <c r="Q2920">
        <v>20.169796000000002</v>
      </c>
      <c r="R2920">
        <v>20.348682</v>
      </c>
      <c r="S2920">
        <v>20.433686999999999</v>
      </c>
      <c r="T2920">
        <v>20.391355999999998</v>
      </c>
      <c r="U2920">
        <v>20.532406000000002</v>
      </c>
      <c r="V2920">
        <v>20.621410000000001</v>
      </c>
      <c r="W2920">
        <v>20.616206999999999</v>
      </c>
      <c r="X2920">
        <v>20.478548</v>
      </c>
      <c r="Y2920">
        <v>20.472467000000002</v>
      </c>
      <c r="Z2920">
        <v>20.440228000000001</v>
      </c>
      <c r="AA2920">
        <v>20.476624999999999</v>
      </c>
      <c r="AB2920">
        <v>20.627489000000001</v>
      </c>
      <c r="AC2920">
        <v>20.626927999999999</v>
      </c>
      <c r="AD2920">
        <v>20.978491000000002</v>
      </c>
      <c r="AE2920">
        <v>21.126761999999999</v>
      </c>
      <c r="AF2920">
        <v>21.148001000000001</v>
      </c>
      <c r="AG2920">
        <v>21.442059</v>
      </c>
      <c r="AH2920">
        <v>21.565204999999999</v>
      </c>
      <c r="AI2920">
        <v>21.621079999999999</v>
      </c>
      <c r="AJ2920">
        <v>21.836120999999999</v>
      </c>
      <c r="AK2920">
        <v>21.7255</v>
      </c>
      <c r="AL2920">
        <v>21.782923</v>
      </c>
      <c r="AM2920">
        <v>22.023726</v>
      </c>
      <c r="AN2920">
        <v>22.162502</v>
      </c>
      <c r="AO2920" s="1">
        <v>-1E-3</v>
      </c>
    </row>
    <row r="2921" spans="1:41" hidden="1" x14ac:dyDescent="0.2">
      <c r="A2921" t="s">
        <v>2357</v>
      </c>
      <c r="B2921" t="s">
        <v>15</v>
      </c>
      <c r="C2921" t="s">
        <v>2648</v>
      </c>
      <c r="D2921" t="s">
        <v>2669</v>
      </c>
      <c r="E2921" t="s">
        <v>2654</v>
      </c>
      <c r="F2921" t="s">
        <v>2653</v>
      </c>
      <c r="H2921" t="s">
        <v>2146</v>
      </c>
      <c r="I2921" t="s">
        <v>10</v>
      </c>
      <c r="K2921">
        <v>22.684038000000001</v>
      </c>
      <c r="L2921">
        <v>23.304950999999999</v>
      </c>
      <c r="M2921">
        <v>21.701096</v>
      </c>
      <c r="N2921">
        <v>22.562372</v>
      </c>
      <c r="O2921">
        <v>22.464093999999999</v>
      </c>
      <c r="P2921">
        <v>22.176105</v>
      </c>
      <c r="Q2921">
        <v>21.977734000000002</v>
      </c>
      <c r="R2921">
        <v>22.451830000000001</v>
      </c>
      <c r="S2921">
        <v>23.408992999999999</v>
      </c>
      <c r="T2921">
        <v>23.694845000000001</v>
      </c>
      <c r="U2921">
        <v>24.126912999999998</v>
      </c>
      <c r="V2921">
        <v>24.480288999999999</v>
      </c>
      <c r="W2921">
        <v>24.786974000000001</v>
      </c>
      <c r="X2921">
        <v>25.071617</v>
      </c>
      <c r="Y2921">
        <v>25.175262</v>
      </c>
      <c r="Z2921">
        <v>25.382261</v>
      </c>
      <c r="AA2921">
        <v>25.613962000000001</v>
      </c>
      <c r="AB2921">
        <v>25.674562000000002</v>
      </c>
      <c r="AC2921">
        <v>25.815242999999999</v>
      </c>
      <c r="AD2921">
        <v>25.484017999999999</v>
      </c>
      <c r="AE2921">
        <v>25.457761999999999</v>
      </c>
      <c r="AF2921">
        <v>25.556916999999999</v>
      </c>
      <c r="AG2921">
        <v>25.855362</v>
      </c>
      <c r="AH2921">
        <v>26.058326999999998</v>
      </c>
      <c r="AI2921">
        <v>26.420691000000001</v>
      </c>
      <c r="AJ2921">
        <v>26.465050000000002</v>
      </c>
      <c r="AK2921">
        <v>26.553840999999998</v>
      </c>
      <c r="AL2921">
        <v>26.385535999999998</v>
      </c>
      <c r="AM2921">
        <v>26.387798</v>
      </c>
      <c r="AN2921">
        <v>26.415973999999999</v>
      </c>
      <c r="AO2921" s="1">
        <v>5.0000000000000001E-3</v>
      </c>
    </row>
    <row r="2922" spans="1:41" hidden="1" x14ac:dyDescent="0.2">
      <c r="A2922" t="s">
        <v>2357</v>
      </c>
      <c r="B2922" t="s">
        <v>36</v>
      </c>
      <c r="C2922" t="s">
        <v>2648</v>
      </c>
      <c r="D2922" t="s">
        <v>2669</v>
      </c>
      <c r="E2922" t="s">
        <v>2660</v>
      </c>
      <c r="I2922" t="s">
        <v>10</v>
      </c>
    </row>
    <row r="2923" spans="1:41" hidden="1" x14ac:dyDescent="0.2">
      <c r="A2923" t="s">
        <v>2357</v>
      </c>
      <c r="B2923" t="s">
        <v>11</v>
      </c>
      <c r="C2923" t="s">
        <v>2648</v>
      </c>
      <c r="D2923" t="s">
        <v>2669</v>
      </c>
      <c r="E2923" t="s">
        <v>2660</v>
      </c>
      <c r="F2923" t="s">
        <v>2651</v>
      </c>
      <c r="H2923" t="s">
        <v>2147</v>
      </c>
      <c r="I2923" t="s">
        <v>10</v>
      </c>
      <c r="K2923">
        <v>7.2853839999999996</v>
      </c>
      <c r="L2923">
        <v>9.0032440000000005</v>
      </c>
      <c r="M2923">
        <v>8.7265160000000002</v>
      </c>
      <c r="N2923">
        <v>9.8955749999999991</v>
      </c>
      <c r="O2923">
        <v>10.161401</v>
      </c>
      <c r="P2923">
        <v>10.529251</v>
      </c>
      <c r="Q2923">
        <v>11.023706000000001</v>
      </c>
      <c r="R2923">
        <v>11.242582000000001</v>
      </c>
      <c r="S2923">
        <v>11.363346</v>
      </c>
      <c r="T2923">
        <v>11.50773</v>
      </c>
      <c r="U2923">
        <v>11.846892</v>
      </c>
      <c r="V2923">
        <v>11.976870999999999</v>
      </c>
      <c r="W2923">
        <v>12.076579000000001</v>
      </c>
      <c r="X2923">
        <v>12.119066</v>
      </c>
      <c r="Y2923">
        <v>12.147212</v>
      </c>
      <c r="Z2923">
        <v>12.105446000000001</v>
      </c>
      <c r="AA2923">
        <v>12.089389000000001</v>
      </c>
      <c r="AB2923">
        <v>12.360428000000001</v>
      </c>
      <c r="AC2923">
        <v>12.339242</v>
      </c>
      <c r="AD2923">
        <v>12.698871</v>
      </c>
      <c r="AE2923">
        <v>12.964173000000001</v>
      </c>
      <c r="AF2923">
        <v>13.117074000000001</v>
      </c>
      <c r="AG2923">
        <v>13.466552999999999</v>
      </c>
      <c r="AH2923">
        <v>13.720514</v>
      </c>
      <c r="AI2923">
        <v>13.7728</v>
      </c>
      <c r="AJ2923">
        <v>14.063003999999999</v>
      </c>
      <c r="AK2923">
        <v>14.172300999999999</v>
      </c>
      <c r="AL2923">
        <v>14.249079999999999</v>
      </c>
      <c r="AM2923">
        <v>14.278598000000001</v>
      </c>
      <c r="AN2923">
        <v>14.243570999999999</v>
      </c>
      <c r="AO2923" s="1">
        <v>2.3E-2</v>
      </c>
    </row>
    <row r="2924" spans="1:41" hidden="1" x14ac:dyDescent="0.2">
      <c r="A2924" t="s">
        <v>2357</v>
      </c>
      <c r="B2924" t="s">
        <v>13</v>
      </c>
      <c r="C2924" t="s">
        <v>2648</v>
      </c>
      <c r="D2924" t="s">
        <v>2669</v>
      </c>
      <c r="E2924" t="s">
        <v>2660</v>
      </c>
      <c r="F2924" t="s">
        <v>2652</v>
      </c>
      <c r="H2924" t="s">
        <v>2148</v>
      </c>
      <c r="I2924" t="s">
        <v>10</v>
      </c>
      <c r="K2924">
        <v>7.2853839999999996</v>
      </c>
      <c r="L2924">
        <v>9.0032440000000005</v>
      </c>
      <c r="M2924">
        <v>8.4760270000000002</v>
      </c>
      <c r="N2924">
        <v>9.1359539999999999</v>
      </c>
      <c r="O2924">
        <v>9.3317899999999998</v>
      </c>
      <c r="P2924">
        <v>9.7049280000000007</v>
      </c>
      <c r="Q2924">
        <v>10.185397999999999</v>
      </c>
      <c r="R2924">
        <v>10.353541</v>
      </c>
      <c r="S2924">
        <v>10.446998000000001</v>
      </c>
      <c r="T2924">
        <v>10.534414999999999</v>
      </c>
      <c r="U2924">
        <v>10.717459</v>
      </c>
      <c r="V2924">
        <v>10.78234</v>
      </c>
      <c r="W2924">
        <v>10.818322999999999</v>
      </c>
      <c r="X2924">
        <v>10.763144</v>
      </c>
      <c r="Y2924">
        <v>10.758924</v>
      </c>
      <c r="Z2924">
        <v>10.700153</v>
      </c>
      <c r="AA2924">
        <v>10.789365999999999</v>
      </c>
      <c r="AB2924">
        <v>10.916233</v>
      </c>
      <c r="AC2924">
        <v>10.978979000000001</v>
      </c>
      <c r="AD2924">
        <v>11.278321999999999</v>
      </c>
      <c r="AE2924">
        <v>11.407743</v>
      </c>
      <c r="AF2924">
        <v>11.565098000000001</v>
      </c>
      <c r="AG2924">
        <v>11.743671000000001</v>
      </c>
      <c r="AH2924">
        <v>11.861686000000001</v>
      </c>
      <c r="AI2924">
        <v>12.050808999999999</v>
      </c>
      <c r="AJ2924">
        <v>12.22611</v>
      </c>
      <c r="AK2924">
        <v>12.120687999999999</v>
      </c>
      <c r="AL2924">
        <v>12.136151</v>
      </c>
      <c r="AM2924">
        <v>12.335784</v>
      </c>
      <c r="AN2924">
        <v>12.371141</v>
      </c>
      <c r="AO2924" s="1">
        <v>1.7999999999999999E-2</v>
      </c>
    </row>
    <row r="2925" spans="1:41" hidden="1" x14ac:dyDescent="0.2">
      <c r="A2925" t="s">
        <v>2357</v>
      </c>
      <c r="B2925" t="s">
        <v>15</v>
      </c>
      <c r="C2925" t="s">
        <v>2648</v>
      </c>
      <c r="D2925" t="s">
        <v>2669</v>
      </c>
      <c r="E2925" t="s">
        <v>2660</v>
      </c>
      <c r="F2925" t="s">
        <v>2653</v>
      </c>
      <c r="H2925" t="s">
        <v>2149</v>
      </c>
      <c r="I2925" t="s">
        <v>10</v>
      </c>
      <c r="K2925">
        <v>7.2853839999999996</v>
      </c>
      <c r="L2925">
        <v>9.0032440000000005</v>
      </c>
      <c r="M2925">
        <v>8.6893670000000007</v>
      </c>
      <c r="N2925">
        <v>10.034919</v>
      </c>
      <c r="O2925">
        <v>10.75778</v>
      </c>
      <c r="P2925">
        <v>11.117573999999999</v>
      </c>
      <c r="Q2925">
        <v>11.866611000000001</v>
      </c>
      <c r="R2925">
        <v>12.241402000000001</v>
      </c>
      <c r="S2925">
        <v>12.822016</v>
      </c>
      <c r="T2925">
        <v>12.918794999999999</v>
      </c>
      <c r="U2925">
        <v>13.139594000000001</v>
      </c>
      <c r="V2925">
        <v>13.374419</v>
      </c>
      <c r="W2925">
        <v>13.593601</v>
      </c>
      <c r="X2925">
        <v>13.552159</v>
      </c>
      <c r="Y2925">
        <v>13.600809</v>
      </c>
      <c r="Z2925">
        <v>13.894339</v>
      </c>
      <c r="AA2925">
        <v>13.682926</v>
      </c>
      <c r="AB2925">
        <v>14.168736000000001</v>
      </c>
      <c r="AC2925">
        <v>14.061401999999999</v>
      </c>
      <c r="AD2925">
        <v>14.540962</v>
      </c>
      <c r="AE2925">
        <v>14.718254</v>
      </c>
      <c r="AF2925">
        <v>14.824814999999999</v>
      </c>
      <c r="AG2925">
        <v>15.13594</v>
      </c>
      <c r="AH2925">
        <v>15.131321</v>
      </c>
      <c r="AI2925">
        <v>15.184996999999999</v>
      </c>
      <c r="AJ2925">
        <v>15.418237</v>
      </c>
      <c r="AK2925">
        <v>15.446488</v>
      </c>
      <c r="AL2925">
        <v>15.52459</v>
      </c>
      <c r="AM2925">
        <v>15.601328000000001</v>
      </c>
      <c r="AN2925">
        <v>15.518219</v>
      </c>
      <c r="AO2925" s="1">
        <v>2.5999999999999999E-2</v>
      </c>
    </row>
    <row r="2926" spans="1:41" hidden="1" x14ac:dyDescent="0.2">
      <c r="A2926" t="s">
        <v>2357</v>
      </c>
      <c r="B2926" t="s">
        <v>21</v>
      </c>
      <c r="C2926" t="s">
        <v>2648</v>
      </c>
      <c r="D2926" t="s">
        <v>2669</v>
      </c>
      <c r="E2926" t="s">
        <v>2655</v>
      </c>
      <c r="I2926" t="s">
        <v>10</v>
      </c>
    </row>
    <row r="2927" spans="1:41" hidden="1" x14ac:dyDescent="0.2">
      <c r="A2927" t="s">
        <v>2357</v>
      </c>
      <c r="B2927" t="s">
        <v>11</v>
      </c>
      <c r="C2927" t="s">
        <v>2648</v>
      </c>
      <c r="D2927" t="s">
        <v>2669</v>
      </c>
      <c r="E2927" t="s">
        <v>2655</v>
      </c>
      <c r="F2927" t="s">
        <v>2651</v>
      </c>
      <c r="H2927" t="s">
        <v>2150</v>
      </c>
      <c r="I2927" t="s">
        <v>10</v>
      </c>
      <c r="K2927">
        <v>5.4860559999999996</v>
      </c>
      <c r="L2927">
        <v>4.2748939999999997</v>
      </c>
      <c r="M2927">
        <v>4.0653309999999996</v>
      </c>
      <c r="N2927">
        <v>3.7187380000000001</v>
      </c>
      <c r="O2927">
        <v>3.5581969999999998</v>
      </c>
      <c r="P2927">
        <v>3.6193749999999998</v>
      </c>
      <c r="Q2927">
        <v>3.7652269999999999</v>
      </c>
      <c r="R2927">
        <v>3.9590450000000001</v>
      </c>
      <c r="S2927">
        <v>4.108975</v>
      </c>
      <c r="T2927">
        <v>4.2007510000000003</v>
      </c>
      <c r="U2927">
        <v>4.2602019999999996</v>
      </c>
      <c r="V2927">
        <v>4.342225</v>
      </c>
      <c r="W2927">
        <v>4.4119190000000001</v>
      </c>
      <c r="X2927">
        <v>4.4268710000000002</v>
      </c>
      <c r="Y2927">
        <v>4.4023539999999999</v>
      </c>
      <c r="Z2927">
        <v>4.4110240000000003</v>
      </c>
      <c r="AA2927">
        <v>4.4074730000000004</v>
      </c>
      <c r="AB2927">
        <v>4.426501</v>
      </c>
      <c r="AC2927">
        <v>4.4413970000000003</v>
      </c>
      <c r="AD2927">
        <v>4.4804729999999999</v>
      </c>
      <c r="AE2927">
        <v>4.5016040000000004</v>
      </c>
      <c r="AF2927">
        <v>4.4922589999999998</v>
      </c>
      <c r="AG2927">
        <v>4.5084340000000003</v>
      </c>
      <c r="AH2927">
        <v>4.5356880000000004</v>
      </c>
      <c r="AI2927">
        <v>4.5536640000000004</v>
      </c>
      <c r="AJ2927">
        <v>4.5739210000000003</v>
      </c>
      <c r="AK2927">
        <v>4.593343</v>
      </c>
      <c r="AL2927">
        <v>4.630776</v>
      </c>
      <c r="AM2927">
        <v>4.6260490000000001</v>
      </c>
      <c r="AN2927">
        <v>4.6044179999999999</v>
      </c>
      <c r="AO2927" s="1">
        <v>-6.0000000000000001E-3</v>
      </c>
    </row>
    <row r="2928" spans="1:41" hidden="1" x14ac:dyDescent="0.2">
      <c r="A2928" t="s">
        <v>2357</v>
      </c>
      <c r="B2928" t="s">
        <v>13</v>
      </c>
      <c r="C2928" t="s">
        <v>2648</v>
      </c>
      <c r="D2928" t="s">
        <v>2669</v>
      </c>
      <c r="E2928" t="s">
        <v>2655</v>
      </c>
      <c r="F2928" t="s">
        <v>2652</v>
      </c>
      <c r="H2928" t="s">
        <v>2151</v>
      </c>
      <c r="I2928" t="s">
        <v>10</v>
      </c>
      <c r="K2928">
        <v>5.442151</v>
      </c>
      <c r="L2928">
        <v>4.0336639999999999</v>
      </c>
      <c r="M2928">
        <v>3.6880389999999998</v>
      </c>
      <c r="N2928">
        <v>3.2904100000000001</v>
      </c>
      <c r="O2928">
        <v>3.1793149999999999</v>
      </c>
      <c r="P2928">
        <v>3.1793019999999999</v>
      </c>
      <c r="Q2928">
        <v>3.2322920000000002</v>
      </c>
      <c r="R2928">
        <v>3.3438789999999998</v>
      </c>
      <c r="S2928">
        <v>3.4239999999999999</v>
      </c>
      <c r="T2928">
        <v>3.490939</v>
      </c>
      <c r="U2928">
        <v>3.5202749999999998</v>
      </c>
      <c r="V2928">
        <v>3.5570249999999999</v>
      </c>
      <c r="W2928">
        <v>3.6553089999999999</v>
      </c>
      <c r="X2928">
        <v>3.680218</v>
      </c>
      <c r="Y2928">
        <v>3.6590699999999998</v>
      </c>
      <c r="Z2928">
        <v>3.6642619999999999</v>
      </c>
      <c r="AA2928">
        <v>3.6357390000000001</v>
      </c>
      <c r="AB2928">
        <v>3.6196899999999999</v>
      </c>
      <c r="AC2928">
        <v>3.6556609999999998</v>
      </c>
      <c r="AD2928">
        <v>3.5977190000000001</v>
      </c>
      <c r="AE2928">
        <v>3.576756</v>
      </c>
      <c r="AF2928">
        <v>3.5399759999999998</v>
      </c>
      <c r="AG2928">
        <v>3.5240109999999998</v>
      </c>
      <c r="AH2928">
        <v>3.55315</v>
      </c>
      <c r="AI2928">
        <v>3.5134729999999998</v>
      </c>
      <c r="AJ2928">
        <v>3.5380600000000002</v>
      </c>
      <c r="AK2928">
        <v>3.562233</v>
      </c>
      <c r="AL2928">
        <v>3.5939299999999998</v>
      </c>
      <c r="AM2928">
        <v>3.6190250000000002</v>
      </c>
      <c r="AN2928">
        <v>3.6283050000000001</v>
      </c>
      <c r="AO2928" s="1">
        <v>-1.4E-2</v>
      </c>
    </row>
    <row r="2929" spans="1:41" hidden="1" x14ac:dyDescent="0.2">
      <c r="A2929" t="s">
        <v>2357</v>
      </c>
      <c r="B2929" t="s">
        <v>15</v>
      </c>
      <c r="C2929" t="s">
        <v>2648</v>
      </c>
      <c r="D2929" t="s">
        <v>2669</v>
      </c>
      <c r="E2929" t="s">
        <v>2655</v>
      </c>
      <c r="F2929" t="s">
        <v>2653</v>
      </c>
      <c r="H2929" t="s">
        <v>2152</v>
      </c>
      <c r="I2929" t="s">
        <v>10</v>
      </c>
      <c r="K2929">
        <v>5.4804199999999996</v>
      </c>
      <c r="L2929">
        <v>4.7774239999999999</v>
      </c>
      <c r="M2929">
        <v>4.7382790000000004</v>
      </c>
      <c r="N2929">
        <v>4.5935129999999997</v>
      </c>
      <c r="O2929">
        <v>4.5878930000000002</v>
      </c>
      <c r="P2929">
        <v>4.7594589999999997</v>
      </c>
      <c r="Q2929">
        <v>4.9259620000000002</v>
      </c>
      <c r="R2929">
        <v>5.2943530000000001</v>
      </c>
      <c r="S2929">
        <v>5.6243930000000004</v>
      </c>
      <c r="T2929">
        <v>5.8600539999999999</v>
      </c>
      <c r="U2929">
        <v>6.0749940000000002</v>
      </c>
      <c r="V2929">
        <v>6.2864870000000002</v>
      </c>
      <c r="W2929">
        <v>6.4854099999999999</v>
      </c>
      <c r="X2929">
        <v>6.6844720000000004</v>
      </c>
      <c r="Y2929">
        <v>6.7253869999999996</v>
      </c>
      <c r="Z2929">
        <v>6.9638350000000004</v>
      </c>
      <c r="AA2929">
        <v>7.0338510000000003</v>
      </c>
      <c r="AB2929">
        <v>7.1740599999999999</v>
      </c>
      <c r="AC2929">
        <v>7.345027</v>
      </c>
      <c r="AD2929">
        <v>7.5802940000000003</v>
      </c>
      <c r="AE2929">
        <v>7.6121860000000003</v>
      </c>
      <c r="AF2929">
        <v>7.6029049999999998</v>
      </c>
      <c r="AG2929">
        <v>7.6442639999999997</v>
      </c>
      <c r="AH2929">
        <v>7.8271879999999996</v>
      </c>
      <c r="AI2929">
        <v>7.9234390000000001</v>
      </c>
      <c r="AJ2929">
        <v>7.9785570000000003</v>
      </c>
      <c r="AK2929">
        <v>7.9839700000000002</v>
      </c>
      <c r="AL2929">
        <v>8.0488649999999993</v>
      </c>
      <c r="AM2929">
        <v>8.0735189999999992</v>
      </c>
      <c r="AN2929">
        <v>8.2467570000000006</v>
      </c>
      <c r="AO2929" s="1">
        <v>1.4E-2</v>
      </c>
    </row>
    <row r="2930" spans="1:41" hidden="1" x14ac:dyDescent="0.2">
      <c r="A2930" t="s">
        <v>2357</v>
      </c>
      <c r="B2930" t="s">
        <v>114</v>
      </c>
      <c r="C2930" t="s">
        <v>2648</v>
      </c>
      <c r="D2930" t="s">
        <v>2669</v>
      </c>
      <c r="E2930" t="s">
        <v>2670</v>
      </c>
      <c r="I2930" t="s">
        <v>10</v>
      </c>
    </row>
    <row r="2931" spans="1:41" hidden="1" x14ac:dyDescent="0.2">
      <c r="A2931" t="s">
        <v>2357</v>
      </c>
      <c r="B2931" t="s">
        <v>11</v>
      </c>
      <c r="C2931" t="s">
        <v>2648</v>
      </c>
      <c r="D2931" t="s">
        <v>2669</v>
      </c>
      <c r="E2931" t="s">
        <v>2670</v>
      </c>
      <c r="F2931" t="s">
        <v>2651</v>
      </c>
      <c r="H2931" t="s">
        <v>2153</v>
      </c>
      <c r="I2931" t="s">
        <v>10</v>
      </c>
      <c r="K2931">
        <v>1.994575</v>
      </c>
      <c r="L2931">
        <v>2.0334400000000001</v>
      </c>
      <c r="M2931">
        <v>2.002955</v>
      </c>
      <c r="N2931">
        <v>2.0240100000000001</v>
      </c>
      <c r="O2931">
        <v>1.7538</v>
      </c>
      <c r="P2931">
        <v>1.728866</v>
      </c>
      <c r="Q2931">
        <v>1.735061</v>
      </c>
      <c r="R2931">
        <v>1.670833</v>
      </c>
      <c r="S2931">
        <v>1.6824490000000001</v>
      </c>
      <c r="T2931">
        <v>1.6652940000000001</v>
      </c>
      <c r="U2931">
        <v>1.6660790000000001</v>
      </c>
      <c r="V2931">
        <v>1.5480240000000001</v>
      </c>
      <c r="W2931">
        <v>1.4871270000000001</v>
      </c>
      <c r="X2931">
        <v>1.4553320000000001</v>
      </c>
      <c r="Y2931">
        <v>1.4389080000000001</v>
      </c>
      <c r="Z2931">
        <v>1.4308890000000001</v>
      </c>
      <c r="AA2931">
        <v>1.432137</v>
      </c>
      <c r="AB2931">
        <v>1.4339599999999999</v>
      </c>
      <c r="AC2931">
        <v>1.432021</v>
      </c>
      <c r="AD2931">
        <v>1.4330499999999999</v>
      </c>
      <c r="AE2931">
        <v>1.4356599999999999</v>
      </c>
      <c r="AF2931">
        <v>1.4321060000000001</v>
      </c>
      <c r="AG2931">
        <v>1.4283600000000001</v>
      </c>
      <c r="AH2931">
        <v>1.420984</v>
      </c>
      <c r="AI2931">
        <v>1.4186669999999999</v>
      </c>
      <c r="AJ2931">
        <v>1.383502</v>
      </c>
      <c r="AK2931">
        <v>1.373537</v>
      </c>
      <c r="AL2931">
        <v>1.369578</v>
      </c>
      <c r="AM2931">
        <v>1.367545</v>
      </c>
      <c r="AN2931">
        <v>1.3677429999999999</v>
      </c>
      <c r="AO2931" s="1">
        <v>-1.2999999999999999E-2</v>
      </c>
    </row>
    <row r="2932" spans="1:41" hidden="1" x14ac:dyDescent="0.2">
      <c r="A2932" t="s">
        <v>2357</v>
      </c>
      <c r="B2932" t="s">
        <v>13</v>
      </c>
      <c r="C2932" t="s">
        <v>2648</v>
      </c>
      <c r="D2932" t="s">
        <v>2669</v>
      </c>
      <c r="E2932" t="s">
        <v>2670</v>
      </c>
      <c r="F2932" t="s">
        <v>2652</v>
      </c>
      <c r="H2932" t="s">
        <v>2154</v>
      </c>
      <c r="I2932" t="s">
        <v>10</v>
      </c>
      <c r="K2932">
        <v>1.993978</v>
      </c>
      <c r="L2932">
        <v>2.0360200000000002</v>
      </c>
      <c r="M2932">
        <v>1.999118</v>
      </c>
      <c r="N2932">
        <v>2.005922</v>
      </c>
      <c r="O2932">
        <v>1.7027779999999999</v>
      </c>
      <c r="P2932">
        <v>1.645235</v>
      </c>
      <c r="Q2932">
        <v>1.644328</v>
      </c>
      <c r="R2932">
        <v>1.5737730000000001</v>
      </c>
      <c r="S2932">
        <v>1.5925929999999999</v>
      </c>
      <c r="T2932">
        <v>1.5598179999999999</v>
      </c>
      <c r="U2932">
        <v>1.570846</v>
      </c>
      <c r="V2932">
        <v>1.436814</v>
      </c>
      <c r="W2932">
        <v>1.394145</v>
      </c>
      <c r="X2932">
        <v>1.3786890000000001</v>
      </c>
      <c r="Y2932">
        <v>1.349353</v>
      </c>
      <c r="Z2932">
        <v>1.321229</v>
      </c>
      <c r="AA2932">
        <v>1.3170919999999999</v>
      </c>
      <c r="AB2932">
        <v>1.3085899999999999</v>
      </c>
      <c r="AC2932">
        <v>1.3108139999999999</v>
      </c>
      <c r="AD2932">
        <v>1.3001689999999999</v>
      </c>
      <c r="AE2932">
        <v>1.286988</v>
      </c>
      <c r="AF2932">
        <v>1.2683469999999999</v>
      </c>
      <c r="AG2932">
        <v>1.2589159999999999</v>
      </c>
      <c r="AH2932">
        <v>1.2505390000000001</v>
      </c>
      <c r="AI2932">
        <v>1.2495940000000001</v>
      </c>
      <c r="AJ2932">
        <v>1.2447250000000001</v>
      </c>
      <c r="AK2932">
        <v>1.2368129999999999</v>
      </c>
      <c r="AL2932">
        <v>1.2245509999999999</v>
      </c>
      <c r="AM2932">
        <v>1.2198910000000001</v>
      </c>
      <c r="AN2932">
        <v>1.2117659999999999</v>
      </c>
      <c r="AO2932" s="1">
        <v>-1.7000000000000001E-2</v>
      </c>
    </row>
    <row r="2933" spans="1:41" hidden="1" x14ac:dyDescent="0.2">
      <c r="A2933" t="s">
        <v>2357</v>
      </c>
      <c r="B2933" t="s">
        <v>15</v>
      </c>
      <c r="C2933" t="s">
        <v>2648</v>
      </c>
      <c r="D2933" t="s">
        <v>2669</v>
      </c>
      <c r="E2933" t="s">
        <v>2670</v>
      </c>
      <c r="F2933" t="s">
        <v>2653</v>
      </c>
      <c r="H2933" t="s">
        <v>2155</v>
      </c>
      <c r="I2933" t="s">
        <v>10</v>
      </c>
      <c r="K2933">
        <v>1.995592</v>
      </c>
      <c r="L2933">
        <v>2.037166</v>
      </c>
      <c r="M2933">
        <v>2.0314739999999998</v>
      </c>
      <c r="N2933">
        <v>2.0503429999999998</v>
      </c>
      <c r="O2933">
        <v>1.8054969999999999</v>
      </c>
      <c r="P2933">
        <v>1.7793300000000001</v>
      </c>
      <c r="Q2933">
        <v>1.784716</v>
      </c>
      <c r="R2933">
        <v>1.7144809999999999</v>
      </c>
      <c r="S2933">
        <v>1.721724</v>
      </c>
      <c r="T2933">
        <v>1.7138329999999999</v>
      </c>
      <c r="U2933">
        <v>1.7224759999999999</v>
      </c>
      <c r="V2933">
        <v>1.62897</v>
      </c>
      <c r="W2933">
        <v>1.572093</v>
      </c>
      <c r="X2933">
        <v>1.569348</v>
      </c>
      <c r="Y2933">
        <v>1.561043</v>
      </c>
      <c r="Z2933">
        <v>1.5492459999999999</v>
      </c>
      <c r="AA2933">
        <v>1.5485530000000001</v>
      </c>
      <c r="AB2933">
        <v>1.539981</v>
      </c>
      <c r="AC2933">
        <v>1.5345819999999999</v>
      </c>
      <c r="AD2933">
        <v>1.53041</v>
      </c>
      <c r="AE2933">
        <v>1.5343329999999999</v>
      </c>
      <c r="AF2933">
        <v>1.5288980000000001</v>
      </c>
      <c r="AG2933">
        <v>1.531623</v>
      </c>
      <c r="AH2933">
        <v>1.541266</v>
      </c>
      <c r="AI2933">
        <v>1.553747</v>
      </c>
      <c r="AJ2933">
        <v>1.5654939999999999</v>
      </c>
      <c r="AK2933">
        <v>1.578057</v>
      </c>
      <c r="AL2933">
        <v>1.58077</v>
      </c>
      <c r="AM2933">
        <v>1.577979</v>
      </c>
      <c r="AN2933">
        <v>1.5745169999999999</v>
      </c>
      <c r="AO2933" s="1">
        <v>-8.0000000000000002E-3</v>
      </c>
    </row>
    <row r="2934" spans="1:41" hidden="1" x14ac:dyDescent="0.2">
      <c r="A2934" t="s">
        <v>2357</v>
      </c>
      <c r="B2934" t="s">
        <v>118</v>
      </c>
      <c r="C2934" t="s">
        <v>2648</v>
      </c>
      <c r="D2934" t="s">
        <v>2669</v>
      </c>
      <c r="E2934" t="s">
        <v>2671</v>
      </c>
      <c r="I2934" t="s">
        <v>10</v>
      </c>
    </row>
    <row r="2935" spans="1:41" hidden="1" x14ac:dyDescent="0.2">
      <c r="A2935" t="s">
        <v>2357</v>
      </c>
      <c r="B2935" t="s">
        <v>11</v>
      </c>
      <c r="C2935" t="s">
        <v>2648</v>
      </c>
      <c r="D2935" t="s">
        <v>2669</v>
      </c>
      <c r="E2935" t="s">
        <v>2671</v>
      </c>
      <c r="F2935" t="s">
        <v>2651</v>
      </c>
      <c r="H2935" t="s">
        <v>2156</v>
      </c>
      <c r="I2935" t="s">
        <v>10</v>
      </c>
      <c r="K2935">
        <v>0.71666399999999997</v>
      </c>
      <c r="L2935">
        <v>0.71771300000000005</v>
      </c>
      <c r="M2935">
        <v>0.71981200000000001</v>
      </c>
      <c r="N2935">
        <v>0.72086099999999997</v>
      </c>
      <c r="O2935">
        <v>0.72295900000000002</v>
      </c>
      <c r="P2935">
        <v>0.72400900000000001</v>
      </c>
      <c r="Q2935">
        <v>0.72610699999999995</v>
      </c>
      <c r="R2935">
        <v>0.72715700000000005</v>
      </c>
      <c r="S2935">
        <v>0.72925499999999999</v>
      </c>
      <c r="T2935">
        <v>0.73135399999999995</v>
      </c>
      <c r="U2935">
        <v>0.73240300000000003</v>
      </c>
      <c r="V2935">
        <v>0.73450199999999999</v>
      </c>
      <c r="W2935">
        <v>0.73660000000000003</v>
      </c>
      <c r="X2935">
        <v>0.737649</v>
      </c>
      <c r="Y2935">
        <v>0.73974799999999996</v>
      </c>
      <c r="Z2935">
        <v>0.74184700000000003</v>
      </c>
      <c r="AA2935">
        <v>0.742896</v>
      </c>
      <c r="AB2935">
        <v>0.74499400000000005</v>
      </c>
      <c r="AC2935">
        <v>0.74709300000000001</v>
      </c>
      <c r="AD2935">
        <v>0.74919199999999997</v>
      </c>
      <c r="AE2935">
        <v>0.75129000000000001</v>
      </c>
      <c r="AF2935">
        <v>0.75338899999999998</v>
      </c>
      <c r="AG2935">
        <v>0.75548700000000002</v>
      </c>
      <c r="AH2935">
        <v>0.75758599999999998</v>
      </c>
      <c r="AI2935">
        <v>0.75968500000000005</v>
      </c>
      <c r="AJ2935">
        <v>0.76178299999999999</v>
      </c>
      <c r="AK2935">
        <v>0.76388199999999995</v>
      </c>
      <c r="AL2935">
        <v>0.76597999999999999</v>
      </c>
      <c r="AM2935">
        <v>0.76807899999999996</v>
      </c>
      <c r="AN2935">
        <v>0.770177</v>
      </c>
      <c r="AO2935" s="1">
        <v>2E-3</v>
      </c>
    </row>
    <row r="2936" spans="1:41" hidden="1" x14ac:dyDescent="0.2">
      <c r="A2936" t="s">
        <v>2357</v>
      </c>
      <c r="B2936" t="s">
        <v>13</v>
      </c>
      <c r="C2936" t="s">
        <v>2648</v>
      </c>
      <c r="D2936" t="s">
        <v>2669</v>
      </c>
      <c r="E2936" t="s">
        <v>2671</v>
      </c>
      <c r="F2936" t="s">
        <v>2652</v>
      </c>
      <c r="H2936" t="s">
        <v>2157</v>
      </c>
      <c r="I2936" t="s">
        <v>10</v>
      </c>
      <c r="K2936">
        <v>0.71666399999999997</v>
      </c>
      <c r="L2936">
        <v>0.71771300000000005</v>
      </c>
      <c r="M2936">
        <v>0.71981200000000001</v>
      </c>
      <c r="N2936">
        <v>0.72086099999999997</v>
      </c>
      <c r="O2936">
        <v>0.72295900000000002</v>
      </c>
      <c r="P2936">
        <v>0.72400900000000001</v>
      </c>
      <c r="Q2936">
        <v>0.72610699999999995</v>
      </c>
      <c r="R2936">
        <v>0.72715700000000005</v>
      </c>
      <c r="S2936">
        <v>0.72925499999999999</v>
      </c>
      <c r="T2936">
        <v>0.73135399999999995</v>
      </c>
      <c r="U2936">
        <v>0.73240300000000003</v>
      </c>
      <c r="V2936">
        <v>0.73450199999999999</v>
      </c>
      <c r="W2936">
        <v>0.73660000000000003</v>
      </c>
      <c r="X2936">
        <v>0.737649</v>
      </c>
      <c r="Y2936">
        <v>0.73974799999999996</v>
      </c>
      <c r="Z2936">
        <v>0.74184700000000003</v>
      </c>
      <c r="AA2936">
        <v>0.742896</v>
      </c>
      <c r="AB2936">
        <v>0.74499400000000005</v>
      </c>
      <c r="AC2936">
        <v>0.74709300000000001</v>
      </c>
      <c r="AD2936">
        <v>0.74919199999999997</v>
      </c>
      <c r="AE2936">
        <v>0.75129000000000001</v>
      </c>
      <c r="AF2936">
        <v>0.75338899999999998</v>
      </c>
      <c r="AG2936">
        <v>0.75548700000000002</v>
      </c>
      <c r="AH2936">
        <v>0.75758599999999998</v>
      </c>
      <c r="AI2936">
        <v>0.75968500000000005</v>
      </c>
      <c r="AJ2936">
        <v>0.76178299999999999</v>
      </c>
      <c r="AK2936">
        <v>0.76388199999999995</v>
      </c>
      <c r="AL2936">
        <v>0.76597999999999999</v>
      </c>
      <c r="AM2936">
        <v>0.76807899999999996</v>
      </c>
      <c r="AN2936">
        <v>0.770177</v>
      </c>
      <c r="AO2936" s="1">
        <v>2E-3</v>
      </c>
    </row>
    <row r="2937" spans="1:41" hidden="1" x14ac:dyDescent="0.2">
      <c r="A2937" t="s">
        <v>2357</v>
      </c>
      <c r="B2937" t="s">
        <v>15</v>
      </c>
      <c r="C2937" t="s">
        <v>2648</v>
      </c>
      <c r="D2937" t="s">
        <v>2669</v>
      </c>
      <c r="E2937" t="s">
        <v>2671</v>
      </c>
      <c r="F2937" t="s">
        <v>2653</v>
      </c>
      <c r="H2937" t="s">
        <v>2158</v>
      </c>
      <c r="I2937" t="s">
        <v>10</v>
      </c>
      <c r="K2937">
        <v>0.71666399999999997</v>
      </c>
      <c r="L2937">
        <v>0.71771300000000005</v>
      </c>
      <c r="M2937">
        <v>0.71981200000000001</v>
      </c>
      <c r="N2937">
        <v>0.72086099999999997</v>
      </c>
      <c r="O2937">
        <v>0.72295900000000002</v>
      </c>
      <c r="P2937">
        <v>0.72400900000000001</v>
      </c>
      <c r="Q2937">
        <v>0.72610699999999995</v>
      </c>
      <c r="R2937">
        <v>0.72715700000000005</v>
      </c>
      <c r="S2937">
        <v>0.72925499999999999</v>
      </c>
      <c r="T2937">
        <v>0.73135399999999995</v>
      </c>
      <c r="U2937">
        <v>0.73240300000000003</v>
      </c>
      <c r="V2937">
        <v>0.73450199999999999</v>
      </c>
      <c r="W2937">
        <v>0.73660000000000003</v>
      </c>
      <c r="X2937">
        <v>0.737649</v>
      </c>
      <c r="Y2937">
        <v>0.73974799999999996</v>
      </c>
      <c r="Z2937">
        <v>0.74184700000000003</v>
      </c>
      <c r="AA2937">
        <v>0.742896</v>
      </c>
      <c r="AB2937">
        <v>0.74499400000000005</v>
      </c>
      <c r="AC2937">
        <v>0.74709300000000001</v>
      </c>
      <c r="AD2937">
        <v>0.74919199999999997</v>
      </c>
      <c r="AE2937">
        <v>0.75129000000000001</v>
      </c>
      <c r="AF2937">
        <v>0.75338899999999998</v>
      </c>
      <c r="AG2937">
        <v>0.75548700000000002</v>
      </c>
      <c r="AH2937">
        <v>0.75758599999999998</v>
      </c>
      <c r="AI2937">
        <v>0.75968500000000005</v>
      </c>
      <c r="AJ2937">
        <v>0.76178299999999999</v>
      </c>
      <c r="AK2937">
        <v>0.76388199999999995</v>
      </c>
      <c r="AL2937">
        <v>0.76597999999999999</v>
      </c>
      <c r="AM2937">
        <v>0.76807899999999996</v>
      </c>
      <c r="AN2937">
        <v>0.770177</v>
      </c>
      <c r="AO2937" s="1">
        <v>2E-3</v>
      </c>
    </row>
    <row r="2938" spans="1:41" hidden="1" x14ac:dyDescent="0.2">
      <c r="A2938" t="s">
        <v>2357</v>
      </c>
      <c r="B2938" t="s">
        <v>122</v>
      </c>
    </row>
    <row r="2939" spans="1:41" hidden="1" x14ac:dyDescent="0.2">
      <c r="A2939" t="s">
        <v>2357</v>
      </c>
      <c r="B2939" t="s">
        <v>9</v>
      </c>
      <c r="C2939" t="s">
        <v>2648</v>
      </c>
      <c r="D2939" t="s">
        <v>2672</v>
      </c>
      <c r="E2939" t="s">
        <v>2650</v>
      </c>
      <c r="I2939" t="s">
        <v>10</v>
      </c>
    </row>
    <row r="2940" spans="1:41" hidden="1" x14ac:dyDescent="0.2">
      <c r="A2940" t="s">
        <v>2357</v>
      </c>
      <c r="B2940" t="s">
        <v>11</v>
      </c>
      <c r="C2940" t="s">
        <v>2648</v>
      </c>
      <c r="D2940" t="s">
        <v>2672</v>
      </c>
      <c r="E2940" t="s">
        <v>2650</v>
      </c>
      <c r="F2940" t="s">
        <v>2651</v>
      </c>
      <c r="H2940" t="s">
        <v>2159</v>
      </c>
      <c r="I2940" t="s">
        <v>10</v>
      </c>
      <c r="K2940">
        <v>19.333178</v>
      </c>
      <c r="L2940">
        <v>21.007836999999999</v>
      </c>
      <c r="M2940">
        <v>20.584885</v>
      </c>
      <c r="N2940">
        <v>20.537393999999999</v>
      </c>
      <c r="O2940">
        <v>20.479607000000001</v>
      </c>
      <c r="P2940">
        <v>20.596492999999999</v>
      </c>
      <c r="Q2940">
        <v>20.912534999999998</v>
      </c>
      <c r="R2940">
        <v>21.413853</v>
      </c>
      <c r="S2940">
        <v>21.840903999999998</v>
      </c>
      <c r="T2940">
        <v>22.281856999999999</v>
      </c>
      <c r="U2940">
        <v>22.696898000000001</v>
      </c>
      <c r="V2940">
        <v>23.059456000000001</v>
      </c>
      <c r="W2940">
        <v>23.397628999999998</v>
      </c>
      <c r="X2940">
        <v>23.644158999999998</v>
      </c>
      <c r="Y2940">
        <v>23.823933</v>
      </c>
      <c r="Z2940">
        <v>24.008564</v>
      </c>
      <c r="AA2940">
        <v>24.219038000000001</v>
      </c>
      <c r="AB2940">
        <v>24.421612</v>
      </c>
      <c r="AC2940">
        <v>24.555723</v>
      </c>
      <c r="AD2940">
        <v>24.822075000000002</v>
      </c>
      <c r="AE2940">
        <v>25.029572999999999</v>
      </c>
      <c r="AF2940">
        <v>25.112701000000001</v>
      </c>
      <c r="AG2940">
        <v>25.285339</v>
      </c>
      <c r="AH2940">
        <v>25.498466000000001</v>
      </c>
      <c r="AI2940">
        <v>25.58643</v>
      </c>
      <c r="AJ2940">
        <v>25.702179000000001</v>
      </c>
      <c r="AK2940">
        <v>25.790298</v>
      </c>
      <c r="AL2940">
        <v>25.844436999999999</v>
      </c>
      <c r="AM2940">
        <v>25.843416000000001</v>
      </c>
      <c r="AN2940">
        <v>25.822289999999999</v>
      </c>
      <c r="AO2940" s="1">
        <v>0.01</v>
      </c>
    </row>
    <row r="2941" spans="1:41" hidden="1" x14ac:dyDescent="0.2">
      <c r="A2941" t="s">
        <v>2357</v>
      </c>
      <c r="B2941" t="s">
        <v>13</v>
      </c>
      <c r="C2941" t="s">
        <v>2648</v>
      </c>
      <c r="D2941" t="s">
        <v>2672</v>
      </c>
      <c r="E2941" t="s">
        <v>2650</v>
      </c>
      <c r="F2941" t="s">
        <v>2652</v>
      </c>
      <c r="H2941" t="s">
        <v>2160</v>
      </c>
      <c r="I2941" t="s">
        <v>10</v>
      </c>
      <c r="K2941">
        <v>19.333096000000001</v>
      </c>
      <c r="L2941">
        <v>20.859310000000001</v>
      </c>
      <c r="M2941">
        <v>19.800201000000001</v>
      </c>
      <c r="N2941">
        <v>19.137642</v>
      </c>
      <c r="O2941">
        <v>18.698689000000002</v>
      </c>
      <c r="P2941">
        <v>18.482222</v>
      </c>
      <c r="Q2941">
        <v>18.413997999999999</v>
      </c>
      <c r="R2941">
        <v>18.546347000000001</v>
      </c>
      <c r="S2941">
        <v>18.786193999999998</v>
      </c>
      <c r="T2941">
        <v>18.99802</v>
      </c>
      <c r="U2941">
        <v>19.174575999999998</v>
      </c>
      <c r="V2941">
        <v>19.492253999999999</v>
      </c>
      <c r="W2941">
        <v>19.833452000000001</v>
      </c>
      <c r="X2941">
        <v>20.003405000000001</v>
      </c>
      <c r="Y2941">
        <v>20.069974999999999</v>
      </c>
      <c r="Z2941">
        <v>20.145617000000001</v>
      </c>
      <c r="AA2941">
        <v>20.283840000000001</v>
      </c>
      <c r="AB2941">
        <v>20.485754</v>
      </c>
      <c r="AC2941">
        <v>20.590332</v>
      </c>
      <c r="AD2941">
        <v>20.826998</v>
      </c>
      <c r="AE2941">
        <v>20.952556999999999</v>
      </c>
      <c r="AF2941">
        <v>21.026416999999999</v>
      </c>
      <c r="AG2941">
        <v>21.092127000000001</v>
      </c>
      <c r="AH2941">
        <v>21.129754999999999</v>
      </c>
      <c r="AI2941">
        <v>21.158096</v>
      </c>
      <c r="AJ2941">
        <v>21.151253000000001</v>
      </c>
      <c r="AK2941">
        <v>21.089355000000001</v>
      </c>
      <c r="AL2941">
        <v>21.017949999999999</v>
      </c>
      <c r="AM2941">
        <v>21.059809000000001</v>
      </c>
      <c r="AN2941">
        <v>21.074780000000001</v>
      </c>
      <c r="AO2941" s="1">
        <v>3.0000000000000001E-3</v>
      </c>
    </row>
    <row r="2942" spans="1:41" hidden="1" x14ac:dyDescent="0.2">
      <c r="A2942" t="s">
        <v>2357</v>
      </c>
      <c r="B2942" t="s">
        <v>15</v>
      </c>
      <c r="C2942" t="s">
        <v>2648</v>
      </c>
      <c r="D2942" t="s">
        <v>2672</v>
      </c>
      <c r="E2942" t="s">
        <v>2650</v>
      </c>
      <c r="F2942" t="s">
        <v>2653</v>
      </c>
      <c r="H2942" t="s">
        <v>2161</v>
      </c>
      <c r="I2942" t="s">
        <v>10</v>
      </c>
      <c r="K2942">
        <v>19.333321000000002</v>
      </c>
      <c r="L2942">
        <v>21.726156</v>
      </c>
      <c r="M2942">
        <v>21.678844000000002</v>
      </c>
      <c r="N2942">
        <v>22.488125</v>
      </c>
      <c r="O2942">
        <v>23.246303999999999</v>
      </c>
      <c r="P2942">
        <v>23.989096</v>
      </c>
      <c r="Q2942">
        <v>24.696992999999999</v>
      </c>
      <c r="R2942">
        <v>25.492041</v>
      </c>
      <c r="S2942">
        <v>26.713826999999998</v>
      </c>
      <c r="T2942">
        <v>27.695156000000001</v>
      </c>
      <c r="U2942">
        <v>28.599302000000002</v>
      </c>
      <c r="V2942">
        <v>29.440152999999999</v>
      </c>
      <c r="W2942">
        <v>30.166543999999998</v>
      </c>
      <c r="X2942">
        <v>30.775895999999999</v>
      </c>
      <c r="Y2942">
        <v>31.168291</v>
      </c>
      <c r="Z2942">
        <v>31.681222999999999</v>
      </c>
      <c r="AA2942">
        <v>32.041527000000002</v>
      </c>
      <c r="AB2942">
        <v>32.419238999999997</v>
      </c>
      <c r="AC2942">
        <v>32.784691000000002</v>
      </c>
      <c r="AD2942">
        <v>32.948020999999997</v>
      </c>
      <c r="AE2942">
        <v>33.020305999999998</v>
      </c>
      <c r="AF2942">
        <v>33.042538</v>
      </c>
      <c r="AG2942">
        <v>33.189259</v>
      </c>
      <c r="AH2942">
        <v>33.484737000000003</v>
      </c>
      <c r="AI2942">
        <v>33.828814999999999</v>
      </c>
      <c r="AJ2942">
        <v>34.070427000000002</v>
      </c>
      <c r="AK2942">
        <v>34.250853999999997</v>
      </c>
      <c r="AL2942">
        <v>34.346702999999998</v>
      </c>
      <c r="AM2942">
        <v>34.502563000000002</v>
      </c>
      <c r="AN2942">
        <v>34.562159999999999</v>
      </c>
      <c r="AO2942" s="1">
        <v>0.02</v>
      </c>
    </row>
    <row r="2943" spans="1:41" hidden="1" x14ac:dyDescent="0.2">
      <c r="A2943" t="s">
        <v>2357</v>
      </c>
      <c r="B2943" t="s">
        <v>79</v>
      </c>
      <c r="C2943" t="s">
        <v>2648</v>
      </c>
      <c r="D2943" t="s">
        <v>2672</v>
      </c>
      <c r="E2943" t="s">
        <v>2665</v>
      </c>
      <c r="I2943" t="s">
        <v>10</v>
      </c>
    </row>
    <row r="2944" spans="1:41" hidden="1" x14ac:dyDescent="0.2">
      <c r="A2944" t="s">
        <v>2357</v>
      </c>
      <c r="B2944" t="s">
        <v>11</v>
      </c>
      <c r="C2944" t="s">
        <v>2648</v>
      </c>
      <c r="D2944" t="s">
        <v>2672</v>
      </c>
      <c r="E2944" t="s">
        <v>2665</v>
      </c>
      <c r="F2944" t="s">
        <v>2651</v>
      </c>
      <c r="H2944" t="s">
        <v>2162</v>
      </c>
      <c r="I2944" t="s">
        <v>10</v>
      </c>
      <c r="K2944">
        <v>26.885551</v>
      </c>
      <c r="L2944">
        <v>26.885551</v>
      </c>
      <c r="M2944">
        <v>25.490500999999998</v>
      </c>
      <c r="N2944">
        <v>25.10961</v>
      </c>
      <c r="O2944">
        <v>24.782962999999999</v>
      </c>
      <c r="P2944">
        <v>25.047322999999999</v>
      </c>
      <c r="Q2944">
        <v>25.357102999999999</v>
      </c>
      <c r="R2944">
        <v>25.643146999999999</v>
      </c>
      <c r="S2944">
        <v>25.846247000000002</v>
      </c>
      <c r="T2944">
        <v>26.550609999999999</v>
      </c>
      <c r="U2944">
        <v>26.901730000000001</v>
      </c>
      <c r="V2944">
        <v>27.274431</v>
      </c>
      <c r="W2944">
        <v>27.372242</v>
      </c>
      <c r="X2944">
        <v>27.753934999999998</v>
      </c>
      <c r="Y2944">
        <v>27.869375000000002</v>
      </c>
      <c r="Z2944">
        <v>28.062258</v>
      </c>
      <c r="AA2944">
        <v>28.253150999999999</v>
      </c>
      <c r="AB2944">
        <v>28.668023999999999</v>
      </c>
      <c r="AC2944">
        <v>28.810801000000001</v>
      </c>
      <c r="AD2944">
        <v>28.819645000000001</v>
      </c>
      <c r="AE2944">
        <v>29.143253000000001</v>
      </c>
      <c r="AF2944">
        <v>29.330964999999999</v>
      </c>
      <c r="AG2944">
        <v>29.826992000000001</v>
      </c>
      <c r="AH2944">
        <v>30.167027999999998</v>
      </c>
      <c r="AI2944">
        <v>30.294257999999999</v>
      </c>
      <c r="AJ2944">
        <v>30.581478000000001</v>
      </c>
      <c r="AK2944">
        <v>30.676269999999999</v>
      </c>
      <c r="AL2944">
        <v>30.599793999999999</v>
      </c>
      <c r="AM2944">
        <v>30.635458</v>
      </c>
      <c r="AN2944">
        <v>30.674868</v>
      </c>
      <c r="AO2944" s="1">
        <v>5.0000000000000001E-3</v>
      </c>
    </row>
    <row r="2945" spans="1:41" hidden="1" x14ac:dyDescent="0.2">
      <c r="A2945" t="s">
        <v>2357</v>
      </c>
      <c r="B2945" t="s">
        <v>13</v>
      </c>
      <c r="C2945" t="s">
        <v>2648</v>
      </c>
      <c r="D2945" t="s">
        <v>2672</v>
      </c>
      <c r="E2945" t="s">
        <v>2665</v>
      </c>
      <c r="F2945" t="s">
        <v>2652</v>
      </c>
      <c r="H2945" t="s">
        <v>2163</v>
      </c>
      <c r="I2945" t="s">
        <v>10</v>
      </c>
      <c r="K2945">
        <v>26.885551</v>
      </c>
      <c r="L2945">
        <v>26.885551</v>
      </c>
      <c r="M2945">
        <v>24.995934999999999</v>
      </c>
      <c r="N2945">
        <v>24.093181999999999</v>
      </c>
      <c r="O2945">
        <v>23.655429999999999</v>
      </c>
      <c r="P2945">
        <v>23.771393</v>
      </c>
      <c r="Q2945">
        <v>24.114746</v>
      </c>
      <c r="R2945">
        <v>24.116078999999999</v>
      </c>
      <c r="S2945">
        <v>24.288111000000001</v>
      </c>
      <c r="T2945">
        <v>24.681370000000001</v>
      </c>
      <c r="U2945">
        <v>25.185956999999998</v>
      </c>
      <c r="V2945">
        <v>25.411572</v>
      </c>
      <c r="W2945">
        <v>25.157655999999999</v>
      </c>
      <c r="X2945">
        <v>25.279343000000001</v>
      </c>
      <c r="Y2945">
        <v>25.453254999999999</v>
      </c>
      <c r="Z2945">
        <v>25.163253999999998</v>
      </c>
      <c r="AA2945">
        <v>25.133081000000001</v>
      </c>
      <c r="AB2945">
        <v>25.669194999999998</v>
      </c>
      <c r="AC2945">
        <v>25.658933999999999</v>
      </c>
      <c r="AD2945">
        <v>26.330406</v>
      </c>
      <c r="AE2945">
        <v>26.482792</v>
      </c>
      <c r="AF2945">
        <v>26.786080999999999</v>
      </c>
      <c r="AG2945">
        <v>26.938852000000001</v>
      </c>
      <c r="AH2945">
        <v>27.157841000000001</v>
      </c>
      <c r="AI2945">
        <v>27.174500999999999</v>
      </c>
      <c r="AJ2945">
        <v>27.152168</v>
      </c>
      <c r="AK2945">
        <v>27.012539</v>
      </c>
      <c r="AL2945">
        <v>27.138033</v>
      </c>
      <c r="AM2945">
        <v>27.475518999999998</v>
      </c>
      <c r="AN2945">
        <v>27.784223999999998</v>
      </c>
      <c r="AO2945" s="1">
        <v>1E-3</v>
      </c>
    </row>
    <row r="2946" spans="1:41" hidden="1" x14ac:dyDescent="0.2">
      <c r="A2946" t="s">
        <v>2357</v>
      </c>
      <c r="B2946" t="s">
        <v>15</v>
      </c>
      <c r="C2946" t="s">
        <v>2648</v>
      </c>
      <c r="D2946" t="s">
        <v>2672</v>
      </c>
      <c r="E2946" t="s">
        <v>2665</v>
      </c>
      <c r="F2946" t="s">
        <v>2653</v>
      </c>
      <c r="H2946" t="s">
        <v>2164</v>
      </c>
      <c r="I2946" t="s">
        <v>10</v>
      </c>
      <c r="K2946">
        <v>26.885551</v>
      </c>
      <c r="L2946">
        <v>26.885551</v>
      </c>
      <c r="M2946">
        <v>25.202214999999999</v>
      </c>
      <c r="N2946">
        <v>25.922348</v>
      </c>
      <c r="O2946">
        <v>26.22842</v>
      </c>
      <c r="P2946">
        <v>26.580385</v>
      </c>
      <c r="Q2946">
        <v>27.045534</v>
      </c>
      <c r="R2946">
        <v>27.604841</v>
      </c>
      <c r="S2946">
        <v>28.673738</v>
      </c>
      <c r="T2946">
        <v>29.310770000000002</v>
      </c>
      <c r="U2946">
        <v>29.807355999999999</v>
      </c>
      <c r="V2946">
        <v>30.355663</v>
      </c>
      <c r="W2946">
        <v>30.795034000000001</v>
      </c>
      <c r="X2946">
        <v>31.181522000000001</v>
      </c>
      <c r="Y2946">
        <v>31.340733</v>
      </c>
      <c r="Z2946">
        <v>31.592120999999999</v>
      </c>
      <c r="AA2946">
        <v>31.950537000000001</v>
      </c>
      <c r="AB2946">
        <v>32.086303999999998</v>
      </c>
      <c r="AC2946">
        <v>32.415390000000002</v>
      </c>
      <c r="AD2946">
        <v>32.211207999999999</v>
      </c>
      <c r="AE2946">
        <v>32.105685999999999</v>
      </c>
      <c r="AF2946">
        <v>32.503070999999998</v>
      </c>
      <c r="AG2946">
        <v>32.873409000000002</v>
      </c>
      <c r="AH2946">
        <v>33.131991999999997</v>
      </c>
      <c r="AI2946">
        <v>33.558739000000003</v>
      </c>
      <c r="AJ2946">
        <v>33.530987000000003</v>
      </c>
      <c r="AK2946">
        <v>33.534636999999996</v>
      </c>
      <c r="AL2946">
        <v>33.284697999999999</v>
      </c>
      <c r="AM2946">
        <v>33.528008</v>
      </c>
      <c r="AN2946">
        <v>33.706977999999999</v>
      </c>
      <c r="AO2946" s="1">
        <v>8.0000000000000002E-3</v>
      </c>
    </row>
    <row r="2947" spans="1:41" hidden="1" x14ac:dyDescent="0.2">
      <c r="A2947" t="s">
        <v>2357</v>
      </c>
      <c r="B2947" t="s">
        <v>83</v>
      </c>
      <c r="C2947" t="s">
        <v>2648</v>
      </c>
      <c r="D2947" t="s">
        <v>2672</v>
      </c>
      <c r="E2947" t="s">
        <v>2666</v>
      </c>
      <c r="I2947" t="s">
        <v>10</v>
      </c>
    </row>
    <row r="2948" spans="1:41" hidden="1" x14ac:dyDescent="0.2">
      <c r="A2948" t="s">
        <v>2357</v>
      </c>
      <c r="B2948" t="s">
        <v>11</v>
      </c>
      <c r="C2948" t="s">
        <v>2648</v>
      </c>
      <c r="D2948" t="s">
        <v>2672</v>
      </c>
      <c r="E2948" t="s">
        <v>2666</v>
      </c>
      <c r="F2948" t="s">
        <v>2651</v>
      </c>
      <c r="H2948" t="s">
        <v>2165</v>
      </c>
      <c r="I2948" t="s">
        <v>10</v>
      </c>
      <c r="K2948">
        <v>25.266521000000001</v>
      </c>
      <c r="L2948">
        <v>24.046876999999999</v>
      </c>
      <c r="M2948">
        <v>21.273882</v>
      </c>
      <c r="N2948">
        <v>20.968443000000001</v>
      </c>
      <c r="O2948">
        <v>20.689692000000001</v>
      </c>
      <c r="P2948">
        <v>20.892047999999999</v>
      </c>
      <c r="Q2948">
        <v>21.126450999999999</v>
      </c>
      <c r="R2948">
        <v>21.364771000000001</v>
      </c>
      <c r="S2948">
        <v>21.533981000000001</v>
      </c>
      <c r="T2948">
        <v>22.120829000000001</v>
      </c>
      <c r="U2948">
        <v>22.413366</v>
      </c>
      <c r="V2948">
        <v>22.668921999999998</v>
      </c>
      <c r="W2948">
        <v>22.805375999999999</v>
      </c>
      <c r="X2948">
        <v>23.011799</v>
      </c>
      <c r="Y2948">
        <v>23.107512</v>
      </c>
      <c r="Z2948">
        <v>23.323719000000001</v>
      </c>
      <c r="AA2948">
        <v>23.539311999999999</v>
      </c>
      <c r="AB2948">
        <v>23.848859999999998</v>
      </c>
      <c r="AC2948">
        <v>24.003920000000001</v>
      </c>
      <c r="AD2948">
        <v>24.011292000000001</v>
      </c>
      <c r="AE2948">
        <v>24.280909000000001</v>
      </c>
      <c r="AF2948">
        <v>24.437301999999999</v>
      </c>
      <c r="AG2948">
        <v>24.850569</v>
      </c>
      <c r="AH2948">
        <v>25.133875</v>
      </c>
      <c r="AI2948">
        <v>25.239871999999998</v>
      </c>
      <c r="AJ2948">
        <v>25.479174</v>
      </c>
      <c r="AK2948">
        <v>25.558150999999999</v>
      </c>
      <c r="AL2948">
        <v>25.494436</v>
      </c>
      <c r="AM2948">
        <v>25.524146999999999</v>
      </c>
      <c r="AN2948">
        <v>25.556982000000001</v>
      </c>
      <c r="AO2948" s="1">
        <v>0</v>
      </c>
    </row>
    <row r="2949" spans="1:41" hidden="1" x14ac:dyDescent="0.2">
      <c r="A2949" t="s">
        <v>2357</v>
      </c>
      <c r="B2949" t="s">
        <v>13</v>
      </c>
      <c r="C2949" t="s">
        <v>2648</v>
      </c>
      <c r="D2949" t="s">
        <v>2672</v>
      </c>
      <c r="E2949" t="s">
        <v>2666</v>
      </c>
      <c r="F2949" t="s">
        <v>2652</v>
      </c>
      <c r="H2949" t="s">
        <v>2166</v>
      </c>
      <c r="I2949" t="s">
        <v>10</v>
      </c>
      <c r="K2949">
        <v>25.266521000000001</v>
      </c>
      <c r="L2949">
        <v>24.046876999999999</v>
      </c>
      <c r="M2949">
        <v>20.915213000000001</v>
      </c>
      <c r="N2949">
        <v>20.174859999999999</v>
      </c>
      <c r="O2949">
        <v>19.790554</v>
      </c>
      <c r="P2949">
        <v>19.849176</v>
      </c>
      <c r="Q2949">
        <v>20.074062000000001</v>
      </c>
      <c r="R2949">
        <v>20.152716000000002</v>
      </c>
      <c r="S2949">
        <v>20.249911999999998</v>
      </c>
      <c r="T2949">
        <v>20.515501</v>
      </c>
      <c r="U2949">
        <v>20.752185999999998</v>
      </c>
      <c r="V2949">
        <v>20.925395999999999</v>
      </c>
      <c r="W2949">
        <v>20.942905</v>
      </c>
      <c r="X2949">
        <v>20.943604000000001</v>
      </c>
      <c r="Y2949">
        <v>20.951754000000001</v>
      </c>
      <c r="Z2949">
        <v>20.967528999999999</v>
      </c>
      <c r="AA2949">
        <v>20.957718</v>
      </c>
      <c r="AB2949">
        <v>21.153265000000001</v>
      </c>
      <c r="AC2949">
        <v>21.266915999999998</v>
      </c>
      <c r="AD2949">
        <v>21.657658000000001</v>
      </c>
      <c r="AE2949">
        <v>21.863503999999999</v>
      </c>
      <c r="AF2949">
        <v>22.033476</v>
      </c>
      <c r="AG2949">
        <v>22.280619000000002</v>
      </c>
      <c r="AH2949">
        <v>22.420445999999998</v>
      </c>
      <c r="AI2949">
        <v>22.464404999999999</v>
      </c>
      <c r="AJ2949">
        <v>22.618932999999998</v>
      </c>
      <c r="AK2949">
        <v>22.472156999999999</v>
      </c>
      <c r="AL2949">
        <v>22.569668</v>
      </c>
      <c r="AM2949">
        <v>22.857426</v>
      </c>
      <c r="AN2949">
        <v>23.117937000000001</v>
      </c>
      <c r="AO2949" s="1">
        <v>-3.0000000000000001E-3</v>
      </c>
    </row>
    <row r="2950" spans="1:41" hidden="1" x14ac:dyDescent="0.2">
      <c r="A2950" t="s">
        <v>2357</v>
      </c>
      <c r="B2950" t="s">
        <v>15</v>
      </c>
      <c r="C2950" t="s">
        <v>2648</v>
      </c>
      <c r="D2950" t="s">
        <v>2672</v>
      </c>
      <c r="E2950" t="s">
        <v>2666</v>
      </c>
      <c r="F2950" t="s">
        <v>2653</v>
      </c>
      <c r="H2950" t="s">
        <v>2167</v>
      </c>
      <c r="I2950" t="s">
        <v>10</v>
      </c>
      <c r="K2950">
        <v>25.266521000000001</v>
      </c>
      <c r="L2950">
        <v>24.046876999999999</v>
      </c>
      <c r="M2950">
        <v>21.072737</v>
      </c>
      <c r="N2950">
        <v>21.682967999999999</v>
      </c>
      <c r="O2950">
        <v>21.933907999999999</v>
      </c>
      <c r="P2950">
        <v>22.218129999999999</v>
      </c>
      <c r="Q2950">
        <v>22.585611</v>
      </c>
      <c r="R2950">
        <v>23.020624000000002</v>
      </c>
      <c r="S2950">
        <v>23.941185000000001</v>
      </c>
      <c r="T2950">
        <v>24.477136999999999</v>
      </c>
      <c r="U2950">
        <v>24.861467000000001</v>
      </c>
      <c r="V2950">
        <v>25.349806000000001</v>
      </c>
      <c r="W2950">
        <v>25.688929000000002</v>
      </c>
      <c r="X2950">
        <v>26.011423000000001</v>
      </c>
      <c r="Y2950">
        <v>26.144366999999999</v>
      </c>
      <c r="Z2950">
        <v>26.353815000000001</v>
      </c>
      <c r="AA2950">
        <v>26.652871999999999</v>
      </c>
      <c r="AB2950">
        <v>26.745752</v>
      </c>
      <c r="AC2950">
        <v>27.024032999999999</v>
      </c>
      <c r="AD2950">
        <v>26.853788000000002</v>
      </c>
      <c r="AE2950">
        <v>26.784462000000001</v>
      </c>
      <c r="AF2950">
        <v>27.093208000000001</v>
      </c>
      <c r="AG2950">
        <v>27.402343999999999</v>
      </c>
      <c r="AH2950">
        <v>27.636417000000002</v>
      </c>
      <c r="AI2950">
        <v>27.979075999999999</v>
      </c>
      <c r="AJ2950">
        <v>27.962729</v>
      </c>
      <c r="AK2950">
        <v>27.959205999999998</v>
      </c>
      <c r="AL2950">
        <v>27.757380999999999</v>
      </c>
      <c r="AM2950">
        <v>27.964794000000001</v>
      </c>
      <c r="AN2950">
        <v>28.116026000000002</v>
      </c>
      <c r="AO2950" s="1">
        <v>4.0000000000000001E-3</v>
      </c>
    </row>
    <row r="2951" spans="1:41" hidden="1" x14ac:dyDescent="0.2">
      <c r="A2951" t="s">
        <v>2357</v>
      </c>
      <c r="B2951" t="s">
        <v>87</v>
      </c>
      <c r="C2951" t="s">
        <v>2648</v>
      </c>
      <c r="D2951" t="s">
        <v>2672</v>
      </c>
      <c r="E2951" t="s">
        <v>2667</v>
      </c>
      <c r="I2951" t="s">
        <v>10</v>
      </c>
    </row>
    <row r="2952" spans="1:41" hidden="1" x14ac:dyDescent="0.2">
      <c r="A2952" t="s">
        <v>2357</v>
      </c>
      <c r="B2952" t="s">
        <v>11</v>
      </c>
      <c r="C2952" t="s">
        <v>2648</v>
      </c>
      <c r="D2952" t="s">
        <v>2672</v>
      </c>
      <c r="E2952" t="s">
        <v>2667</v>
      </c>
      <c r="F2952" t="s">
        <v>2651</v>
      </c>
      <c r="H2952" t="s">
        <v>2168</v>
      </c>
      <c r="I2952" t="s">
        <v>10</v>
      </c>
      <c r="K2952">
        <v>14.550072</v>
      </c>
      <c r="L2952">
        <v>15.191682</v>
      </c>
      <c r="M2952">
        <v>14.076986</v>
      </c>
      <c r="N2952">
        <v>15.242556</v>
      </c>
      <c r="O2952">
        <v>15.255512</v>
      </c>
      <c r="P2952">
        <v>15.385554000000001</v>
      </c>
      <c r="Q2952">
        <v>15.601440999999999</v>
      </c>
      <c r="R2952">
        <v>15.893039999999999</v>
      </c>
      <c r="S2952">
        <v>16.053213</v>
      </c>
      <c r="T2952">
        <v>15.989470000000001</v>
      </c>
      <c r="U2952">
        <v>16.420276999999999</v>
      </c>
      <c r="V2952">
        <v>16.60454</v>
      </c>
      <c r="W2952">
        <v>16.704977</v>
      </c>
      <c r="X2952">
        <v>16.880628999999999</v>
      </c>
      <c r="Y2952">
        <v>16.991849999999999</v>
      </c>
      <c r="Z2952">
        <v>17.204854999999998</v>
      </c>
      <c r="AA2952">
        <v>17.513895000000002</v>
      </c>
      <c r="AB2952">
        <v>17.723061000000001</v>
      </c>
      <c r="AC2952">
        <v>17.948806999999999</v>
      </c>
      <c r="AD2952">
        <v>17.976973999999998</v>
      </c>
      <c r="AE2952">
        <v>18.213342999999998</v>
      </c>
      <c r="AF2952">
        <v>18.353394000000002</v>
      </c>
      <c r="AG2952">
        <v>18.786971999999999</v>
      </c>
      <c r="AH2952">
        <v>19.120408999999999</v>
      </c>
      <c r="AI2952">
        <v>19.252963999999999</v>
      </c>
      <c r="AJ2952">
        <v>19.475356999999999</v>
      </c>
      <c r="AK2952">
        <v>19.554991000000001</v>
      </c>
      <c r="AL2952">
        <v>19.529140000000002</v>
      </c>
      <c r="AM2952">
        <v>19.583065000000001</v>
      </c>
      <c r="AN2952">
        <v>19.555091999999998</v>
      </c>
      <c r="AO2952" s="1">
        <v>0.01</v>
      </c>
    </row>
    <row r="2953" spans="1:41" hidden="1" x14ac:dyDescent="0.2">
      <c r="A2953" t="s">
        <v>2357</v>
      </c>
      <c r="B2953" t="s">
        <v>13</v>
      </c>
      <c r="C2953" t="s">
        <v>2648</v>
      </c>
      <c r="D2953" t="s">
        <v>2672</v>
      </c>
      <c r="E2953" t="s">
        <v>2667</v>
      </c>
      <c r="F2953" t="s">
        <v>2652</v>
      </c>
      <c r="H2953" t="s">
        <v>2169</v>
      </c>
      <c r="I2953" t="s">
        <v>10</v>
      </c>
      <c r="K2953">
        <v>14.550072</v>
      </c>
      <c r="L2953">
        <v>15.191682</v>
      </c>
      <c r="M2953">
        <v>13.630533</v>
      </c>
      <c r="N2953">
        <v>14.251481999999999</v>
      </c>
      <c r="O2953">
        <v>14.214620999999999</v>
      </c>
      <c r="P2953">
        <v>14.375277000000001</v>
      </c>
      <c r="Q2953">
        <v>14.647489999999999</v>
      </c>
      <c r="R2953">
        <v>14.892639000000001</v>
      </c>
      <c r="S2953">
        <v>15.024527000000001</v>
      </c>
      <c r="T2953">
        <v>14.973088000000001</v>
      </c>
      <c r="U2953">
        <v>15.179107</v>
      </c>
      <c r="V2953">
        <v>15.315315999999999</v>
      </c>
      <c r="W2953">
        <v>15.300535</v>
      </c>
      <c r="X2953">
        <v>15.157717</v>
      </c>
      <c r="Y2953">
        <v>15.187760000000001</v>
      </c>
      <c r="Z2953">
        <v>15.171165</v>
      </c>
      <c r="AA2953">
        <v>15.256532999999999</v>
      </c>
      <c r="AB2953">
        <v>15.463702</v>
      </c>
      <c r="AC2953">
        <v>15.527867000000001</v>
      </c>
      <c r="AD2953">
        <v>15.874777999999999</v>
      </c>
      <c r="AE2953">
        <v>16.091999000000001</v>
      </c>
      <c r="AF2953">
        <v>16.200123000000001</v>
      </c>
      <c r="AG2953">
        <v>16.588170999999999</v>
      </c>
      <c r="AH2953">
        <v>16.741271999999999</v>
      </c>
      <c r="AI2953">
        <v>16.818636000000001</v>
      </c>
      <c r="AJ2953">
        <v>17.041913999999998</v>
      </c>
      <c r="AK2953">
        <v>16.941593000000001</v>
      </c>
      <c r="AL2953">
        <v>17.020714000000002</v>
      </c>
      <c r="AM2953">
        <v>17.300519999999999</v>
      </c>
      <c r="AN2953">
        <v>17.485195000000001</v>
      </c>
      <c r="AO2953" s="1">
        <v>6.0000000000000001E-3</v>
      </c>
    </row>
    <row r="2954" spans="1:41" hidden="1" x14ac:dyDescent="0.2">
      <c r="A2954" t="s">
        <v>2357</v>
      </c>
      <c r="B2954" t="s">
        <v>15</v>
      </c>
      <c r="C2954" t="s">
        <v>2648</v>
      </c>
      <c r="D2954" t="s">
        <v>2672</v>
      </c>
      <c r="E2954" t="s">
        <v>2667</v>
      </c>
      <c r="F2954" t="s">
        <v>2653</v>
      </c>
      <c r="H2954" t="s">
        <v>2170</v>
      </c>
      <c r="I2954" t="s">
        <v>10</v>
      </c>
      <c r="K2954">
        <v>14.550072</v>
      </c>
      <c r="L2954">
        <v>15.191682</v>
      </c>
      <c r="M2954">
        <v>13.932712</v>
      </c>
      <c r="N2954">
        <v>15.327840999999999</v>
      </c>
      <c r="O2954">
        <v>15.753963000000001</v>
      </c>
      <c r="P2954">
        <v>16.048933000000002</v>
      </c>
      <c r="Q2954">
        <v>16.396017000000001</v>
      </c>
      <c r="R2954">
        <v>16.979437000000001</v>
      </c>
      <c r="S2954">
        <v>17.994824999999999</v>
      </c>
      <c r="T2954">
        <v>18.282944000000001</v>
      </c>
      <c r="U2954">
        <v>18.762820999999999</v>
      </c>
      <c r="V2954">
        <v>19.143723000000001</v>
      </c>
      <c r="W2954">
        <v>19.460336999999999</v>
      </c>
      <c r="X2954">
        <v>19.740734</v>
      </c>
      <c r="Y2954">
        <v>19.865839000000001</v>
      </c>
      <c r="Z2954">
        <v>20.09234</v>
      </c>
      <c r="AA2954">
        <v>20.428388999999999</v>
      </c>
      <c r="AB2954">
        <v>20.504792999999999</v>
      </c>
      <c r="AC2954">
        <v>20.769403000000001</v>
      </c>
      <c r="AD2954">
        <v>20.624569000000001</v>
      </c>
      <c r="AE2954">
        <v>20.601241999999999</v>
      </c>
      <c r="AF2954">
        <v>20.698359</v>
      </c>
      <c r="AG2954">
        <v>21.045632999999999</v>
      </c>
      <c r="AH2954">
        <v>21.32621</v>
      </c>
      <c r="AI2954">
        <v>21.671484</v>
      </c>
      <c r="AJ2954">
        <v>21.821111999999999</v>
      </c>
      <c r="AK2954">
        <v>21.940237</v>
      </c>
      <c r="AL2954">
        <v>21.802519</v>
      </c>
      <c r="AM2954">
        <v>21.807793</v>
      </c>
      <c r="AN2954">
        <v>21.963733999999999</v>
      </c>
      <c r="AO2954" s="1">
        <v>1.4E-2</v>
      </c>
    </row>
    <row r="2955" spans="1:41" hidden="1" x14ac:dyDescent="0.2">
      <c r="A2955" t="s">
        <v>2357</v>
      </c>
      <c r="B2955" t="s">
        <v>17</v>
      </c>
      <c r="C2955" t="s">
        <v>2648</v>
      </c>
      <c r="D2955" t="s">
        <v>2672</v>
      </c>
      <c r="E2955" t="s">
        <v>2654</v>
      </c>
      <c r="I2955" t="s">
        <v>10</v>
      </c>
    </row>
    <row r="2956" spans="1:41" hidden="1" x14ac:dyDescent="0.2">
      <c r="A2956" t="s">
        <v>2357</v>
      </c>
      <c r="B2956" t="s">
        <v>11</v>
      </c>
      <c r="C2956" t="s">
        <v>2648</v>
      </c>
      <c r="D2956" t="s">
        <v>2672</v>
      </c>
      <c r="E2956" t="s">
        <v>2654</v>
      </c>
      <c r="F2956" t="s">
        <v>2651</v>
      </c>
      <c r="H2956" t="s">
        <v>2171</v>
      </c>
      <c r="I2956" t="s">
        <v>10</v>
      </c>
      <c r="K2956">
        <v>23.442276</v>
      </c>
      <c r="L2956">
        <v>22.852322000000001</v>
      </c>
      <c r="M2956">
        <v>21.883116000000001</v>
      </c>
      <c r="N2956">
        <v>22.536601999999998</v>
      </c>
      <c r="O2956">
        <v>22.358179</v>
      </c>
      <c r="P2956">
        <v>22.172989000000001</v>
      </c>
      <c r="Q2956">
        <v>22.078796000000001</v>
      </c>
      <c r="R2956">
        <v>22.260542000000001</v>
      </c>
      <c r="S2956">
        <v>22.385103000000001</v>
      </c>
      <c r="T2956">
        <v>22.338177000000002</v>
      </c>
      <c r="U2956">
        <v>22.637160999999999</v>
      </c>
      <c r="V2956">
        <v>22.739971000000001</v>
      </c>
      <c r="W2956">
        <v>22.779693999999999</v>
      </c>
      <c r="X2956">
        <v>22.810984000000001</v>
      </c>
      <c r="Y2956">
        <v>22.946504999999998</v>
      </c>
      <c r="Z2956">
        <v>23.151593999999999</v>
      </c>
      <c r="AA2956">
        <v>23.386275999999999</v>
      </c>
      <c r="AB2956">
        <v>23.541847000000001</v>
      </c>
      <c r="AC2956">
        <v>23.639779999999998</v>
      </c>
      <c r="AD2956">
        <v>23.794146000000001</v>
      </c>
      <c r="AE2956">
        <v>23.922187999999998</v>
      </c>
      <c r="AF2956">
        <v>23.970575</v>
      </c>
      <c r="AG2956">
        <v>24.284101</v>
      </c>
      <c r="AH2956">
        <v>24.586051999999999</v>
      </c>
      <c r="AI2956">
        <v>24.732492000000001</v>
      </c>
      <c r="AJ2956">
        <v>24.920860000000001</v>
      </c>
      <c r="AK2956">
        <v>24.993824</v>
      </c>
      <c r="AL2956">
        <v>24.964689</v>
      </c>
      <c r="AM2956">
        <v>24.961131999999999</v>
      </c>
      <c r="AN2956">
        <v>24.891190000000002</v>
      </c>
      <c r="AO2956" s="1">
        <v>2E-3</v>
      </c>
    </row>
    <row r="2957" spans="1:41" hidden="1" x14ac:dyDescent="0.2">
      <c r="A2957" t="s">
        <v>2357</v>
      </c>
      <c r="B2957" t="s">
        <v>13</v>
      </c>
      <c r="C2957" t="s">
        <v>2648</v>
      </c>
      <c r="D2957" t="s">
        <v>2672</v>
      </c>
      <c r="E2957" t="s">
        <v>2654</v>
      </c>
      <c r="F2957" t="s">
        <v>2652</v>
      </c>
      <c r="H2957" t="s">
        <v>2172</v>
      </c>
      <c r="I2957" t="s">
        <v>10</v>
      </c>
      <c r="K2957">
        <v>23.442278000000002</v>
      </c>
      <c r="L2957">
        <v>22.849833</v>
      </c>
      <c r="M2957">
        <v>21.443726999999999</v>
      </c>
      <c r="N2957">
        <v>21.630987000000001</v>
      </c>
      <c r="O2957">
        <v>21.365797000000001</v>
      </c>
      <c r="P2957">
        <v>21.197179999999999</v>
      </c>
      <c r="Q2957">
        <v>21.159877999999999</v>
      </c>
      <c r="R2957">
        <v>21.307448999999998</v>
      </c>
      <c r="S2957">
        <v>21.362085</v>
      </c>
      <c r="T2957">
        <v>21.278030000000001</v>
      </c>
      <c r="U2957">
        <v>21.380247000000001</v>
      </c>
      <c r="V2957">
        <v>21.43075</v>
      </c>
      <c r="W2957">
        <v>21.448685000000001</v>
      </c>
      <c r="X2957">
        <v>21.276078999999999</v>
      </c>
      <c r="Y2957">
        <v>21.250623999999998</v>
      </c>
      <c r="Z2957">
        <v>21.239985000000001</v>
      </c>
      <c r="AA2957">
        <v>21.297028000000001</v>
      </c>
      <c r="AB2957">
        <v>21.382308999999999</v>
      </c>
      <c r="AC2957">
        <v>21.406929000000002</v>
      </c>
      <c r="AD2957">
        <v>21.70035</v>
      </c>
      <c r="AE2957">
        <v>21.845224000000002</v>
      </c>
      <c r="AF2957">
        <v>21.870235000000001</v>
      </c>
      <c r="AG2957">
        <v>22.165365000000001</v>
      </c>
      <c r="AH2957">
        <v>22.289940000000001</v>
      </c>
      <c r="AI2957">
        <v>22.343094000000001</v>
      </c>
      <c r="AJ2957">
        <v>22.549230999999999</v>
      </c>
      <c r="AK2957">
        <v>22.438745000000001</v>
      </c>
      <c r="AL2957">
        <v>22.497872999999998</v>
      </c>
      <c r="AM2957">
        <v>22.737639999999999</v>
      </c>
      <c r="AN2957">
        <v>22.874983</v>
      </c>
      <c r="AO2957" s="1">
        <v>-1E-3</v>
      </c>
    </row>
    <row r="2958" spans="1:41" hidden="1" x14ac:dyDescent="0.2">
      <c r="A2958" t="s">
        <v>2357</v>
      </c>
      <c r="B2958" t="s">
        <v>15</v>
      </c>
      <c r="C2958" t="s">
        <v>2648</v>
      </c>
      <c r="D2958" t="s">
        <v>2672</v>
      </c>
      <c r="E2958" t="s">
        <v>2654</v>
      </c>
      <c r="F2958" t="s">
        <v>2653</v>
      </c>
      <c r="H2958" t="s">
        <v>2173</v>
      </c>
      <c r="I2958" t="s">
        <v>10</v>
      </c>
      <c r="K2958">
        <v>23.442270000000001</v>
      </c>
      <c r="L2958">
        <v>22.849589999999999</v>
      </c>
      <c r="M2958">
        <v>21.751200000000001</v>
      </c>
      <c r="N2958">
        <v>22.712629</v>
      </c>
      <c r="O2958">
        <v>22.921700000000001</v>
      </c>
      <c r="P2958">
        <v>22.901146000000001</v>
      </c>
      <c r="Q2958">
        <v>22.947872</v>
      </c>
      <c r="R2958">
        <v>23.373791000000001</v>
      </c>
      <c r="S2958">
        <v>24.296043000000001</v>
      </c>
      <c r="T2958">
        <v>24.540205</v>
      </c>
      <c r="U2958">
        <v>24.901529</v>
      </c>
      <c r="V2958">
        <v>25.221052</v>
      </c>
      <c r="W2958">
        <v>25.52647</v>
      </c>
      <c r="X2958">
        <v>25.791248</v>
      </c>
      <c r="Y2958">
        <v>25.890615</v>
      </c>
      <c r="Z2958">
        <v>26.098344999999998</v>
      </c>
      <c r="AA2958">
        <v>26.349979000000001</v>
      </c>
      <c r="AB2958">
        <v>26.409775</v>
      </c>
      <c r="AC2958">
        <v>26.581468999999998</v>
      </c>
      <c r="AD2958">
        <v>26.274971000000001</v>
      </c>
      <c r="AE2958">
        <v>26.251369</v>
      </c>
      <c r="AF2958">
        <v>26.331707000000002</v>
      </c>
      <c r="AG2958">
        <v>26.618355000000001</v>
      </c>
      <c r="AH2958">
        <v>26.881741999999999</v>
      </c>
      <c r="AI2958">
        <v>27.200264000000001</v>
      </c>
      <c r="AJ2958">
        <v>27.319693000000001</v>
      </c>
      <c r="AK2958">
        <v>27.387642</v>
      </c>
      <c r="AL2958">
        <v>27.230459</v>
      </c>
      <c r="AM2958">
        <v>27.228010000000001</v>
      </c>
      <c r="AN2958">
        <v>27.350570999999999</v>
      </c>
      <c r="AO2958" s="1">
        <v>5.0000000000000001E-3</v>
      </c>
    </row>
    <row r="2959" spans="1:41" hidden="1" x14ac:dyDescent="0.2">
      <c r="A2959" t="s">
        <v>2357</v>
      </c>
      <c r="B2959" t="s">
        <v>36</v>
      </c>
      <c r="C2959" t="s">
        <v>2648</v>
      </c>
      <c r="D2959" t="s">
        <v>2672</v>
      </c>
      <c r="E2959" t="s">
        <v>2660</v>
      </c>
      <c r="I2959" t="s">
        <v>10</v>
      </c>
    </row>
    <row r="2960" spans="1:41" hidden="1" x14ac:dyDescent="0.2">
      <c r="A2960" t="s">
        <v>2357</v>
      </c>
      <c r="B2960" t="s">
        <v>11</v>
      </c>
      <c r="C2960" t="s">
        <v>2648</v>
      </c>
      <c r="D2960" t="s">
        <v>2672</v>
      </c>
      <c r="E2960" t="s">
        <v>2660</v>
      </c>
      <c r="F2960" t="s">
        <v>2651</v>
      </c>
      <c r="H2960" t="s">
        <v>2174</v>
      </c>
      <c r="I2960" t="s">
        <v>10</v>
      </c>
      <c r="K2960">
        <v>7.2853839999999996</v>
      </c>
      <c r="L2960">
        <v>9.0032440000000005</v>
      </c>
      <c r="M2960">
        <v>8.7265160000000002</v>
      </c>
      <c r="N2960">
        <v>9.8955749999999991</v>
      </c>
      <c r="O2960">
        <v>10.161401</v>
      </c>
      <c r="P2960">
        <v>10.529251</v>
      </c>
      <c r="Q2960">
        <v>11.023706000000001</v>
      </c>
      <c r="R2960">
        <v>11.242582000000001</v>
      </c>
      <c r="S2960">
        <v>11.363346</v>
      </c>
      <c r="T2960">
        <v>11.50773</v>
      </c>
      <c r="U2960">
        <v>11.846892</v>
      </c>
      <c r="V2960">
        <v>11.976870999999999</v>
      </c>
      <c r="W2960">
        <v>12.076579000000001</v>
      </c>
      <c r="X2960">
        <v>12.119066</v>
      </c>
      <c r="Y2960">
        <v>12.147212</v>
      </c>
      <c r="Z2960">
        <v>12.105446000000001</v>
      </c>
      <c r="AA2960">
        <v>12.089389000000001</v>
      </c>
      <c r="AB2960">
        <v>12.360428000000001</v>
      </c>
      <c r="AC2960">
        <v>12.339242</v>
      </c>
      <c r="AD2960">
        <v>12.698871</v>
      </c>
      <c r="AE2960">
        <v>12.964173000000001</v>
      </c>
      <c r="AF2960">
        <v>13.117074000000001</v>
      </c>
      <c r="AG2960">
        <v>13.466552999999999</v>
      </c>
      <c r="AH2960">
        <v>13.720514</v>
      </c>
      <c r="AI2960">
        <v>13.7728</v>
      </c>
      <c r="AJ2960">
        <v>14.063003999999999</v>
      </c>
      <c r="AK2960">
        <v>14.172300999999999</v>
      </c>
      <c r="AL2960">
        <v>14.249079999999999</v>
      </c>
      <c r="AM2960">
        <v>14.278598000000001</v>
      </c>
      <c r="AN2960">
        <v>14.243570999999999</v>
      </c>
      <c r="AO2960" s="1">
        <v>2.3E-2</v>
      </c>
    </row>
    <row r="2961" spans="1:41" hidden="1" x14ac:dyDescent="0.2">
      <c r="A2961" t="s">
        <v>2357</v>
      </c>
      <c r="B2961" t="s">
        <v>13</v>
      </c>
      <c r="C2961" t="s">
        <v>2648</v>
      </c>
      <c r="D2961" t="s">
        <v>2672</v>
      </c>
      <c r="E2961" t="s">
        <v>2660</v>
      </c>
      <c r="F2961" t="s">
        <v>2652</v>
      </c>
      <c r="H2961" t="s">
        <v>2175</v>
      </c>
      <c r="I2961" t="s">
        <v>10</v>
      </c>
      <c r="K2961">
        <v>7.2853839999999996</v>
      </c>
      <c r="L2961">
        <v>9.0032440000000005</v>
      </c>
      <c r="M2961">
        <v>8.4760270000000002</v>
      </c>
      <c r="N2961">
        <v>9.1359539999999999</v>
      </c>
      <c r="O2961">
        <v>9.3317899999999998</v>
      </c>
      <c r="P2961">
        <v>9.7049280000000007</v>
      </c>
      <c r="Q2961">
        <v>10.185397999999999</v>
      </c>
      <c r="R2961">
        <v>10.353541</v>
      </c>
      <c r="S2961">
        <v>10.446998000000001</v>
      </c>
      <c r="T2961">
        <v>10.534414999999999</v>
      </c>
      <c r="U2961">
        <v>10.717459</v>
      </c>
      <c r="V2961">
        <v>10.78234</v>
      </c>
      <c r="W2961">
        <v>10.818322999999999</v>
      </c>
      <c r="X2961">
        <v>10.763144</v>
      </c>
      <c r="Y2961">
        <v>10.758924</v>
      </c>
      <c r="Z2961">
        <v>10.700153</v>
      </c>
      <c r="AA2961">
        <v>10.789365999999999</v>
      </c>
      <c r="AB2961">
        <v>10.916233</v>
      </c>
      <c r="AC2961">
        <v>10.978979000000001</v>
      </c>
      <c r="AD2961">
        <v>11.278321999999999</v>
      </c>
      <c r="AE2961">
        <v>11.407743</v>
      </c>
      <c r="AF2961">
        <v>11.565098000000001</v>
      </c>
      <c r="AG2961">
        <v>11.743671000000001</v>
      </c>
      <c r="AH2961">
        <v>11.861686000000001</v>
      </c>
      <c r="AI2961">
        <v>12.050808999999999</v>
      </c>
      <c r="AJ2961">
        <v>12.22611</v>
      </c>
      <c r="AK2961">
        <v>12.120687999999999</v>
      </c>
      <c r="AL2961">
        <v>12.136151</v>
      </c>
      <c r="AM2961">
        <v>12.335784</v>
      </c>
      <c r="AN2961">
        <v>12.371141</v>
      </c>
      <c r="AO2961" s="1">
        <v>1.7999999999999999E-2</v>
      </c>
    </row>
    <row r="2962" spans="1:41" hidden="1" x14ac:dyDescent="0.2">
      <c r="A2962" t="s">
        <v>2357</v>
      </c>
      <c r="B2962" t="s">
        <v>15</v>
      </c>
      <c r="C2962" t="s">
        <v>2648</v>
      </c>
      <c r="D2962" t="s">
        <v>2672</v>
      </c>
      <c r="E2962" t="s">
        <v>2660</v>
      </c>
      <c r="F2962" t="s">
        <v>2653</v>
      </c>
      <c r="H2962" t="s">
        <v>2176</v>
      </c>
      <c r="I2962" t="s">
        <v>10</v>
      </c>
      <c r="K2962">
        <v>7.2853839999999996</v>
      </c>
      <c r="L2962">
        <v>9.0032440000000005</v>
      </c>
      <c r="M2962">
        <v>8.6893670000000007</v>
      </c>
      <c r="N2962">
        <v>10.034919</v>
      </c>
      <c r="O2962">
        <v>10.75778</v>
      </c>
      <c r="P2962">
        <v>11.117573999999999</v>
      </c>
      <c r="Q2962">
        <v>11.866611000000001</v>
      </c>
      <c r="R2962">
        <v>12.241402000000001</v>
      </c>
      <c r="S2962">
        <v>12.822016</v>
      </c>
      <c r="T2962">
        <v>12.918794999999999</v>
      </c>
      <c r="U2962">
        <v>13.139594000000001</v>
      </c>
      <c r="V2962">
        <v>13.374419</v>
      </c>
      <c r="W2962">
        <v>13.593601</v>
      </c>
      <c r="X2962">
        <v>13.552159</v>
      </c>
      <c r="Y2962">
        <v>13.600809</v>
      </c>
      <c r="Z2962">
        <v>13.894339</v>
      </c>
      <c r="AA2962">
        <v>13.682926</v>
      </c>
      <c r="AB2962">
        <v>14.168736000000001</v>
      </c>
      <c r="AC2962">
        <v>14.061401999999999</v>
      </c>
      <c r="AD2962">
        <v>14.540962</v>
      </c>
      <c r="AE2962">
        <v>14.718254</v>
      </c>
      <c r="AF2962">
        <v>14.824814999999999</v>
      </c>
      <c r="AG2962">
        <v>15.13594</v>
      </c>
      <c r="AH2962">
        <v>15.131321</v>
      </c>
      <c r="AI2962">
        <v>15.184996999999999</v>
      </c>
      <c r="AJ2962">
        <v>15.418237</v>
      </c>
      <c r="AK2962">
        <v>15.446488</v>
      </c>
      <c r="AL2962">
        <v>15.52459</v>
      </c>
      <c r="AM2962">
        <v>15.601328000000001</v>
      </c>
      <c r="AN2962">
        <v>15.518219</v>
      </c>
      <c r="AO2962" s="1">
        <v>2.5999999999999999E-2</v>
      </c>
    </row>
    <row r="2963" spans="1:41" hidden="1" x14ac:dyDescent="0.2">
      <c r="A2963" t="s">
        <v>2357</v>
      </c>
      <c r="B2963" t="s">
        <v>21</v>
      </c>
      <c r="C2963" t="s">
        <v>2648</v>
      </c>
      <c r="D2963" t="s">
        <v>2672</v>
      </c>
      <c r="E2963" t="s">
        <v>2655</v>
      </c>
      <c r="I2963" t="s">
        <v>10</v>
      </c>
    </row>
    <row r="2964" spans="1:41" hidden="1" x14ac:dyDescent="0.2">
      <c r="A2964" t="s">
        <v>2357</v>
      </c>
      <c r="B2964" t="s">
        <v>11</v>
      </c>
      <c r="C2964" t="s">
        <v>2648</v>
      </c>
      <c r="D2964" t="s">
        <v>2672</v>
      </c>
      <c r="E2964" t="s">
        <v>2655</v>
      </c>
      <c r="F2964" t="s">
        <v>2651</v>
      </c>
      <c r="H2964" t="s">
        <v>2177</v>
      </c>
      <c r="I2964" t="s">
        <v>10</v>
      </c>
      <c r="K2964">
        <v>6.5114939999999999</v>
      </c>
      <c r="L2964">
        <v>6.1846310000000004</v>
      </c>
      <c r="M2964">
        <v>5.938123</v>
      </c>
      <c r="N2964">
        <v>5.7679650000000002</v>
      </c>
      <c r="O2964">
        <v>5.7474920000000003</v>
      </c>
      <c r="P2964">
        <v>5.8027980000000001</v>
      </c>
      <c r="Q2964">
        <v>5.9857639999999996</v>
      </c>
      <c r="R2964">
        <v>6.138452</v>
      </c>
      <c r="S2964">
        <v>6.2987690000000001</v>
      </c>
      <c r="T2964">
        <v>6.4004490000000001</v>
      </c>
      <c r="U2964">
        <v>6.3897649999999997</v>
      </c>
      <c r="V2964">
        <v>6.3480109999999996</v>
      </c>
      <c r="W2964">
        <v>6.3929020000000003</v>
      </c>
      <c r="X2964">
        <v>6.385078</v>
      </c>
      <c r="Y2964">
        <v>6.3643029999999996</v>
      </c>
      <c r="Z2964">
        <v>6.3936859999999998</v>
      </c>
      <c r="AA2964">
        <v>6.4395379999999998</v>
      </c>
      <c r="AB2964">
        <v>6.4324849999999998</v>
      </c>
      <c r="AC2964">
        <v>6.4322220000000003</v>
      </c>
      <c r="AD2964">
        <v>6.4493020000000003</v>
      </c>
      <c r="AE2964">
        <v>6.474723</v>
      </c>
      <c r="AF2964">
        <v>6.4709979999999998</v>
      </c>
      <c r="AG2964">
        <v>6.5210489999999997</v>
      </c>
      <c r="AH2964">
        <v>6.5039470000000001</v>
      </c>
      <c r="AI2964">
        <v>6.5128349999999999</v>
      </c>
      <c r="AJ2964">
        <v>6.527088</v>
      </c>
      <c r="AK2964">
        <v>6.55307</v>
      </c>
      <c r="AL2964">
        <v>6.5454299999999996</v>
      </c>
      <c r="AM2964">
        <v>6.5411200000000003</v>
      </c>
      <c r="AN2964">
        <v>6.5743869999999998</v>
      </c>
      <c r="AO2964" s="1">
        <v>0</v>
      </c>
    </row>
    <row r="2965" spans="1:41" hidden="1" x14ac:dyDescent="0.2">
      <c r="A2965" t="s">
        <v>2357</v>
      </c>
      <c r="B2965" t="s">
        <v>13</v>
      </c>
      <c r="C2965" t="s">
        <v>2648</v>
      </c>
      <c r="D2965" t="s">
        <v>2672</v>
      </c>
      <c r="E2965" t="s">
        <v>2655</v>
      </c>
      <c r="F2965" t="s">
        <v>2652</v>
      </c>
      <c r="H2965" t="s">
        <v>2178</v>
      </c>
      <c r="I2965" t="s">
        <v>10</v>
      </c>
      <c r="K2965">
        <v>6.4887670000000002</v>
      </c>
      <c r="L2965">
        <v>5.9819560000000003</v>
      </c>
      <c r="M2965">
        <v>5.5838970000000003</v>
      </c>
      <c r="N2965">
        <v>5.2566879999999996</v>
      </c>
      <c r="O2965">
        <v>5.1440960000000002</v>
      </c>
      <c r="P2965">
        <v>5.1405029999999998</v>
      </c>
      <c r="Q2965">
        <v>5.2274640000000003</v>
      </c>
      <c r="R2965">
        <v>5.3233470000000001</v>
      </c>
      <c r="S2965">
        <v>5.3975010000000001</v>
      </c>
      <c r="T2965">
        <v>5.4600660000000003</v>
      </c>
      <c r="U2965">
        <v>5.3367810000000002</v>
      </c>
      <c r="V2965">
        <v>5.3090729999999997</v>
      </c>
      <c r="W2965">
        <v>5.3809670000000001</v>
      </c>
      <c r="X2965">
        <v>5.3972470000000001</v>
      </c>
      <c r="Y2965">
        <v>5.3683889999999996</v>
      </c>
      <c r="Z2965">
        <v>5.3609900000000001</v>
      </c>
      <c r="AA2965">
        <v>5.3341279999999998</v>
      </c>
      <c r="AB2965">
        <v>5.2937969999999996</v>
      </c>
      <c r="AC2965">
        <v>5.3035800000000002</v>
      </c>
      <c r="AD2965">
        <v>5.2614679999999998</v>
      </c>
      <c r="AE2965">
        <v>5.2440230000000003</v>
      </c>
      <c r="AF2965">
        <v>5.2147870000000003</v>
      </c>
      <c r="AG2965">
        <v>5.2341749999999996</v>
      </c>
      <c r="AH2965">
        <v>5.2458210000000003</v>
      </c>
      <c r="AI2965">
        <v>5.273034</v>
      </c>
      <c r="AJ2965">
        <v>5.2890160000000002</v>
      </c>
      <c r="AK2965">
        <v>5.2688810000000004</v>
      </c>
      <c r="AL2965">
        <v>5.2729900000000001</v>
      </c>
      <c r="AM2965">
        <v>5.2779809999999996</v>
      </c>
      <c r="AN2965">
        <v>5.3080740000000004</v>
      </c>
      <c r="AO2965" s="1">
        <v>-7.0000000000000001E-3</v>
      </c>
    </row>
    <row r="2966" spans="1:41" hidden="1" x14ac:dyDescent="0.2">
      <c r="A2966" t="s">
        <v>2357</v>
      </c>
      <c r="B2966" t="s">
        <v>15</v>
      </c>
      <c r="C2966" t="s">
        <v>2648</v>
      </c>
      <c r="D2966" t="s">
        <v>2672</v>
      </c>
      <c r="E2966" t="s">
        <v>2655</v>
      </c>
      <c r="F2966" t="s">
        <v>2653</v>
      </c>
      <c r="H2966" t="s">
        <v>2179</v>
      </c>
      <c r="I2966" t="s">
        <v>10</v>
      </c>
      <c r="K2966">
        <v>6.5086950000000003</v>
      </c>
      <c r="L2966">
        <v>6.6939500000000001</v>
      </c>
      <c r="M2966">
        <v>6.6816230000000001</v>
      </c>
      <c r="N2966">
        <v>6.8504810000000003</v>
      </c>
      <c r="O2966">
        <v>7.008642</v>
      </c>
      <c r="P2966">
        <v>7.2590669999999999</v>
      </c>
      <c r="Q2966">
        <v>7.4793599999999998</v>
      </c>
      <c r="R2966">
        <v>7.8265510000000003</v>
      </c>
      <c r="S2966">
        <v>8.2149710000000002</v>
      </c>
      <c r="T2966">
        <v>8.4462109999999999</v>
      </c>
      <c r="U2966">
        <v>8.7221620000000009</v>
      </c>
      <c r="V2966">
        <v>8.9447980000000005</v>
      </c>
      <c r="W2966">
        <v>9.0536650000000005</v>
      </c>
      <c r="X2966">
        <v>9.191281</v>
      </c>
      <c r="Y2966">
        <v>9.2449130000000004</v>
      </c>
      <c r="Z2966">
        <v>9.4391440000000006</v>
      </c>
      <c r="AA2966">
        <v>9.5331340000000004</v>
      </c>
      <c r="AB2966">
        <v>9.6583600000000001</v>
      </c>
      <c r="AC2966">
        <v>9.7999240000000007</v>
      </c>
      <c r="AD2966">
        <v>9.9502079999999999</v>
      </c>
      <c r="AE2966">
        <v>9.9813939999999999</v>
      </c>
      <c r="AF2966">
        <v>9.9465970000000006</v>
      </c>
      <c r="AG2966">
        <v>9.9469650000000005</v>
      </c>
      <c r="AH2966">
        <v>10.102881999999999</v>
      </c>
      <c r="AI2966">
        <v>10.155915999999999</v>
      </c>
      <c r="AJ2966">
        <v>10.229142</v>
      </c>
      <c r="AK2966">
        <v>10.305482</v>
      </c>
      <c r="AL2966">
        <v>10.337203000000001</v>
      </c>
      <c r="AM2966">
        <v>10.443465</v>
      </c>
      <c r="AN2966">
        <v>10.51844</v>
      </c>
      <c r="AO2966" s="1">
        <v>1.7000000000000001E-2</v>
      </c>
    </row>
    <row r="2967" spans="1:41" hidden="1" x14ac:dyDescent="0.2">
      <c r="A2967" t="s">
        <v>2357</v>
      </c>
      <c r="B2967" t="s">
        <v>59</v>
      </c>
      <c r="C2967" t="s">
        <v>2648</v>
      </c>
      <c r="D2967" t="s">
        <v>2672</v>
      </c>
      <c r="E2967" t="s">
        <v>2661</v>
      </c>
      <c r="I2967" t="s">
        <v>10</v>
      </c>
    </row>
    <row r="2968" spans="1:41" hidden="1" x14ac:dyDescent="0.2">
      <c r="A2968" t="s">
        <v>2357</v>
      </c>
      <c r="B2968" t="s">
        <v>11</v>
      </c>
      <c r="C2968" t="s">
        <v>2648</v>
      </c>
      <c r="D2968" t="s">
        <v>2672</v>
      </c>
      <c r="E2968" t="s">
        <v>2661</v>
      </c>
      <c r="F2968" t="s">
        <v>2651</v>
      </c>
      <c r="H2968" t="s">
        <v>2180</v>
      </c>
      <c r="I2968" t="s">
        <v>10</v>
      </c>
      <c r="K2968">
        <v>0</v>
      </c>
      <c r="L2968">
        <v>0</v>
      </c>
      <c r="M2968">
        <v>0</v>
      </c>
      <c r="N2968">
        <v>0</v>
      </c>
      <c r="O2968">
        <v>0</v>
      </c>
      <c r="P2968">
        <v>0</v>
      </c>
      <c r="Q2968">
        <v>0</v>
      </c>
      <c r="R2968">
        <v>0</v>
      </c>
      <c r="S2968">
        <v>0</v>
      </c>
      <c r="T2968">
        <v>0</v>
      </c>
      <c r="U2968">
        <v>0</v>
      </c>
      <c r="V2968">
        <v>0</v>
      </c>
      <c r="W2968">
        <v>0</v>
      </c>
      <c r="X2968">
        <v>0</v>
      </c>
      <c r="Y2968">
        <v>0</v>
      </c>
      <c r="Z2968">
        <v>0</v>
      </c>
      <c r="AA2968">
        <v>0</v>
      </c>
      <c r="AB2968">
        <v>0</v>
      </c>
      <c r="AC2968">
        <v>0</v>
      </c>
      <c r="AD2968">
        <v>0</v>
      </c>
      <c r="AE2968">
        <v>0</v>
      </c>
      <c r="AF2968">
        <v>0</v>
      </c>
      <c r="AG2968">
        <v>0</v>
      </c>
      <c r="AH2968">
        <v>0</v>
      </c>
      <c r="AI2968">
        <v>0</v>
      </c>
      <c r="AJ2968">
        <v>0</v>
      </c>
      <c r="AK2968">
        <v>0</v>
      </c>
      <c r="AL2968">
        <v>0</v>
      </c>
      <c r="AM2968">
        <v>0</v>
      </c>
      <c r="AN2968">
        <v>0</v>
      </c>
      <c r="AO2968" t="s">
        <v>69</v>
      </c>
    </row>
    <row r="2969" spans="1:41" hidden="1" x14ac:dyDescent="0.2">
      <c r="A2969" t="s">
        <v>2357</v>
      </c>
      <c r="B2969" t="s">
        <v>13</v>
      </c>
      <c r="C2969" t="s">
        <v>2648</v>
      </c>
      <c r="D2969" t="s">
        <v>2672</v>
      </c>
      <c r="E2969" t="s">
        <v>2661</v>
      </c>
      <c r="F2969" t="s">
        <v>2652</v>
      </c>
      <c r="H2969" t="s">
        <v>2181</v>
      </c>
      <c r="I2969" t="s">
        <v>10</v>
      </c>
      <c r="K2969">
        <v>0</v>
      </c>
      <c r="L2969">
        <v>0</v>
      </c>
      <c r="M2969">
        <v>0</v>
      </c>
      <c r="N2969">
        <v>0</v>
      </c>
      <c r="O2969">
        <v>0</v>
      </c>
      <c r="P2969">
        <v>0</v>
      </c>
      <c r="Q2969">
        <v>0</v>
      </c>
      <c r="R2969">
        <v>0</v>
      </c>
      <c r="S2969">
        <v>0</v>
      </c>
      <c r="T2969">
        <v>0</v>
      </c>
      <c r="U2969">
        <v>0</v>
      </c>
      <c r="V2969">
        <v>0</v>
      </c>
      <c r="W2969">
        <v>0</v>
      </c>
      <c r="X2969">
        <v>0</v>
      </c>
      <c r="Y2969">
        <v>0</v>
      </c>
      <c r="Z2969">
        <v>0</v>
      </c>
      <c r="AA2969">
        <v>0</v>
      </c>
      <c r="AB2969">
        <v>0</v>
      </c>
      <c r="AC2969">
        <v>0</v>
      </c>
      <c r="AD2969">
        <v>0</v>
      </c>
      <c r="AE2969">
        <v>0</v>
      </c>
      <c r="AF2969">
        <v>0</v>
      </c>
      <c r="AG2969">
        <v>0</v>
      </c>
      <c r="AH2969">
        <v>0</v>
      </c>
      <c r="AI2969">
        <v>0</v>
      </c>
      <c r="AJ2969">
        <v>0</v>
      </c>
      <c r="AK2969">
        <v>0</v>
      </c>
      <c r="AL2969">
        <v>0</v>
      </c>
      <c r="AM2969">
        <v>0</v>
      </c>
      <c r="AN2969">
        <v>0</v>
      </c>
      <c r="AO2969" t="s">
        <v>69</v>
      </c>
    </row>
    <row r="2970" spans="1:41" hidden="1" x14ac:dyDescent="0.2">
      <c r="A2970" t="s">
        <v>2357</v>
      </c>
      <c r="B2970" t="s">
        <v>15</v>
      </c>
      <c r="C2970" t="s">
        <v>2648</v>
      </c>
      <c r="D2970" t="s">
        <v>2672</v>
      </c>
      <c r="E2970" t="s">
        <v>2661</v>
      </c>
      <c r="F2970" t="s">
        <v>2653</v>
      </c>
      <c r="H2970" t="s">
        <v>2182</v>
      </c>
      <c r="I2970" t="s">
        <v>10</v>
      </c>
      <c r="K2970">
        <v>0</v>
      </c>
      <c r="L2970">
        <v>0</v>
      </c>
      <c r="M2970">
        <v>0</v>
      </c>
      <c r="N2970">
        <v>0</v>
      </c>
      <c r="O2970">
        <v>0</v>
      </c>
      <c r="P2970">
        <v>0</v>
      </c>
      <c r="Q2970">
        <v>0</v>
      </c>
      <c r="R2970">
        <v>0</v>
      </c>
      <c r="S2970">
        <v>0</v>
      </c>
      <c r="T2970">
        <v>0</v>
      </c>
      <c r="U2970">
        <v>0</v>
      </c>
      <c r="V2970">
        <v>0</v>
      </c>
      <c r="W2970">
        <v>0</v>
      </c>
      <c r="X2970">
        <v>0</v>
      </c>
      <c r="Y2970">
        <v>0</v>
      </c>
      <c r="Z2970">
        <v>0</v>
      </c>
      <c r="AA2970">
        <v>0</v>
      </c>
      <c r="AB2970">
        <v>0</v>
      </c>
      <c r="AC2970">
        <v>0</v>
      </c>
      <c r="AD2970">
        <v>0</v>
      </c>
      <c r="AE2970">
        <v>0</v>
      </c>
      <c r="AF2970">
        <v>0</v>
      </c>
      <c r="AG2970">
        <v>0</v>
      </c>
      <c r="AH2970">
        <v>0</v>
      </c>
      <c r="AI2970">
        <v>0</v>
      </c>
      <c r="AJ2970">
        <v>0</v>
      </c>
      <c r="AK2970">
        <v>0</v>
      </c>
      <c r="AL2970">
        <v>0</v>
      </c>
      <c r="AM2970">
        <v>0</v>
      </c>
      <c r="AN2970">
        <v>0</v>
      </c>
      <c r="AO2970" t="s">
        <v>69</v>
      </c>
    </row>
    <row r="2971" spans="1:41" hidden="1" x14ac:dyDescent="0.2">
      <c r="A2971" t="s">
        <v>2357</v>
      </c>
      <c r="B2971" t="s">
        <v>147</v>
      </c>
      <c r="C2971" t="s">
        <v>2648</v>
      </c>
      <c r="D2971" t="s">
        <v>2672</v>
      </c>
      <c r="E2971" t="s">
        <v>2673</v>
      </c>
      <c r="I2971" t="s">
        <v>10</v>
      </c>
    </row>
    <row r="2972" spans="1:41" hidden="1" x14ac:dyDescent="0.2">
      <c r="A2972" t="s">
        <v>2357</v>
      </c>
      <c r="B2972" t="s">
        <v>11</v>
      </c>
      <c r="C2972" t="s">
        <v>2648</v>
      </c>
      <c r="D2972" t="s">
        <v>2672</v>
      </c>
      <c r="E2972" t="s">
        <v>2673</v>
      </c>
      <c r="F2972" t="s">
        <v>2651</v>
      </c>
      <c r="H2972" t="s">
        <v>2183</v>
      </c>
      <c r="I2972" t="s">
        <v>10</v>
      </c>
      <c r="K2972">
        <v>2.0423049999999998</v>
      </c>
      <c r="L2972">
        <v>2.0810569999999999</v>
      </c>
      <c r="M2972">
        <v>2.0571069999999998</v>
      </c>
      <c r="N2972">
        <v>2.0763379999999998</v>
      </c>
      <c r="O2972">
        <v>1.8319749999999999</v>
      </c>
      <c r="P2972">
        <v>1.8119799999999999</v>
      </c>
      <c r="Q2972">
        <v>1.816101</v>
      </c>
      <c r="R2972">
        <v>1.7557210000000001</v>
      </c>
      <c r="S2972">
        <v>1.769072</v>
      </c>
      <c r="T2972">
        <v>1.759153</v>
      </c>
      <c r="U2972">
        <v>1.7598590000000001</v>
      </c>
      <c r="V2972">
        <v>1.6638139999999999</v>
      </c>
      <c r="W2972">
        <v>1.616689</v>
      </c>
      <c r="X2972">
        <v>1.5984940000000001</v>
      </c>
      <c r="Y2972">
        <v>1.586109</v>
      </c>
      <c r="Z2972">
        <v>1.5779259999999999</v>
      </c>
      <c r="AA2972">
        <v>1.578308</v>
      </c>
      <c r="AB2972">
        <v>1.578924</v>
      </c>
      <c r="AC2972">
        <v>1.576411</v>
      </c>
      <c r="AD2972">
        <v>1.5767519999999999</v>
      </c>
      <c r="AE2972">
        <v>1.578384</v>
      </c>
      <c r="AF2972">
        <v>1.5750710000000001</v>
      </c>
      <c r="AG2972">
        <v>1.572249</v>
      </c>
      <c r="AH2972">
        <v>1.566459</v>
      </c>
      <c r="AI2972">
        <v>1.5640879999999999</v>
      </c>
      <c r="AJ2972">
        <v>1.5375719999999999</v>
      </c>
      <c r="AK2972">
        <v>1.5293159999999999</v>
      </c>
      <c r="AL2972">
        <v>1.5262</v>
      </c>
      <c r="AM2972">
        <v>1.522769</v>
      </c>
      <c r="AN2972">
        <v>1.521612</v>
      </c>
      <c r="AO2972" s="1">
        <v>-0.01</v>
      </c>
    </row>
    <row r="2973" spans="1:41" hidden="1" x14ac:dyDescent="0.2">
      <c r="A2973" t="s">
        <v>2357</v>
      </c>
      <c r="B2973" t="s">
        <v>13</v>
      </c>
      <c r="C2973" t="s">
        <v>2648</v>
      </c>
      <c r="D2973" t="s">
        <v>2672</v>
      </c>
      <c r="E2973" t="s">
        <v>2673</v>
      </c>
      <c r="F2973" t="s">
        <v>2652</v>
      </c>
      <c r="H2973" t="s">
        <v>2184</v>
      </c>
      <c r="I2973" t="s">
        <v>10</v>
      </c>
      <c r="K2973">
        <v>2.0417640000000001</v>
      </c>
      <c r="L2973">
        <v>2.0834830000000002</v>
      </c>
      <c r="M2973">
        <v>2.0550899999999999</v>
      </c>
      <c r="N2973">
        <v>2.0625819999999999</v>
      </c>
      <c r="O2973">
        <v>1.791973</v>
      </c>
      <c r="P2973">
        <v>1.7410950000000001</v>
      </c>
      <c r="Q2973">
        <v>1.73851</v>
      </c>
      <c r="R2973">
        <v>1.671071</v>
      </c>
      <c r="S2973">
        <v>1.689033</v>
      </c>
      <c r="T2973">
        <v>1.6654359999999999</v>
      </c>
      <c r="U2973">
        <v>1.678126</v>
      </c>
      <c r="V2973">
        <v>1.569431</v>
      </c>
      <c r="W2973">
        <v>1.536062</v>
      </c>
      <c r="X2973">
        <v>1.5303659999999999</v>
      </c>
      <c r="Y2973">
        <v>1.5068029999999999</v>
      </c>
      <c r="Z2973">
        <v>1.48471</v>
      </c>
      <c r="AA2973">
        <v>1.4806889999999999</v>
      </c>
      <c r="AB2973">
        <v>1.4665589999999999</v>
      </c>
      <c r="AC2973">
        <v>1.4651559999999999</v>
      </c>
      <c r="AD2973">
        <v>1.456709</v>
      </c>
      <c r="AE2973">
        <v>1.444742</v>
      </c>
      <c r="AF2973">
        <v>1.4289959999999999</v>
      </c>
      <c r="AG2973">
        <v>1.4210940000000001</v>
      </c>
      <c r="AH2973">
        <v>1.4145620000000001</v>
      </c>
      <c r="AI2973">
        <v>1.4144330000000001</v>
      </c>
      <c r="AJ2973">
        <v>1.4111229999999999</v>
      </c>
      <c r="AK2973">
        <v>1.4051419999999999</v>
      </c>
      <c r="AL2973">
        <v>1.3977189999999999</v>
      </c>
      <c r="AM2973">
        <v>1.3919680000000001</v>
      </c>
      <c r="AN2973">
        <v>1.3839399999999999</v>
      </c>
      <c r="AO2973" s="1">
        <v>-1.2999999999999999E-2</v>
      </c>
    </row>
    <row r="2974" spans="1:41" hidden="1" x14ac:dyDescent="0.2">
      <c r="A2974" t="s">
        <v>2357</v>
      </c>
      <c r="B2974" t="s">
        <v>15</v>
      </c>
      <c r="C2974" t="s">
        <v>2648</v>
      </c>
      <c r="D2974" t="s">
        <v>2672</v>
      </c>
      <c r="E2974" t="s">
        <v>2673</v>
      </c>
      <c r="F2974" t="s">
        <v>2653</v>
      </c>
      <c r="H2974" t="s">
        <v>2185</v>
      </c>
      <c r="I2974" t="s">
        <v>10</v>
      </c>
      <c r="K2974">
        <v>2.0432329999999999</v>
      </c>
      <c r="L2974">
        <v>2.084454</v>
      </c>
      <c r="M2974">
        <v>2.0807090000000001</v>
      </c>
      <c r="N2974">
        <v>2.0998570000000001</v>
      </c>
      <c r="O2974">
        <v>1.8781810000000001</v>
      </c>
      <c r="P2974">
        <v>1.8556809999999999</v>
      </c>
      <c r="Q2974">
        <v>1.860617</v>
      </c>
      <c r="R2974">
        <v>1.7945249999999999</v>
      </c>
      <c r="S2974">
        <v>1.8030520000000001</v>
      </c>
      <c r="T2974">
        <v>1.801242</v>
      </c>
      <c r="U2974">
        <v>1.8101119999999999</v>
      </c>
      <c r="V2974">
        <v>1.7338370000000001</v>
      </c>
      <c r="W2974">
        <v>1.693354</v>
      </c>
      <c r="X2974">
        <v>1.6983189999999999</v>
      </c>
      <c r="Y2974">
        <v>1.694531</v>
      </c>
      <c r="Z2974">
        <v>1.6854960000000001</v>
      </c>
      <c r="AA2974">
        <v>1.6871069999999999</v>
      </c>
      <c r="AB2974">
        <v>1.6790020000000001</v>
      </c>
      <c r="AC2974">
        <v>1.6724680000000001</v>
      </c>
      <c r="AD2974">
        <v>1.6673709999999999</v>
      </c>
      <c r="AE2974">
        <v>1.669065</v>
      </c>
      <c r="AF2974">
        <v>1.666423</v>
      </c>
      <c r="AG2974">
        <v>1.671276</v>
      </c>
      <c r="AH2974">
        <v>1.677594</v>
      </c>
      <c r="AI2974">
        <v>1.6969879999999999</v>
      </c>
      <c r="AJ2974">
        <v>1.713138</v>
      </c>
      <c r="AK2974">
        <v>1.729395</v>
      </c>
      <c r="AL2974">
        <v>1.73614</v>
      </c>
      <c r="AM2974">
        <v>1.7319329999999999</v>
      </c>
      <c r="AN2974">
        <v>1.72407</v>
      </c>
      <c r="AO2974" s="1">
        <v>-6.0000000000000001E-3</v>
      </c>
    </row>
    <row r="2975" spans="1:41" hidden="1" x14ac:dyDescent="0.2">
      <c r="A2975" t="s">
        <v>2357</v>
      </c>
      <c r="B2975" t="s">
        <v>67</v>
      </c>
      <c r="C2975" t="s">
        <v>2648</v>
      </c>
      <c r="D2975" t="s">
        <v>2672</v>
      </c>
      <c r="E2975" t="s">
        <v>2663</v>
      </c>
      <c r="I2975" t="s">
        <v>10</v>
      </c>
    </row>
    <row r="2976" spans="1:41" hidden="1" x14ac:dyDescent="0.2">
      <c r="A2976" t="s">
        <v>2357</v>
      </c>
      <c r="B2976" t="s">
        <v>11</v>
      </c>
      <c r="C2976" t="s">
        <v>2648</v>
      </c>
      <c r="D2976" t="s">
        <v>2672</v>
      </c>
      <c r="E2976" t="s">
        <v>2663</v>
      </c>
      <c r="F2976" t="s">
        <v>2651</v>
      </c>
      <c r="H2976" t="s">
        <v>2186</v>
      </c>
      <c r="I2976" t="s">
        <v>10</v>
      </c>
      <c r="K2976">
        <v>0</v>
      </c>
      <c r="L2976">
        <v>0</v>
      </c>
      <c r="M2976">
        <v>0</v>
      </c>
      <c r="N2976">
        <v>0</v>
      </c>
      <c r="O2976">
        <v>0</v>
      </c>
      <c r="P2976">
        <v>0</v>
      </c>
      <c r="Q2976">
        <v>0</v>
      </c>
      <c r="R2976">
        <v>0</v>
      </c>
      <c r="S2976">
        <v>0</v>
      </c>
      <c r="T2976">
        <v>0</v>
      </c>
      <c r="U2976">
        <v>0</v>
      </c>
      <c r="V2976">
        <v>0</v>
      </c>
      <c r="W2976">
        <v>0</v>
      </c>
      <c r="X2976">
        <v>0</v>
      </c>
      <c r="Y2976">
        <v>0</v>
      </c>
      <c r="Z2976">
        <v>0</v>
      </c>
      <c r="AA2976">
        <v>0</v>
      </c>
      <c r="AB2976">
        <v>0</v>
      </c>
      <c r="AC2976">
        <v>0</v>
      </c>
      <c r="AD2976">
        <v>0</v>
      </c>
      <c r="AE2976">
        <v>0</v>
      </c>
      <c r="AF2976">
        <v>0</v>
      </c>
      <c r="AG2976">
        <v>0</v>
      </c>
      <c r="AH2976">
        <v>0</v>
      </c>
      <c r="AI2976">
        <v>0</v>
      </c>
      <c r="AJ2976">
        <v>0</v>
      </c>
      <c r="AK2976">
        <v>0</v>
      </c>
      <c r="AL2976">
        <v>0</v>
      </c>
      <c r="AM2976">
        <v>0</v>
      </c>
      <c r="AN2976">
        <v>0</v>
      </c>
      <c r="AO2976" t="s">
        <v>69</v>
      </c>
    </row>
    <row r="2977" spans="1:41" hidden="1" x14ac:dyDescent="0.2">
      <c r="A2977" t="s">
        <v>2357</v>
      </c>
      <c r="B2977" t="s">
        <v>13</v>
      </c>
      <c r="C2977" t="s">
        <v>2648</v>
      </c>
      <c r="D2977" t="s">
        <v>2672</v>
      </c>
      <c r="E2977" t="s">
        <v>2663</v>
      </c>
      <c r="F2977" t="s">
        <v>2652</v>
      </c>
      <c r="H2977" t="s">
        <v>2187</v>
      </c>
      <c r="I2977" t="s">
        <v>10</v>
      </c>
      <c r="K2977">
        <v>0</v>
      </c>
      <c r="L2977">
        <v>0</v>
      </c>
      <c r="M2977">
        <v>0</v>
      </c>
      <c r="N2977">
        <v>0</v>
      </c>
      <c r="O2977">
        <v>0</v>
      </c>
      <c r="P2977">
        <v>0</v>
      </c>
      <c r="Q2977">
        <v>0</v>
      </c>
      <c r="R2977">
        <v>0</v>
      </c>
      <c r="S2977">
        <v>0</v>
      </c>
      <c r="T2977">
        <v>0</v>
      </c>
      <c r="U2977">
        <v>0</v>
      </c>
      <c r="V2977">
        <v>0</v>
      </c>
      <c r="W2977">
        <v>0</v>
      </c>
      <c r="X2977">
        <v>0</v>
      </c>
      <c r="Y2977">
        <v>0</v>
      </c>
      <c r="Z2977">
        <v>0</v>
      </c>
      <c r="AA2977">
        <v>0</v>
      </c>
      <c r="AB2977">
        <v>0</v>
      </c>
      <c r="AC2977">
        <v>0</v>
      </c>
      <c r="AD2977">
        <v>0</v>
      </c>
      <c r="AE2977">
        <v>0</v>
      </c>
      <c r="AF2977">
        <v>0</v>
      </c>
      <c r="AG2977">
        <v>0</v>
      </c>
      <c r="AH2977">
        <v>0</v>
      </c>
      <c r="AI2977">
        <v>0</v>
      </c>
      <c r="AJ2977">
        <v>0</v>
      </c>
      <c r="AK2977">
        <v>0</v>
      </c>
      <c r="AL2977">
        <v>0</v>
      </c>
      <c r="AM2977">
        <v>0</v>
      </c>
      <c r="AN2977">
        <v>0</v>
      </c>
      <c r="AO2977" t="s">
        <v>69</v>
      </c>
    </row>
    <row r="2978" spans="1:41" hidden="1" x14ac:dyDescent="0.2">
      <c r="A2978" t="s">
        <v>2357</v>
      </c>
      <c r="B2978" t="s">
        <v>15</v>
      </c>
      <c r="C2978" t="s">
        <v>2648</v>
      </c>
      <c r="D2978" t="s">
        <v>2672</v>
      </c>
      <c r="E2978" t="s">
        <v>2663</v>
      </c>
      <c r="F2978" t="s">
        <v>2653</v>
      </c>
      <c r="H2978" t="s">
        <v>2188</v>
      </c>
      <c r="I2978" t="s">
        <v>10</v>
      </c>
      <c r="K2978">
        <v>0</v>
      </c>
      <c r="L2978">
        <v>0</v>
      </c>
      <c r="M2978">
        <v>0</v>
      </c>
      <c r="N2978">
        <v>0</v>
      </c>
      <c r="O2978">
        <v>0</v>
      </c>
      <c r="P2978">
        <v>0</v>
      </c>
      <c r="Q2978">
        <v>0</v>
      </c>
      <c r="R2978">
        <v>0</v>
      </c>
      <c r="S2978">
        <v>0</v>
      </c>
      <c r="T2978">
        <v>0</v>
      </c>
      <c r="U2978">
        <v>0</v>
      </c>
      <c r="V2978">
        <v>0</v>
      </c>
      <c r="W2978">
        <v>0</v>
      </c>
      <c r="X2978">
        <v>0</v>
      </c>
      <c r="Y2978">
        <v>0</v>
      </c>
      <c r="Z2978">
        <v>0</v>
      </c>
      <c r="AA2978">
        <v>0</v>
      </c>
      <c r="AB2978">
        <v>0</v>
      </c>
      <c r="AC2978">
        <v>0</v>
      </c>
      <c r="AD2978">
        <v>0</v>
      </c>
      <c r="AE2978">
        <v>0</v>
      </c>
      <c r="AF2978">
        <v>0</v>
      </c>
      <c r="AG2978">
        <v>0</v>
      </c>
      <c r="AH2978">
        <v>0</v>
      </c>
      <c r="AI2978">
        <v>0</v>
      </c>
      <c r="AJ2978">
        <v>0</v>
      </c>
      <c r="AK2978">
        <v>0</v>
      </c>
      <c r="AL2978">
        <v>0</v>
      </c>
      <c r="AM2978">
        <v>0</v>
      </c>
      <c r="AN2978">
        <v>0</v>
      </c>
      <c r="AO2978" t="s">
        <v>69</v>
      </c>
    </row>
    <row r="2979" spans="1:41" hidden="1" x14ac:dyDescent="0.2">
      <c r="A2979" t="s">
        <v>2357</v>
      </c>
      <c r="B2979" t="s">
        <v>25</v>
      </c>
      <c r="C2979" t="s">
        <v>2648</v>
      </c>
      <c r="D2979" t="s">
        <v>2672</v>
      </c>
      <c r="E2979" t="s">
        <v>2656</v>
      </c>
      <c r="I2979" t="s">
        <v>10</v>
      </c>
    </row>
    <row r="2980" spans="1:41" hidden="1" x14ac:dyDescent="0.2">
      <c r="A2980" t="s">
        <v>2357</v>
      </c>
      <c r="B2980" t="s">
        <v>11</v>
      </c>
      <c r="C2980" t="s">
        <v>2648</v>
      </c>
      <c r="D2980" t="s">
        <v>2672</v>
      </c>
      <c r="E2980" t="s">
        <v>2656</v>
      </c>
      <c r="F2980" t="s">
        <v>2651</v>
      </c>
      <c r="H2980" t="s">
        <v>2189</v>
      </c>
      <c r="I2980" t="s">
        <v>10</v>
      </c>
      <c r="K2980">
        <v>28.650351000000001</v>
      </c>
      <c r="L2980">
        <v>27.515723999999999</v>
      </c>
      <c r="M2980">
        <v>27.513193000000001</v>
      </c>
      <c r="N2980">
        <v>27.329291999999999</v>
      </c>
      <c r="O2980">
        <v>27.068453000000002</v>
      </c>
      <c r="P2980">
        <v>26.790555999999999</v>
      </c>
      <c r="Q2980">
        <v>26.732779000000001</v>
      </c>
      <c r="R2980">
        <v>26.613844</v>
      </c>
      <c r="S2980">
        <v>26.681678999999999</v>
      </c>
      <c r="T2980">
        <v>26.824079999999999</v>
      </c>
      <c r="U2980">
        <v>26.748961999999999</v>
      </c>
      <c r="V2980">
        <v>26.869703000000001</v>
      </c>
      <c r="W2980">
        <v>26.938365999999998</v>
      </c>
      <c r="X2980">
        <v>26.926542000000001</v>
      </c>
      <c r="Y2980">
        <v>26.981842</v>
      </c>
      <c r="Z2980">
        <v>27.196268</v>
      </c>
      <c r="AA2980">
        <v>27.288537999999999</v>
      </c>
      <c r="AB2980">
        <v>27.283263999999999</v>
      </c>
      <c r="AC2980">
        <v>27.209036000000001</v>
      </c>
      <c r="AD2980">
        <v>27.315518999999998</v>
      </c>
      <c r="AE2980">
        <v>27.333124000000002</v>
      </c>
      <c r="AF2980">
        <v>27.274941999999999</v>
      </c>
      <c r="AG2980">
        <v>27.140522000000001</v>
      </c>
      <c r="AH2980">
        <v>27.169083000000001</v>
      </c>
      <c r="AI2980">
        <v>27.173031000000002</v>
      </c>
      <c r="AJ2980">
        <v>27.219746000000001</v>
      </c>
      <c r="AK2980">
        <v>27.214538999999998</v>
      </c>
      <c r="AL2980">
        <v>27.209864</v>
      </c>
      <c r="AM2980">
        <v>27.166308999999998</v>
      </c>
      <c r="AN2980">
        <v>27.246884999999999</v>
      </c>
      <c r="AO2980" s="1">
        <v>-2E-3</v>
      </c>
    </row>
    <row r="2981" spans="1:41" hidden="1" x14ac:dyDescent="0.2">
      <c r="A2981" t="s">
        <v>2357</v>
      </c>
      <c r="B2981" t="s">
        <v>13</v>
      </c>
      <c r="C2981" t="s">
        <v>2648</v>
      </c>
      <c r="D2981" t="s">
        <v>2672</v>
      </c>
      <c r="E2981" t="s">
        <v>2656</v>
      </c>
      <c r="F2981" t="s">
        <v>2652</v>
      </c>
      <c r="H2981" t="s">
        <v>2190</v>
      </c>
      <c r="I2981" t="s">
        <v>10</v>
      </c>
      <c r="K2981">
        <v>28.646415999999999</v>
      </c>
      <c r="L2981">
        <v>27.582584000000001</v>
      </c>
      <c r="M2981">
        <v>27.350961999999999</v>
      </c>
      <c r="N2981">
        <v>26.853209</v>
      </c>
      <c r="O2981">
        <v>26.589290999999999</v>
      </c>
      <c r="P2981">
        <v>26.353628</v>
      </c>
      <c r="Q2981">
        <v>26.242678000000002</v>
      </c>
      <c r="R2981">
        <v>26.039702999999999</v>
      </c>
      <c r="S2981">
        <v>26.09412</v>
      </c>
      <c r="T2981">
        <v>26.182077</v>
      </c>
      <c r="U2981">
        <v>26.064335</v>
      </c>
      <c r="V2981">
        <v>25.966463000000001</v>
      </c>
      <c r="W2981">
        <v>25.932686</v>
      </c>
      <c r="X2981">
        <v>25.946107999999999</v>
      </c>
      <c r="Y2981">
        <v>25.860506000000001</v>
      </c>
      <c r="Z2981">
        <v>25.888293999999998</v>
      </c>
      <c r="AA2981">
        <v>25.950710000000001</v>
      </c>
      <c r="AB2981">
        <v>25.929646999999999</v>
      </c>
      <c r="AC2981">
        <v>25.822393000000002</v>
      </c>
      <c r="AD2981">
        <v>25.837011</v>
      </c>
      <c r="AE2981">
        <v>25.877469999999999</v>
      </c>
      <c r="AF2981">
        <v>25.768989999999999</v>
      </c>
      <c r="AG2981">
        <v>25.674282000000002</v>
      </c>
      <c r="AH2981">
        <v>25.858056999999999</v>
      </c>
      <c r="AI2981">
        <v>25.970044999999999</v>
      </c>
      <c r="AJ2981">
        <v>26.033842</v>
      </c>
      <c r="AK2981">
        <v>26.040949000000001</v>
      </c>
      <c r="AL2981">
        <v>26.134853</v>
      </c>
      <c r="AM2981">
        <v>26.218122000000001</v>
      </c>
      <c r="AN2981">
        <v>26.35371</v>
      </c>
      <c r="AO2981" s="1">
        <v>-3.0000000000000001E-3</v>
      </c>
    </row>
    <row r="2982" spans="1:41" hidden="1" x14ac:dyDescent="0.2">
      <c r="A2982" t="s">
        <v>2357</v>
      </c>
      <c r="B2982" t="s">
        <v>15</v>
      </c>
      <c r="C2982" t="s">
        <v>2648</v>
      </c>
      <c r="D2982" t="s">
        <v>2672</v>
      </c>
      <c r="E2982" t="s">
        <v>2656</v>
      </c>
      <c r="F2982" t="s">
        <v>2653</v>
      </c>
      <c r="H2982" t="s">
        <v>2191</v>
      </c>
      <c r="I2982" t="s">
        <v>10</v>
      </c>
      <c r="K2982">
        <v>28.647873000000001</v>
      </c>
      <c r="L2982">
        <v>27.472961000000002</v>
      </c>
      <c r="M2982">
        <v>27.906115</v>
      </c>
      <c r="N2982">
        <v>27.918099999999999</v>
      </c>
      <c r="O2982">
        <v>27.667652</v>
      </c>
      <c r="P2982">
        <v>27.463647999999999</v>
      </c>
      <c r="Q2982">
        <v>27.470815999999999</v>
      </c>
      <c r="R2982">
        <v>27.418436</v>
      </c>
      <c r="S2982">
        <v>27.65943</v>
      </c>
      <c r="T2982">
        <v>27.996946000000001</v>
      </c>
      <c r="U2982">
        <v>28.303267999999999</v>
      </c>
      <c r="V2982">
        <v>28.697126000000001</v>
      </c>
      <c r="W2982">
        <v>28.927965</v>
      </c>
      <c r="X2982">
        <v>28.959015000000001</v>
      </c>
      <c r="Y2982">
        <v>29.193812999999999</v>
      </c>
      <c r="Z2982">
        <v>29.568161</v>
      </c>
      <c r="AA2982">
        <v>29.579675999999999</v>
      </c>
      <c r="AB2982">
        <v>29.528607999999998</v>
      </c>
      <c r="AC2982">
        <v>29.370096</v>
      </c>
      <c r="AD2982">
        <v>29.426884000000001</v>
      </c>
      <c r="AE2982">
        <v>29.497561999999999</v>
      </c>
      <c r="AF2982">
        <v>29.494934000000001</v>
      </c>
      <c r="AG2982">
        <v>29.405439000000001</v>
      </c>
      <c r="AH2982">
        <v>29.368649000000001</v>
      </c>
      <c r="AI2982">
        <v>29.423216</v>
      </c>
      <c r="AJ2982">
        <v>29.520997999999999</v>
      </c>
      <c r="AK2982">
        <v>29.496348999999999</v>
      </c>
      <c r="AL2982">
        <v>29.541086</v>
      </c>
      <c r="AM2982">
        <v>29.586447</v>
      </c>
      <c r="AN2982">
        <v>29.593990000000002</v>
      </c>
      <c r="AO2982" s="1">
        <v>1E-3</v>
      </c>
    </row>
    <row r="2983" spans="1:41" hidden="1" x14ac:dyDescent="0.2">
      <c r="A2983" t="s">
        <v>2357</v>
      </c>
      <c r="B2983" t="s">
        <v>157</v>
      </c>
    </row>
    <row r="2984" spans="1:41" hidden="1" x14ac:dyDescent="0.2">
      <c r="A2984" t="s">
        <v>2357</v>
      </c>
      <c r="B2984" t="s">
        <v>158</v>
      </c>
    </row>
    <row r="2985" spans="1:41" hidden="1" x14ac:dyDescent="0.2">
      <c r="A2985" t="s">
        <v>2357</v>
      </c>
      <c r="B2985" t="s">
        <v>8</v>
      </c>
      <c r="C2985" t="s">
        <v>181</v>
      </c>
      <c r="D2985" t="s">
        <v>2674</v>
      </c>
      <c r="I2985" t="s">
        <v>159</v>
      </c>
    </row>
    <row r="2986" spans="1:41" hidden="1" x14ac:dyDescent="0.2">
      <c r="A2986" t="s">
        <v>2357</v>
      </c>
      <c r="B2986" t="s">
        <v>11</v>
      </c>
      <c r="C2986" t="s">
        <v>181</v>
      </c>
      <c r="D2986" t="s">
        <v>2674</v>
      </c>
      <c r="E2986" t="s">
        <v>2651</v>
      </c>
      <c r="H2986" t="s">
        <v>2192</v>
      </c>
      <c r="I2986" t="s">
        <v>159</v>
      </c>
      <c r="K2986">
        <v>17.73761</v>
      </c>
      <c r="L2986">
        <v>17.157420999999999</v>
      </c>
      <c r="M2986">
        <v>17.515366</v>
      </c>
      <c r="N2986">
        <v>17.604752999999999</v>
      </c>
      <c r="O2986">
        <v>17.715816</v>
      </c>
      <c r="P2986">
        <v>17.853048000000001</v>
      </c>
      <c r="Q2986">
        <v>18.091847999999999</v>
      </c>
      <c r="R2986">
        <v>18.273326999999998</v>
      </c>
      <c r="S2986">
        <v>18.544888</v>
      </c>
      <c r="T2986">
        <v>18.800808</v>
      </c>
      <c r="U2986">
        <v>19.000264999999999</v>
      </c>
      <c r="V2986">
        <v>19.229991999999999</v>
      </c>
      <c r="W2986">
        <v>19.500706000000001</v>
      </c>
      <c r="X2986">
        <v>19.682701000000002</v>
      </c>
      <c r="Y2986">
        <v>19.872115999999998</v>
      </c>
      <c r="Z2986">
        <v>20.14686</v>
      </c>
      <c r="AA2986">
        <v>20.403984000000001</v>
      </c>
      <c r="AB2986">
        <v>20.607375999999999</v>
      </c>
      <c r="AC2986">
        <v>20.781288</v>
      </c>
      <c r="AD2986">
        <v>21.04702</v>
      </c>
      <c r="AE2986">
        <v>21.281314999999999</v>
      </c>
      <c r="AF2986">
        <v>21.460986999999999</v>
      </c>
      <c r="AG2986">
        <v>21.592876</v>
      </c>
      <c r="AH2986">
        <v>21.822329</v>
      </c>
      <c r="AI2986">
        <v>22.049965</v>
      </c>
      <c r="AJ2986">
        <v>22.280781000000001</v>
      </c>
      <c r="AK2986">
        <v>22.492488999999999</v>
      </c>
      <c r="AL2986">
        <v>22.707599999999999</v>
      </c>
      <c r="AM2986">
        <v>22.887233999999999</v>
      </c>
      <c r="AN2986">
        <v>23.120356000000001</v>
      </c>
      <c r="AO2986" s="1">
        <v>8.9999999999999993E-3</v>
      </c>
    </row>
    <row r="2987" spans="1:41" hidden="1" x14ac:dyDescent="0.2">
      <c r="A2987" t="s">
        <v>2357</v>
      </c>
      <c r="B2987" t="s">
        <v>13</v>
      </c>
      <c r="C2987" t="s">
        <v>181</v>
      </c>
      <c r="D2987" t="s">
        <v>2674</v>
      </c>
      <c r="E2987" t="s">
        <v>2652</v>
      </c>
      <c r="H2987" t="s">
        <v>2193</v>
      </c>
      <c r="I2987" t="s">
        <v>159</v>
      </c>
      <c r="K2987">
        <v>17.735005999999998</v>
      </c>
      <c r="L2987">
        <v>17.097452000000001</v>
      </c>
      <c r="M2987">
        <v>17.338982000000001</v>
      </c>
      <c r="N2987">
        <v>17.273333000000001</v>
      </c>
      <c r="O2987">
        <v>17.374711999999999</v>
      </c>
      <c r="P2987">
        <v>17.516338000000001</v>
      </c>
      <c r="Q2987">
        <v>17.703427999999999</v>
      </c>
      <c r="R2987">
        <v>17.838560000000001</v>
      </c>
      <c r="S2987">
        <v>18.074245000000001</v>
      </c>
      <c r="T2987">
        <v>18.306588999999999</v>
      </c>
      <c r="U2987">
        <v>18.461625999999999</v>
      </c>
      <c r="V2987">
        <v>18.613645999999999</v>
      </c>
      <c r="W2987">
        <v>18.809666</v>
      </c>
      <c r="X2987">
        <v>18.998695000000001</v>
      </c>
      <c r="Y2987">
        <v>19.146214000000001</v>
      </c>
      <c r="Z2987">
        <v>19.331109999999999</v>
      </c>
      <c r="AA2987">
        <v>19.559653999999998</v>
      </c>
      <c r="AB2987">
        <v>19.748055999999998</v>
      </c>
      <c r="AC2987">
        <v>19.900687999999999</v>
      </c>
      <c r="AD2987">
        <v>20.103225999999999</v>
      </c>
      <c r="AE2987">
        <v>20.321527</v>
      </c>
      <c r="AF2987">
        <v>20.478020000000001</v>
      </c>
      <c r="AG2987">
        <v>20.596474000000001</v>
      </c>
      <c r="AH2987">
        <v>20.905275</v>
      </c>
      <c r="AI2987">
        <v>21.178847999999999</v>
      </c>
      <c r="AJ2987">
        <v>21.409369000000002</v>
      </c>
      <c r="AK2987">
        <v>21.626142999999999</v>
      </c>
      <c r="AL2987">
        <v>21.873902999999999</v>
      </c>
      <c r="AM2987">
        <v>22.124120999999999</v>
      </c>
      <c r="AN2987">
        <v>22.398375999999999</v>
      </c>
      <c r="AO2987" s="1">
        <v>8.0000000000000002E-3</v>
      </c>
    </row>
    <row r="2988" spans="1:41" hidden="1" x14ac:dyDescent="0.2">
      <c r="A2988" t="s">
        <v>2357</v>
      </c>
      <c r="B2988" t="s">
        <v>15</v>
      </c>
      <c r="C2988" t="s">
        <v>181</v>
      </c>
      <c r="D2988" t="s">
        <v>2674</v>
      </c>
      <c r="E2988" t="s">
        <v>2653</v>
      </c>
      <c r="H2988" t="s">
        <v>2194</v>
      </c>
      <c r="I2988" t="s">
        <v>159</v>
      </c>
      <c r="K2988">
        <v>17.736713000000002</v>
      </c>
      <c r="L2988">
        <v>17.348998999999999</v>
      </c>
      <c r="M2988">
        <v>17.836984999999999</v>
      </c>
      <c r="N2988">
        <v>18.136991999999999</v>
      </c>
      <c r="O2988">
        <v>18.269383999999999</v>
      </c>
      <c r="P2988">
        <v>18.483108999999999</v>
      </c>
      <c r="Q2988">
        <v>18.770889</v>
      </c>
      <c r="R2988">
        <v>19.028169999999999</v>
      </c>
      <c r="S2988">
        <v>19.432113999999999</v>
      </c>
      <c r="T2988">
        <v>19.805878</v>
      </c>
      <c r="U2988">
        <v>20.208651</v>
      </c>
      <c r="V2988">
        <v>20.633900000000001</v>
      </c>
      <c r="W2988">
        <v>21.021397</v>
      </c>
      <c r="X2988">
        <v>21.287357</v>
      </c>
      <c r="Y2988">
        <v>21.585197000000001</v>
      </c>
      <c r="Z2988">
        <v>21.990355000000001</v>
      </c>
      <c r="AA2988">
        <v>22.265823000000001</v>
      </c>
      <c r="AB2988">
        <v>22.485809</v>
      </c>
      <c r="AC2988">
        <v>22.689415</v>
      </c>
      <c r="AD2988">
        <v>22.973551</v>
      </c>
      <c r="AE2988">
        <v>23.234299</v>
      </c>
      <c r="AF2988">
        <v>23.428630999999999</v>
      </c>
      <c r="AG2988">
        <v>23.576948000000002</v>
      </c>
      <c r="AH2988">
        <v>23.835777</v>
      </c>
      <c r="AI2988">
        <v>24.097383000000001</v>
      </c>
      <c r="AJ2988">
        <v>24.376819999999999</v>
      </c>
      <c r="AK2988">
        <v>24.600968999999999</v>
      </c>
      <c r="AL2988">
        <v>24.815228999999999</v>
      </c>
      <c r="AM2988">
        <v>25.071795000000002</v>
      </c>
      <c r="AN2988">
        <v>25.302454000000001</v>
      </c>
      <c r="AO2988" s="1">
        <v>1.2E-2</v>
      </c>
    </row>
    <row r="2989" spans="1:41" hidden="1" x14ac:dyDescent="0.2">
      <c r="A2989" t="s">
        <v>2357</v>
      </c>
      <c r="B2989" t="s">
        <v>29</v>
      </c>
      <c r="C2989" t="s">
        <v>181</v>
      </c>
      <c r="D2989" t="s">
        <v>2675</v>
      </c>
      <c r="I2989" t="s">
        <v>159</v>
      </c>
    </row>
    <row r="2990" spans="1:41" hidden="1" x14ac:dyDescent="0.2">
      <c r="A2990" t="s">
        <v>2357</v>
      </c>
      <c r="B2990" t="s">
        <v>11</v>
      </c>
      <c r="C2990" t="s">
        <v>181</v>
      </c>
      <c r="D2990" t="s">
        <v>2675</v>
      </c>
      <c r="E2990" t="s">
        <v>2651</v>
      </c>
      <c r="H2990" t="s">
        <v>2195</v>
      </c>
      <c r="I2990" t="s">
        <v>159</v>
      </c>
      <c r="K2990">
        <v>13.011105000000001</v>
      </c>
      <c r="L2990">
        <v>12.81467</v>
      </c>
      <c r="M2990">
        <v>12.666422000000001</v>
      </c>
      <c r="N2990">
        <v>12.546659999999999</v>
      </c>
      <c r="O2990">
        <v>12.426829</v>
      </c>
      <c r="P2990">
        <v>12.328106999999999</v>
      </c>
      <c r="Q2990">
        <v>12.383893</v>
      </c>
      <c r="R2990">
        <v>12.444635999999999</v>
      </c>
      <c r="S2990">
        <v>12.572815</v>
      </c>
      <c r="T2990">
        <v>12.697272</v>
      </c>
      <c r="U2990">
        <v>12.765039</v>
      </c>
      <c r="V2990">
        <v>12.884465000000001</v>
      </c>
      <c r="W2990">
        <v>12.995112000000001</v>
      </c>
      <c r="X2990">
        <v>13.069989</v>
      </c>
      <c r="Y2990">
        <v>13.156294000000001</v>
      </c>
      <c r="Z2990">
        <v>13.320131999999999</v>
      </c>
      <c r="AA2990">
        <v>13.431889999999999</v>
      </c>
      <c r="AB2990">
        <v>13.512899000000001</v>
      </c>
      <c r="AC2990">
        <v>13.575915999999999</v>
      </c>
      <c r="AD2990">
        <v>13.700602999999999</v>
      </c>
      <c r="AE2990">
        <v>13.805933</v>
      </c>
      <c r="AF2990">
        <v>13.868866000000001</v>
      </c>
      <c r="AG2990">
        <v>13.932589</v>
      </c>
      <c r="AH2990">
        <v>14.045336000000001</v>
      </c>
      <c r="AI2990">
        <v>14.139649</v>
      </c>
      <c r="AJ2990">
        <v>14.253245</v>
      </c>
      <c r="AK2990">
        <v>14.354063</v>
      </c>
      <c r="AL2990">
        <v>14.44459</v>
      </c>
      <c r="AM2990">
        <v>14.537499</v>
      </c>
      <c r="AN2990">
        <v>14.684376</v>
      </c>
      <c r="AO2990" s="1">
        <v>4.0000000000000001E-3</v>
      </c>
    </row>
    <row r="2991" spans="1:41" hidden="1" x14ac:dyDescent="0.2">
      <c r="A2991" t="s">
        <v>2357</v>
      </c>
      <c r="B2991" t="s">
        <v>13</v>
      </c>
      <c r="C2991" t="s">
        <v>181</v>
      </c>
      <c r="D2991" t="s">
        <v>2675</v>
      </c>
      <c r="E2991" t="s">
        <v>2652</v>
      </c>
      <c r="H2991" t="s">
        <v>2196</v>
      </c>
      <c r="I2991" t="s">
        <v>159</v>
      </c>
      <c r="K2991">
        <v>13.009205</v>
      </c>
      <c r="L2991">
        <v>12.774596000000001</v>
      </c>
      <c r="M2991">
        <v>12.504238000000001</v>
      </c>
      <c r="N2991">
        <v>12.251301</v>
      </c>
      <c r="O2991">
        <v>12.134620999999999</v>
      </c>
      <c r="P2991">
        <v>12.050592999999999</v>
      </c>
      <c r="Q2991">
        <v>12.078177</v>
      </c>
      <c r="R2991">
        <v>12.100904999999999</v>
      </c>
      <c r="S2991">
        <v>12.208265000000001</v>
      </c>
      <c r="T2991">
        <v>12.312799</v>
      </c>
      <c r="U2991">
        <v>12.350063</v>
      </c>
      <c r="V2991">
        <v>12.399984999999999</v>
      </c>
      <c r="W2991">
        <v>12.478573000000001</v>
      </c>
      <c r="X2991">
        <v>12.554836</v>
      </c>
      <c r="Y2991">
        <v>12.597312000000001</v>
      </c>
      <c r="Z2991">
        <v>12.680700999999999</v>
      </c>
      <c r="AA2991">
        <v>12.774514999999999</v>
      </c>
      <c r="AB2991">
        <v>12.851962</v>
      </c>
      <c r="AC2991">
        <v>12.898375</v>
      </c>
      <c r="AD2991">
        <v>12.994152</v>
      </c>
      <c r="AE2991">
        <v>13.100046000000001</v>
      </c>
      <c r="AF2991">
        <v>13.138472</v>
      </c>
      <c r="AG2991">
        <v>13.204129999999999</v>
      </c>
      <c r="AH2991">
        <v>13.371243</v>
      </c>
      <c r="AI2991">
        <v>13.505653000000001</v>
      </c>
      <c r="AJ2991">
        <v>13.623942</v>
      </c>
      <c r="AK2991">
        <v>13.715733999999999</v>
      </c>
      <c r="AL2991">
        <v>13.857994</v>
      </c>
      <c r="AM2991">
        <v>14.011941</v>
      </c>
      <c r="AN2991">
        <v>14.195489999999999</v>
      </c>
      <c r="AO2991" s="1">
        <v>3.0000000000000001E-3</v>
      </c>
    </row>
    <row r="2992" spans="1:41" hidden="1" x14ac:dyDescent="0.2">
      <c r="A2992" t="s">
        <v>2357</v>
      </c>
      <c r="B2992" t="s">
        <v>15</v>
      </c>
      <c r="C2992" t="s">
        <v>181</v>
      </c>
      <c r="D2992" t="s">
        <v>2675</v>
      </c>
      <c r="E2992" t="s">
        <v>2653</v>
      </c>
      <c r="H2992" t="s">
        <v>2197</v>
      </c>
      <c r="I2992" t="s">
        <v>159</v>
      </c>
      <c r="K2992">
        <v>13.010494</v>
      </c>
      <c r="L2992">
        <v>12.940213999999999</v>
      </c>
      <c r="M2992">
        <v>12.914782000000001</v>
      </c>
      <c r="N2992">
        <v>12.937711999999999</v>
      </c>
      <c r="O2992">
        <v>12.842650000000001</v>
      </c>
      <c r="P2992">
        <v>12.800235000000001</v>
      </c>
      <c r="Q2992">
        <v>12.892275</v>
      </c>
      <c r="R2992">
        <v>13.006401</v>
      </c>
      <c r="S2992">
        <v>13.263316</v>
      </c>
      <c r="T2992">
        <v>13.471164</v>
      </c>
      <c r="U2992">
        <v>13.689700999999999</v>
      </c>
      <c r="V2992">
        <v>13.939864999999999</v>
      </c>
      <c r="W2992">
        <v>14.131162</v>
      </c>
      <c r="X2992">
        <v>14.249506</v>
      </c>
      <c r="Y2992">
        <v>14.418474</v>
      </c>
      <c r="Z2992">
        <v>14.660664000000001</v>
      </c>
      <c r="AA2992">
        <v>14.770254</v>
      </c>
      <c r="AB2992">
        <v>14.860436999999999</v>
      </c>
      <c r="AC2992">
        <v>14.926874</v>
      </c>
      <c r="AD2992">
        <v>15.038683000000001</v>
      </c>
      <c r="AE2992">
        <v>15.149622000000001</v>
      </c>
      <c r="AF2992">
        <v>15.239115</v>
      </c>
      <c r="AG2992">
        <v>15.316324</v>
      </c>
      <c r="AH2992">
        <v>15.43553</v>
      </c>
      <c r="AI2992">
        <v>15.567777</v>
      </c>
      <c r="AJ2992">
        <v>15.702381000000001</v>
      </c>
      <c r="AK2992">
        <v>15.806765</v>
      </c>
      <c r="AL2992">
        <v>15.910209999999999</v>
      </c>
      <c r="AM2992">
        <v>16.059715000000001</v>
      </c>
      <c r="AN2992">
        <v>16.188599</v>
      </c>
      <c r="AO2992" s="1">
        <v>8.0000000000000002E-3</v>
      </c>
    </row>
    <row r="2993" spans="1:41" hidden="1" x14ac:dyDescent="0.2">
      <c r="A2993" t="s">
        <v>2357</v>
      </c>
      <c r="B2993" t="s">
        <v>46</v>
      </c>
      <c r="C2993" t="s">
        <v>181</v>
      </c>
      <c r="D2993" t="s">
        <v>2676</v>
      </c>
      <c r="I2993" t="s">
        <v>159</v>
      </c>
    </row>
    <row r="2994" spans="1:41" hidden="1" x14ac:dyDescent="0.2">
      <c r="A2994" t="s">
        <v>2357</v>
      </c>
      <c r="B2994" t="s">
        <v>11</v>
      </c>
      <c r="C2994" t="s">
        <v>181</v>
      </c>
      <c r="D2994" t="s">
        <v>2676</v>
      </c>
      <c r="E2994" t="s">
        <v>2651</v>
      </c>
      <c r="H2994" t="s">
        <v>2198</v>
      </c>
      <c r="I2994" t="s">
        <v>159</v>
      </c>
      <c r="K2994">
        <v>11.776092999999999</v>
      </c>
      <c r="L2994">
        <v>12.032427999999999</v>
      </c>
      <c r="M2994">
        <v>11.85585</v>
      </c>
      <c r="N2994">
        <v>11.909164000000001</v>
      </c>
      <c r="O2994">
        <v>11.82152</v>
      </c>
      <c r="P2994">
        <v>11.809971000000001</v>
      </c>
      <c r="Q2994">
        <v>11.842167999999999</v>
      </c>
      <c r="R2994">
        <v>11.998355999999999</v>
      </c>
      <c r="S2994">
        <v>12.189272000000001</v>
      </c>
      <c r="T2994">
        <v>12.360073</v>
      </c>
      <c r="U2994">
        <v>12.479044</v>
      </c>
      <c r="V2994">
        <v>12.654339</v>
      </c>
      <c r="W2994">
        <v>12.793272</v>
      </c>
      <c r="X2994">
        <v>12.915402</v>
      </c>
      <c r="Y2994">
        <v>13.084225</v>
      </c>
      <c r="Z2994">
        <v>13.285786</v>
      </c>
      <c r="AA2994">
        <v>13.492108999999999</v>
      </c>
      <c r="AB2994">
        <v>13.697398</v>
      </c>
      <c r="AC2994">
        <v>13.828776</v>
      </c>
      <c r="AD2994">
        <v>14.061408999999999</v>
      </c>
      <c r="AE2994">
        <v>14.299716999999999</v>
      </c>
      <c r="AF2994">
        <v>14.484788999999999</v>
      </c>
      <c r="AG2994">
        <v>14.693232999999999</v>
      </c>
      <c r="AH2994">
        <v>14.914835999999999</v>
      </c>
      <c r="AI2994">
        <v>15.090657999999999</v>
      </c>
      <c r="AJ2994">
        <v>15.328151999999999</v>
      </c>
      <c r="AK2994">
        <v>15.490788</v>
      </c>
      <c r="AL2994">
        <v>15.586969</v>
      </c>
      <c r="AM2994">
        <v>15.733371999999999</v>
      </c>
      <c r="AN2994">
        <v>15.960991</v>
      </c>
      <c r="AO2994" s="1">
        <v>1.0999999999999999E-2</v>
      </c>
    </row>
    <row r="2995" spans="1:41" hidden="1" x14ac:dyDescent="0.2">
      <c r="A2995" t="s">
        <v>2357</v>
      </c>
      <c r="B2995" t="s">
        <v>13</v>
      </c>
      <c r="C2995" t="s">
        <v>181</v>
      </c>
      <c r="D2995" t="s">
        <v>2676</v>
      </c>
      <c r="E2995" t="s">
        <v>2652</v>
      </c>
      <c r="H2995" t="s">
        <v>2199</v>
      </c>
      <c r="I2995" t="s">
        <v>159</v>
      </c>
      <c r="K2995">
        <v>11.773732000000001</v>
      </c>
      <c r="L2995">
        <v>11.772306</v>
      </c>
      <c r="M2995">
        <v>11.509974</v>
      </c>
      <c r="N2995">
        <v>11.524153999999999</v>
      </c>
      <c r="O2995">
        <v>11.550928000000001</v>
      </c>
      <c r="P2995">
        <v>11.585718</v>
      </c>
      <c r="Q2995">
        <v>11.612589</v>
      </c>
      <c r="R2995">
        <v>11.759998</v>
      </c>
      <c r="S2995">
        <v>11.933676999999999</v>
      </c>
      <c r="T2995">
        <v>12.091293</v>
      </c>
      <c r="U2995">
        <v>12.174839</v>
      </c>
      <c r="V2995">
        <v>12.246646999999999</v>
      </c>
      <c r="W2995">
        <v>12.41093</v>
      </c>
      <c r="X2995">
        <v>12.510763000000001</v>
      </c>
      <c r="Y2995">
        <v>12.630592999999999</v>
      </c>
      <c r="Z2995">
        <v>12.780004999999999</v>
      </c>
      <c r="AA2995">
        <v>12.925668999999999</v>
      </c>
      <c r="AB2995">
        <v>13.075400999999999</v>
      </c>
      <c r="AC2995">
        <v>13.21203</v>
      </c>
      <c r="AD2995">
        <v>13.414127000000001</v>
      </c>
      <c r="AE2995">
        <v>13.658766</v>
      </c>
      <c r="AF2995">
        <v>13.818232999999999</v>
      </c>
      <c r="AG2995">
        <v>14.089067</v>
      </c>
      <c r="AH2995">
        <v>14.346581</v>
      </c>
      <c r="AI2995">
        <v>14.554475</v>
      </c>
      <c r="AJ2995">
        <v>14.792513</v>
      </c>
      <c r="AK2995">
        <v>15.012034999999999</v>
      </c>
      <c r="AL2995">
        <v>15.226902000000001</v>
      </c>
      <c r="AM2995">
        <v>15.458805</v>
      </c>
      <c r="AN2995">
        <v>15.759615</v>
      </c>
      <c r="AO2995" s="1">
        <v>0.01</v>
      </c>
    </row>
    <row r="2996" spans="1:41" hidden="1" x14ac:dyDescent="0.2">
      <c r="A2996" t="s">
        <v>2357</v>
      </c>
      <c r="B2996" t="s">
        <v>15</v>
      </c>
      <c r="C2996" t="s">
        <v>181</v>
      </c>
      <c r="D2996" t="s">
        <v>2676</v>
      </c>
      <c r="E2996" t="s">
        <v>2653</v>
      </c>
      <c r="H2996" t="s">
        <v>2200</v>
      </c>
      <c r="I2996" t="s">
        <v>159</v>
      </c>
      <c r="K2996">
        <v>11.819682999999999</v>
      </c>
      <c r="L2996">
        <v>11.952817</v>
      </c>
      <c r="M2996">
        <v>11.671586</v>
      </c>
      <c r="N2996">
        <v>11.797715999999999</v>
      </c>
      <c r="O2996">
        <v>11.761703000000001</v>
      </c>
      <c r="P2996">
        <v>11.773728999999999</v>
      </c>
      <c r="Q2996">
        <v>11.857238000000001</v>
      </c>
      <c r="R2996">
        <v>12.089375</v>
      </c>
      <c r="S2996">
        <v>12.552656000000001</v>
      </c>
      <c r="T2996">
        <v>12.843258000000001</v>
      </c>
      <c r="U2996">
        <v>13.184609999999999</v>
      </c>
      <c r="V2996">
        <v>13.556749</v>
      </c>
      <c r="W2996">
        <v>13.834158</v>
      </c>
      <c r="X2996">
        <v>14.084091000000001</v>
      </c>
      <c r="Y2996">
        <v>14.365626000000001</v>
      </c>
      <c r="Z2996">
        <v>14.733452</v>
      </c>
      <c r="AA2996">
        <v>14.960464</v>
      </c>
      <c r="AB2996">
        <v>15.164989</v>
      </c>
      <c r="AC2996">
        <v>15.363595999999999</v>
      </c>
      <c r="AD2996">
        <v>15.543554</v>
      </c>
      <c r="AE2996">
        <v>15.751322999999999</v>
      </c>
      <c r="AF2996">
        <v>15.927872000000001</v>
      </c>
      <c r="AG2996">
        <v>16.156237000000001</v>
      </c>
      <c r="AH2996">
        <v>16.400020999999999</v>
      </c>
      <c r="AI2996">
        <v>16.640362</v>
      </c>
      <c r="AJ2996">
        <v>16.857209999999998</v>
      </c>
      <c r="AK2996">
        <v>17.030884</v>
      </c>
      <c r="AL2996">
        <v>17.156185000000001</v>
      </c>
      <c r="AM2996">
        <v>17.388383999999999</v>
      </c>
      <c r="AN2996">
        <v>17.671807999999999</v>
      </c>
      <c r="AO2996" s="1">
        <v>1.4E-2</v>
      </c>
    </row>
    <row r="2997" spans="1:41" hidden="1" x14ac:dyDescent="0.2">
      <c r="A2997" t="s">
        <v>2357</v>
      </c>
      <c r="B2997" t="s">
        <v>75</v>
      </c>
      <c r="C2997" t="s">
        <v>181</v>
      </c>
      <c r="D2997" t="s">
        <v>2677</v>
      </c>
      <c r="I2997" t="s">
        <v>159</v>
      </c>
    </row>
    <row r="2998" spans="1:41" hidden="1" x14ac:dyDescent="0.2">
      <c r="A2998" t="s">
        <v>2357</v>
      </c>
      <c r="B2998" t="s">
        <v>11</v>
      </c>
      <c r="C2998" t="s">
        <v>181</v>
      </c>
      <c r="D2998" t="s">
        <v>2677</v>
      </c>
      <c r="E2998" t="s">
        <v>2651</v>
      </c>
      <c r="H2998" t="s">
        <v>2201</v>
      </c>
      <c r="I2998" t="s">
        <v>159</v>
      </c>
      <c r="K2998">
        <v>46.312744000000002</v>
      </c>
      <c r="L2998">
        <v>45.979973000000001</v>
      </c>
      <c r="M2998">
        <v>42.964030999999999</v>
      </c>
      <c r="N2998">
        <v>43.443207000000001</v>
      </c>
      <c r="O2998">
        <v>43.355685999999999</v>
      </c>
      <c r="P2998">
        <v>43.811813000000001</v>
      </c>
      <c r="Q2998">
        <v>44.217883999999998</v>
      </c>
      <c r="R2998">
        <v>44.731838000000003</v>
      </c>
      <c r="S2998">
        <v>45.113093999999997</v>
      </c>
      <c r="T2998">
        <v>45.906818000000001</v>
      </c>
      <c r="U2998">
        <v>46.710479999999997</v>
      </c>
      <c r="V2998">
        <v>47.262230000000002</v>
      </c>
      <c r="W2998">
        <v>47.715000000000003</v>
      </c>
      <c r="X2998">
        <v>48.261799000000003</v>
      </c>
      <c r="Y2998">
        <v>48.740105</v>
      </c>
      <c r="Z2998">
        <v>49.461075000000001</v>
      </c>
      <c r="AA2998">
        <v>50.348320000000001</v>
      </c>
      <c r="AB2998">
        <v>51.291012000000002</v>
      </c>
      <c r="AC2998">
        <v>52.054538999999998</v>
      </c>
      <c r="AD2998">
        <v>52.665515999999997</v>
      </c>
      <c r="AE2998">
        <v>53.695132999999998</v>
      </c>
      <c r="AF2998">
        <v>54.537567000000003</v>
      </c>
      <c r="AG2998">
        <v>56.015236000000002</v>
      </c>
      <c r="AH2998">
        <v>57.309719000000001</v>
      </c>
      <c r="AI2998">
        <v>58.252487000000002</v>
      </c>
      <c r="AJ2998">
        <v>59.505409</v>
      </c>
      <c r="AK2998">
        <v>60.392448000000002</v>
      </c>
      <c r="AL2998">
        <v>60.971817000000001</v>
      </c>
      <c r="AM2998">
        <v>61.799339000000003</v>
      </c>
      <c r="AN2998">
        <v>62.642859999999999</v>
      </c>
      <c r="AO2998" s="1">
        <v>0.01</v>
      </c>
    </row>
    <row r="2999" spans="1:41" hidden="1" x14ac:dyDescent="0.2">
      <c r="A2999" t="s">
        <v>2357</v>
      </c>
      <c r="B2999" t="s">
        <v>13</v>
      </c>
      <c r="C2999" t="s">
        <v>181</v>
      </c>
      <c r="D2999" t="s">
        <v>2677</v>
      </c>
      <c r="E2999" t="s">
        <v>2652</v>
      </c>
      <c r="H2999" t="s">
        <v>2202</v>
      </c>
      <c r="I2999" t="s">
        <v>159</v>
      </c>
      <c r="K2999">
        <v>46.312511000000001</v>
      </c>
      <c r="L2999">
        <v>45.985931000000001</v>
      </c>
      <c r="M2999">
        <v>42.197628000000002</v>
      </c>
      <c r="N2999">
        <v>41.983688000000001</v>
      </c>
      <c r="O2999">
        <v>41.882576</v>
      </c>
      <c r="P2999">
        <v>42.276318000000003</v>
      </c>
      <c r="Q2999">
        <v>42.778751</v>
      </c>
      <c r="R2999">
        <v>43.134655000000002</v>
      </c>
      <c r="S2999">
        <v>43.388424000000001</v>
      </c>
      <c r="T2999">
        <v>43.784813</v>
      </c>
      <c r="U2999">
        <v>44.334034000000003</v>
      </c>
      <c r="V2999">
        <v>44.717734999999998</v>
      </c>
      <c r="W2999">
        <v>44.927577999999997</v>
      </c>
      <c r="X2999">
        <v>44.987816000000002</v>
      </c>
      <c r="Y2999">
        <v>45.255549999999999</v>
      </c>
      <c r="Z2999">
        <v>45.552906</v>
      </c>
      <c r="AA2999">
        <v>46.004745</v>
      </c>
      <c r="AB2999">
        <v>46.805110999999997</v>
      </c>
      <c r="AC2999">
        <v>47.451511000000004</v>
      </c>
      <c r="AD2999">
        <v>48.790871000000003</v>
      </c>
      <c r="AE2999">
        <v>49.804625999999999</v>
      </c>
      <c r="AF2999">
        <v>50.704597</v>
      </c>
      <c r="AG2999">
        <v>52.008656000000002</v>
      </c>
      <c r="AH2999">
        <v>53.036419000000002</v>
      </c>
      <c r="AI2999">
        <v>53.880763999999999</v>
      </c>
      <c r="AJ2999">
        <v>55.108978</v>
      </c>
      <c r="AK2999">
        <v>55.643676999999997</v>
      </c>
      <c r="AL2999">
        <v>56.712322</v>
      </c>
      <c r="AM2999">
        <v>58.25</v>
      </c>
      <c r="AN2999">
        <v>59.760559000000001</v>
      </c>
      <c r="AO2999" s="1">
        <v>8.9999999999999993E-3</v>
      </c>
    </row>
    <row r="3000" spans="1:41" hidden="1" x14ac:dyDescent="0.2">
      <c r="A3000" t="s">
        <v>2357</v>
      </c>
      <c r="B3000" t="s">
        <v>15</v>
      </c>
      <c r="C3000" t="s">
        <v>181</v>
      </c>
      <c r="D3000" t="s">
        <v>2677</v>
      </c>
      <c r="E3000" t="s">
        <v>2653</v>
      </c>
      <c r="H3000" t="s">
        <v>2203</v>
      </c>
      <c r="I3000" t="s">
        <v>159</v>
      </c>
      <c r="K3000">
        <v>46.428046999999999</v>
      </c>
      <c r="L3000">
        <v>46.009514000000003</v>
      </c>
      <c r="M3000">
        <v>42.368918999999998</v>
      </c>
      <c r="N3000">
        <v>43.986564999999999</v>
      </c>
      <c r="O3000">
        <v>44.598506999999998</v>
      </c>
      <c r="P3000">
        <v>45.096245000000003</v>
      </c>
      <c r="Q3000">
        <v>45.695304999999998</v>
      </c>
      <c r="R3000">
        <v>46.569035</v>
      </c>
      <c r="S3000">
        <v>48.451546</v>
      </c>
      <c r="T3000">
        <v>49.390861999999998</v>
      </c>
      <c r="U3000">
        <v>50.400863999999999</v>
      </c>
      <c r="V3000">
        <v>51.539130999999998</v>
      </c>
      <c r="W3000">
        <v>52.487053000000003</v>
      </c>
      <c r="X3000">
        <v>53.439739000000003</v>
      </c>
      <c r="Y3000">
        <v>54.076968999999998</v>
      </c>
      <c r="Z3000">
        <v>54.939475999999999</v>
      </c>
      <c r="AA3000">
        <v>56.010109</v>
      </c>
      <c r="AB3000">
        <v>56.600430000000003</v>
      </c>
      <c r="AC3000">
        <v>57.555008000000001</v>
      </c>
      <c r="AD3000">
        <v>57.597881000000001</v>
      </c>
      <c r="AE3000">
        <v>57.992241</v>
      </c>
      <c r="AF3000">
        <v>58.995730999999999</v>
      </c>
      <c r="AG3000">
        <v>60.209887999999999</v>
      </c>
      <c r="AH3000">
        <v>61.312443000000002</v>
      </c>
      <c r="AI3000">
        <v>62.584327999999999</v>
      </c>
      <c r="AJ3000">
        <v>63.259791999999997</v>
      </c>
      <c r="AK3000">
        <v>63.929839999999999</v>
      </c>
      <c r="AL3000">
        <v>64.125739999999993</v>
      </c>
      <c r="AM3000">
        <v>65.068259999999995</v>
      </c>
      <c r="AN3000">
        <v>66.155311999999995</v>
      </c>
      <c r="AO3000" s="1">
        <v>1.2E-2</v>
      </c>
    </row>
    <row r="3001" spans="1:41" hidden="1" x14ac:dyDescent="0.2">
      <c r="A3001" t="s">
        <v>2357</v>
      </c>
      <c r="B3001" t="s">
        <v>172</v>
      </c>
      <c r="C3001" t="s">
        <v>181</v>
      </c>
      <c r="D3001" t="s">
        <v>2678</v>
      </c>
      <c r="I3001" t="s">
        <v>159</v>
      </c>
    </row>
    <row r="3002" spans="1:41" hidden="1" x14ac:dyDescent="0.2">
      <c r="A3002" t="s">
        <v>2357</v>
      </c>
      <c r="B3002" t="s">
        <v>11</v>
      </c>
      <c r="C3002" t="s">
        <v>181</v>
      </c>
      <c r="D3002" t="s">
        <v>2678</v>
      </c>
      <c r="E3002" t="s">
        <v>2651</v>
      </c>
      <c r="H3002" t="s">
        <v>2204</v>
      </c>
      <c r="I3002" t="s">
        <v>159</v>
      </c>
      <c r="K3002">
        <v>88.837554999999995</v>
      </c>
      <c r="L3002">
        <v>87.984497000000005</v>
      </c>
      <c r="M3002">
        <v>85.001662999999994</v>
      </c>
      <c r="N3002">
        <v>85.503783999999996</v>
      </c>
      <c r="O3002">
        <v>85.319855000000004</v>
      </c>
      <c r="P3002">
        <v>85.802940000000007</v>
      </c>
      <c r="Q3002">
        <v>86.535797000000002</v>
      </c>
      <c r="R3002">
        <v>87.448158000000006</v>
      </c>
      <c r="S3002">
        <v>88.420074</v>
      </c>
      <c r="T3002">
        <v>89.764968999999994</v>
      </c>
      <c r="U3002">
        <v>90.954825999999997</v>
      </c>
      <c r="V3002">
        <v>92.031020999999996</v>
      </c>
      <c r="W3002">
        <v>93.004088999999993</v>
      </c>
      <c r="X3002">
        <v>93.929885999999996</v>
      </c>
      <c r="Y3002">
        <v>94.852737000000005</v>
      </c>
      <c r="Z3002">
        <v>96.213852000000003</v>
      </c>
      <c r="AA3002">
        <v>97.676299999999998</v>
      </c>
      <c r="AB3002">
        <v>99.108688000000001</v>
      </c>
      <c r="AC3002">
        <v>100.24052399999999</v>
      </c>
      <c r="AD3002">
        <v>101.474548</v>
      </c>
      <c r="AE3002">
        <v>103.0821</v>
      </c>
      <c r="AF3002">
        <v>104.352211</v>
      </c>
      <c r="AG3002">
        <v>106.233932</v>
      </c>
      <c r="AH3002">
        <v>108.092224</v>
      </c>
      <c r="AI3002">
        <v>109.53276099999999</v>
      </c>
      <c r="AJ3002">
        <v>111.36758399999999</v>
      </c>
      <c r="AK3002">
        <v>112.729782</v>
      </c>
      <c r="AL3002">
        <v>113.710976</v>
      </c>
      <c r="AM3002">
        <v>114.957443</v>
      </c>
      <c r="AN3002">
        <v>116.408585</v>
      </c>
      <c r="AO3002" s="1">
        <v>8.9999999999999993E-3</v>
      </c>
    </row>
    <row r="3003" spans="1:41" hidden="1" x14ac:dyDescent="0.2">
      <c r="A3003" t="s">
        <v>2357</v>
      </c>
      <c r="B3003" t="s">
        <v>13</v>
      </c>
      <c r="C3003" t="s">
        <v>181</v>
      </c>
      <c r="D3003" t="s">
        <v>2678</v>
      </c>
      <c r="E3003" t="s">
        <v>2652</v>
      </c>
      <c r="H3003" t="s">
        <v>2205</v>
      </c>
      <c r="I3003" t="s">
        <v>159</v>
      </c>
      <c r="K3003">
        <v>88.830460000000002</v>
      </c>
      <c r="L3003">
        <v>87.630286999999996</v>
      </c>
      <c r="M3003">
        <v>83.550826999999998</v>
      </c>
      <c r="N3003">
        <v>83.032471000000001</v>
      </c>
      <c r="O3003">
        <v>82.942841000000001</v>
      </c>
      <c r="P3003">
        <v>83.428970000000007</v>
      </c>
      <c r="Q3003">
        <v>84.172943000000004</v>
      </c>
      <c r="R3003">
        <v>84.834121999999994</v>
      </c>
      <c r="S3003">
        <v>85.604613999999998</v>
      </c>
      <c r="T3003">
        <v>86.495498999999995</v>
      </c>
      <c r="U3003">
        <v>87.320556999999994</v>
      </c>
      <c r="V3003">
        <v>87.978012000000007</v>
      </c>
      <c r="W3003">
        <v>88.626746999999995</v>
      </c>
      <c r="X3003">
        <v>89.052109000000002</v>
      </c>
      <c r="Y3003">
        <v>89.629669000000007</v>
      </c>
      <c r="Z3003">
        <v>90.344727000000006</v>
      </c>
      <c r="AA3003">
        <v>91.264579999999995</v>
      </c>
      <c r="AB3003">
        <v>92.480530000000002</v>
      </c>
      <c r="AC3003">
        <v>93.462601000000006</v>
      </c>
      <c r="AD3003">
        <v>95.302375999999995</v>
      </c>
      <c r="AE3003">
        <v>96.884963999999997</v>
      </c>
      <c r="AF3003">
        <v>98.139328000000006</v>
      </c>
      <c r="AG3003">
        <v>99.898330999999999</v>
      </c>
      <c r="AH3003">
        <v>101.659515</v>
      </c>
      <c r="AI3003">
        <v>103.119736</v>
      </c>
      <c r="AJ3003">
        <v>104.934799</v>
      </c>
      <c r="AK3003">
        <v>105.997589</v>
      </c>
      <c r="AL3003">
        <v>107.67112</v>
      </c>
      <c r="AM3003">
        <v>109.844864</v>
      </c>
      <c r="AN3003">
        <v>112.114037</v>
      </c>
      <c r="AO3003" s="1">
        <v>8.0000000000000002E-3</v>
      </c>
    </row>
    <row r="3004" spans="1:41" hidden="1" x14ac:dyDescent="0.2">
      <c r="A3004" t="s">
        <v>2357</v>
      </c>
      <c r="B3004" t="s">
        <v>15</v>
      </c>
      <c r="C3004" t="s">
        <v>181</v>
      </c>
      <c r="D3004" t="s">
        <v>2678</v>
      </c>
      <c r="E3004" t="s">
        <v>2653</v>
      </c>
      <c r="H3004" t="s">
        <v>2206</v>
      </c>
      <c r="I3004" t="s">
        <v>159</v>
      </c>
      <c r="K3004">
        <v>88.994934000000001</v>
      </c>
      <c r="L3004">
        <v>88.251541000000003</v>
      </c>
      <c r="M3004">
        <v>84.792266999999995</v>
      </c>
      <c r="N3004">
        <v>86.858986000000002</v>
      </c>
      <c r="O3004">
        <v>87.472244000000003</v>
      </c>
      <c r="P3004">
        <v>88.153319999999994</v>
      </c>
      <c r="Q3004">
        <v>89.215705999999997</v>
      </c>
      <c r="R3004">
        <v>90.692977999999997</v>
      </c>
      <c r="S3004">
        <v>93.699630999999997</v>
      </c>
      <c r="T3004">
        <v>95.511161999999999</v>
      </c>
      <c r="U3004">
        <v>97.483825999999993</v>
      </c>
      <c r="V3004">
        <v>99.669646999999998</v>
      </c>
      <c r="W3004">
        <v>101.47377</v>
      </c>
      <c r="X3004">
        <v>103.060699</v>
      </c>
      <c r="Y3004">
        <v>104.44626599999999</v>
      </c>
      <c r="Z3004">
        <v>106.323944</v>
      </c>
      <c r="AA3004">
        <v>108.006653</v>
      </c>
      <c r="AB3004">
        <v>109.111664</v>
      </c>
      <c r="AC3004">
        <v>110.53488900000001</v>
      </c>
      <c r="AD3004">
        <v>111.153671</v>
      </c>
      <c r="AE3004">
        <v>112.127487</v>
      </c>
      <c r="AF3004">
        <v>113.591354</v>
      </c>
      <c r="AG3004">
        <v>115.259399</v>
      </c>
      <c r="AH3004">
        <v>116.983772</v>
      </c>
      <c r="AI3004">
        <v>118.889847</v>
      </c>
      <c r="AJ3004">
        <v>120.196198</v>
      </c>
      <c r="AK3004">
        <v>121.368454</v>
      </c>
      <c r="AL3004">
        <v>122.00736999999999</v>
      </c>
      <c r="AM3004">
        <v>123.58815</v>
      </c>
      <c r="AN3004">
        <v>125.318169</v>
      </c>
      <c r="AO3004" s="1">
        <v>1.2E-2</v>
      </c>
    </row>
    <row r="3005" spans="1:41" hidden="1" x14ac:dyDescent="0.2">
      <c r="A3005" t="s">
        <v>2357</v>
      </c>
      <c r="B3005" t="s">
        <v>176</v>
      </c>
      <c r="C3005" t="s">
        <v>181</v>
      </c>
      <c r="D3005" t="s">
        <v>2679</v>
      </c>
      <c r="I3005" t="s">
        <v>159</v>
      </c>
    </row>
    <row r="3006" spans="1:41" hidden="1" x14ac:dyDescent="0.2">
      <c r="A3006" t="s">
        <v>2357</v>
      </c>
      <c r="B3006" t="s">
        <v>11</v>
      </c>
      <c r="C3006" t="s">
        <v>181</v>
      </c>
      <c r="D3006" t="s">
        <v>2679</v>
      </c>
      <c r="E3006" t="s">
        <v>2651</v>
      </c>
      <c r="H3006" t="s">
        <v>2207</v>
      </c>
      <c r="I3006" t="s">
        <v>159</v>
      </c>
      <c r="K3006">
        <v>4.6702E-2</v>
      </c>
      <c r="L3006">
        <v>4.7837999999999999E-2</v>
      </c>
      <c r="M3006">
        <v>4.4301E-2</v>
      </c>
      <c r="N3006">
        <v>4.3980999999999999E-2</v>
      </c>
      <c r="O3006">
        <v>4.3494999999999999E-2</v>
      </c>
      <c r="P3006">
        <v>4.3400000000000001E-2</v>
      </c>
      <c r="Q3006">
        <v>4.3076000000000003E-2</v>
      </c>
      <c r="R3006">
        <v>4.2569000000000003E-2</v>
      </c>
      <c r="S3006">
        <v>4.1856999999999998E-2</v>
      </c>
      <c r="T3006">
        <v>4.1742000000000001E-2</v>
      </c>
      <c r="U3006">
        <v>4.1078999999999997E-2</v>
      </c>
      <c r="V3006">
        <v>4.0152E-2</v>
      </c>
      <c r="W3006">
        <v>3.9683000000000003E-2</v>
      </c>
      <c r="X3006">
        <v>3.8595999999999998E-2</v>
      </c>
      <c r="Y3006">
        <v>3.7989000000000002E-2</v>
      </c>
      <c r="Z3006">
        <v>3.7957999999999999E-2</v>
      </c>
      <c r="AA3006">
        <v>3.8133E-2</v>
      </c>
      <c r="AB3006">
        <v>3.8359999999999998E-2</v>
      </c>
      <c r="AC3006">
        <v>3.8787000000000002E-2</v>
      </c>
      <c r="AD3006">
        <v>3.9229E-2</v>
      </c>
      <c r="AE3006">
        <v>4.0065000000000003E-2</v>
      </c>
      <c r="AF3006">
        <v>4.0948999999999999E-2</v>
      </c>
      <c r="AG3006">
        <v>4.2255000000000001E-2</v>
      </c>
      <c r="AH3006">
        <v>4.3469000000000001E-2</v>
      </c>
      <c r="AI3006">
        <v>4.4585E-2</v>
      </c>
      <c r="AJ3006">
        <v>4.5976999999999997E-2</v>
      </c>
      <c r="AK3006">
        <v>4.7280999999999997E-2</v>
      </c>
      <c r="AL3006">
        <v>4.8446000000000003E-2</v>
      </c>
      <c r="AM3006">
        <v>4.9856999999999999E-2</v>
      </c>
      <c r="AN3006">
        <v>5.1351000000000001E-2</v>
      </c>
      <c r="AO3006" s="1">
        <v>3.0000000000000001E-3</v>
      </c>
    </row>
    <row r="3007" spans="1:41" hidden="1" x14ac:dyDescent="0.2">
      <c r="A3007" t="s">
        <v>2357</v>
      </c>
      <c r="B3007" t="s">
        <v>13</v>
      </c>
      <c r="C3007" t="s">
        <v>181</v>
      </c>
      <c r="D3007" t="s">
        <v>2679</v>
      </c>
      <c r="E3007" t="s">
        <v>2652</v>
      </c>
      <c r="H3007" t="s">
        <v>2208</v>
      </c>
      <c r="I3007" t="s">
        <v>159</v>
      </c>
      <c r="K3007">
        <v>4.0656999999999999E-2</v>
      </c>
      <c r="L3007">
        <v>4.6526999999999999E-2</v>
      </c>
      <c r="M3007">
        <v>4.4257999999999999E-2</v>
      </c>
      <c r="N3007">
        <v>4.3338000000000002E-2</v>
      </c>
      <c r="O3007">
        <v>4.2666999999999997E-2</v>
      </c>
      <c r="P3007">
        <v>4.2233E-2</v>
      </c>
      <c r="Q3007">
        <v>4.1942E-2</v>
      </c>
      <c r="R3007">
        <v>4.1822999999999999E-2</v>
      </c>
      <c r="S3007">
        <v>4.0922E-2</v>
      </c>
      <c r="T3007">
        <v>4.0417000000000002E-2</v>
      </c>
      <c r="U3007">
        <v>3.8836000000000002E-2</v>
      </c>
      <c r="V3007">
        <v>3.8034999999999999E-2</v>
      </c>
      <c r="W3007">
        <v>3.8344000000000003E-2</v>
      </c>
      <c r="X3007">
        <v>3.6871000000000001E-2</v>
      </c>
      <c r="Y3007">
        <v>3.5818000000000003E-2</v>
      </c>
      <c r="Z3007">
        <v>3.6519999999999997E-2</v>
      </c>
      <c r="AA3007">
        <v>3.6447E-2</v>
      </c>
      <c r="AB3007">
        <v>3.5772999999999999E-2</v>
      </c>
      <c r="AC3007">
        <v>3.6552000000000001E-2</v>
      </c>
      <c r="AD3007">
        <v>3.6812999999999999E-2</v>
      </c>
      <c r="AE3007">
        <v>3.7517000000000002E-2</v>
      </c>
      <c r="AF3007">
        <v>3.8644999999999999E-2</v>
      </c>
      <c r="AG3007">
        <v>4.0139000000000001E-2</v>
      </c>
      <c r="AH3007">
        <v>4.0764000000000002E-2</v>
      </c>
      <c r="AI3007">
        <v>4.1882999999999997E-2</v>
      </c>
      <c r="AJ3007">
        <v>4.4996000000000001E-2</v>
      </c>
      <c r="AK3007">
        <v>4.5737E-2</v>
      </c>
      <c r="AL3007">
        <v>4.7196000000000002E-2</v>
      </c>
      <c r="AM3007">
        <v>4.9200000000000001E-2</v>
      </c>
      <c r="AN3007">
        <v>5.1242000000000003E-2</v>
      </c>
      <c r="AO3007" s="1">
        <v>8.0000000000000002E-3</v>
      </c>
    </row>
    <row r="3008" spans="1:41" hidden="1" x14ac:dyDescent="0.2">
      <c r="A3008" t="s">
        <v>2357</v>
      </c>
      <c r="B3008" t="s">
        <v>15</v>
      </c>
      <c r="C3008" t="s">
        <v>181</v>
      </c>
      <c r="D3008" t="s">
        <v>2679</v>
      </c>
      <c r="E3008" t="s">
        <v>2653</v>
      </c>
      <c r="H3008" t="s">
        <v>2209</v>
      </c>
      <c r="I3008" t="s">
        <v>159</v>
      </c>
      <c r="K3008">
        <v>4.2270000000000002E-2</v>
      </c>
      <c r="L3008">
        <v>4.5376E-2</v>
      </c>
      <c r="M3008">
        <v>4.4221000000000003E-2</v>
      </c>
      <c r="N3008">
        <v>4.5145999999999999E-2</v>
      </c>
      <c r="O3008">
        <v>4.5284999999999999E-2</v>
      </c>
      <c r="P3008">
        <v>4.5150999999999997E-2</v>
      </c>
      <c r="Q3008">
        <v>4.4823000000000002E-2</v>
      </c>
      <c r="R3008">
        <v>4.4389999999999999E-2</v>
      </c>
      <c r="S3008">
        <v>4.4517000000000001E-2</v>
      </c>
      <c r="T3008">
        <v>4.4173999999999998E-2</v>
      </c>
      <c r="U3008">
        <v>4.3549999999999998E-2</v>
      </c>
      <c r="V3008">
        <v>4.3047000000000002E-2</v>
      </c>
      <c r="W3008">
        <v>4.2527000000000002E-2</v>
      </c>
      <c r="X3008">
        <v>4.1926999999999999E-2</v>
      </c>
      <c r="Y3008">
        <v>4.1217999999999998E-2</v>
      </c>
      <c r="Z3008">
        <v>4.0866E-2</v>
      </c>
      <c r="AA3008">
        <v>4.0732999999999998E-2</v>
      </c>
      <c r="AB3008">
        <v>4.0382000000000001E-2</v>
      </c>
      <c r="AC3008">
        <v>4.0854000000000001E-2</v>
      </c>
      <c r="AD3008">
        <v>4.1043000000000003E-2</v>
      </c>
      <c r="AE3008">
        <v>4.1637E-2</v>
      </c>
      <c r="AF3008">
        <v>4.2321999999999999E-2</v>
      </c>
      <c r="AG3008">
        <v>4.3381000000000003E-2</v>
      </c>
      <c r="AH3008">
        <v>4.4660999999999999E-2</v>
      </c>
      <c r="AI3008">
        <v>4.5685999999999997E-2</v>
      </c>
      <c r="AJ3008">
        <v>4.6697000000000002E-2</v>
      </c>
      <c r="AK3008">
        <v>4.7657999999999999E-2</v>
      </c>
      <c r="AL3008">
        <v>4.8764000000000002E-2</v>
      </c>
      <c r="AM3008">
        <v>5.0323E-2</v>
      </c>
      <c r="AN3008">
        <v>5.1894000000000003E-2</v>
      </c>
      <c r="AO3008" s="1">
        <v>7.0000000000000001E-3</v>
      </c>
    </row>
    <row r="3009" spans="1:41" hidden="1" x14ac:dyDescent="0.2">
      <c r="A3009" t="s">
        <v>2357</v>
      </c>
      <c r="B3009" t="s">
        <v>180</v>
      </c>
      <c r="C3009" t="s">
        <v>181</v>
      </c>
      <c r="I3009" t="s">
        <v>159</v>
      </c>
    </row>
    <row r="3010" spans="1:41" hidden="1" x14ac:dyDescent="0.2">
      <c r="A3010" t="s">
        <v>2357</v>
      </c>
      <c r="B3010" t="s">
        <v>11</v>
      </c>
      <c r="C3010" t="s">
        <v>181</v>
      </c>
      <c r="D3010" t="s">
        <v>2651</v>
      </c>
      <c r="H3010" t="s">
        <v>2210</v>
      </c>
      <c r="I3010" t="s">
        <v>159</v>
      </c>
      <c r="K3010">
        <v>88.884253999999999</v>
      </c>
      <c r="L3010">
        <v>88.032332999999994</v>
      </c>
      <c r="M3010">
        <v>85.045967000000005</v>
      </c>
      <c r="N3010">
        <v>85.547768000000005</v>
      </c>
      <c r="O3010">
        <v>85.363349999999997</v>
      </c>
      <c r="P3010">
        <v>85.846344000000002</v>
      </c>
      <c r="Q3010">
        <v>86.578873000000002</v>
      </c>
      <c r="R3010">
        <v>87.490729999999999</v>
      </c>
      <c r="S3010">
        <v>88.461928999999998</v>
      </c>
      <c r="T3010">
        <v>89.806708999999998</v>
      </c>
      <c r="U3010">
        <v>90.995902999999998</v>
      </c>
      <c r="V3010">
        <v>92.071174999999997</v>
      </c>
      <c r="W3010">
        <v>93.043769999999995</v>
      </c>
      <c r="X3010">
        <v>93.968483000000006</v>
      </c>
      <c r="Y3010">
        <v>94.890724000000006</v>
      </c>
      <c r="Z3010">
        <v>96.251807999999997</v>
      </c>
      <c r="AA3010">
        <v>97.714432000000002</v>
      </c>
      <c r="AB3010">
        <v>99.147048999999996</v>
      </c>
      <c r="AC3010">
        <v>100.279312</v>
      </c>
      <c r="AD3010">
        <v>101.513779</v>
      </c>
      <c r="AE3010">
        <v>103.122162</v>
      </c>
      <c r="AF3010">
        <v>104.393158</v>
      </c>
      <c r="AG3010">
        <v>106.276184</v>
      </c>
      <c r="AH3010">
        <v>108.135696</v>
      </c>
      <c r="AI3010">
        <v>109.577347</v>
      </c>
      <c r="AJ3010">
        <v>111.41355900000001</v>
      </c>
      <c r="AK3010">
        <v>112.777061</v>
      </c>
      <c r="AL3010">
        <v>113.759422</v>
      </c>
      <c r="AM3010">
        <v>115.007301</v>
      </c>
      <c r="AN3010">
        <v>116.45993799999999</v>
      </c>
      <c r="AO3010" s="1">
        <v>8.9999999999999993E-3</v>
      </c>
    </row>
    <row r="3011" spans="1:41" hidden="1" x14ac:dyDescent="0.2">
      <c r="A3011" t="s">
        <v>2357</v>
      </c>
      <c r="B3011" t="s">
        <v>13</v>
      </c>
      <c r="C3011" t="s">
        <v>181</v>
      </c>
      <c r="D3011" t="s">
        <v>2652</v>
      </c>
      <c r="H3011" t="s">
        <v>2211</v>
      </c>
      <c r="I3011" t="s">
        <v>159</v>
      </c>
      <c r="K3011">
        <v>88.871116999999998</v>
      </c>
      <c r="L3011">
        <v>87.676811000000001</v>
      </c>
      <c r="M3011">
        <v>83.595084999999997</v>
      </c>
      <c r="N3011">
        <v>83.075806</v>
      </c>
      <c r="O3011">
        <v>82.985504000000006</v>
      </c>
      <c r="P3011">
        <v>83.471207000000007</v>
      </c>
      <c r="Q3011">
        <v>84.214882000000003</v>
      </c>
      <c r="R3011">
        <v>84.875945999999999</v>
      </c>
      <c r="S3011">
        <v>85.645538000000002</v>
      </c>
      <c r="T3011">
        <v>86.535919000000007</v>
      </c>
      <c r="U3011">
        <v>87.359390000000005</v>
      </c>
      <c r="V3011">
        <v>88.016045000000005</v>
      </c>
      <c r="W3011">
        <v>88.665092000000001</v>
      </c>
      <c r="X3011">
        <v>89.088982000000001</v>
      </c>
      <c r="Y3011">
        <v>89.665488999999994</v>
      </c>
      <c r="Z3011">
        <v>90.381247999999999</v>
      </c>
      <c r="AA3011">
        <v>91.301024999999996</v>
      </c>
      <c r="AB3011">
        <v>92.516304000000005</v>
      </c>
      <c r="AC3011">
        <v>93.499153000000007</v>
      </c>
      <c r="AD3011">
        <v>95.339187999999993</v>
      </c>
      <c r="AE3011">
        <v>96.922477999999998</v>
      </c>
      <c r="AF3011">
        <v>98.177970999999999</v>
      </c>
      <c r="AG3011">
        <v>99.938468999999998</v>
      </c>
      <c r="AH3011">
        <v>101.70027899999999</v>
      </c>
      <c r="AI3011">
        <v>103.161621</v>
      </c>
      <c r="AJ3011">
        <v>104.979797</v>
      </c>
      <c r="AK3011">
        <v>106.04332700000001</v>
      </c>
      <c r="AL3011">
        <v>107.718315</v>
      </c>
      <c r="AM3011">
        <v>109.894066</v>
      </c>
      <c r="AN3011">
        <v>112.16527600000001</v>
      </c>
      <c r="AO3011" s="1">
        <v>8.0000000000000002E-3</v>
      </c>
    </row>
    <row r="3012" spans="1:41" hidden="1" x14ac:dyDescent="0.2">
      <c r="A3012" t="s">
        <v>2357</v>
      </c>
      <c r="B3012" t="s">
        <v>15</v>
      </c>
      <c r="C3012" t="s">
        <v>181</v>
      </c>
      <c r="D3012" t="s">
        <v>2653</v>
      </c>
      <c r="H3012" t="s">
        <v>2212</v>
      </c>
      <c r="I3012" t="s">
        <v>159</v>
      </c>
      <c r="K3012">
        <v>89.037200999999996</v>
      </c>
      <c r="L3012">
        <v>88.296920999999998</v>
      </c>
      <c r="M3012">
        <v>84.836487000000005</v>
      </c>
      <c r="N3012">
        <v>86.904128999999998</v>
      </c>
      <c r="O3012">
        <v>87.517532000000003</v>
      </c>
      <c r="P3012">
        <v>88.198470999999998</v>
      </c>
      <c r="Q3012">
        <v>89.260529000000005</v>
      </c>
      <c r="R3012">
        <v>90.737365999999994</v>
      </c>
      <c r="S3012">
        <v>93.744147999999996</v>
      </c>
      <c r="T3012">
        <v>95.555335999999997</v>
      </c>
      <c r="U3012">
        <v>97.527373999999995</v>
      </c>
      <c r="V3012">
        <v>99.712692000000004</v>
      </c>
      <c r="W3012">
        <v>101.516296</v>
      </c>
      <c r="X3012">
        <v>103.10262299999999</v>
      </c>
      <c r="Y3012">
        <v>104.487488</v>
      </c>
      <c r="Z3012">
        <v>106.364807</v>
      </c>
      <c r="AA3012">
        <v>108.047386</v>
      </c>
      <c r="AB3012">
        <v>109.152046</v>
      </c>
      <c r="AC3012">
        <v>110.575745</v>
      </c>
      <c r="AD3012">
        <v>111.194717</v>
      </c>
      <c r="AE3012">
        <v>112.169121</v>
      </c>
      <c r="AF3012">
        <v>113.633675</v>
      </c>
      <c r="AG3012">
        <v>115.30278</v>
      </c>
      <c r="AH3012">
        <v>117.028435</v>
      </c>
      <c r="AI3012">
        <v>118.93553199999999</v>
      </c>
      <c r="AJ3012">
        <v>120.242897</v>
      </c>
      <c r="AK3012">
        <v>121.416115</v>
      </c>
      <c r="AL3012">
        <v>122.05613700000001</v>
      </c>
      <c r="AM3012">
        <v>123.638474</v>
      </c>
      <c r="AN3012">
        <v>125.370064</v>
      </c>
      <c r="AO3012" s="1">
        <v>1.2E-2</v>
      </c>
    </row>
    <row r="3013" spans="1:41" hidden="1" x14ac:dyDescent="0.2">
      <c r="A3013" t="s">
        <v>2357</v>
      </c>
      <c r="B3013" t="s">
        <v>185</v>
      </c>
    </row>
    <row r="3014" spans="1:41" hidden="1" x14ac:dyDescent="0.2">
      <c r="A3014" t="s">
        <v>2357</v>
      </c>
      <c r="B3014" t="s">
        <v>8</v>
      </c>
    </row>
    <row r="3015" spans="1:41" hidden="1" x14ac:dyDescent="0.2">
      <c r="A3015" t="s">
        <v>2357</v>
      </c>
      <c r="B3015" t="s">
        <v>9</v>
      </c>
      <c r="C3015" t="s">
        <v>2648</v>
      </c>
      <c r="D3015" t="s">
        <v>2680</v>
      </c>
      <c r="E3015" t="s">
        <v>2649</v>
      </c>
      <c r="F3015" t="s">
        <v>2650</v>
      </c>
      <c r="I3015" t="s">
        <v>186</v>
      </c>
    </row>
    <row r="3016" spans="1:41" hidden="1" x14ac:dyDescent="0.2">
      <c r="A3016" t="s">
        <v>2357</v>
      </c>
      <c r="B3016" t="s">
        <v>11</v>
      </c>
      <c r="C3016" t="s">
        <v>2648</v>
      </c>
      <c r="D3016" t="s">
        <v>2680</v>
      </c>
      <c r="E3016" t="s">
        <v>2649</v>
      </c>
      <c r="F3016" t="s">
        <v>2650</v>
      </c>
      <c r="G3016" t="s">
        <v>2651</v>
      </c>
      <c r="H3016" t="s">
        <v>2213</v>
      </c>
      <c r="I3016" t="s">
        <v>186</v>
      </c>
      <c r="K3016">
        <v>20.472415999999999</v>
      </c>
      <c r="L3016">
        <v>22.670555</v>
      </c>
      <c r="M3016">
        <v>22.872786999999999</v>
      </c>
      <c r="N3016">
        <v>23.436703000000001</v>
      </c>
      <c r="O3016">
        <v>23.933964</v>
      </c>
      <c r="P3016">
        <v>24.611771000000001</v>
      </c>
      <c r="Q3016">
        <v>25.580369999999998</v>
      </c>
      <c r="R3016">
        <v>26.809781999999998</v>
      </c>
      <c r="S3016">
        <v>28.030163000000002</v>
      </c>
      <c r="T3016">
        <v>29.284056</v>
      </c>
      <c r="U3016">
        <v>30.550932</v>
      </c>
      <c r="V3016">
        <v>31.771978000000001</v>
      </c>
      <c r="W3016">
        <v>32.991455000000002</v>
      </c>
      <c r="X3016">
        <v>34.138469999999998</v>
      </c>
      <c r="Y3016">
        <v>35.211886999999997</v>
      </c>
      <c r="Z3016">
        <v>36.299858</v>
      </c>
      <c r="AA3016">
        <v>37.447288999999998</v>
      </c>
      <c r="AB3016">
        <v>38.625950000000003</v>
      </c>
      <c r="AC3016">
        <v>39.741272000000002</v>
      </c>
      <c r="AD3016">
        <v>41.074516000000003</v>
      </c>
      <c r="AE3016">
        <v>42.390056999999999</v>
      </c>
      <c r="AF3016">
        <v>43.568089000000001</v>
      </c>
      <c r="AG3016">
        <v>44.882579999999997</v>
      </c>
      <c r="AH3016">
        <v>46.300552000000003</v>
      </c>
      <c r="AI3016">
        <v>47.578105999999998</v>
      </c>
      <c r="AJ3016">
        <v>48.913631000000002</v>
      </c>
      <c r="AK3016">
        <v>50.235301999999997</v>
      </c>
      <c r="AL3016">
        <v>51.531364000000004</v>
      </c>
      <c r="AM3016">
        <v>52.761294999999997</v>
      </c>
      <c r="AN3016">
        <v>53.965465999999999</v>
      </c>
      <c r="AO3016" s="1">
        <v>3.4000000000000002E-2</v>
      </c>
    </row>
    <row r="3017" spans="1:41" hidden="1" x14ac:dyDescent="0.2">
      <c r="A3017" t="s">
        <v>2357</v>
      </c>
      <c r="B3017" t="s">
        <v>13</v>
      </c>
      <c r="C3017" t="s">
        <v>2648</v>
      </c>
      <c r="D3017" t="s">
        <v>2680</v>
      </c>
      <c r="E3017" t="s">
        <v>2649</v>
      </c>
      <c r="F3017" t="s">
        <v>2650</v>
      </c>
      <c r="G3017" t="s">
        <v>2652</v>
      </c>
      <c r="H3017" t="s">
        <v>2214</v>
      </c>
      <c r="I3017" t="s">
        <v>186</v>
      </c>
      <c r="K3017">
        <v>20.472415999999999</v>
      </c>
      <c r="L3017">
        <v>22.372297</v>
      </c>
      <c r="M3017">
        <v>22.083048000000002</v>
      </c>
      <c r="N3017">
        <v>21.950644</v>
      </c>
      <c r="O3017">
        <v>21.929613</v>
      </c>
      <c r="P3017">
        <v>22.153896</v>
      </c>
      <c r="Q3017">
        <v>22.624238999999999</v>
      </c>
      <c r="R3017">
        <v>23.365843000000002</v>
      </c>
      <c r="S3017">
        <v>24.291798</v>
      </c>
      <c r="T3017">
        <v>25.239273000000001</v>
      </c>
      <c r="U3017">
        <v>26.194586000000001</v>
      </c>
      <c r="V3017">
        <v>27.327943999999999</v>
      </c>
      <c r="W3017">
        <v>28.544454999999999</v>
      </c>
      <c r="X3017">
        <v>29.603221999999999</v>
      </c>
      <c r="Y3017">
        <v>30.517952000000001</v>
      </c>
      <c r="Z3017">
        <v>31.421446</v>
      </c>
      <c r="AA3017">
        <v>32.425776999999997</v>
      </c>
      <c r="AB3017">
        <v>33.523609</v>
      </c>
      <c r="AC3017">
        <v>34.518706999999999</v>
      </c>
      <c r="AD3017">
        <v>35.737667000000002</v>
      </c>
      <c r="AE3017">
        <v>36.831028000000003</v>
      </c>
      <c r="AF3017">
        <v>37.850223999999997</v>
      </c>
      <c r="AG3017">
        <v>38.841236000000002</v>
      </c>
      <c r="AH3017">
        <v>39.787230999999998</v>
      </c>
      <c r="AI3017">
        <v>40.702708999999999</v>
      </c>
      <c r="AJ3017">
        <v>41.578445000000002</v>
      </c>
      <c r="AK3017">
        <v>42.319363000000003</v>
      </c>
      <c r="AL3017">
        <v>43.012352</v>
      </c>
      <c r="AM3017">
        <v>43.871124000000002</v>
      </c>
      <c r="AN3017">
        <v>44.685059000000003</v>
      </c>
      <c r="AO3017" s="1">
        <v>2.7E-2</v>
      </c>
    </row>
    <row r="3018" spans="1:41" hidden="1" x14ac:dyDescent="0.2">
      <c r="A3018" t="s">
        <v>2357</v>
      </c>
      <c r="B3018" t="s">
        <v>15</v>
      </c>
      <c r="C3018" t="s">
        <v>2648</v>
      </c>
      <c r="D3018" t="s">
        <v>2680</v>
      </c>
      <c r="E3018" t="s">
        <v>2649</v>
      </c>
      <c r="F3018" t="s">
        <v>2650</v>
      </c>
      <c r="G3018" t="s">
        <v>2653</v>
      </c>
      <c r="H3018" t="s">
        <v>2215</v>
      </c>
      <c r="I3018" t="s">
        <v>186</v>
      </c>
      <c r="K3018">
        <v>20.472415999999999</v>
      </c>
      <c r="L3018">
        <v>23.146965000000002</v>
      </c>
      <c r="M3018">
        <v>23.971283</v>
      </c>
      <c r="N3018">
        <v>25.483602999999999</v>
      </c>
      <c r="O3018">
        <v>27.000859999999999</v>
      </c>
      <c r="P3018">
        <v>28.530995999999998</v>
      </c>
      <c r="Q3018">
        <v>30.092682</v>
      </c>
      <c r="R3018">
        <v>31.755559999999999</v>
      </c>
      <c r="S3018">
        <v>33.893703000000002</v>
      </c>
      <c r="T3018">
        <v>35.858333999999999</v>
      </c>
      <c r="U3018">
        <v>37.747345000000003</v>
      </c>
      <c r="V3018">
        <v>39.552807000000001</v>
      </c>
      <c r="W3018">
        <v>41.255893999999998</v>
      </c>
      <c r="X3018">
        <v>42.856628000000001</v>
      </c>
      <c r="Y3018">
        <v>44.229424000000002</v>
      </c>
      <c r="Z3018">
        <v>45.764778</v>
      </c>
      <c r="AA3018">
        <v>47.203364999999998</v>
      </c>
      <c r="AB3018">
        <v>48.712558999999999</v>
      </c>
      <c r="AC3018">
        <v>50.272765999999997</v>
      </c>
      <c r="AD3018">
        <v>51.650295</v>
      </c>
      <c r="AE3018">
        <v>52.928550999999999</v>
      </c>
      <c r="AF3018">
        <v>54.161349999999999</v>
      </c>
      <c r="AG3018">
        <v>55.595618999999999</v>
      </c>
      <c r="AH3018">
        <v>57.325797999999999</v>
      </c>
      <c r="AI3018">
        <v>59.235717999999999</v>
      </c>
      <c r="AJ3018">
        <v>61.109656999999999</v>
      </c>
      <c r="AK3018">
        <v>62.954582000000002</v>
      </c>
      <c r="AL3018">
        <v>64.723747000000003</v>
      </c>
      <c r="AM3018">
        <v>66.625679000000005</v>
      </c>
      <c r="AN3018">
        <v>68.450042999999994</v>
      </c>
      <c r="AO3018" s="1">
        <v>4.2000000000000003E-2</v>
      </c>
    </row>
    <row r="3019" spans="1:41" hidden="1" x14ac:dyDescent="0.2">
      <c r="A3019" t="s">
        <v>2357</v>
      </c>
      <c r="B3019" t="s">
        <v>17</v>
      </c>
      <c r="C3019" t="s">
        <v>2648</v>
      </c>
      <c r="D3019" t="s">
        <v>2680</v>
      </c>
      <c r="E3019" t="s">
        <v>2649</v>
      </c>
      <c r="F3019" t="s">
        <v>2654</v>
      </c>
      <c r="I3019" t="s">
        <v>186</v>
      </c>
    </row>
    <row r="3020" spans="1:41" hidden="1" x14ac:dyDescent="0.2">
      <c r="A3020" t="s">
        <v>2357</v>
      </c>
      <c r="B3020" t="s">
        <v>11</v>
      </c>
      <c r="C3020" t="s">
        <v>2648</v>
      </c>
      <c r="D3020" t="s">
        <v>2680</v>
      </c>
      <c r="E3020" t="s">
        <v>2649</v>
      </c>
      <c r="F3020" t="s">
        <v>2654</v>
      </c>
      <c r="G3020" t="s">
        <v>2651</v>
      </c>
      <c r="H3020" t="s">
        <v>2216</v>
      </c>
      <c r="I3020" t="s">
        <v>186</v>
      </c>
      <c r="K3020">
        <v>19.745047</v>
      </c>
      <c r="L3020">
        <v>20.603266000000001</v>
      </c>
      <c r="M3020">
        <v>20.307047000000001</v>
      </c>
      <c r="N3020">
        <v>22.214939000000001</v>
      </c>
      <c r="O3020">
        <v>23.068940999999999</v>
      </c>
      <c r="P3020">
        <v>24.05735</v>
      </c>
      <c r="Q3020">
        <v>25.231010000000001</v>
      </c>
      <c r="R3020">
        <v>26.139046</v>
      </c>
      <c r="S3020">
        <v>26.926773000000001</v>
      </c>
      <c r="T3020">
        <v>27.538734000000002</v>
      </c>
      <c r="U3020">
        <v>28.612434</v>
      </c>
      <c r="V3020">
        <v>29.437201999999999</v>
      </c>
      <c r="W3020">
        <v>30.166498000000001</v>
      </c>
      <c r="X3020">
        <v>30.965216000000002</v>
      </c>
      <c r="Y3020">
        <v>31.789684000000001</v>
      </c>
      <c r="Z3020">
        <v>32.763751999999997</v>
      </c>
      <c r="AA3020">
        <v>33.794818999999997</v>
      </c>
      <c r="AB3020">
        <v>34.770556999999997</v>
      </c>
      <c r="AC3020">
        <v>35.637726000000001</v>
      </c>
      <c r="AD3020">
        <v>36.718525</v>
      </c>
      <c r="AE3020">
        <v>37.732208</v>
      </c>
      <c r="AF3020">
        <v>38.754497999999998</v>
      </c>
      <c r="AG3020">
        <v>40.067307</v>
      </c>
      <c r="AH3020">
        <v>41.478724999999997</v>
      </c>
      <c r="AI3020">
        <v>42.660151999999997</v>
      </c>
      <c r="AJ3020">
        <v>44.092945</v>
      </c>
      <c r="AK3020">
        <v>45.327052999999999</v>
      </c>
      <c r="AL3020">
        <v>46.310116000000001</v>
      </c>
      <c r="AM3020">
        <v>47.360419999999998</v>
      </c>
      <c r="AN3020">
        <v>48.310184</v>
      </c>
      <c r="AO3020" s="1">
        <v>3.1E-2</v>
      </c>
    </row>
    <row r="3021" spans="1:41" hidden="1" x14ac:dyDescent="0.2">
      <c r="A3021" t="s">
        <v>2357</v>
      </c>
      <c r="B3021" t="s">
        <v>13</v>
      </c>
      <c r="C3021" t="s">
        <v>2648</v>
      </c>
      <c r="D3021" t="s">
        <v>2680</v>
      </c>
      <c r="E3021" t="s">
        <v>2649</v>
      </c>
      <c r="F3021" t="s">
        <v>2654</v>
      </c>
      <c r="G3021" t="s">
        <v>2652</v>
      </c>
      <c r="H3021" t="s">
        <v>2217</v>
      </c>
      <c r="I3021" t="s">
        <v>186</v>
      </c>
      <c r="K3021">
        <v>19.745047</v>
      </c>
      <c r="L3021">
        <v>20.597673</v>
      </c>
      <c r="M3021">
        <v>19.843465999999999</v>
      </c>
      <c r="N3021">
        <v>21.190066999999999</v>
      </c>
      <c r="O3021">
        <v>21.978791999999999</v>
      </c>
      <c r="P3021">
        <v>22.987963000000001</v>
      </c>
      <c r="Q3021">
        <v>24.212536</v>
      </c>
      <c r="R3021">
        <v>25.098692</v>
      </c>
      <c r="S3021">
        <v>25.900509</v>
      </c>
      <c r="T3021">
        <v>26.552589000000001</v>
      </c>
      <c r="U3021">
        <v>27.461770999999999</v>
      </c>
      <c r="V3021">
        <v>28.31521</v>
      </c>
      <c r="W3021">
        <v>29.055101000000001</v>
      </c>
      <c r="X3021">
        <v>29.623540999999999</v>
      </c>
      <c r="Y3021">
        <v>30.367283</v>
      </c>
      <c r="Z3021">
        <v>31.07246</v>
      </c>
      <c r="AA3021">
        <v>31.897473999999999</v>
      </c>
      <c r="AB3021">
        <v>32.886768000000004</v>
      </c>
      <c r="AC3021">
        <v>33.648823</v>
      </c>
      <c r="AD3021">
        <v>35.015307999999997</v>
      </c>
      <c r="AE3021">
        <v>36.066749999999999</v>
      </c>
      <c r="AF3021">
        <v>36.923560999999999</v>
      </c>
      <c r="AG3021">
        <v>38.243340000000003</v>
      </c>
      <c r="AH3021">
        <v>39.286628999999998</v>
      </c>
      <c r="AI3021">
        <v>40.209206000000002</v>
      </c>
      <c r="AJ3021">
        <v>41.444980999999999</v>
      </c>
      <c r="AK3021">
        <v>42.057361999999998</v>
      </c>
      <c r="AL3021">
        <v>42.970126999999998</v>
      </c>
      <c r="AM3021">
        <v>44.227786999999999</v>
      </c>
      <c r="AN3021">
        <v>45.271262999999998</v>
      </c>
      <c r="AO3021" s="1">
        <v>2.9000000000000001E-2</v>
      </c>
    </row>
    <row r="3022" spans="1:41" hidden="1" x14ac:dyDescent="0.2">
      <c r="A3022" t="s">
        <v>2357</v>
      </c>
      <c r="B3022" t="s">
        <v>15</v>
      </c>
      <c r="C3022" t="s">
        <v>2648</v>
      </c>
      <c r="D3022" t="s">
        <v>2680</v>
      </c>
      <c r="E3022" t="s">
        <v>2649</v>
      </c>
      <c r="F3022" t="s">
        <v>2654</v>
      </c>
      <c r="G3022" t="s">
        <v>2653</v>
      </c>
      <c r="H3022" t="s">
        <v>2218</v>
      </c>
      <c r="I3022" t="s">
        <v>186</v>
      </c>
      <c r="K3022">
        <v>19.745047</v>
      </c>
      <c r="L3022">
        <v>20.614409999999999</v>
      </c>
      <c r="M3022">
        <v>20.170190999999999</v>
      </c>
      <c r="N3022">
        <v>22.424505</v>
      </c>
      <c r="O3022">
        <v>23.754792999999999</v>
      </c>
      <c r="P3022">
        <v>24.906586000000001</v>
      </c>
      <c r="Q3022">
        <v>26.188815999999999</v>
      </c>
      <c r="R3022">
        <v>27.309052999999999</v>
      </c>
      <c r="S3022">
        <v>29.003001999999999</v>
      </c>
      <c r="T3022">
        <v>29.879083999999999</v>
      </c>
      <c r="U3022">
        <v>30.92379</v>
      </c>
      <c r="V3022">
        <v>31.855346999999998</v>
      </c>
      <c r="W3022">
        <v>32.744781000000003</v>
      </c>
      <c r="X3022">
        <v>33.637390000000003</v>
      </c>
      <c r="Y3022">
        <v>34.324665000000003</v>
      </c>
      <c r="Z3022">
        <v>35.193924000000003</v>
      </c>
      <c r="AA3022">
        <v>36.149833999999998</v>
      </c>
      <c r="AB3022">
        <v>36.921756999999999</v>
      </c>
      <c r="AC3022">
        <v>37.847496</v>
      </c>
      <c r="AD3022">
        <v>38.142448000000002</v>
      </c>
      <c r="AE3022">
        <v>38.904738999999999</v>
      </c>
      <c r="AF3022">
        <v>39.890751000000002</v>
      </c>
      <c r="AG3022">
        <v>41.227542999999997</v>
      </c>
      <c r="AH3022">
        <v>42.477009000000002</v>
      </c>
      <c r="AI3022">
        <v>44.032494</v>
      </c>
      <c r="AJ3022">
        <v>45.133713</v>
      </c>
      <c r="AK3022">
        <v>46.353335999999999</v>
      </c>
      <c r="AL3022">
        <v>47.177345000000003</v>
      </c>
      <c r="AM3022">
        <v>48.329929</v>
      </c>
      <c r="AN3022">
        <v>49.569721000000001</v>
      </c>
      <c r="AO3022" s="1">
        <v>3.2000000000000001E-2</v>
      </c>
    </row>
    <row r="3023" spans="1:41" hidden="1" x14ac:dyDescent="0.2">
      <c r="A3023" t="s">
        <v>2357</v>
      </c>
      <c r="B3023" t="s">
        <v>21</v>
      </c>
      <c r="C3023" t="s">
        <v>2648</v>
      </c>
      <c r="D3023" t="s">
        <v>2680</v>
      </c>
      <c r="E3023" t="s">
        <v>2649</v>
      </c>
      <c r="F3023" t="s">
        <v>2655</v>
      </c>
      <c r="I3023" t="s">
        <v>186</v>
      </c>
    </row>
    <row r="3024" spans="1:41" hidden="1" x14ac:dyDescent="0.2">
      <c r="A3024" t="s">
        <v>2357</v>
      </c>
      <c r="B3024" t="s">
        <v>11</v>
      </c>
      <c r="C3024" t="s">
        <v>2648</v>
      </c>
      <c r="D3024" t="s">
        <v>2680</v>
      </c>
      <c r="E3024" t="s">
        <v>2649</v>
      </c>
      <c r="F3024" t="s">
        <v>2655</v>
      </c>
      <c r="G3024" t="s">
        <v>2651</v>
      </c>
      <c r="H3024" t="s">
        <v>2219</v>
      </c>
      <c r="I3024" t="s">
        <v>186</v>
      </c>
      <c r="K3024">
        <v>9.1122680000000003</v>
      </c>
      <c r="L3024">
        <v>9.8415999999999997</v>
      </c>
      <c r="M3024">
        <v>9.6561419999999991</v>
      </c>
      <c r="N3024">
        <v>9.7378909999999994</v>
      </c>
      <c r="O3024">
        <v>9.9951260000000008</v>
      </c>
      <c r="P3024">
        <v>10.42252</v>
      </c>
      <c r="Q3024">
        <v>10.970668</v>
      </c>
      <c r="R3024">
        <v>11.430823999999999</v>
      </c>
      <c r="S3024">
        <v>11.932817</v>
      </c>
      <c r="T3024">
        <v>12.311358</v>
      </c>
      <c r="U3024">
        <v>12.682233</v>
      </c>
      <c r="V3024">
        <v>13.011786000000001</v>
      </c>
      <c r="W3024">
        <v>13.41258</v>
      </c>
      <c r="X3024">
        <v>13.771523999999999</v>
      </c>
      <c r="Y3024">
        <v>14.046523000000001</v>
      </c>
      <c r="Z3024">
        <v>14.393815</v>
      </c>
      <c r="AA3024">
        <v>14.758546000000001</v>
      </c>
      <c r="AB3024">
        <v>15.110837</v>
      </c>
      <c r="AC3024">
        <v>15.484734</v>
      </c>
      <c r="AD3024">
        <v>15.865648</v>
      </c>
      <c r="AE3024">
        <v>16.281538000000001</v>
      </c>
      <c r="AF3024">
        <v>16.641829999999999</v>
      </c>
      <c r="AG3024">
        <v>17.02984</v>
      </c>
      <c r="AH3024">
        <v>17.390245</v>
      </c>
      <c r="AI3024">
        <v>17.776558000000001</v>
      </c>
      <c r="AJ3024">
        <v>18.184698000000001</v>
      </c>
      <c r="AK3024">
        <v>18.620840000000001</v>
      </c>
      <c r="AL3024">
        <v>19.042663999999998</v>
      </c>
      <c r="AM3024">
        <v>19.493884999999999</v>
      </c>
      <c r="AN3024">
        <v>19.947870000000002</v>
      </c>
      <c r="AO3024" s="1">
        <v>2.7E-2</v>
      </c>
    </row>
    <row r="3025" spans="1:41" hidden="1" x14ac:dyDescent="0.2">
      <c r="A3025" t="s">
        <v>2357</v>
      </c>
      <c r="B3025" t="s">
        <v>13</v>
      </c>
      <c r="C3025" t="s">
        <v>2648</v>
      </c>
      <c r="D3025" t="s">
        <v>2680</v>
      </c>
      <c r="E3025" t="s">
        <v>2649</v>
      </c>
      <c r="F3025" t="s">
        <v>2655</v>
      </c>
      <c r="G3025" t="s">
        <v>2652</v>
      </c>
      <c r="H3025" t="s">
        <v>2220</v>
      </c>
      <c r="I3025" t="s">
        <v>186</v>
      </c>
      <c r="K3025">
        <v>9.1122680000000003</v>
      </c>
      <c r="L3025">
        <v>9.6699769999999994</v>
      </c>
      <c r="M3025">
        <v>9.3178929999999998</v>
      </c>
      <c r="N3025">
        <v>9.2814160000000001</v>
      </c>
      <c r="O3025">
        <v>9.4759569999999993</v>
      </c>
      <c r="P3025">
        <v>9.8330590000000004</v>
      </c>
      <c r="Q3025">
        <v>10.300583</v>
      </c>
      <c r="R3025">
        <v>10.716155000000001</v>
      </c>
      <c r="S3025">
        <v>11.142526999999999</v>
      </c>
      <c r="T3025">
        <v>11.541952</v>
      </c>
      <c r="U3025">
        <v>11.899385000000001</v>
      </c>
      <c r="V3025">
        <v>12.25844</v>
      </c>
      <c r="W3025">
        <v>12.685060999999999</v>
      </c>
      <c r="X3025">
        <v>13.073288</v>
      </c>
      <c r="Y3025">
        <v>13.415792</v>
      </c>
      <c r="Z3025">
        <v>13.757714</v>
      </c>
      <c r="AA3025">
        <v>14.112252</v>
      </c>
      <c r="AB3025">
        <v>14.425862</v>
      </c>
      <c r="AC3025">
        <v>14.777920999999999</v>
      </c>
      <c r="AD3025">
        <v>15.074821</v>
      </c>
      <c r="AE3025">
        <v>15.407495000000001</v>
      </c>
      <c r="AF3025">
        <v>15.705337999999999</v>
      </c>
      <c r="AG3025">
        <v>16.019902999999999</v>
      </c>
      <c r="AH3025">
        <v>16.346299999999999</v>
      </c>
      <c r="AI3025">
        <v>16.690058000000001</v>
      </c>
      <c r="AJ3025">
        <v>17.044481000000001</v>
      </c>
      <c r="AK3025">
        <v>17.369033999999999</v>
      </c>
      <c r="AL3025">
        <v>17.693352000000001</v>
      </c>
      <c r="AM3025">
        <v>18.05341</v>
      </c>
      <c r="AN3025">
        <v>18.401087</v>
      </c>
      <c r="AO3025" s="1">
        <v>2.5000000000000001E-2</v>
      </c>
    </row>
    <row r="3026" spans="1:41" hidden="1" x14ac:dyDescent="0.2">
      <c r="A3026" t="s">
        <v>2357</v>
      </c>
      <c r="B3026" t="s">
        <v>15</v>
      </c>
      <c r="C3026" t="s">
        <v>2648</v>
      </c>
      <c r="D3026" t="s">
        <v>2680</v>
      </c>
      <c r="E3026" t="s">
        <v>2649</v>
      </c>
      <c r="F3026" t="s">
        <v>2655</v>
      </c>
      <c r="G3026" t="s">
        <v>2653</v>
      </c>
      <c r="H3026" t="s">
        <v>2221</v>
      </c>
      <c r="I3026" t="s">
        <v>186</v>
      </c>
      <c r="K3026">
        <v>9.1122680000000003</v>
      </c>
      <c r="L3026">
        <v>10.362024999999999</v>
      </c>
      <c r="M3026">
        <v>10.293675</v>
      </c>
      <c r="N3026">
        <v>10.712546</v>
      </c>
      <c r="O3026">
        <v>11.090959</v>
      </c>
      <c r="P3026">
        <v>11.67726</v>
      </c>
      <c r="Q3026">
        <v>12.291093</v>
      </c>
      <c r="R3026">
        <v>12.897456</v>
      </c>
      <c r="S3026">
        <v>13.590344999999999</v>
      </c>
      <c r="T3026">
        <v>14.098056</v>
      </c>
      <c r="U3026">
        <v>14.664619999999999</v>
      </c>
      <c r="V3026">
        <v>15.177056</v>
      </c>
      <c r="W3026">
        <v>15.688589</v>
      </c>
      <c r="X3026">
        <v>16.150290999999999</v>
      </c>
      <c r="Y3026">
        <v>16.510151</v>
      </c>
      <c r="Z3026">
        <v>17.017434999999999</v>
      </c>
      <c r="AA3026">
        <v>17.492035000000001</v>
      </c>
      <c r="AB3026">
        <v>17.987181</v>
      </c>
      <c r="AC3026">
        <v>18.538844999999998</v>
      </c>
      <c r="AD3026">
        <v>19.120698999999998</v>
      </c>
      <c r="AE3026">
        <v>19.604255999999999</v>
      </c>
      <c r="AF3026">
        <v>19.994365999999999</v>
      </c>
      <c r="AG3026">
        <v>20.431822</v>
      </c>
      <c r="AH3026">
        <v>21.093969000000001</v>
      </c>
      <c r="AI3026">
        <v>21.689952999999999</v>
      </c>
      <c r="AJ3026">
        <v>22.325693000000001</v>
      </c>
      <c r="AK3026">
        <v>22.995505999999999</v>
      </c>
      <c r="AL3026">
        <v>23.586186999999999</v>
      </c>
      <c r="AM3026">
        <v>24.378440999999999</v>
      </c>
      <c r="AN3026">
        <v>25.161268</v>
      </c>
      <c r="AO3026" s="1">
        <v>3.5999999999999997E-2</v>
      </c>
    </row>
    <row r="3027" spans="1:41" hidden="1" x14ac:dyDescent="0.2">
      <c r="A3027" t="s">
        <v>2357</v>
      </c>
      <c r="B3027" t="s">
        <v>25</v>
      </c>
      <c r="C3027" t="s">
        <v>2648</v>
      </c>
      <c r="D3027" t="s">
        <v>2680</v>
      </c>
      <c r="E3027" t="s">
        <v>2649</v>
      </c>
      <c r="F3027" t="s">
        <v>2656</v>
      </c>
      <c r="I3027" t="s">
        <v>186</v>
      </c>
    </row>
    <row r="3028" spans="1:41" hidden="1" x14ac:dyDescent="0.2">
      <c r="A3028" t="s">
        <v>2357</v>
      </c>
      <c r="B3028" t="s">
        <v>11</v>
      </c>
      <c r="C3028" t="s">
        <v>2648</v>
      </c>
      <c r="D3028" t="s">
        <v>2680</v>
      </c>
      <c r="E3028" t="s">
        <v>2649</v>
      </c>
      <c r="F3028" t="s">
        <v>2656</v>
      </c>
      <c r="G3028" t="s">
        <v>2651</v>
      </c>
      <c r="H3028" t="s">
        <v>2222</v>
      </c>
      <c r="I3028" t="s">
        <v>186</v>
      </c>
      <c r="K3028">
        <v>35.289794999999998</v>
      </c>
      <c r="L3028">
        <v>34.976008999999998</v>
      </c>
      <c r="M3028">
        <v>36.057170999999997</v>
      </c>
      <c r="N3028">
        <v>36.857478999999998</v>
      </c>
      <c r="O3028">
        <v>37.637912999999998</v>
      </c>
      <c r="P3028">
        <v>38.358505000000001</v>
      </c>
      <c r="Q3028">
        <v>39.358688000000001</v>
      </c>
      <c r="R3028">
        <v>40.287368999999998</v>
      </c>
      <c r="S3028">
        <v>41.447975</v>
      </c>
      <c r="T3028">
        <v>42.723278000000001</v>
      </c>
      <c r="U3028">
        <v>43.826560999999998</v>
      </c>
      <c r="V3028">
        <v>45.053493000000003</v>
      </c>
      <c r="W3028">
        <v>46.386681000000003</v>
      </c>
      <c r="X3028">
        <v>47.509346000000001</v>
      </c>
      <c r="Y3028">
        <v>48.735236999999998</v>
      </c>
      <c r="Z3028">
        <v>50.204467999999999</v>
      </c>
      <c r="AA3028">
        <v>51.633651999999998</v>
      </c>
      <c r="AB3028">
        <v>52.912860999999999</v>
      </c>
      <c r="AC3028">
        <v>54.064255000000003</v>
      </c>
      <c r="AD3028">
        <v>55.635601000000001</v>
      </c>
      <c r="AE3028">
        <v>57.134124999999997</v>
      </c>
      <c r="AF3028">
        <v>58.529873000000002</v>
      </c>
      <c r="AG3028">
        <v>59.718414000000003</v>
      </c>
      <c r="AH3028">
        <v>61.301670000000001</v>
      </c>
      <c r="AI3028">
        <v>62.932796000000003</v>
      </c>
      <c r="AJ3028">
        <v>64.633262999999999</v>
      </c>
      <c r="AK3028">
        <v>66.258865</v>
      </c>
      <c r="AL3028">
        <v>68.015144000000006</v>
      </c>
      <c r="AM3028">
        <v>69.627617000000001</v>
      </c>
      <c r="AN3028">
        <v>71.543800000000005</v>
      </c>
      <c r="AO3028" s="1">
        <v>2.5000000000000001E-2</v>
      </c>
    </row>
    <row r="3029" spans="1:41" hidden="1" x14ac:dyDescent="0.2">
      <c r="A3029" t="s">
        <v>2357</v>
      </c>
      <c r="B3029" t="s">
        <v>13</v>
      </c>
      <c r="C3029" t="s">
        <v>2648</v>
      </c>
      <c r="D3029" t="s">
        <v>2680</v>
      </c>
      <c r="E3029" t="s">
        <v>2649</v>
      </c>
      <c r="F3029" t="s">
        <v>2656</v>
      </c>
      <c r="G3029" t="s">
        <v>2652</v>
      </c>
      <c r="H3029" t="s">
        <v>2223</v>
      </c>
      <c r="I3029" t="s">
        <v>186</v>
      </c>
      <c r="K3029">
        <v>35.282791000000003</v>
      </c>
      <c r="L3029">
        <v>35.014622000000003</v>
      </c>
      <c r="M3029">
        <v>35.896602999999999</v>
      </c>
      <c r="N3029">
        <v>36.296543</v>
      </c>
      <c r="O3029">
        <v>37.041279000000003</v>
      </c>
      <c r="P3029">
        <v>37.842376999999999</v>
      </c>
      <c r="Q3029">
        <v>38.812911999999997</v>
      </c>
      <c r="R3029">
        <v>39.730034000000003</v>
      </c>
      <c r="S3029">
        <v>40.973193999999999</v>
      </c>
      <c r="T3029">
        <v>42.309265000000003</v>
      </c>
      <c r="U3029">
        <v>43.497692000000001</v>
      </c>
      <c r="V3029">
        <v>44.643729999999998</v>
      </c>
      <c r="W3029">
        <v>45.879458999999997</v>
      </c>
      <c r="X3029">
        <v>47.193871000000001</v>
      </c>
      <c r="Y3029">
        <v>48.386584999999997</v>
      </c>
      <c r="Z3029">
        <v>49.686034999999997</v>
      </c>
      <c r="AA3029">
        <v>51.170746000000001</v>
      </c>
      <c r="AB3029">
        <v>52.516899000000002</v>
      </c>
      <c r="AC3029">
        <v>53.672924000000002</v>
      </c>
      <c r="AD3029">
        <v>55.165607000000001</v>
      </c>
      <c r="AE3029">
        <v>56.708668000000003</v>
      </c>
      <c r="AF3029">
        <v>58.057589999999998</v>
      </c>
      <c r="AG3029">
        <v>59.196067999999997</v>
      </c>
      <c r="AH3029">
        <v>61.094551000000003</v>
      </c>
      <c r="AI3029">
        <v>62.884487</v>
      </c>
      <c r="AJ3029">
        <v>64.565033</v>
      </c>
      <c r="AK3029">
        <v>66.121352999999999</v>
      </c>
      <c r="AL3029">
        <v>67.843506000000005</v>
      </c>
      <c r="AM3029">
        <v>69.521156000000005</v>
      </c>
      <c r="AN3029">
        <v>71.295631</v>
      </c>
      <c r="AO3029" s="1">
        <v>2.5000000000000001E-2</v>
      </c>
    </row>
    <row r="3030" spans="1:41" hidden="1" x14ac:dyDescent="0.2">
      <c r="A3030" t="s">
        <v>2357</v>
      </c>
      <c r="B3030" t="s">
        <v>15</v>
      </c>
      <c r="C3030" t="s">
        <v>2648</v>
      </c>
      <c r="D3030" t="s">
        <v>2680</v>
      </c>
      <c r="E3030" t="s">
        <v>2649</v>
      </c>
      <c r="F3030" t="s">
        <v>2656</v>
      </c>
      <c r="G3030" t="s">
        <v>2653</v>
      </c>
      <c r="H3030" t="s">
        <v>2224</v>
      </c>
      <c r="I3030" t="s">
        <v>186</v>
      </c>
      <c r="K3030">
        <v>35.287379999999999</v>
      </c>
      <c r="L3030">
        <v>34.919238999999997</v>
      </c>
      <c r="M3030">
        <v>36.334339</v>
      </c>
      <c r="N3030">
        <v>37.470771999999997</v>
      </c>
      <c r="O3030">
        <v>38.285507000000003</v>
      </c>
      <c r="P3030">
        <v>39.101913000000003</v>
      </c>
      <c r="Q3030">
        <v>40.161288999999996</v>
      </c>
      <c r="R3030">
        <v>41.115437</v>
      </c>
      <c r="S3030">
        <v>42.378647000000001</v>
      </c>
      <c r="T3030">
        <v>43.755203000000002</v>
      </c>
      <c r="U3030">
        <v>45.133797000000001</v>
      </c>
      <c r="V3030">
        <v>46.608294999999998</v>
      </c>
      <c r="W3030">
        <v>47.990318000000002</v>
      </c>
      <c r="X3030">
        <v>49.017113000000002</v>
      </c>
      <c r="Y3030">
        <v>50.260478999999997</v>
      </c>
      <c r="Z3030">
        <v>51.783977999999998</v>
      </c>
      <c r="AA3030">
        <v>52.986794000000003</v>
      </c>
      <c r="AB3030">
        <v>54.026955000000001</v>
      </c>
      <c r="AC3030">
        <v>54.983714999999997</v>
      </c>
      <c r="AD3030">
        <v>56.342052000000002</v>
      </c>
      <c r="AE3030">
        <v>57.878639</v>
      </c>
      <c r="AF3030">
        <v>59.340977000000002</v>
      </c>
      <c r="AG3030">
        <v>60.623736999999998</v>
      </c>
      <c r="AH3030">
        <v>62.139552999999999</v>
      </c>
      <c r="AI3030">
        <v>63.843249999999998</v>
      </c>
      <c r="AJ3030">
        <v>65.733345</v>
      </c>
      <c r="AK3030">
        <v>67.464973000000001</v>
      </c>
      <c r="AL3030">
        <v>69.367660999999998</v>
      </c>
      <c r="AM3030">
        <v>71.336181999999994</v>
      </c>
      <c r="AN3030">
        <v>73.352324999999993</v>
      </c>
      <c r="AO3030" s="1">
        <v>2.5999999999999999E-2</v>
      </c>
    </row>
    <row r="3031" spans="1:41" hidden="1" x14ac:dyDescent="0.2">
      <c r="A3031" t="s">
        <v>2357</v>
      </c>
      <c r="B3031" t="s">
        <v>29</v>
      </c>
    </row>
    <row r="3032" spans="1:41" hidden="1" x14ac:dyDescent="0.2">
      <c r="A3032" t="s">
        <v>2357</v>
      </c>
      <c r="B3032" t="s">
        <v>9</v>
      </c>
      <c r="C3032" t="s">
        <v>2648</v>
      </c>
      <c r="D3032" t="s">
        <v>2680</v>
      </c>
      <c r="E3032" t="s">
        <v>2657</v>
      </c>
      <c r="F3032" t="s">
        <v>2650</v>
      </c>
      <c r="I3032" t="s">
        <v>186</v>
      </c>
    </row>
    <row r="3033" spans="1:41" hidden="1" x14ac:dyDescent="0.2">
      <c r="A3033" t="s">
        <v>2357</v>
      </c>
      <c r="B3033" t="s">
        <v>11</v>
      </c>
      <c r="C3033" t="s">
        <v>2648</v>
      </c>
      <c r="D3033" t="s">
        <v>2680</v>
      </c>
      <c r="E3033" t="s">
        <v>2657</v>
      </c>
      <c r="F3033" t="s">
        <v>2650</v>
      </c>
      <c r="G3033" t="s">
        <v>2651</v>
      </c>
      <c r="H3033" t="s">
        <v>2225</v>
      </c>
      <c r="I3033" t="s">
        <v>186</v>
      </c>
      <c r="K3033">
        <v>18.590827999999998</v>
      </c>
      <c r="L3033">
        <v>20.074494999999999</v>
      </c>
      <c r="M3033">
        <v>18.817986000000001</v>
      </c>
      <c r="N3033">
        <v>19.155443000000002</v>
      </c>
      <c r="O3033">
        <v>19.464310000000001</v>
      </c>
      <c r="P3033">
        <v>20.077141000000001</v>
      </c>
      <c r="Q3033">
        <v>21.024597</v>
      </c>
      <c r="R3033">
        <v>22.184996000000002</v>
      </c>
      <c r="S3033">
        <v>23.168377</v>
      </c>
      <c r="T3033">
        <v>24.173888999999999</v>
      </c>
      <c r="U3033">
        <v>25.158038999999999</v>
      </c>
      <c r="V3033">
        <v>26.074975999999999</v>
      </c>
      <c r="W3033">
        <v>27.000876999999999</v>
      </c>
      <c r="X3033">
        <v>27.824954999999999</v>
      </c>
      <c r="Y3033">
        <v>28.593512</v>
      </c>
      <c r="Z3033">
        <v>29.429918000000001</v>
      </c>
      <c r="AA3033">
        <v>30.349491</v>
      </c>
      <c r="AB3033">
        <v>31.280332999999999</v>
      </c>
      <c r="AC3033">
        <v>32.107242999999997</v>
      </c>
      <c r="AD3033">
        <v>33.251190000000001</v>
      </c>
      <c r="AE3033">
        <v>34.273707999999999</v>
      </c>
      <c r="AF3033">
        <v>35.094006</v>
      </c>
      <c r="AG3033">
        <v>36.173209999999997</v>
      </c>
      <c r="AH3033">
        <v>37.346477999999998</v>
      </c>
      <c r="AI3033">
        <v>38.264046</v>
      </c>
      <c r="AJ3033">
        <v>39.316001999999997</v>
      </c>
      <c r="AK3033">
        <v>40.338295000000002</v>
      </c>
      <c r="AL3033">
        <v>41.327914999999997</v>
      </c>
      <c r="AM3033">
        <v>42.241881999999997</v>
      </c>
      <c r="AN3033">
        <v>43.163440999999999</v>
      </c>
      <c r="AO3033" s="1">
        <v>2.9000000000000001E-2</v>
      </c>
    </row>
    <row r="3034" spans="1:41" hidden="1" x14ac:dyDescent="0.2">
      <c r="A3034" t="s">
        <v>2357</v>
      </c>
      <c r="B3034" t="s">
        <v>13</v>
      </c>
      <c r="C3034" t="s">
        <v>2648</v>
      </c>
      <c r="D3034" t="s">
        <v>2680</v>
      </c>
      <c r="E3034" t="s">
        <v>2657</v>
      </c>
      <c r="F3034" t="s">
        <v>2650</v>
      </c>
      <c r="G3034" t="s">
        <v>2652</v>
      </c>
      <c r="H3034" t="s">
        <v>2226</v>
      </c>
      <c r="I3034" t="s">
        <v>186</v>
      </c>
      <c r="K3034">
        <v>18.590827999999998</v>
      </c>
      <c r="L3034">
        <v>19.626975999999999</v>
      </c>
      <c r="M3034">
        <v>17.876144</v>
      </c>
      <c r="N3034">
        <v>17.543707000000001</v>
      </c>
      <c r="O3034">
        <v>17.545891000000001</v>
      </c>
      <c r="P3034">
        <v>17.870913999999999</v>
      </c>
      <c r="Q3034">
        <v>18.421552999999999</v>
      </c>
      <c r="R3034">
        <v>19.213642</v>
      </c>
      <c r="S3034">
        <v>20.104866000000001</v>
      </c>
      <c r="T3034">
        <v>20.902736999999998</v>
      </c>
      <c r="U3034">
        <v>21.659980999999998</v>
      </c>
      <c r="V3034">
        <v>22.668790999999999</v>
      </c>
      <c r="W3034">
        <v>23.697991999999999</v>
      </c>
      <c r="X3034">
        <v>24.435901999999999</v>
      </c>
      <c r="Y3034">
        <v>25.051435000000001</v>
      </c>
      <c r="Z3034">
        <v>25.745315999999999</v>
      </c>
      <c r="AA3034">
        <v>26.594307000000001</v>
      </c>
      <c r="AB3034">
        <v>27.545448</v>
      </c>
      <c r="AC3034">
        <v>28.287668</v>
      </c>
      <c r="AD3034">
        <v>29.361232999999999</v>
      </c>
      <c r="AE3034">
        <v>30.174643</v>
      </c>
      <c r="AF3034">
        <v>30.925163000000001</v>
      </c>
      <c r="AG3034">
        <v>31.691597000000002</v>
      </c>
      <c r="AH3034">
        <v>32.418007000000003</v>
      </c>
      <c r="AI3034">
        <v>33.136864000000003</v>
      </c>
      <c r="AJ3034">
        <v>33.806530000000002</v>
      </c>
      <c r="AK3034">
        <v>34.343936999999997</v>
      </c>
      <c r="AL3034">
        <v>34.879542999999998</v>
      </c>
      <c r="AM3034">
        <v>35.685524000000001</v>
      </c>
      <c r="AN3034">
        <v>36.360244999999999</v>
      </c>
      <c r="AO3034" s="1">
        <v>2.3E-2</v>
      </c>
    </row>
    <row r="3035" spans="1:41" hidden="1" x14ac:dyDescent="0.2">
      <c r="A3035" t="s">
        <v>2357</v>
      </c>
      <c r="B3035" t="s">
        <v>15</v>
      </c>
      <c r="C3035" t="s">
        <v>2648</v>
      </c>
      <c r="D3035" t="s">
        <v>2680</v>
      </c>
      <c r="E3035" t="s">
        <v>2657</v>
      </c>
      <c r="F3035" t="s">
        <v>2650</v>
      </c>
      <c r="G3035" t="s">
        <v>2653</v>
      </c>
      <c r="H3035" t="s">
        <v>2227</v>
      </c>
      <c r="I3035" t="s">
        <v>186</v>
      </c>
      <c r="K3035">
        <v>18.590827999999998</v>
      </c>
      <c r="L3035">
        <v>20.796257000000001</v>
      </c>
      <c r="M3035">
        <v>20.119116000000002</v>
      </c>
      <c r="N3035">
        <v>21.401641999999999</v>
      </c>
      <c r="O3035">
        <v>22.539486</v>
      </c>
      <c r="P3035">
        <v>23.691063</v>
      </c>
      <c r="Q3035">
        <v>24.889966999999999</v>
      </c>
      <c r="R3035">
        <v>26.227827000000001</v>
      </c>
      <c r="S3035">
        <v>28.183149</v>
      </c>
      <c r="T3035">
        <v>29.628983000000002</v>
      </c>
      <c r="U3035">
        <v>30.989346000000001</v>
      </c>
      <c r="V3035">
        <v>32.282204</v>
      </c>
      <c r="W3035">
        <v>33.460217</v>
      </c>
      <c r="X3035">
        <v>34.54739</v>
      </c>
      <c r="Y3035">
        <v>35.387492999999999</v>
      </c>
      <c r="Z3035">
        <v>36.572231000000002</v>
      </c>
      <c r="AA3035">
        <v>37.564743</v>
      </c>
      <c r="AB3035">
        <v>38.695332000000001</v>
      </c>
      <c r="AC3035">
        <v>39.872635000000002</v>
      </c>
      <c r="AD3035">
        <v>40.771903999999999</v>
      </c>
      <c r="AE3035">
        <v>41.632461999999997</v>
      </c>
      <c r="AF3035">
        <v>42.506943</v>
      </c>
      <c r="AG3035">
        <v>43.693043000000003</v>
      </c>
      <c r="AH3035">
        <v>45.183712</v>
      </c>
      <c r="AI3035">
        <v>46.757472999999997</v>
      </c>
      <c r="AJ3035">
        <v>48.153407999999999</v>
      </c>
      <c r="AK3035">
        <v>49.509006999999997</v>
      </c>
      <c r="AL3035">
        <v>50.780174000000002</v>
      </c>
      <c r="AM3035">
        <v>52.276676000000002</v>
      </c>
      <c r="AN3035">
        <v>53.614716000000001</v>
      </c>
      <c r="AO3035" s="1">
        <v>3.6999999999999998E-2</v>
      </c>
    </row>
    <row r="3036" spans="1:41" hidden="1" x14ac:dyDescent="0.2">
      <c r="A3036" t="s">
        <v>2357</v>
      </c>
      <c r="B3036" t="s">
        <v>17</v>
      </c>
      <c r="C3036" t="s">
        <v>2648</v>
      </c>
      <c r="D3036" t="s">
        <v>2680</v>
      </c>
      <c r="E3036" t="s">
        <v>2657</v>
      </c>
      <c r="F3036" t="s">
        <v>2654</v>
      </c>
      <c r="I3036" t="s">
        <v>186</v>
      </c>
    </row>
    <row r="3037" spans="1:41" hidden="1" x14ac:dyDescent="0.2">
      <c r="A3037" t="s">
        <v>2357</v>
      </c>
      <c r="B3037" t="s">
        <v>11</v>
      </c>
      <c r="C3037" t="s">
        <v>2648</v>
      </c>
      <c r="D3037" t="s">
        <v>2680</v>
      </c>
      <c r="E3037" t="s">
        <v>2657</v>
      </c>
      <c r="F3037" t="s">
        <v>2654</v>
      </c>
      <c r="G3037" t="s">
        <v>2651</v>
      </c>
      <c r="H3037" t="s">
        <v>2228</v>
      </c>
      <c r="I3037" t="s">
        <v>186</v>
      </c>
      <c r="K3037">
        <v>22.352884</v>
      </c>
      <c r="L3037">
        <v>23.422438</v>
      </c>
      <c r="M3037">
        <v>22.509315000000001</v>
      </c>
      <c r="N3037">
        <v>23.500416000000001</v>
      </c>
      <c r="O3037">
        <v>23.573596999999999</v>
      </c>
      <c r="P3037">
        <v>23.674896</v>
      </c>
      <c r="Q3037">
        <v>23.899038000000001</v>
      </c>
      <c r="R3037">
        <v>24.731290999999999</v>
      </c>
      <c r="S3037">
        <v>25.484859</v>
      </c>
      <c r="T3037">
        <v>26.03396</v>
      </c>
      <c r="U3037">
        <v>27.030353999999999</v>
      </c>
      <c r="V3037">
        <v>27.780317</v>
      </c>
      <c r="W3037">
        <v>28.45599</v>
      </c>
      <c r="X3037">
        <v>29.158155000000001</v>
      </c>
      <c r="Y3037">
        <v>29.977896000000001</v>
      </c>
      <c r="Z3037">
        <v>30.925291000000001</v>
      </c>
      <c r="AA3037">
        <v>31.939177000000001</v>
      </c>
      <c r="AB3037">
        <v>32.878535999999997</v>
      </c>
      <c r="AC3037">
        <v>33.740043999999997</v>
      </c>
      <c r="AD3037">
        <v>34.753098000000001</v>
      </c>
      <c r="AE3037">
        <v>35.737327999999998</v>
      </c>
      <c r="AF3037">
        <v>36.653773999999999</v>
      </c>
      <c r="AG3037">
        <v>37.983764999999998</v>
      </c>
      <c r="AH3037">
        <v>39.355747000000001</v>
      </c>
      <c r="AI3037">
        <v>40.498252999999998</v>
      </c>
      <c r="AJ3037">
        <v>41.790657000000003</v>
      </c>
      <c r="AK3037">
        <v>42.90184</v>
      </c>
      <c r="AL3037">
        <v>43.829140000000002</v>
      </c>
      <c r="AM3037">
        <v>44.826594999999998</v>
      </c>
      <c r="AN3037">
        <v>45.718615999999997</v>
      </c>
      <c r="AO3037" s="1">
        <v>2.5000000000000001E-2</v>
      </c>
    </row>
    <row r="3038" spans="1:41" hidden="1" x14ac:dyDescent="0.2">
      <c r="A3038" t="s">
        <v>2357</v>
      </c>
      <c r="B3038" t="s">
        <v>13</v>
      </c>
      <c r="C3038" t="s">
        <v>2648</v>
      </c>
      <c r="D3038" t="s">
        <v>2680</v>
      </c>
      <c r="E3038" t="s">
        <v>2657</v>
      </c>
      <c r="F3038" t="s">
        <v>2654</v>
      </c>
      <c r="G3038" t="s">
        <v>2652</v>
      </c>
      <c r="H3038" t="s">
        <v>2229</v>
      </c>
      <c r="I3038" t="s">
        <v>186</v>
      </c>
      <c r="K3038">
        <v>22.352884</v>
      </c>
      <c r="L3038">
        <v>23.416080000000001</v>
      </c>
      <c r="M3038">
        <v>22.036380999999999</v>
      </c>
      <c r="N3038">
        <v>22.496334000000001</v>
      </c>
      <c r="O3038">
        <v>22.471564999999998</v>
      </c>
      <c r="P3038">
        <v>22.590699999999998</v>
      </c>
      <c r="Q3038">
        <v>22.885496</v>
      </c>
      <c r="R3038">
        <v>23.709011</v>
      </c>
      <c r="S3038">
        <v>24.447507999999999</v>
      </c>
      <c r="T3038">
        <v>25.024439000000001</v>
      </c>
      <c r="U3038">
        <v>25.857924000000001</v>
      </c>
      <c r="V3038">
        <v>26.633295</v>
      </c>
      <c r="W3038">
        <v>27.352872999999999</v>
      </c>
      <c r="X3038">
        <v>27.843537999999999</v>
      </c>
      <c r="Y3038">
        <v>28.523520000000001</v>
      </c>
      <c r="Z3038">
        <v>29.206956999999999</v>
      </c>
      <c r="AA3038">
        <v>30.008687999999999</v>
      </c>
      <c r="AB3038">
        <v>30.882109</v>
      </c>
      <c r="AC3038">
        <v>31.627023999999999</v>
      </c>
      <c r="AD3038">
        <v>32.879111999999999</v>
      </c>
      <c r="AE3038">
        <v>33.877602000000003</v>
      </c>
      <c r="AF3038">
        <v>34.689224000000003</v>
      </c>
      <c r="AG3038">
        <v>35.960921999999997</v>
      </c>
      <c r="AH3038">
        <v>36.956505</v>
      </c>
      <c r="AI3038">
        <v>37.826850999999998</v>
      </c>
      <c r="AJ3038">
        <v>39.000602999999998</v>
      </c>
      <c r="AK3038">
        <v>39.564461000000001</v>
      </c>
      <c r="AL3038">
        <v>40.431632999999998</v>
      </c>
      <c r="AM3038">
        <v>41.640906999999999</v>
      </c>
      <c r="AN3038">
        <v>42.636733999999997</v>
      </c>
      <c r="AO3038" s="1">
        <v>2.3E-2</v>
      </c>
    </row>
    <row r="3039" spans="1:41" hidden="1" x14ac:dyDescent="0.2">
      <c r="A3039" t="s">
        <v>2357</v>
      </c>
      <c r="B3039" t="s">
        <v>15</v>
      </c>
      <c r="C3039" t="s">
        <v>2648</v>
      </c>
      <c r="D3039" t="s">
        <v>2680</v>
      </c>
      <c r="E3039" t="s">
        <v>2657</v>
      </c>
      <c r="F3039" t="s">
        <v>2654</v>
      </c>
      <c r="G3039" t="s">
        <v>2653</v>
      </c>
      <c r="H3039" t="s">
        <v>2230</v>
      </c>
      <c r="I3039" t="s">
        <v>186</v>
      </c>
      <c r="K3039">
        <v>22.352884</v>
      </c>
      <c r="L3039">
        <v>23.435106000000001</v>
      </c>
      <c r="M3039">
        <v>22.388075000000001</v>
      </c>
      <c r="N3039">
        <v>23.713830999999999</v>
      </c>
      <c r="O3039">
        <v>24.235043999999998</v>
      </c>
      <c r="P3039">
        <v>24.506675999999999</v>
      </c>
      <c r="Q3039">
        <v>24.850633999999999</v>
      </c>
      <c r="R3039">
        <v>25.902743999999998</v>
      </c>
      <c r="S3039">
        <v>27.539760999999999</v>
      </c>
      <c r="T3039">
        <v>28.353973</v>
      </c>
      <c r="U3039">
        <v>29.311108000000001</v>
      </c>
      <c r="V3039">
        <v>30.187542000000001</v>
      </c>
      <c r="W3039">
        <v>31.050820999999999</v>
      </c>
      <c r="X3039">
        <v>31.898678</v>
      </c>
      <c r="Y3039">
        <v>32.554099999999998</v>
      </c>
      <c r="Z3039">
        <v>33.394295</v>
      </c>
      <c r="AA3039">
        <v>34.337490000000003</v>
      </c>
      <c r="AB3039">
        <v>35.074646000000001</v>
      </c>
      <c r="AC3039">
        <v>35.996391000000003</v>
      </c>
      <c r="AD3039">
        <v>36.279826999999997</v>
      </c>
      <c r="AE3039">
        <v>37.006523000000001</v>
      </c>
      <c r="AF3039">
        <v>37.931606000000002</v>
      </c>
      <c r="AG3039">
        <v>39.212542999999997</v>
      </c>
      <c r="AH3039">
        <v>40.485366999999997</v>
      </c>
      <c r="AI3039">
        <v>41.945006999999997</v>
      </c>
      <c r="AJ3039">
        <v>43.086601000000002</v>
      </c>
      <c r="AK3039">
        <v>44.232754</v>
      </c>
      <c r="AL3039">
        <v>45.020125999999998</v>
      </c>
      <c r="AM3039">
        <v>46.114899000000001</v>
      </c>
      <c r="AN3039">
        <v>47.423766999999998</v>
      </c>
      <c r="AO3039" s="1">
        <v>2.5999999999999999E-2</v>
      </c>
    </row>
    <row r="3040" spans="1:41" hidden="1" x14ac:dyDescent="0.2">
      <c r="A3040" t="s">
        <v>2357</v>
      </c>
      <c r="B3040" t="s">
        <v>36</v>
      </c>
      <c r="C3040" t="s">
        <v>2648</v>
      </c>
      <c r="D3040" t="s">
        <v>2680</v>
      </c>
      <c r="E3040" t="s">
        <v>2657</v>
      </c>
      <c r="F3040" t="s">
        <v>2658</v>
      </c>
      <c r="I3040" t="s">
        <v>186</v>
      </c>
    </row>
    <row r="3041" spans="1:41" hidden="1" x14ac:dyDescent="0.2">
      <c r="A3041" t="s">
        <v>2357</v>
      </c>
      <c r="B3041" t="s">
        <v>11</v>
      </c>
      <c r="C3041" t="s">
        <v>2648</v>
      </c>
      <c r="D3041" t="s">
        <v>2680</v>
      </c>
      <c r="E3041" t="s">
        <v>2657</v>
      </c>
      <c r="F3041" t="s">
        <v>2658</v>
      </c>
      <c r="G3041" t="s">
        <v>2651</v>
      </c>
      <c r="H3041" t="s">
        <v>2231</v>
      </c>
      <c r="I3041" t="s">
        <v>186</v>
      </c>
      <c r="K3041">
        <v>5.9193740000000004</v>
      </c>
      <c r="L3041">
        <v>7.6732329999999997</v>
      </c>
      <c r="M3041">
        <v>7.9008859999999999</v>
      </c>
      <c r="N3041">
        <v>9.7142110000000006</v>
      </c>
      <c r="O3041">
        <v>10.632496</v>
      </c>
      <c r="P3041">
        <v>11.711811000000001</v>
      </c>
      <c r="Q3041">
        <v>12.993245</v>
      </c>
      <c r="R3041">
        <v>13.577076999999999</v>
      </c>
      <c r="S3041">
        <v>14.052878</v>
      </c>
      <c r="T3041">
        <v>14.558047999999999</v>
      </c>
      <c r="U3041">
        <v>15.321259</v>
      </c>
      <c r="V3041">
        <v>15.829094</v>
      </c>
      <c r="W3041">
        <v>16.310751</v>
      </c>
      <c r="X3041">
        <v>16.732140000000001</v>
      </c>
      <c r="Y3041">
        <v>17.141390000000001</v>
      </c>
      <c r="Z3041">
        <v>17.461365000000001</v>
      </c>
      <c r="AA3041">
        <v>17.8249</v>
      </c>
      <c r="AB3041">
        <v>18.620287000000001</v>
      </c>
      <c r="AC3041">
        <v>19.000359</v>
      </c>
      <c r="AD3041">
        <v>19.983812</v>
      </c>
      <c r="AE3041">
        <v>20.853838</v>
      </c>
      <c r="AF3041">
        <v>21.574992999999999</v>
      </c>
      <c r="AG3041">
        <v>22.643871000000001</v>
      </c>
      <c r="AH3041">
        <v>23.587834999999998</v>
      </c>
      <c r="AI3041">
        <v>24.213566</v>
      </c>
      <c r="AJ3041">
        <v>25.277280999999999</v>
      </c>
      <c r="AK3041">
        <v>26.049755000000001</v>
      </c>
      <c r="AL3041">
        <v>26.786173000000002</v>
      </c>
      <c r="AM3041">
        <v>27.456053000000001</v>
      </c>
      <c r="AN3041">
        <v>28.017256</v>
      </c>
      <c r="AO3041" s="1">
        <v>5.5E-2</v>
      </c>
    </row>
    <row r="3042" spans="1:41" hidden="1" x14ac:dyDescent="0.2">
      <c r="A3042" t="s">
        <v>2357</v>
      </c>
      <c r="B3042" t="s">
        <v>13</v>
      </c>
      <c r="C3042" t="s">
        <v>2648</v>
      </c>
      <c r="D3042" t="s">
        <v>2680</v>
      </c>
      <c r="E3042" t="s">
        <v>2657</v>
      </c>
      <c r="F3042" t="s">
        <v>2658</v>
      </c>
      <c r="G3042" t="s">
        <v>2652</v>
      </c>
      <c r="H3042" t="s">
        <v>2232</v>
      </c>
      <c r="I3042" t="s">
        <v>186</v>
      </c>
      <c r="K3042">
        <v>5.9193740000000004</v>
      </c>
      <c r="L3042">
        <v>7.6711499999999999</v>
      </c>
      <c r="M3042">
        <v>7.6332279999999999</v>
      </c>
      <c r="N3042">
        <v>8.8926700000000007</v>
      </c>
      <c r="O3042">
        <v>9.7173580000000008</v>
      </c>
      <c r="P3042">
        <v>10.791148</v>
      </c>
      <c r="Q3042">
        <v>12.055296</v>
      </c>
      <c r="R3042">
        <v>12.589864</v>
      </c>
      <c r="S3042">
        <v>13.053732999999999</v>
      </c>
      <c r="T3042">
        <v>13.517936000000001</v>
      </c>
      <c r="U3042">
        <v>14.123258</v>
      </c>
      <c r="V3042">
        <v>14.587294999999999</v>
      </c>
      <c r="W3042">
        <v>15.020654</v>
      </c>
      <c r="X3042">
        <v>15.336663</v>
      </c>
      <c r="Y3042">
        <v>15.720190000000001</v>
      </c>
      <c r="Z3042">
        <v>16.023996</v>
      </c>
      <c r="AA3042">
        <v>16.554514000000001</v>
      </c>
      <c r="AB3042">
        <v>17.142111</v>
      </c>
      <c r="AC3042">
        <v>17.637815</v>
      </c>
      <c r="AD3042">
        <v>18.538153000000001</v>
      </c>
      <c r="AE3042">
        <v>19.178156000000001</v>
      </c>
      <c r="AF3042">
        <v>19.878247999999999</v>
      </c>
      <c r="AG3042">
        <v>20.623434</v>
      </c>
      <c r="AH3042">
        <v>21.276253000000001</v>
      </c>
      <c r="AI3042">
        <v>22.059384999999999</v>
      </c>
      <c r="AJ3042">
        <v>22.841801</v>
      </c>
      <c r="AK3042">
        <v>23.096716000000001</v>
      </c>
      <c r="AL3042">
        <v>23.567544999999999</v>
      </c>
      <c r="AM3042">
        <v>24.387615</v>
      </c>
      <c r="AN3042">
        <v>24.882227</v>
      </c>
      <c r="AO3042" s="1">
        <v>5.0999999999999997E-2</v>
      </c>
    </row>
    <row r="3043" spans="1:41" hidden="1" x14ac:dyDescent="0.2">
      <c r="A3043" t="s">
        <v>2357</v>
      </c>
      <c r="B3043" t="s">
        <v>15</v>
      </c>
      <c r="C3043" t="s">
        <v>2648</v>
      </c>
      <c r="D3043" t="s">
        <v>2680</v>
      </c>
      <c r="E3043" t="s">
        <v>2657</v>
      </c>
      <c r="F3043" t="s">
        <v>2658</v>
      </c>
      <c r="G3043" t="s">
        <v>2653</v>
      </c>
      <c r="H3043" t="s">
        <v>2233</v>
      </c>
      <c r="I3043" t="s">
        <v>186</v>
      </c>
      <c r="K3043">
        <v>5.9193740000000004</v>
      </c>
      <c r="L3043">
        <v>7.6773829999999998</v>
      </c>
      <c r="M3043">
        <v>7.8692349999999998</v>
      </c>
      <c r="N3043">
        <v>9.8735110000000006</v>
      </c>
      <c r="O3043">
        <v>11.300257999999999</v>
      </c>
      <c r="P3043">
        <v>12.37519</v>
      </c>
      <c r="Q3043">
        <v>13.932945999999999</v>
      </c>
      <c r="R3043">
        <v>14.6722</v>
      </c>
      <c r="S3043">
        <v>15.661445000000001</v>
      </c>
      <c r="T3043">
        <v>16.064603999999999</v>
      </c>
      <c r="U3043">
        <v>16.612085</v>
      </c>
      <c r="V3043">
        <v>17.168960999999999</v>
      </c>
      <c r="W3043">
        <v>17.717005</v>
      </c>
      <c r="X3043">
        <v>17.946923999999999</v>
      </c>
      <c r="Y3043">
        <v>18.304864999999999</v>
      </c>
      <c r="Z3043">
        <v>19.013570999999999</v>
      </c>
      <c r="AA3043">
        <v>19.071269999999998</v>
      </c>
      <c r="AB3043">
        <v>20.108801</v>
      </c>
      <c r="AC3043">
        <v>20.352488999999998</v>
      </c>
      <c r="AD3043">
        <v>21.461493999999998</v>
      </c>
      <c r="AE3043">
        <v>22.173787999999998</v>
      </c>
      <c r="AF3043">
        <v>22.811192999999999</v>
      </c>
      <c r="AG3043">
        <v>23.791979000000001</v>
      </c>
      <c r="AH3043">
        <v>24.321280999999999</v>
      </c>
      <c r="AI3043">
        <v>24.964119</v>
      </c>
      <c r="AJ3043">
        <v>25.931528</v>
      </c>
      <c r="AK3043">
        <v>26.593843</v>
      </c>
      <c r="AL3043">
        <v>27.368469000000001</v>
      </c>
      <c r="AM3043">
        <v>28.170641</v>
      </c>
      <c r="AN3043">
        <v>28.712748000000001</v>
      </c>
      <c r="AO3043" s="1">
        <v>5.6000000000000001E-2</v>
      </c>
    </row>
    <row r="3044" spans="1:41" hidden="1" x14ac:dyDescent="0.2">
      <c r="A3044" t="s">
        <v>2357</v>
      </c>
      <c r="B3044" t="s">
        <v>21</v>
      </c>
      <c r="C3044" t="s">
        <v>2648</v>
      </c>
      <c r="D3044" t="s">
        <v>2680</v>
      </c>
      <c r="E3044" t="s">
        <v>2657</v>
      </c>
      <c r="F3044" t="s">
        <v>2655</v>
      </c>
      <c r="I3044" t="s">
        <v>186</v>
      </c>
    </row>
    <row r="3045" spans="1:41" hidden="1" x14ac:dyDescent="0.2">
      <c r="A3045" t="s">
        <v>2357</v>
      </c>
      <c r="B3045" t="s">
        <v>11</v>
      </c>
      <c r="C3045" t="s">
        <v>2648</v>
      </c>
      <c r="D3045" t="s">
        <v>2680</v>
      </c>
      <c r="E3045" t="s">
        <v>2657</v>
      </c>
      <c r="F3045" t="s">
        <v>2655</v>
      </c>
      <c r="G3045" t="s">
        <v>2651</v>
      </c>
      <c r="H3045" t="s">
        <v>2234</v>
      </c>
      <c r="I3045" t="s">
        <v>186</v>
      </c>
      <c r="K3045">
        <v>7.3384520000000002</v>
      </c>
      <c r="L3045">
        <v>8.1184969999999996</v>
      </c>
      <c r="M3045">
        <v>8.1039779999999997</v>
      </c>
      <c r="N3045">
        <v>7.9958369999999999</v>
      </c>
      <c r="O3045">
        <v>8.0481219999999993</v>
      </c>
      <c r="P3045">
        <v>8.2638569999999998</v>
      </c>
      <c r="Q3045">
        <v>8.6571359999999995</v>
      </c>
      <c r="R3045">
        <v>9.0605220000000006</v>
      </c>
      <c r="S3045">
        <v>9.5180229999999995</v>
      </c>
      <c r="T3045">
        <v>9.8571840000000002</v>
      </c>
      <c r="U3045">
        <v>10.184168</v>
      </c>
      <c r="V3045">
        <v>10.471498</v>
      </c>
      <c r="W3045">
        <v>10.830375</v>
      </c>
      <c r="X3045">
        <v>11.14715</v>
      </c>
      <c r="Y3045">
        <v>11.37969</v>
      </c>
      <c r="Z3045">
        <v>11.684391</v>
      </c>
      <c r="AA3045">
        <v>12.008025</v>
      </c>
      <c r="AB3045">
        <v>12.319986</v>
      </c>
      <c r="AC3045">
        <v>12.655393</v>
      </c>
      <c r="AD3045">
        <v>12.998265</v>
      </c>
      <c r="AE3045">
        <v>13.375297</v>
      </c>
      <c r="AF3045">
        <v>13.695593000000001</v>
      </c>
      <c r="AG3045">
        <v>14.045030000000001</v>
      </c>
      <c r="AH3045">
        <v>14.368544999999999</v>
      </c>
      <c r="AI3045">
        <v>14.719913999999999</v>
      </c>
      <c r="AJ3045">
        <v>15.094476</v>
      </c>
      <c r="AK3045">
        <v>15.498023</v>
      </c>
      <c r="AL3045">
        <v>15.889021</v>
      </c>
      <c r="AM3045">
        <v>16.310435999999999</v>
      </c>
      <c r="AN3045">
        <v>16.735529</v>
      </c>
      <c r="AO3045" s="1">
        <v>2.9000000000000001E-2</v>
      </c>
    </row>
    <row r="3046" spans="1:41" hidden="1" x14ac:dyDescent="0.2">
      <c r="A3046" t="s">
        <v>2357</v>
      </c>
      <c r="B3046" t="s">
        <v>13</v>
      </c>
      <c r="C3046" t="s">
        <v>2648</v>
      </c>
      <c r="D3046" t="s">
        <v>2680</v>
      </c>
      <c r="E3046" t="s">
        <v>2657</v>
      </c>
      <c r="F3046" t="s">
        <v>2655</v>
      </c>
      <c r="G3046" t="s">
        <v>2652</v>
      </c>
      <c r="H3046" t="s">
        <v>2235</v>
      </c>
      <c r="I3046" t="s">
        <v>186</v>
      </c>
      <c r="K3046">
        <v>7.3384520000000002</v>
      </c>
      <c r="L3046">
        <v>7.9413739999999997</v>
      </c>
      <c r="M3046">
        <v>7.758051</v>
      </c>
      <c r="N3046">
        <v>7.5239469999999997</v>
      </c>
      <c r="O3046">
        <v>7.5064279999999997</v>
      </c>
      <c r="P3046">
        <v>7.644685</v>
      </c>
      <c r="Q3046">
        <v>7.9528540000000003</v>
      </c>
      <c r="R3046">
        <v>8.3028619999999993</v>
      </c>
      <c r="S3046">
        <v>8.6746920000000003</v>
      </c>
      <c r="T3046">
        <v>9.0248819999999998</v>
      </c>
      <c r="U3046">
        <v>9.3268740000000001</v>
      </c>
      <c r="V3046">
        <v>9.6318169999999999</v>
      </c>
      <c r="W3046">
        <v>10.005124</v>
      </c>
      <c r="X3046">
        <v>10.34076</v>
      </c>
      <c r="Y3046">
        <v>10.632076</v>
      </c>
      <c r="Z3046">
        <v>10.923415</v>
      </c>
      <c r="AA3046">
        <v>11.228047</v>
      </c>
      <c r="AB3046">
        <v>11.494789000000001</v>
      </c>
      <c r="AC3046">
        <v>11.803383999999999</v>
      </c>
      <c r="AD3046">
        <v>12.056032999999999</v>
      </c>
      <c r="AE3046">
        <v>12.345208</v>
      </c>
      <c r="AF3046">
        <v>12.599914</v>
      </c>
      <c r="AG3046">
        <v>12.875581</v>
      </c>
      <c r="AH3046">
        <v>13.166881999999999</v>
      </c>
      <c r="AI3046">
        <v>13.480138</v>
      </c>
      <c r="AJ3046">
        <v>13.805935</v>
      </c>
      <c r="AK3046">
        <v>14.106282999999999</v>
      </c>
      <c r="AL3046">
        <v>14.41065</v>
      </c>
      <c r="AM3046">
        <v>14.754845</v>
      </c>
      <c r="AN3046">
        <v>15.091339</v>
      </c>
      <c r="AO3046" s="1">
        <v>2.5000000000000001E-2</v>
      </c>
    </row>
    <row r="3047" spans="1:41" hidden="1" x14ac:dyDescent="0.2">
      <c r="A3047" t="s">
        <v>2357</v>
      </c>
      <c r="B3047" t="s">
        <v>15</v>
      </c>
      <c r="C3047" t="s">
        <v>2648</v>
      </c>
      <c r="D3047" t="s">
        <v>2680</v>
      </c>
      <c r="E3047" t="s">
        <v>2657</v>
      </c>
      <c r="F3047" t="s">
        <v>2655</v>
      </c>
      <c r="G3047" t="s">
        <v>2653</v>
      </c>
      <c r="H3047" t="s">
        <v>2236</v>
      </c>
      <c r="I3047" t="s">
        <v>186</v>
      </c>
      <c r="K3047">
        <v>7.3384520000000002</v>
      </c>
      <c r="L3047">
        <v>8.6557510000000004</v>
      </c>
      <c r="M3047">
        <v>8.7502150000000007</v>
      </c>
      <c r="N3047">
        <v>8.9973150000000004</v>
      </c>
      <c r="O3047">
        <v>9.1798610000000007</v>
      </c>
      <c r="P3047">
        <v>9.565232</v>
      </c>
      <c r="Q3047">
        <v>10.024343999999999</v>
      </c>
      <c r="R3047">
        <v>10.583183999999999</v>
      </c>
      <c r="S3047">
        <v>11.241857</v>
      </c>
      <c r="T3047">
        <v>11.722614</v>
      </c>
      <c r="U3047">
        <v>12.260975</v>
      </c>
      <c r="V3047">
        <v>12.748802</v>
      </c>
      <c r="W3047">
        <v>13.235548</v>
      </c>
      <c r="X3047">
        <v>13.671537000000001</v>
      </c>
      <c r="Y3047">
        <v>14.004465</v>
      </c>
      <c r="Z3047">
        <v>14.48307</v>
      </c>
      <c r="AA3047">
        <v>14.928044</v>
      </c>
      <c r="AB3047">
        <v>15.392211</v>
      </c>
      <c r="AC3047">
        <v>15.912368000000001</v>
      </c>
      <c r="AD3047">
        <v>16.462505</v>
      </c>
      <c r="AE3047">
        <v>16.911383000000001</v>
      </c>
      <c r="AF3047">
        <v>17.264216999999999</v>
      </c>
      <c r="AG3047">
        <v>17.664185</v>
      </c>
      <c r="AH3047">
        <v>18.289574000000002</v>
      </c>
      <c r="AI3047">
        <v>18.849668999999999</v>
      </c>
      <c r="AJ3047">
        <v>19.449877000000001</v>
      </c>
      <c r="AK3047">
        <v>20.083144999999998</v>
      </c>
      <c r="AL3047">
        <v>20.637550000000001</v>
      </c>
      <c r="AM3047">
        <v>21.393816000000001</v>
      </c>
      <c r="AN3047">
        <v>22.140453000000001</v>
      </c>
      <c r="AO3047" s="1">
        <v>3.9E-2</v>
      </c>
    </row>
    <row r="3048" spans="1:41" hidden="1" x14ac:dyDescent="0.2">
      <c r="A3048" t="s">
        <v>2357</v>
      </c>
      <c r="B3048" t="s">
        <v>25</v>
      </c>
      <c r="C3048" t="s">
        <v>2648</v>
      </c>
      <c r="D3048" t="s">
        <v>2680</v>
      </c>
      <c r="E3048" t="s">
        <v>2657</v>
      </c>
      <c r="F3048" t="s">
        <v>2656</v>
      </c>
      <c r="I3048" t="s">
        <v>186</v>
      </c>
    </row>
    <row r="3049" spans="1:41" hidden="1" x14ac:dyDescent="0.2">
      <c r="A3049" t="s">
        <v>2357</v>
      </c>
      <c r="B3049" t="s">
        <v>11</v>
      </c>
      <c r="C3049" t="s">
        <v>2648</v>
      </c>
      <c r="D3049" t="s">
        <v>2680</v>
      </c>
      <c r="E3049" t="s">
        <v>2657</v>
      </c>
      <c r="F3049" t="s">
        <v>2656</v>
      </c>
      <c r="G3049" t="s">
        <v>2651</v>
      </c>
      <c r="H3049" t="s">
        <v>2237</v>
      </c>
      <c r="I3049" t="s">
        <v>186</v>
      </c>
      <c r="K3049">
        <v>28.514821999999999</v>
      </c>
      <c r="L3049">
        <v>28.080877000000001</v>
      </c>
      <c r="M3049">
        <v>28.254072000000001</v>
      </c>
      <c r="N3049">
        <v>28.63402</v>
      </c>
      <c r="O3049">
        <v>28.927831999999999</v>
      </c>
      <c r="P3049">
        <v>29.202338999999998</v>
      </c>
      <c r="Q3049">
        <v>29.739639</v>
      </c>
      <c r="R3049">
        <v>30.202511000000001</v>
      </c>
      <c r="S3049">
        <v>30.909613</v>
      </c>
      <c r="T3049">
        <v>31.696241000000001</v>
      </c>
      <c r="U3049">
        <v>32.236279000000003</v>
      </c>
      <c r="V3049">
        <v>32.999125999999997</v>
      </c>
      <c r="W3049">
        <v>33.693443000000002</v>
      </c>
      <c r="X3049">
        <v>34.285739999999997</v>
      </c>
      <c r="Y3049">
        <v>35.007511000000001</v>
      </c>
      <c r="Z3049">
        <v>36.022396000000001</v>
      </c>
      <c r="AA3049">
        <v>36.839900999999998</v>
      </c>
      <c r="AB3049">
        <v>37.540461999999998</v>
      </c>
      <c r="AC3049">
        <v>38.153278</v>
      </c>
      <c r="AD3049">
        <v>39.099670000000003</v>
      </c>
      <c r="AE3049">
        <v>39.916004000000001</v>
      </c>
      <c r="AF3049">
        <v>40.618735999999998</v>
      </c>
      <c r="AG3049">
        <v>41.231133</v>
      </c>
      <c r="AH3049">
        <v>42.127602000000003</v>
      </c>
      <c r="AI3049">
        <v>42.981563999999999</v>
      </c>
      <c r="AJ3049">
        <v>43.967865000000003</v>
      </c>
      <c r="AK3049">
        <v>44.857081999999998</v>
      </c>
      <c r="AL3049">
        <v>45.750442999999997</v>
      </c>
      <c r="AM3049">
        <v>46.643211000000001</v>
      </c>
      <c r="AN3049">
        <v>47.849567</v>
      </c>
      <c r="AO3049" s="1">
        <v>1.7999999999999999E-2</v>
      </c>
    </row>
    <row r="3050" spans="1:41" hidden="1" x14ac:dyDescent="0.2">
      <c r="A3050" t="s">
        <v>2357</v>
      </c>
      <c r="B3050" t="s">
        <v>13</v>
      </c>
      <c r="C3050" t="s">
        <v>2648</v>
      </c>
      <c r="D3050" t="s">
        <v>2680</v>
      </c>
      <c r="E3050" t="s">
        <v>2657</v>
      </c>
      <c r="F3050" t="s">
        <v>2656</v>
      </c>
      <c r="G3050" t="s">
        <v>2652</v>
      </c>
      <c r="H3050" t="s">
        <v>2238</v>
      </c>
      <c r="I3050" t="s">
        <v>186</v>
      </c>
      <c r="K3050">
        <v>28.509193</v>
      </c>
      <c r="L3050">
        <v>28.106667999999999</v>
      </c>
      <c r="M3050">
        <v>28.038761000000001</v>
      </c>
      <c r="N3050">
        <v>28.105371000000002</v>
      </c>
      <c r="O3050">
        <v>28.427166</v>
      </c>
      <c r="P3050">
        <v>28.793617000000001</v>
      </c>
      <c r="Q3050">
        <v>29.332342000000001</v>
      </c>
      <c r="R3050">
        <v>29.771742</v>
      </c>
      <c r="S3050">
        <v>30.560808000000002</v>
      </c>
      <c r="T3050">
        <v>31.401194</v>
      </c>
      <c r="U3050">
        <v>32.002243</v>
      </c>
      <c r="V3050">
        <v>32.613093999999997</v>
      </c>
      <c r="W3050">
        <v>33.300674000000001</v>
      </c>
      <c r="X3050">
        <v>34.050235999999998</v>
      </c>
      <c r="Y3050">
        <v>34.663108999999999</v>
      </c>
      <c r="Z3050">
        <v>35.487685999999997</v>
      </c>
      <c r="AA3050">
        <v>36.371913999999997</v>
      </c>
      <c r="AB3050">
        <v>37.127544</v>
      </c>
      <c r="AC3050">
        <v>37.710835000000003</v>
      </c>
      <c r="AD3050">
        <v>38.551223999999998</v>
      </c>
      <c r="AE3050">
        <v>39.441040000000001</v>
      </c>
      <c r="AF3050">
        <v>40.035010999999997</v>
      </c>
      <c r="AG3050">
        <v>40.656787999999999</v>
      </c>
      <c r="AH3050">
        <v>41.810841000000003</v>
      </c>
      <c r="AI3050">
        <v>42.802925000000002</v>
      </c>
      <c r="AJ3050">
        <v>43.731064000000003</v>
      </c>
      <c r="AK3050">
        <v>44.518805999999998</v>
      </c>
      <c r="AL3050">
        <v>45.478690999999998</v>
      </c>
      <c r="AM3050">
        <v>46.381756000000003</v>
      </c>
      <c r="AN3050">
        <v>47.439812000000003</v>
      </c>
      <c r="AO3050" s="1">
        <v>1.7999999999999999E-2</v>
      </c>
    </row>
    <row r="3051" spans="1:41" hidden="1" x14ac:dyDescent="0.2">
      <c r="A3051" t="s">
        <v>2357</v>
      </c>
      <c r="B3051" t="s">
        <v>15</v>
      </c>
      <c r="C3051" t="s">
        <v>2648</v>
      </c>
      <c r="D3051" t="s">
        <v>2680</v>
      </c>
      <c r="E3051" t="s">
        <v>2657</v>
      </c>
      <c r="F3051" t="s">
        <v>2656</v>
      </c>
      <c r="G3051" t="s">
        <v>2653</v>
      </c>
      <c r="H3051" t="s">
        <v>2239</v>
      </c>
      <c r="I3051" t="s">
        <v>186</v>
      </c>
      <c r="K3051">
        <v>28.513016</v>
      </c>
      <c r="L3051">
        <v>28.038005999999999</v>
      </c>
      <c r="M3051">
        <v>28.633057000000001</v>
      </c>
      <c r="N3051">
        <v>29.179739000000001</v>
      </c>
      <c r="O3051">
        <v>29.473759000000001</v>
      </c>
      <c r="P3051">
        <v>29.827014999999999</v>
      </c>
      <c r="Q3051">
        <v>30.399436999999999</v>
      </c>
      <c r="R3051">
        <v>30.859665</v>
      </c>
      <c r="S3051">
        <v>31.677622</v>
      </c>
      <c r="T3051">
        <v>32.581890000000001</v>
      </c>
      <c r="U3051">
        <v>33.410046000000001</v>
      </c>
      <c r="V3051">
        <v>34.349434000000002</v>
      </c>
      <c r="W3051">
        <v>35.073231</v>
      </c>
      <c r="X3051">
        <v>35.524895000000001</v>
      </c>
      <c r="Y3051">
        <v>36.309772000000002</v>
      </c>
      <c r="Z3051">
        <v>37.343215999999998</v>
      </c>
      <c r="AA3051">
        <v>37.883766000000001</v>
      </c>
      <c r="AB3051">
        <v>38.415466000000002</v>
      </c>
      <c r="AC3051">
        <v>38.80545</v>
      </c>
      <c r="AD3051">
        <v>39.559306999999997</v>
      </c>
      <c r="AE3051">
        <v>40.394924000000003</v>
      </c>
      <c r="AF3051">
        <v>41.175834999999999</v>
      </c>
      <c r="AG3051">
        <v>41.857601000000003</v>
      </c>
      <c r="AH3051">
        <v>42.633800999999998</v>
      </c>
      <c r="AI3051">
        <v>43.550991000000003</v>
      </c>
      <c r="AJ3051">
        <v>44.638592000000003</v>
      </c>
      <c r="AK3051">
        <v>45.560721999999998</v>
      </c>
      <c r="AL3051">
        <v>46.621693</v>
      </c>
      <c r="AM3051">
        <v>47.736274999999999</v>
      </c>
      <c r="AN3051">
        <v>48.847625999999998</v>
      </c>
      <c r="AO3051" s="1">
        <v>1.9E-2</v>
      </c>
    </row>
    <row r="3052" spans="1:41" hidden="1" x14ac:dyDescent="0.2">
      <c r="A3052" t="s">
        <v>2357</v>
      </c>
      <c r="B3052" t="s">
        <v>46</v>
      </c>
    </row>
    <row r="3053" spans="1:41" hidden="1" x14ac:dyDescent="0.2">
      <c r="A3053" t="s">
        <v>2357</v>
      </c>
      <c r="B3053" t="s">
        <v>9</v>
      </c>
      <c r="C3053" t="s">
        <v>2648</v>
      </c>
      <c r="D3053" t="s">
        <v>2680</v>
      </c>
      <c r="E3053" t="s">
        <v>2659</v>
      </c>
      <c r="F3053" t="s">
        <v>2650</v>
      </c>
      <c r="I3053" t="s">
        <v>186</v>
      </c>
    </row>
    <row r="3054" spans="1:41" hidden="1" x14ac:dyDescent="0.2">
      <c r="A3054" t="s">
        <v>2357</v>
      </c>
      <c r="B3054" t="s">
        <v>11</v>
      </c>
      <c r="C3054" t="s">
        <v>2648</v>
      </c>
      <c r="D3054" t="s">
        <v>2680</v>
      </c>
      <c r="E3054" t="s">
        <v>2659</v>
      </c>
      <c r="F3054" t="s">
        <v>2650</v>
      </c>
      <c r="G3054" t="s">
        <v>2651</v>
      </c>
      <c r="H3054" t="s">
        <v>2240</v>
      </c>
      <c r="I3054" t="s">
        <v>186</v>
      </c>
      <c r="K3054">
        <v>13.641980999999999</v>
      </c>
      <c r="L3054">
        <v>14.823278999999999</v>
      </c>
      <c r="M3054">
        <v>13.228116</v>
      </c>
      <c r="N3054">
        <v>13.50958</v>
      </c>
      <c r="O3054">
        <v>13.700346</v>
      </c>
      <c r="P3054">
        <v>14.203958999999999</v>
      </c>
      <c r="Q3054">
        <v>15.032783</v>
      </c>
      <c r="R3054">
        <v>16.078341000000002</v>
      </c>
      <c r="S3054">
        <v>16.922007000000001</v>
      </c>
      <c r="T3054">
        <v>17.805546</v>
      </c>
      <c r="U3054">
        <v>18.664694000000001</v>
      </c>
      <c r="V3054">
        <v>19.456358000000002</v>
      </c>
      <c r="W3054">
        <v>20.259916</v>
      </c>
      <c r="X3054">
        <v>20.942270000000001</v>
      </c>
      <c r="Y3054">
        <v>21.565059999999999</v>
      </c>
      <c r="Z3054">
        <v>22.266251</v>
      </c>
      <c r="AA3054">
        <v>23.055674</v>
      </c>
      <c r="AB3054">
        <v>23.847632999999998</v>
      </c>
      <c r="AC3054">
        <v>24.515267999999999</v>
      </c>
      <c r="AD3054">
        <v>25.546053000000001</v>
      </c>
      <c r="AE3054">
        <v>26.414724</v>
      </c>
      <c r="AF3054">
        <v>27.043839999999999</v>
      </c>
      <c r="AG3054">
        <v>27.982063</v>
      </c>
      <c r="AH3054">
        <v>29.014348999999999</v>
      </c>
      <c r="AI3054">
        <v>29.733128000000001</v>
      </c>
      <c r="AJ3054">
        <v>30.615953000000001</v>
      </c>
      <c r="AK3054">
        <v>31.452760999999999</v>
      </c>
      <c r="AL3054">
        <v>32.243564999999997</v>
      </c>
      <c r="AM3054">
        <v>32.938231999999999</v>
      </c>
      <c r="AN3054">
        <v>33.640236000000002</v>
      </c>
      <c r="AO3054" s="1">
        <v>3.2000000000000001E-2</v>
      </c>
    </row>
    <row r="3055" spans="1:41" hidden="1" x14ac:dyDescent="0.2">
      <c r="A3055" t="s">
        <v>2357</v>
      </c>
      <c r="B3055" t="s">
        <v>13</v>
      </c>
      <c r="C3055" t="s">
        <v>2648</v>
      </c>
      <c r="D3055" t="s">
        <v>2680</v>
      </c>
      <c r="E3055" t="s">
        <v>2659</v>
      </c>
      <c r="F3055" t="s">
        <v>2650</v>
      </c>
      <c r="G3055" t="s">
        <v>2652</v>
      </c>
      <c r="H3055" t="s">
        <v>2241</v>
      </c>
      <c r="I3055" t="s">
        <v>186</v>
      </c>
      <c r="K3055">
        <v>13.641980999999999</v>
      </c>
      <c r="L3055">
        <v>14.326269</v>
      </c>
      <c r="M3055">
        <v>12.259755999999999</v>
      </c>
      <c r="N3055">
        <v>11.873374</v>
      </c>
      <c r="O3055">
        <v>11.786516000000001</v>
      </c>
      <c r="P3055">
        <v>11.999395</v>
      </c>
      <c r="Q3055">
        <v>12.402298</v>
      </c>
      <c r="R3055">
        <v>13.033493999999999</v>
      </c>
      <c r="S3055">
        <v>13.751612</v>
      </c>
      <c r="T3055">
        <v>14.367091</v>
      </c>
      <c r="U3055">
        <v>14.937016</v>
      </c>
      <c r="V3055">
        <v>15.777037999999999</v>
      </c>
      <c r="W3055">
        <v>16.627728999999999</v>
      </c>
      <c r="X3055">
        <v>17.162856999999999</v>
      </c>
      <c r="Y3055">
        <v>17.583527</v>
      </c>
      <c r="Z3055">
        <v>18.096729</v>
      </c>
      <c r="AA3055">
        <v>18.767645000000002</v>
      </c>
      <c r="AB3055">
        <v>19.545641</v>
      </c>
      <c r="AC3055">
        <v>20.092358000000001</v>
      </c>
      <c r="AD3055">
        <v>20.995646000000001</v>
      </c>
      <c r="AE3055">
        <v>21.605782000000001</v>
      </c>
      <c r="AF3055">
        <v>22.156442999999999</v>
      </c>
      <c r="AG3055">
        <v>22.732094</v>
      </c>
      <c r="AH3055">
        <v>23.264033999999999</v>
      </c>
      <c r="AI3055">
        <v>23.792824</v>
      </c>
      <c r="AJ3055">
        <v>24.26219</v>
      </c>
      <c r="AK3055">
        <v>24.601168000000001</v>
      </c>
      <c r="AL3055">
        <v>24.947931000000001</v>
      </c>
      <c r="AM3055">
        <v>25.593572999999999</v>
      </c>
      <c r="AN3055">
        <v>26.090914000000001</v>
      </c>
      <c r="AO3055" s="1">
        <v>2.3E-2</v>
      </c>
    </row>
    <row r="3056" spans="1:41" hidden="1" x14ac:dyDescent="0.2">
      <c r="A3056" t="s">
        <v>2357</v>
      </c>
      <c r="B3056" t="s">
        <v>15</v>
      </c>
      <c r="C3056" t="s">
        <v>2648</v>
      </c>
      <c r="D3056" t="s">
        <v>2680</v>
      </c>
      <c r="E3056" t="s">
        <v>2659</v>
      </c>
      <c r="F3056" t="s">
        <v>2650</v>
      </c>
      <c r="G3056" t="s">
        <v>2653</v>
      </c>
      <c r="H3056" t="s">
        <v>2242</v>
      </c>
      <c r="I3056" t="s">
        <v>186</v>
      </c>
      <c r="K3056">
        <v>13.641980999999999</v>
      </c>
      <c r="L3056">
        <v>15.635956</v>
      </c>
      <c r="M3056">
        <v>14.600004</v>
      </c>
      <c r="N3056">
        <v>15.900316</v>
      </c>
      <c r="O3056">
        <v>16.963642</v>
      </c>
      <c r="P3056">
        <v>18.052396999999999</v>
      </c>
      <c r="Q3056">
        <v>19.186996000000001</v>
      </c>
      <c r="R3056">
        <v>20.500914000000002</v>
      </c>
      <c r="S3056">
        <v>22.575558000000001</v>
      </c>
      <c r="T3056">
        <v>24.032789000000001</v>
      </c>
      <c r="U3056">
        <v>25.430204</v>
      </c>
      <c r="V3056">
        <v>26.775642000000001</v>
      </c>
      <c r="W3056">
        <v>27.986173999999998</v>
      </c>
      <c r="X3056">
        <v>29.087060999999999</v>
      </c>
      <c r="Y3056">
        <v>29.872789000000001</v>
      </c>
      <c r="Z3056">
        <v>31.105186</v>
      </c>
      <c r="AA3056">
        <v>32.055584000000003</v>
      </c>
      <c r="AB3056">
        <v>33.180202000000001</v>
      </c>
      <c r="AC3056">
        <v>34.346854999999998</v>
      </c>
      <c r="AD3056">
        <v>35.128613000000001</v>
      </c>
      <c r="AE3056">
        <v>35.862278000000003</v>
      </c>
      <c r="AF3056">
        <v>36.605136999999999</v>
      </c>
      <c r="AG3056">
        <v>37.74194</v>
      </c>
      <c r="AH3056">
        <v>39.243907999999998</v>
      </c>
      <c r="AI3056">
        <v>40.822249999999997</v>
      </c>
      <c r="AJ3056">
        <v>42.139805000000003</v>
      </c>
      <c r="AK3056">
        <v>43.398457000000001</v>
      </c>
      <c r="AL3056">
        <v>44.531883000000001</v>
      </c>
      <c r="AM3056">
        <v>45.956249</v>
      </c>
      <c r="AN3056">
        <v>47.139645000000002</v>
      </c>
      <c r="AO3056" s="1">
        <v>4.3999999999999997E-2</v>
      </c>
    </row>
    <row r="3057" spans="1:41" hidden="1" x14ac:dyDescent="0.2">
      <c r="A3057" t="s">
        <v>2357</v>
      </c>
      <c r="B3057" t="s">
        <v>17</v>
      </c>
      <c r="C3057" t="s">
        <v>2648</v>
      </c>
      <c r="D3057" t="s">
        <v>2680</v>
      </c>
      <c r="E3057" t="s">
        <v>2659</v>
      </c>
      <c r="F3057" t="s">
        <v>2654</v>
      </c>
      <c r="I3057" t="s">
        <v>186</v>
      </c>
    </row>
    <row r="3058" spans="1:41" hidden="1" x14ac:dyDescent="0.2">
      <c r="A3058" t="s">
        <v>2357</v>
      </c>
      <c r="B3058" t="s">
        <v>11</v>
      </c>
      <c r="C3058" t="s">
        <v>2648</v>
      </c>
      <c r="D3058" t="s">
        <v>2680</v>
      </c>
      <c r="E3058" t="s">
        <v>2659</v>
      </c>
      <c r="F3058" t="s">
        <v>2654</v>
      </c>
      <c r="G3058" t="s">
        <v>2651</v>
      </c>
      <c r="H3058" t="s">
        <v>2243</v>
      </c>
      <c r="I3058" t="s">
        <v>186</v>
      </c>
      <c r="K3058">
        <v>22.828917000000001</v>
      </c>
      <c r="L3058">
        <v>23.973555000000001</v>
      </c>
      <c r="M3058">
        <v>23.116454999999998</v>
      </c>
      <c r="N3058">
        <v>24.122150000000001</v>
      </c>
      <c r="O3058">
        <v>24.240055000000002</v>
      </c>
      <c r="P3058">
        <v>24.377253</v>
      </c>
      <c r="Q3058">
        <v>24.636398</v>
      </c>
      <c r="R3058">
        <v>25.480286</v>
      </c>
      <c r="S3058">
        <v>26.252098</v>
      </c>
      <c r="T3058">
        <v>26.814291000000001</v>
      </c>
      <c r="U3058">
        <v>27.821732999999998</v>
      </c>
      <c r="V3058">
        <v>28.582813000000002</v>
      </c>
      <c r="W3058">
        <v>29.273481</v>
      </c>
      <c r="X3058">
        <v>29.984379000000001</v>
      </c>
      <c r="Y3058">
        <v>30.828173</v>
      </c>
      <c r="Z3058">
        <v>31.796534999999999</v>
      </c>
      <c r="AA3058">
        <v>32.833548999999998</v>
      </c>
      <c r="AB3058">
        <v>33.793640000000003</v>
      </c>
      <c r="AC3058">
        <v>34.681297000000001</v>
      </c>
      <c r="AD3058">
        <v>35.711674000000002</v>
      </c>
      <c r="AE3058">
        <v>36.720108000000003</v>
      </c>
      <c r="AF3058">
        <v>37.649116999999997</v>
      </c>
      <c r="AG3058">
        <v>39.012577</v>
      </c>
      <c r="AH3058">
        <v>40.409382000000001</v>
      </c>
      <c r="AI3058">
        <v>41.577334999999998</v>
      </c>
      <c r="AJ3058">
        <v>42.879555000000003</v>
      </c>
      <c r="AK3058">
        <v>44.004050999999997</v>
      </c>
      <c r="AL3058">
        <v>44.956477999999997</v>
      </c>
      <c r="AM3058">
        <v>45.980452999999997</v>
      </c>
      <c r="AN3058">
        <v>46.898933</v>
      </c>
      <c r="AO3058" s="1">
        <v>2.5000000000000001E-2</v>
      </c>
    </row>
    <row r="3059" spans="1:41" hidden="1" x14ac:dyDescent="0.2">
      <c r="A3059" t="s">
        <v>2357</v>
      </c>
      <c r="B3059" t="s">
        <v>13</v>
      </c>
      <c r="C3059" t="s">
        <v>2648</v>
      </c>
      <c r="D3059" t="s">
        <v>2680</v>
      </c>
      <c r="E3059" t="s">
        <v>2659</v>
      </c>
      <c r="F3059" t="s">
        <v>2654</v>
      </c>
      <c r="G3059" t="s">
        <v>2652</v>
      </c>
      <c r="H3059" t="s">
        <v>2244</v>
      </c>
      <c r="I3059" t="s">
        <v>186</v>
      </c>
      <c r="K3059">
        <v>22.828917000000001</v>
      </c>
      <c r="L3059">
        <v>23.967047000000001</v>
      </c>
      <c r="M3059">
        <v>22.641779</v>
      </c>
      <c r="N3059">
        <v>23.120913999999999</v>
      </c>
      <c r="O3059">
        <v>23.135490000000001</v>
      </c>
      <c r="P3059">
        <v>23.290710000000001</v>
      </c>
      <c r="Q3059">
        <v>23.625489999999999</v>
      </c>
      <c r="R3059">
        <v>24.465447999999999</v>
      </c>
      <c r="S3059">
        <v>25.220981999999999</v>
      </c>
      <c r="T3059">
        <v>25.813154000000001</v>
      </c>
      <c r="U3059">
        <v>26.662770999999999</v>
      </c>
      <c r="V3059">
        <v>27.454006</v>
      </c>
      <c r="W3059">
        <v>28.199155999999999</v>
      </c>
      <c r="X3059">
        <v>28.706496999999999</v>
      </c>
      <c r="Y3059">
        <v>29.405369</v>
      </c>
      <c r="Z3059">
        <v>30.114553000000001</v>
      </c>
      <c r="AA3059">
        <v>30.942544999999999</v>
      </c>
      <c r="AB3059">
        <v>31.826613999999999</v>
      </c>
      <c r="AC3059">
        <v>32.598227999999999</v>
      </c>
      <c r="AD3059">
        <v>33.862751000000003</v>
      </c>
      <c r="AE3059">
        <v>34.883366000000002</v>
      </c>
      <c r="AF3059">
        <v>35.718651000000001</v>
      </c>
      <c r="AG3059">
        <v>37.013339999999999</v>
      </c>
      <c r="AH3059">
        <v>38.03199</v>
      </c>
      <c r="AI3059">
        <v>38.924301</v>
      </c>
      <c r="AJ3059">
        <v>40.119124999999997</v>
      </c>
      <c r="AK3059">
        <v>40.705008999999997</v>
      </c>
      <c r="AL3059">
        <v>41.594321999999998</v>
      </c>
      <c r="AM3059">
        <v>42.824818</v>
      </c>
      <c r="AN3059">
        <v>43.840870000000002</v>
      </c>
      <c r="AO3059" s="1">
        <v>2.3E-2</v>
      </c>
    </row>
    <row r="3060" spans="1:41" hidden="1" x14ac:dyDescent="0.2">
      <c r="A3060" t="s">
        <v>2357</v>
      </c>
      <c r="B3060" t="s">
        <v>15</v>
      </c>
      <c r="C3060" t="s">
        <v>2648</v>
      </c>
      <c r="D3060" t="s">
        <v>2680</v>
      </c>
      <c r="E3060" t="s">
        <v>2659</v>
      </c>
      <c r="F3060" t="s">
        <v>2654</v>
      </c>
      <c r="G3060" t="s">
        <v>2653</v>
      </c>
      <c r="H3060" t="s">
        <v>2245</v>
      </c>
      <c r="I3060" t="s">
        <v>186</v>
      </c>
      <c r="K3060">
        <v>22.828917000000001</v>
      </c>
      <c r="L3060">
        <v>23.986521</v>
      </c>
      <c r="M3060">
        <v>22.997982</v>
      </c>
      <c r="N3060">
        <v>24.336645000000001</v>
      </c>
      <c r="O3060">
        <v>24.898394</v>
      </c>
      <c r="P3060">
        <v>25.206531999999999</v>
      </c>
      <c r="Q3060">
        <v>25.585166999999998</v>
      </c>
      <c r="R3060">
        <v>26.646754999999999</v>
      </c>
      <c r="S3060">
        <v>28.294174000000002</v>
      </c>
      <c r="T3060">
        <v>29.116409000000001</v>
      </c>
      <c r="U3060">
        <v>30.076553000000001</v>
      </c>
      <c r="V3060">
        <v>30.960232000000001</v>
      </c>
      <c r="W3060">
        <v>31.835595999999999</v>
      </c>
      <c r="X3060">
        <v>32.693134000000001</v>
      </c>
      <c r="Y3060">
        <v>33.361015000000002</v>
      </c>
      <c r="Z3060">
        <v>34.215378000000001</v>
      </c>
      <c r="AA3060">
        <v>35.176769</v>
      </c>
      <c r="AB3060">
        <v>35.929851999999997</v>
      </c>
      <c r="AC3060">
        <v>36.873702999999999</v>
      </c>
      <c r="AD3060">
        <v>37.179366999999999</v>
      </c>
      <c r="AE3060">
        <v>37.925525999999998</v>
      </c>
      <c r="AF3060">
        <v>38.867085000000003</v>
      </c>
      <c r="AG3060">
        <v>40.166511999999997</v>
      </c>
      <c r="AH3060">
        <v>41.472068999999998</v>
      </c>
      <c r="AI3060">
        <v>42.946078999999997</v>
      </c>
      <c r="AJ3060">
        <v>44.125591</v>
      </c>
      <c r="AK3060">
        <v>45.292293999999998</v>
      </c>
      <c r="AL3060">
        <v>46.107498</v>
      </c>
      <c r="AM3060">
        <v>47.227882000000001</v>
      </c>
      <c r="AN3060">
        <v>48.584277999999998</v>
      </c>
      <c r="AO3060" s="1">
        <v>2.5999999999999999E-2</v>
      </c>
    </row>
    <row r="3061" spans="1:41" hidden="1" x14ac:dyDescent="0.2">
      <c r="A3061" t="s">
        <v>2357</v>
      </c>
      <c r="B3061" t="s">
        <v>36</v>
      </c>
      <c r="C3061" t="s">
        <v>2648</v>
      </c>
      <c r="D3061" t="s">
        <v>2680</v>
      </c>
      <c r="E3061" t="s">
        <v>2659</v>
      </c>
      <c r="F3061" t="s">
        <v>2660</v>
      </c>
      <c r="I3061" t="s">
        <v>186</v>
      </c>
    </row>
    <row r="3062" spans="1:41" hidden="1" x14ac:dyDescent="0.2">
      <c r="A3062" t="s">
        <v>2357</v>
      </c>
      <c r="B3062" t="s">
        <v>11</v>
      </c>
      <c r="C3062" t="s">
        <v>2648</v>
      </c>
      <c r="D3062" t="s">
        <v>2680</v>
      </c>
      <c r="E3062" t="s">
        <v>2659</v>
      </c>
      <c r="F3062" t="s">
        <v>2660</v>
      </c>
      <c r="G3062" t="s">
        <v>2651</v>
      </c>
      <c r="H3062" t="s">
        <v>2246</v>
      </c>
      <c r="I3062" t="s">
        <v>186</v>
      </c>
      <c r="K3062">
        <v>6.0021630000000004</v>
      </c>
      <c r="L3062">
        <v>7.7156269999999996</v>
      </c>
      <c r="M3062">
        <v>7.935403</v>
      </c>
      <c r="N3062">
        <v>9.7406849999999991</v>
      </c>
      <c r="O3062">
        <v>10.650566</v>
      </c>
      <c r="P3062">
        <v>11.721067</v>
      </c>
      <c r="Q3062">
        <v>12.993245</v>
      </c>
      <c r="R3062">
        <v>13.577076999999999</v>
      </c>
      <c r="S3062">
        <v>14.052878</v>
      </c>
      <c r="T3062">
        <v>14.558047999999999</v>
      </c>
      <c r="U3062">
        <v>15.321259</v>
      </c>
      <c r="V3062">
        <v>15.829094</v>
      </c>
      <c r="W3062">
        <v>16.310751</v>
      </c>
      <c r="X3062">
        <v>16.732140000000001</v>
      </c>
      <c r="Y3062">
        <v>17.141390000000001</v>
      </c>
      <c r="Z3062">
        <v>17.461365000000001</v>
      </c>
      <c r="AA3062">
        <v>17.8249</v>
      </c>
      <c r="AB3062">
        <v>18.620287000000001</v>
      </c>
      <c r="AC3062">
        <v>19.000359</v>
      </c>
      <c r="AD3062">
        <v>19.983812</v>
      </c>
      <c r="AE3062">
        <v>20.853838</v>
      </c>
      <c r="AF3062">
        <v>21.574992999999999</v>
      </c>
      <c r="AG3062">
        <v>22.643871000000001</v>
      </c>
      <c r="AH3062">
        <v>23.587834999999998</v>
      </c>
      <c r="AI3062">
        <v>24.213566</v>
      </c>
      <c r="AJ3062">
        <v>25.277280999999999</v>
      </c>
      <c r="AK3062">
        <v>26.049755000000001</v>
      </c>
      <c r="AL3062">
        <v>26.786173000000002</v>
      </c>
      <c r="AM3062">
        <v>27.456053000000001</v>
      </c>
      <c r="AN3062">
        <v>28.017256</v>
      </c>
      <c r="AO3062" s="1">
        <v>5.5E-2</v>
      </c>
    </row>
    <row r="3063" spans="1:41" hidden="1" x14ac:dyDescent="0.2">
      <c r="A3063" t="s">
        <v>2357</v>
      </c>
      <c r="B3063" t="s">
        <v>13</v>
      </c>
      <c r="C3063" t="s">
        <v>2648</v>
      </c>
      <c r="D3063" t="s">
        <v>2680</v>
      </c>
      <c r="E3063" t="s">
        <v>2659</v>
      </c>
      <c r="F3063" t="s">
        <v>2660</v>
      </c>
      <c r="G3063" t="s">
        <v>2652</v>
      </c>
      <c r="H3063" t="s">
        <v>2247</v>
      </c>
      <c r="I3063" t="s">
        <v>186</v>
      </c>
      <c r="K3063">
        <v>6.0021630000000004</v>
      </c>
      <c r="L3063">
        <v>7.7135319999999998</v>
      </c>
      <c r="M3063">
        <v>7.6677169999999997</v>
      </c>
      <c r="N3063">
        <v>8.9191090000000006</v>
      </c>
      <c r="O3063">
        <v>9.7354090000000006</v>
      </c>
      <c r="P3063">
        <v>10.800405</v>
      </c>
      <c r="Q3063">
        <v>12.055296</v>
      </c>
      <c r="R3063">
        <v>12.589864</v>
      </c>
      <c r="S3063">
        <v>13.053732999999999</v>
      </c>
      <c r="T3063">
        <v>13.517936000000001</v>
      </c>
      <c r="U3063">
        <v>14.123258</v>
      </c>
      <c r="V3063">
        <v>14.587294999999999</v>
      </c>
      <c r="W3063">
        <v>15.020654</v>
      </c>
      <c r="X3063">
        <v>15.336663</v>
      </c>
      <c r="Y3063">
        <v>15.720190000000001</v>
      </c>
      <c r="Z3063">
        <v>16.023996</v>
      </c>
      <c r="AA3063">
        <v>16.554514000000001</v>
      </c>
      <c r="AB3063">
        <v>17.142111</v>
      </c>
      <c r="AC3063">
        <v>17.637815</v>
      </c>
      <c r="AD3063">
        <v>18.538153000000001</v>
      </c>
      <c r="AE3063">
        <v>19.178156000000001</v>
      </c>
      <c r="AF3063">
        <v>19.878247999999999</v>
      </c>
      <c r="AG3063">
        <v>20.623434</v>
      </c>
      <c r="AH3063">
        <v>21.276253000000001</v>
      </c>
      <c r="AI3063">
        <v>22.059384999999999</v>
      </c>
      <c r="AJ3063">
        <v>22.841801</v>
      </c>
      <c r="AK3063">
        <v>23.096716000000001</v>
      </c>
      <c r="AL3063">
        <v>23.567544999999999</v>
      </c>
      <c r="AM3063">
        <v>24.387615</v>
      </c>
      <c r="AN3063">
        <v>24.882227</v>
      </c>
      <c r="AO3063" s="1">
        <v>0.05</v>
      </c>
    </row>
    <row r="3064" spans="1:41" hidden="1" x14ac:dyDescent="0.2">
      <c r="A3064" t="s">
        <v>2357</v>
      </c>
      <c r="B3064" t="s">
        <v>15</v>
      </c>
      <c r="C3064" t="s">
        <v>2648</v>
      </c>
      <c r="D3064" t="s">
        <v>2680</v>
      </c>
      <c r="E3064" t="s">
        <v>2659</v>
      </c>
      <c r="F3064" t="s">
        <v>2660</v>
      </c>
      <c r="G3064" t="s">
        <v>2653</v>
      </c>
      <c r="H3064" t="s">
        <v>2248</v>
      </c>
      <c r="I3064" t="s">
        <v>186</v>
      </c>
      <c r="K3064">
        <v>6.0021630000000004</v>
      </c>
      <c r="L3064">
        <v>7.7198000000000002</v>
      </c>
      <c r="M3064">
        <v>7.9037839999999999</v>
      </c>
      <c r="N3064">
        <v>9.9000149999999998</v>
      </c>
      <c r="O3064">
        <v>11.318353</v>
      </c>
      <c r="P3064">
        <v>12.384449999999999</v>
      </c>
      <c r="Q3064">
        <v>13.932945999999999</v>
      </c>
      <c r="R3064">
        <v>14.6722</v>
      </c>
      <c r="S3064">
        <v>15.661445000000001</v>
      </c>
      <c r="T3064">
        <v>16.064603999999999</v>
      </c>
      <c r="U3064">
        <v>16.612085</v>
      </c>
      <c r="V3064">
        <v>17.168960999999999</v>
      </c>
      <c r="W3064">
        <v>17.717005</v>
      </c>
      <c r="X3064">
        <v>17.946923999999999</v>
      </c>
      <c r="Y3064">
        <v>18.304864999999999</v>
      </c>
      <c r="Z3064">
        <v>19.013570999999999</v>
      </c>
      <c r="AA3064">
        <v>19.071269999999998</v>
      </c>
      <c r="AB3064">
        <v>20.108801</v>
      </c>
      <c r="AC3064">
        <v>20.352488999999998</v>
      </c>
      <c r="AD3064">
        <v>21.461493999999998</v>
      </c>
      <c r="AE3064">
        <v>22.173787999999998</v>
      </c>
      <c r="AF3064">
        <v>22.811192999999999</v>
      </c>
      <c r="AG3064">
        <v>23.791979000000001</v>
      </c>
      <c r="AH3064">
        <v>24.321280999999999</v>
      </c>
      <c r="AI3064">
        <v>24.964119</v>
      </c>
      <c r="AJ3064">
        <v>25.931528</v>
      </c>
      <c r="AK3064">
        <v>26.593843</v>
      </c>
      <c r="AL3064">
        <v>27.368469000000001</v>
      </c>
      <c r="AM3064">
        <v>28.170641</v>
      </c>
      <c r="AN3064">
        <v>28.712748000000001</v>
      </c>
      <c r="AO3064" s="1">
        <v>5.5E-2</v>
      </c>
    </row>
    <row r="3065" spans="1:41" hidden="1" x14ac:dyDescent="0.2">
      <c r="A3065" t="s">
        <v>2357</v>
      </c>
      <c r="B3065" t="s">
        <v>21</v>
      </c>
      <c r="C3065" t="s">
        <v>2648</v>
      </c>
      <c r="D3065" t="s">
        <v>2680</v>
      </c>
      <c r="E3065" t="s">
        <v>2659</v>
      </c>
      <c r="F3065" t="s">
        <v>2655</v>
      </c>
      <c r="I3065" t="s">
        <v>186</v>
      </c>
    </row>
    <row r="3066" spans="1:41" hidden="1" x14ac:dyDescent="0.2">
      <c r="A3066" t="s">
        <v>2357</v>
      </c>
      <c r="B3066" t="s">
        <v>11</v>
      </c>
      <c r="C3066" t="s">
        <v>2648</v>
      </c>
      <c r="D3066" t="s">
        <v>2680</v>
      </c>
      <c r="E3066" t="s">
        <v>2659</v>
      </c>
      <c r="F3066" t="s">
        <v>2655</v>
      </c>
      <c r="G3066" t="s">
        <v>2651</v>
      </c>
      <c r="H3066" t="s">
        <v>2249</v>
      </c>
      <c r="I3066" t="s">
        <v>186</v>
      </c>
      <c r="K3066">
        <v>5.1373389999999999</v>
      </c>
      <c r="L3066">
        <v>5.122973</v>
      </c>
      <c r="M3066">
        <v>4.9052189999999998</v>
      </c>
      <c r="N3066">
        <v>4.6563460000000001</v>
      </c>
      <c r="O3066">
        <v>4.5882389999999997</v>
      </c>
      <c r="P3066">
        <v>4.6949920000000001</v>
      </c>
      <c r="Q3066">
        <v>4.9197860000000002</v>
      </c>
      <c r="R3066">
        <v>5.2200579999999999</v>
      </c>
      <c r="S3066">
        <v>5.5144339999999996</v>
      </c>
      <c r="T3066">
        <v>5.7514880000000002</v>
      </c>
      <c r="U3066">
        <v>5.9518449999999996</v>
      </c>
      <c r="V3066">
        <v>6.108282</v>
      </c>
      <c r="W3066">
        <v>6.3276680000000001</v>
      </c>
      <c r="X3066">
        <v>6.4765629999999996</v>
      </c>
      <c r="Y3066">
        <v>6.5820550000000004</v>
      </c>
      <c r="Z3066">
        <v>6.7316820000000002</v>
      </c>
      <c r="AA3066">
        <v>6.8957519999999999</v>
      </c>
      <c r="AB3066">
        <v>7.0578539999999998</v>
      </c>
      <c r="AC3066">
        <v>7.2234619999999996</v>
      </c>
      <c r="AD3066">
        <v>7.4163490000000003</v>
      </c>
      <c r="AE3066">
        <v>7.6096789999999999</v>
      </c>
      <c r="AF3066">
        <v>7.7487110000000001</v>
      </c>
      <c r="AG3066">
        <v>7.9234929999999997</v>
      </c>
      <c r="AH3066">
        <v>8.0567410000000006</v>
      </c>
      <c r="AI3066">
        <v>8.2215489999999996</v>
      </c>
      <c r="AJ3066">
        <v>8.4045179999999995</v>
      </c>
      <c r="AK3066">
        <v>8.6037429999999997</v>
      </c>
      <c r="AL3066">
        <v>8.8066949999999995</v>
      </c>
      <c r="AM3066">
        <v>9.0010399999999997</v>
      </c>
      <c r="AN3066">
        <v>9.2058040000000005</v>
      </c>
      <c r="AO3066" s="1">
        <v>0.02</v>
      </c>
    </row>
    <row r="3067" spans="1:41" hidden="1" x14ac:dyDescent="0.2">
      <c r="A3067" t="s">
        <v>2357</v>
      </c>
      <c r="B3067" t="s">
        <v>13</v>
      </c>
      <c r="C3067" t="s">
        <v>2648</v>
      </c>
      <c r="D3067" t="s">
        <v>2680</v>
      </c>
      <c r="E3067" t="s">
        <v>2659</v>
      </c>
      <c r="F3067" t="s">
        <v>2655</v>
      </c>
      <c r="G3067" t="s">
        <v>2652</v>
      </c>
      <c r="H3067" t="s">
        <v>2250</v>
      </c>
      <c r="I3067" t="s">
        <v>186</v>
      </c>
      <c r="K3067">
        <v>5.1348789999999997</v>
      </c>
      <c r="L3067">
        <v>4.8943440000000002</v>
      </c>
      <c r="M3067">
        <v>4.5218379999999998</v>
      </c>
      <c r="N3067">
        <v>4.1595519999999997</v>
      </c>
      <c r="O3067">
        <v>4.0514000000000001</v>
      </c>
      <c r="P3067">
        <v>4.0837149999999998</v>
      </c>
      <c r="Q3067">
        <v>4.2101069999999998</v>
      </c>
      <c r="R3067">
        <v>4.4394879999999999</v>
      </c>
      <c r="S3067">
        <v>4.6563840000000001</v>
      </c>
      <c r="T3067">
        <v>4.8524200000000004</v>
      </c>
      <c r="U3067">
        <v>5.0017310000000004</v>
      </c>
      <c r="V3067">
        <v>5.1492550000000001</v>
      </c>
      <c r="W3067">
        <v>5.3740019999999999</v>
      </c>
      <c r="X3067">
        <v>5.538157</v>
      </c>
      <c r="Y3067">
        <v>5.651383</v>
      </c>
      <c r="Z3067">
        <v>5.7756910000000001</v>
      </c>
      <c r="AA3067">
        <v>5.8791209999999996</v>
      </c>
      <c r="AB3067">
        <v>5.9539569999999999</v>
      </c>
      <c r="AC3067">
        <v>6.0882449999999997</v>
      </c>
      <c r="AD3067">
        <v>6.1605449999999999</v>
      </c>
      <c r="AE3067">
        <v>6.2573980000000002</v>
      </c>
      <c r="AF3067">
        <v>6.3213200000000001</v>
      </c>
      <c r="AG3067">
        <v>6.4126370000000001</v>
      </c>
      <c r="AH3067">
        <v>6.5296219999999998</v>
      </c>
      <c r="AI3067">
        <v>6.6502030000000003</v>
      </c>
      <c r="AJ3067">
        <v>6.7804330000000004</v>
      </c>
      <c r="AK3067">
        <v>6.8906029999999996</v>
      </c>
      <c r="AL3067">
        <v>7.0202629999999999</v>
      </c>
      <c r="AM3067">
        <v>7.1620739999999996</v>
      </c>
      <c r="AN3067">
        <v>7.2987739999999999</v>
      </c>
      <c r="AO3067" s="1">
        <v>1.2E-2</v>
      </c>
    </row>
    <row r="3068" spans="1:41" hidden="1" x14ac:dyDescent="0.2">
      <c r="A3068" t="s">
        <v>2357</v>
      </c>
      <c r="B3068" t="s">
        <v>15</v>
      </c>
      <c r="C3068" t="s">
        <v>2648</v>
      </c>
      <c r="D3068" t="s">
        <v>2680</v>
      </c>
      <c r="E3068" t="s">
        <v>2659</v>
      </c>
      <c r="F3068" t="s">
        <v>2655</v>
      </c>
      <c r="G3068" t="s">
        <v>2653</v>
      </c>
      <c r="H3068" t="s">
        <v>2251</v>
      </c>
      <c r="I3068" t="s">
        <v>186</v>
      </c>
      <c r="K3068">
        <v>5.1327280000000002</v>
      </c>
      <c r="L3068">
        <v>5.6702089999999998</v>
      </c>
      <c r="M3068">
        <v>5.6638159999999997</v>
      </c>
      <c r="N3068">
        <v>5.6813219999999998</v>
      </c>
      <c r="O3068">
        <v>5.7942980000000004</v>
      </c>
      <c r="P3068">
        <v>6.0590489999999999</v>
      </c>
      <c r="Q3068">
        <v>6.3311659999999996</v>
      </c>
      <c r="R3068">
        <v>6.8127829999999996</v>
      </c>
      <c r="S3068">
        <v>7.3363569999999996</v>
      </c>
      <c r="T3068">
        <v>7.7461169999999999</v>
      </c>
      <c r="U3068">
        <v>8.1662090000000003</v>
      </c>
      <c r="V3068">
        <v>8.5502330000000004</v>
      </c>
      <c r="W3068">
        <v>8.9082129999999999</v>
      </c>
      <c r="X3068">
        <v>9.2377439999999993</v>
      </c>
      <c r="Y3068">
        <v>9.4501390000000001</v>
      </c>
      <c r="Z3068">
        <v>9.844697</v>
      </c>
      <c r="AA3068">
        <v>10.148405</v>
      </c>
      <c r="AB3068">
        <v>10.488239</v>
      </c>
      <c r="AC3068">
        <v>10.883096999999999</v>
      </c>
      <c r="AD3068">
        <v>11.310406</v>
      </c>
      <c r="AE3068">
        <v>11.599824</v>
      </c>
      <c r="AF3068">
        <v>11.797364999999999</v>
      </c>
      <c r="AG3068">
        <v>12.050894</v>
      </c>
      <c r="AH3068">
        <v>12.561565</v>
      </c>
      <c r="AI3068">
        <v>12.941090000000001</v>
      </c>
      <c r="AJ3068">
        <v>13.343119</v>
      </c>
      <c r="AK3068">
        <v>13.780605</v>
      </c>
      <c r="AL3068">
        <v>14.155017000000001</v>
      </c>
      <c r="AM3068">
        <v>14.692119999999999</v>
      </c>
      <c r="AN3068">
        <v>15.231764999999999</v>
      </c>
      <c r="AO3068" s="1">
        <v>3.7999999999999999E-2</v>
      </c>
    </row>
    <row r="3069" spans="1:41" hidden="1" x14ac:dyDescent="0.2">
      <c r="A3069" t="s">
        <v>2357</v>
      </c>
      <c r="B3069" t="s">
        <v>59</v>
      </c>
      <c r="C3069" t="s">
        <v>2648</v>
      </c>
      <c r="D3069" t="s">
        <v>2680</v>
      </c>
      <c r="E3069" t="s">
        <v>2659</v>
      </c>
      <c r="F3069" t="s">
        <v>2661</v>
      </c>
      <c r="I3069" t="s">
        <v>186</v>
      </c>
    </row>
    <row r="3070" spans="1:41" hidden="1" x14ac:dyDescent="0.2">
      <c r="A3070" t="s">
        <v>2357</v>
      </c>
      <c r="B3070" t="s">
        <v>11</v>
      </c>
      <c r="C3070" t="s">
        <v>2648</v>
      </c>
      <c r="D3070" t="s">
        <v>2680</v>
      </c>
      <c r="E3070" t="s">
        <v>2659</v>
      </c>
      <c r="F3070" t="s">
        <v>2661</v>
      </c>
      <c r="G3070" t="s">
        <v>2651</v>
      </c>
      <c r="H3070" t="s">
        <v>2252</v>
      </c>
      <c r="I3070" t="s">
        <v>186</v>
      </c>
      <c r="K3070">
        <v>0</v>
      </c>
      <c r="L3070">
        <v>0</v>
      </c>
      <c r="M3070">
        <v>0</v>
      </c>
      <c r="N3070">
        <v>0</v>
      </c>
      <c r="O3070">
        <v>0</v>
      </c>
      <c r="P3070">
        <v>0</v>
      </c>
      <c r="Q3070">
        <v>0</v>
      </c>
      <c r="R3070">
        <v>0</v>
      </c>
      <c r="S3070">
        <v>0</v>
      </c>
      <c r="T3070">
        <v>0</v>
      </c>
      <c r="U3070">
        <v>0</v>
      </c>
      <c r="V3070">
        <v>0</v>
      </c>
      <c r="W3070">
        <v>0</v>
      </c>
      <c r="X3070">
        <v>0</v>
      </c>
      <c r="Y3070">
        <v>0</v>
      </c>
      <c r="Z3070">
        <v>0</v>
      </c>
      <c r="AA3070">
        <v>0</v>
      </c>
      <c r="AB3070">
        <v>0</v>
      </c>
      <c r="AC3070">
        <v>0</v>
      </c>
      <c r="AD3070">
        <v>0</v>
      </c>
      <c r="AE3070">
        <v>0</v>
      </c>
      <c r="AF3070">
        <v>0</v>
      </c>
      <c r="AG3070">
        <v>0</v>
      </c>
      <c r="AH3070">
        <v>0</v>
      </c>
      <c r="AI3070">
        <v>0</v>
      </c>
      <c r="AJ3070">
        <v>0</v>
      </c>
      <c r="AK3070">
        <v>0</v>
      </c>
      <c r="AL3070">
        <v>0</v>
      </c>
      <c r="AM3070">
        <v>0</v>
      </c>
      <c r="AN3070">
        <v>0</v>
      </c>
      <c r="AO3070" t="s">
        <v>69</v>
      </c>
    </row>
    <row r="3071" spans="1:41" hidden="1" x14ac:dyDescent="0.2">
      <c r="A3071" t="s">
        <v>2357</v>
      </c>
      <c r="B3071" t="s">
        <v>13</v>
      </c>
      <c r="C3071" t="s">
        <v>2648</v>
      </c>
      <c r="D3071" t="s">
        <v>2680</v>
      </c>
      <c r="E3071" t="s">
        <v>2659</v>
      </c>
      <c r="F3071" t="s">
        <v>2661</v>
      </c>
      <c r="G3071" t="s">
        <v>2652</v>
      </c>
      <c r="H3071" t="s">
        <v>2253</v>
      </c>
      <c r="I3071" t="s">
        <v>186</v>
      </c>
      <c r="K3071">
        <v>0</v>
      </c>
      <c r="L3071">
        <v>0</v>
      </c>
      <c r="M3071">
        <v>0</v>
      </c>
      <c r="N3071">
        <v>0</v>
      </c>
      <c r="O3071">
        <v>0</v>
      </c>
      <c r="P3071">
        <v>0</v>
      </c>
      <c r="Q3071">
        <v>0</v>
      </c>
      <c r="R3071">
        <v>0</v>
      </c>
      <c r="S3071">
        <v>0</v>
      </c>
      <c r="T3071">
        <v>0</v>
      </c>
      <c r="U3071">
        <v>0</v>
      </c>
      <c r="V3071">
        <v>0</v>
      </c>
      <c r="W3071">
        <v>0</v>
      </c>
      <c r="X3071">
        <v>0</v>
      </c>
      <c r="Y3071">
        <v>0</v>
      </c>
      <c r="Z3071">
        <v>0</v>
      </c>
      <c r="AA3071">
        <v>0</v>
      </c>
      <c r="AB3071">
        <v>0</v>
      </c>
      <c r="AC3071">
        <v>0</v>
      </c>
      <c r="AD3071">
        <v>0</v>
      </c>
      <c r="AE3071">
        <v>0</v>
      </c>
      <c r="AF3071">
        <v>0</v>
      </c>
      <c r="AG3071">
        <v>0</v>
      </c>
      <c r="AH3071">
        <v>0</v>
      </c>
      <c r="AI3071">
        <v>0</v>
      </c>
      <c r="AJ3071">
        <v>0</v>
      </c>
      <c r="AK3071">
        <v>0</v>
      </c>
      <c r="AL3071">
        <v>0</v>
      </c>
      <c r="AM3071">
        <v>0</v>
      </c>
      <c r="AN3071">
        <v>0</v>
      </c>
      <c r="AO3071" t="s">
        <v>69</v>
      </c>
    </row>
    <row r="3072" spans="1:41" hidden="1" x14ac:dyDescent="0.2">
      <c r="A3072" t="s">
        <v>2357</v>
      </c>
      <c r="B3072" t="s">
        <v>15</v>
      </c>
      <c r="C3072" t="s">
        <v>2648</v>
      </c>
      <c r="D3072" t="s">
        <v>2680</v>
      </c>
      <c r="E3072" t="s">
        <v>2659</v>
      </c>
      <c r="F3072" t="s">
        <v>2661</v>
      </c>
      <c r="G3072" t="s">
        <v>2653</v>
      </c>
      <c r="H3072" t="s">
        <v>2254</v>
      </c>
      <c r="I3072" t="s">
        <v>186</v>
      </c>
      <c r="K3072">
        <v>0</v>
      </c>
      <c r="L3072">
        <v>0</v>
      </c>
      <c r="M3072">
        <v>0</v>
      </c>
      <c r="N3072">
        <v>0</v>
      </c>
      <c r="O3072">
        <v>0</v>
      </c>
      <c r="P3072">
        <v>0</v>
      </c>
      <c r="Q3072">
        <v>0</v>
      </c>
      <c r="R3072">
        <v>0</v>
      </c>
      <c r="S3072">
        <v>0</v>
      </c>
      <c r="T3072">
        <v>0</v>
      </c>
      <c r="U3072">
        <v>0</v>
      </c>
      <c r="V3072">
        <v>0</v>
      </c>
      <c r="W3072">
        <v>0</v>
      </c>
      <c r="X3072">
        <v>0</v>
      </c>
      <c r="Y3072">
        <v>0</v>
      </c>
      <c r="Z3072">
        <v>0</v>
      </c>
      <c r="AA3072">
        <v>0</v>
      </c>
      <c r="AB3072">
        <v>0</v>
      </c>
      <c r="AC3072">
        <v>0</v>
      </c>
      <c r="AD3072">
        <v>0</v>
      </c>
      <c r="AE3072">
        <v>0</v>
      </c>
      <c r="AF3072">
        <v>0</v>
      </c>
      <c r="AG3072">
        <v>0</v>
      </c>
      <c r="AH3072">
        <v>0</v>
      </c>
      <c r="AI3072">
        <v>0</v>
      </c>
      <c r="AJ3072">
        <v>0</v>
      </c>
      <c r="AK3072">
        <v>0</v>
      </c>
      <c r="AL3072">
        <v>0</v>
      </c>
      <c r="AM3072">
        <v>0</v>
      </c>
      <c r="AN3072">
        <v>0</v>
      </c>
      <c r="AO3072" t="s">
        <v>69</v>
      </c>
    </row>
    <row r="3073" spans="1:41" hidden="1" x14ac:dyDescent="0.2">
      <c r="A3073" t="s">
        <v>2357</v>
      </c>
      <c r="B3073" t="s">
        <v>63</v>
      </c>
      <c r="C3073" t="s">
        <v>2648</v>
      </c>
      <c r="D3073" t="s">
        <v>2680</v>
      </c>
      <c r="E3073" t="s">
        <v>2659</v>
      </c>
      <c r="F3073" t="s">
        <v>2662</v>
      </c>
      <c r="I3073" t="s">
        <v>186</v>
      </c>
    </row>
    <row r="3074" spans="1:41" hidden="1" x14ac:dyDescent="0.2">
      <c r="A3074" t="s">
        <v>2357</v>
      </c>
      <c r="B3074" t="s">
        <v>11</v>
      </c>
      <c r="C3074" t="s">
        <v>2648</v>
      </c>
      <c r="D3074" t="s">
        <v>2680</v>
      </c>
      <c r="E3074" t="s">
        <v>2659</v>
      </c>
      <c r="F3074" t="s">
        <v>2662</v>
      </c>
      <c r="G3074" t="s">
        <v>2651</v>
      </c>
      <c r="H3074" t="s">
        <v>2255</v>
      </c>
      <c r="I3074" t="s">
        <v>186</v>
      </c>
      <c r="K3074">
        <v>3.0192450000000002</v>
      </c>
      <c r="L3074">
        <v>3.088746</v>
      </c>
      <c r="M3074">
        <v>3.1415150000000001</v>
      </c>
      <c r="N3074">
        <v>3.1706829999999999</v>
      </c>
      <c r="O3074">
        <v>3.2497180000000001</v>
      </c>
      <c r="P3074">
        <v>3.3111320000000002</v>
      </c>
      <c r="Q3074">
        <v>3.3769719999999999</v>
      </c>
      <c r="R3074">
        <v>3.4518650000000002</v>
      </c>
      <c r="S3074">
        <v>3.5276999999999998</v>
      </c>
      <c r="T3074">
        <v>3.6064699999999998</v>
      </c>
      <c r="U3074">
        <v>3.684958</v>
      </c>
      <c r="V3074">
        <v>3.75861</v>
      </c>
      <c r="W3074">
        <v>3.8315169999999998</v>
      </c>
      <c r="X3074">
        <v>3.9059149999999998</v>
      </c>
      <c r="Y3074">
        <v>3.978907</v>
      </c>
      <c r="Z3074">
        <v>4.0546049999999996</v>
      </c>
      <c r="AA3074">
        <v>4.1316870000000003</v>
      </c>
      <c r="AB3074">
        <v>4.2108800000000004</v>
      </c>
      <c r="AC3074">
        <v>4.2907019999999996</v>
      </c>
      <c r="AD3074">
        <v>4.3758889999999999</v>
      </c>
      <c r="AE3074">
        <v>4.463152</v>
      </c>
      <c r="AF3074">
        <v>4.5503609999999997</v>
      </c>
      <c r="AG3074">
        <v>4.6476540000000002</v>
      </c>
      <c r="AH3074">
        <v>4.7451460000000001</v>
      </c>
      <c r="AI3074">
        <v>4.8472650000000002</v>
      </c>
      <c r="AJ3074">
        <v>4.9486949999999998</v>
      </c>
      <c r="AK3074">
        <v>5.0482399999999998</v>
      </c>
      <c r="AL3074">
        <v>5.1472290000000003</v>
      </c>
      <c r="AM3074">
        <v>5.2495839999999996</v>
      </c>
      <c r="AN3074">
        <v>5.3538240000000004</v>
      </c>
      <c r="AO3074" s="1">
        <v>0.02</v>
      </c>
    </row>
    <row r="3075" spans="1:41" hidden="1" x14ac:dyDescent="0.2">
      <c r="A3075" t="s">
        <v>2357</v>
      </c>
      <c r="B3075" t="s">
        <v>13</v>
      </c>
      <c r="C3075" t="s">
        <v>2648</v>
      </c>
      <c r="D3075" t="s">
        <v>2680</v>
      </c>
      <c r="E3075" t="s">
        <v>2659</v>
      </c>
      <c r="F3075" t="s">
        <v>2662</v>
      </c>
      <c r="G3075" t="s">
        <v>2652</v>
      </c>
      <c r="H3075" t="s">
        <v>2256</v>
      </c>
      <c r="I3075" t="s">
        <v>186</v>
      </c>
      <c r="K3075">
        <v>3.0192459999999999</v>
      </c>
      <c r="L3075">
        <v>3.0880390000000002</v>
      </c>
      <c r="M3075">
        <v>3.1351010000000001</v>
      </c>
      <c r="N3075">
        <v>3.1539290000000002</v>
      </c>
      <c r="O3075">
        <v>3.2333880000000002</v>
      </c>
      <c r="P3075">
        <v>3.2962539999999998</v>
      </c>
      <c r="Q3075">
        <v>3.3665370000000001</v>
      </c>
      <c r="R3075">
        <v>3.4455239999999998</v>
      </c>
      <c r="S3075">
        <v>3.5290180000000002</v>
      </c>
      <c r="T3075">
        <v>3.6185230000000002</v>
      </c>
      <c r="U3075">
        <v>3.7105929999999998</v>
      </c>
      <c r="V3075">
        <v>3.7988360000000001</v>
      </c>
      <c r="W3075">
        <v>3.8851680000000002</v>
      </c>
      <c r="X3075">
        <v>3.9719069999999999</v>
      </c>
      <c r="Y3075">
        <v>4.0554560000000004</v>
      </c>
      <c r="Z3075">
        <v>4.1392470000000001</v>
      </c>
      <c r="AA3075">
        <v>4.2248330000000003</v>
      </c>
      <c r="AB3075">
        <v>4.3099369999999997</v>
      </c>
      <c r="AC3075">
        <v>4.3943680000000001</v>
      </c>
      <c r="AD3075">
        <v>4.485894</v>
      </c>
      <c r="AE3075">
        <v>4.5741149999999999</v>
      </c>
      <c r="AF3075">
        <v>4.6600890000000001</v>
      </c>
      <c r="AG3075">
        <v>4.7496510000000001</v>
      </c>
      <c r="AH3075">
        <v>4.8436680000000001</v>
      </c>
      <c r="AI3075">
        <v>4.9339570000000004</v>
      </c>
      <c r="AJ3075">
        <v>5.0312859999999997</v>
      </c>
      <c r="AK3075">
        <v>5.1155179999999998</v>
      </c>
      <c r="AL3075">
        <v>5.1976740000000001</v>
      </c>
      <c r="AM3075">
        <v>5.2799459999999998</v>
      </c>
      <c r="AN3075">
        <v>5.3566789999999997</v>
      </c>
      <c r="AO3075" s="1">
        <v>0.02</v>
      </c>
    </row>
    <row r="3076" spans="1:41" hidden="1" x14ac:dyDescent="0.2">
      <c r="A3076" t="s">
        <v>2357</v>
      </c>
      <c r="B3076" t="s">
        <v>15</v>
      </c>
      <c r="C3076" t="s">
        <v>2648</v>
      </c>
      <c r="D3076" t="s">
        <v>2680</v>
      </c>
      <c r="E3076" t="s">
        <v>2659</v>
      </c>
      <c r="F3076" t="s">
        <v>2662</v>
      </c>
      <c r="G3076" t="s">
        <v>2653</v>
      </c>
      <c r="H3076" t="s">
        <v>2257</v>
      </c>
      <c r="I3076" t="s">
        <v>186</v>
      </c>
      <c r="K3076">
        <v>3.0192450000000002</v>
      </c>
      <c r="L3076">
        <v>3.0903839999999998</v>
      </c>
      <c r="M3076">
        <v>3.1425209999999999</v>
      </c>
      <c r="N3076">
        <v>3.1745510000000001</v>
      </c>
      <c r="O3076">
        <v>3.2617370000000001</v>
      </c>
      <c r="P3076">
        <v>3.3270439999999999</v>
      </c>
      <c r="Q3076">
        <v>3.3895680000000001</v>
      </c>
      <c r="R3076">
        <v>3.4583270000000002</v>
      </c>
      <c r="S3076">
        <v>3.5288390000000001</v>
      </c>
      <c r="T3076">
        <v>3.5960450000000002</v>
      </c>
      <c r="U3076">
        <v>3.6574779999999998</v>
      </c>
      <c r="V3076">
        <v>3.713651</v>
      </c>
      <c r="W3076">
        <v>3.768103</v>
      </c>
      <c r="X3076">
        <v>3.8227190000000002</v>
      </c>
      <c r="Y3076">
        <v>3.8761299999999999</v>
      </c>
      <c r="Z3076">
        <v>3.9341210000000002</v>
      </c>
      <c r="AA3076">
        <v>3.9961190000000002</v>
      </c>
      <c r="AB3076">
        <v>4.0610099999999996</v>
      </c>
      <c r="AC3076">
        <v>4.1305370000000003</v>
      </c>
      <c r="AD3076">
        <v>4.1996710000000004</v>
      </c>
      <c r="AE3076">
        <v>4.27264</v>
      </c>
      <c r="AF3076">
        <v>4.3502549999999998</v>
      </c>
      <c r="AG3076">
        <v>4.4341020000000002</v>
      </c>
      <c r="AH3076">
        <v>4.5327640000000002</v>
      </c>
      <c r="AI3076">
        <v>4.6334840000000002</v>
      </c>
      <c r="AJ3076">
        <v>4.7307769999999998</v>
      </c>
      <c r="AK3076">
        <v>4.8287909999999998</v>
      </c>
      <c r="AL3076">
        <v>4.9262680000000003</v>
      </c>
      <c r="AM3076">
        <v>5.0296409999999998</v>
      </c>
      <c r="AN3076">
        <v>5.1391470000000004</v>
      </c>
      <c r="AO3076" s="1">
        <v>1.9E-2</v>
      </c>
    </row>
    <row r="3077" spans="1:41" hidden="1" x14ac:dyDescent="0.2">
      <c r="A3077" t="s">
        <v>2357</v>
      </c>
      <c r="B3077" t="s">
        <v>67</v>
      </c>
      <c r="C3077" t="s">
        <v>2648</v>
      </c>
      <c r="D3077" t="s">
        <v>2680</v>
      </c>
      <c r="E3077" t="s">
        <v>2659</v>
      </c>
      <c r="F3077" t="s">
        <v>2663</v>
      </c>
      <c r="I3077" t="s">
        <v>186</v>
      </c>
    </row>
    <row r="3078" spans="1:41" hidden="1" x14ac:dyDescent="0.2">
      <c r="A3078" t="s">
        <v>2357</v>
      </c>
      <c r="B3078" t="s">
        <v>11</v>
      </c>
      <c r="C3078" t="s">
        <v>2648</v>
      </c>
      <c r="D3078" t="s">
        <v>2680</v>
      </c>
      <c r="E3078" t="s">
        <v>2659</v>
      </c>
      <c r="F3078" t="s">
        <v>2663</v>
      </c>
      <c r="G3078" t="s">
        <v>2651</v>
      </c>
      <c r="H3078" t="s">
        <v>2258</v>
      </c>
      <c r="I3078" t="s">
        <v>186</v>
      </c>
      <c r="K3078">
        <v>0</v>
      </c>
      <c r="L3078">
        <v>0</v>
      </c>
      <c r="M3078">
        <v>0</v>
      </c>
      <c r="N3078">
        <v>0</v>
      </c>
      <c r="O3078">
        <v>0</v>
      </c>
      <c r="P3078">
        <v>0</v>
      </c>
      <c r="Q3078">
        <v>0</v>
      </c>
      <c r="R3078">
        <v>0</v>
      </c>
      <c r="S3078">
        <v>0</v>
      </c>
      <c r="T3078">
        <v>0</v>
      </c>
      <c r="U3078">
        <v>0</v>
      </c>
      <c r="V3078">
        <v>0</v>
      </c>
      <c r="W3078">
        <v>0</v>
      </c>
      <c r="X3078">
        <v>0</v>
      </c>
      <c r="Y3078">
        <v>0</v>
      </c>
      <c r="Z3078">
        <v>0</v>
      </c>
      <c r="AA3078">
        <v>0</v>
      </c>
      <c r="AB3078">
        <v>0</v>
      </c>
      <c r="AC3078">
        <v>0</v>
      </c>
      <c r="AD3078">
        <v>0</v>
      </c>
      <c r="AE3078">
        <v>0</v>
      </c>
      <c r="AF3078">
        <v>0</v>
      </c>
      <c r="AG3078">
        <v>0</v>
      </c>
      <c r="AH3078">
        <v>0</v>
      </c>
      <c r="AI3078">
        <v>0</v>
      </c>
      <c r="AJ3078">
        <v>0</v>
      </c>
      <c r="AK3078">
        <v>0</v>
      </c>
      <c r="AL3078">
        <v>0</v>
      </c>
      <c r="AM3078">
        <v>0</v>
      </c>
      <c r="AN3078">
        <v>0</v>
      </c>
      <c r="AO3078" t="s">
        <v>69</v>
      </c>
    </row>
    <row r="3079" spans="1:41" hidden="1" x14ac:dyDescent="0.2">
      <c r="A3079" t="s">
        <v>2357</v>
      </c>
      <c r="B3079" t="s">
        <v>13</v>
      </c>
      <c r="C3079" t="s">
        <v>2648</v>
      </c>
      <c r="D3079" t="s">
        <v>2680</v>
      </c>
      <c r="E3079" t="s">
        <v>2659</v>
      </c>
      <c r="F3079" t="s">
        <v>2663</v>
      </c>
      <c r="G3079" t="s">
        <v>2652</v>
      </c>
      <c r="H3079" t="s">
        <v>2259</v>
      </c>
      <c r="I3079" t="s">
        <v>186</v>
      </c>
      <c r="K3079">
        <v>0</v>
      </c>
      <c r="L3079">
        <v>0</v>
      </c>
      <c r="M3079">
        <v>0</v>
      </c>
      <c r="N3079">
        <v>0</v>
      </c>
      <c r="O3079">
        <v>0</v>
      </c>
      <c r="P3079">
        <v>0</v>
      </c>
      <c r="Q3079">
        <v>0</v>
      </c>
      <c r="R3079">
        <v>0</v>
      </c>
      <c r="S3079">
        <v>0</v>
      </c>
      <c r="T3079">
        <v>0</v>
      </c>
      <c r="U3079">
        <v>0</v>
      </c>
      <c r="V3079">
        <v>0</v>
      </c>
      <c r="W3079">
        <v>0</v>
      </c>
      <c r="X3079">
        <v>0</v>
      </c>
      <c r="Y3079">
        <v>0</v>
      </c>
      <c r="Z3079">
        <v>0</v>
      </c>
      <c r="AA3079">
        <v>0</v>
      </c>
      <c r="AB3079">
        <v>0</v>
      </c>
      <c r="AC3079">
        <v>0</v>
      </c>
      <c r="AD3079">
        <v>0</v>
      </c>
      <c r="AE3079">
        <v>0</v>
      </c>
      <c r="AF3079">
        <v>0</v>
      </c>
      <c r="AG3079">
        <v>0</v>
      </c>
      <c r="AH3079">
        <v>0</v>
      </c>
      <c r="AI3079">
        <v>0</v>
      </c>
      <c r="AJ3079">
        <v>0</v>
      </c>
      <c r="AK3079">
        <v>0</v>
      </c>
      <c r="AL3079">
        <v>0</v>
      </c>
      <c r="AM3079">
        <v>0</v>
      </c>
      <c r="AN3079">
        <v>0</v>
      </c>
      <c r="AO3079" t="s">
        <v>69</v>
      </c>
    </row>
    <row r="3080" spans="1:41" hidden="1" x14ac:dyDescent="0.2">
      <c r="A3080" t="s">
        <v>2357</v>
      </c>
      <c r="B3080" t="s">
        <v>15</v>
      </c>
      <c r="C3080" t="s">
        <v>2648</v>
      </c>
      <c r="D3080" t="s">
        <v>2680</v>
      </c>
      <c r="E3080" t="s">
        <v>2659</v>
      </c>
      <c r="F3080" t="s">
        <v>2663</v>
      </c>
      <c r="G3080" t="s">
        <v>2653</v>
      </c>
      <c r="H3080" t="s">
        <v>2260</v>
      </c>
      <c r="I3080" t="s">
        <v>186</v>
      </c>
      <c r="K3080">
        <v>0</v>
      </c>
      <c r="L3080">
        <v>0</v>
      </c>
      <c r="M3080">
        <v>0</v>
      </c>
      <c r="N3080">
        <v>0</v>
      </c>
      <c r="O3080">
        <v>0</v>
      </c>
      <c r="P3080">
        <v>0</v>
      </c>
      <c r="Q3080">
        <v>0</v>
      </c>
      <c r="R3080">
        <v>0</v>
      </c>
      <c r="S3080">
        <v>0</v>
      </c>
      <c r="T3080">
        <v>0</v>
      </c>
      <c r="U3080">
        <v>0</v>
      </c>
      <c r="V3080">
        <v>0</v>
      </c>
      <c r="W3080">
        <v>0</v>
      </c>
      <c r="X3080">
        <v>0</v>
      </c>
      <c r="Y3080">
        <v>0</v>
      </c>
      <c r="Z3080">
        <v>0</v>
      </c>
      <c r="AA3080">
        <v>0</v>
      </c>
      <c r="AB3080">
        <v>0</v>
      </c>
      <c r="AC3080">
        <v>0</v>
      </c>
      <c r="AD3080">
        <v>0</v>
      </c>
      <c r="AE3080">
        <v>0</v>
      </c>
      <c r="AF3080">
        <v>0</v>
      </c>
      <c r="AG3080">
        <v>0</v>
      </c>
      <c r="AH3080">
        <v>0</v>
      </c>
      <c r="AI3080">
        <v>0</v>
      </c>
      <c r="AJ3080">
        <v>0</v>
      </c>
      <c r="AK3080">
        <v>0</v>
      </c>
      <c r="AL3080">
        <v>0</v>
      </c>
      <c r="AM3080">
        <v>0</v>
      </c>
      <c r="AN3080">
        <v>0</v>
      </c>
      <c r="AO3080" t="s">
        <v>69</v>
      </c>
    </row>
    <row r="3081" spans="1:41" hidden="1" x14ac:dyDescent="0.2">
      <c r="A3081" t="s">
        <v>2357</v>
      </c>
      <c r="B3081" t="s">
        <v>25</v>
      </c>
      <c r="C3081" t="s">
        <v>2648</v>
      </c>
      <c r="D3081" t="s">
        <v>2680</v>
      </c>
      <c r="E3081" t="s">
        <v>2659</v>
      </c>
      <c r="F3081" t="s">
        <v>2656</v>
      </c>
      <c r="I3081" t="s">
        <v>186</v>
      </c>
    </row>
    <row r="3082" spans="1:41" hidden="1" x14ac:dyDescent="0.2">
      <c r="A3082" t="s">
        <v>2357</v>
      </c>
      <c r="B3082" t="s">
        <v>11</v>
      </c>
      <c r="C3082" t="s">
        <v>2648</v>
      </c>
      <c r="D3082" t="s">
        <v>2680</v>
      </c>
      <c r="E3082" t="s">
        <v>2659</v>
      </c>
      <c r="F3082" t="s">
        <v>2656</v>
      </c>
      <c r="G3082" t="s">
        <v>2651</v>
      </c>
      <c r="H3082" t="s">
        <v>2261</v>
      </c>
      <c r="I3082" t="s">
        <v>186</v>
      </c>
      <c r="K3082">
        <v>20.017334000000002</v>
      </c>
      <c r="L3082">
        <v>19.702069999999999</v>
      </c>
      <c r="M3082">
        <v>19.886977999999999</v>
      </c>
      <c r="N3082">
        <v>19.983443999999999</v>
      </c>
      <c r="O3082">
        <v>20.047028999999998</v>
      </c>
      <c r="P3082">
        <v>20.221450999999998</v>
      </c>
      <c r="Q3082">
        <v>20.651323000000001</v>
      </c>
      <c r="R3082">
        <v>21.059805000000001</v>
      </c>
      <c r="S3082">
        <v>21.634705</v>
      </c>
      <c r="T3082">
        <v>22.255344000000001</v>
      </c>
      <c r="U3082">
        <v>22.513839999999998</v>
      </c>
      <c r="V3082">
        <v>23.169792000000001</v>
      </c>
      <c r="W3082">
        <v>23.601462999999999</v>
      </c>
      <c r="X3082">
        <v>24.146529999999998</v>
      </c>
      <c r="Y3082">
        <v>24.765149999999998</v>
      </c>
      <c r="Z3082">
        <v>25.563583000000001</v>
      </c>
      <c r="AA3082">
        <v>26.170074</v>
      </c>
      <c r="AB3082">
        <v>26.728888999999999</v>
      </c>
      <c r="AC3082">
        <v>27.241731999999999</v>
      </c>
      <c r="AD3082">
        <v>27.921961</v>
      </c>
      <c r="AE3082">
        <v>28.502493000000001</v>
      </c>
      <c r="AF3082">
        <v>29.022665</v>
      </c>
      <c r="AG3082">
        <v>29.564053999999999</v>
      </c>
      <c r="AH3082">
        <v>30.217708999999999</v>
      </c>
      <c r="AI3082">
        <v>30.797772999999999</v>
      </c>
      <c r="AJ3082">
        <v>31.515985000000001</v>
      </c>
      <c r="AK3082">
        <v>32.192065999999997</v>
      </c>
      <c r="AL3082">
        <v>32.781123999999998</v>
      </c>
      <c r="AM3082">
        <v>33.440764999999999</v>
      </c>
      <c r="AN3082">
        <v>34.318660999999999</v>
      </c>
      <c r="AO3082" s="1">
        <v>1.9E-2</v>
      </c>
    </row>
    <row r="3083" spans="1:41" hidden="1" x14ac:dyDescent="0.2">
      <c r="A3083" t="s">
        <v>2357</v>
      </c>
      <c r="B3083" t="s">
        <v>13</v>
      </c>
      <c r="C3083" t="s">
        <v>2648</v>
      </c>
      <c r="D3083" t="s">
        <v>2680</v>
      </c>
      <c r="E3083" t="s">
        <v>2659</v>
      </c>
      <c r="F3083" t="s">
        <v>2656</v>
      </c>
      <c r="G3083" t="s">
        <v>2652</v>
      </c>
      <c r="H3083" t="s">
        <v>2262</v>
      </c>
      <c r="I3083" t="s">
        <v>186</v>
      </c>
      <c r="K3083">
        <v>20.018128999999998</v>
      </c>
      <c r="L3083">
        <v>19.767880999999999</v>
      </c>
      <c r="M3083">
        <v>19.660810000000001</v>
      </c>
      <c r="N3083">
        <v>19.527436999999999</v>
      </c>
      <c r="O3083">
        <v>19.662555999999999</v>
      </c>
      <c r="P3083">
        <v>19.880154000000001</v>
      </c>
      <c r="Q3083">
        <v>20.284233</v>
      </c>
      <c r="R3083">
        <v>20.642651000000001</v>
      </c>
      <c r="S3083">
        <v>21.282377</v>
      </c>
      <c r="T3083">
        <v>21.926590000000001</v>
      </c>
      <c r="U3083">
        <v>22.249023000000001</v>
      </c>
      <c r="V3083">
        <v>22.694997999999998</v>
      </c>
      <c r="W3083">
        <v>23.247892</v>
      </c>
      <c r="X3083">
        <v>23.906164</v>
      </c>
      <c r="Y3083">
        <v>24.403435000000002</v>
      </c>
      <c r="Z3083">
        <v>25.061413000000002</v>
      </c>
      <c r="AA3083">
        <v>25.696293000000001</v>
      </c>
      <c r="AB3083">
        <v>26.207829</v>
      </c>
      <c r="AC3083">
        <v>26.686508</v>
      </c>
      <c r="AD3083">
        <v>27.263338000000001</v>
      </c>
      <c r="AE3083">
        <v>27.888601000000001</v>
      </c>
      <c r="AF3083">
        <v>28.274484999999999</v>
      </c>
      <c r="AG3083">
        <v>28.938856000000001</v>
      </c>
      <c r="AH3083">
        <v>29.672884</v>
      </c>
      <c r="AI3083">
        <v>30.301897</v>
      </c>
      <c r="AJ3083">
        <v>30.968449</v>
      </c>
      <c r="AK3083">
        <v>31.528765</v>
      </c>
      <c r="AL3083">
        <v>32.180649000000003</v>
      </c>
      <c r="AM3083">
        <v>32.820030000000003</v>
      </c>
      <c r="AN3083">
        <v>33.509822999999997</v>
      </c>
      <c r="AO3083" s="1">
        <v>1.7999999999999999E-2</v>
      </c>
    </row>
    <row r="3084" spans="1:41" hidden="1" x14ac:dyDescent="0.2">
      <c r="A3084" t="s">
        <v>2357</v>
      </c>
      <c r="B3084" t="s">
        <v>15</v>
      </c>
      <c r="C3084" t="s">
        <v>2648</v>
      </c>
      <c r="D3084" t="s">
        <v>2680</v>
      </c>
      <c r="E3084" t="s">
        <v>2659</v>
      </c>
      <c r="F3084" t="s">
        <v>2656</v>
      </c>
      <c r="G3084" t="s">
        <v>2653</v>
      </c>
      <c r="H3084" t="s">
        <v>2263</v>
      </c>
      <c r="I3084" t="s">
        <v>186</v>
      </c>
      <c r="K3084">
        <v>20.015335</v>
      </c>
      <c r="L3084">
        <v>19.658156999999999</v>
      </c>
      <c r="M3084">
        <v>20.273415</v>
      </c>
      <c r="N3084">
        <v>20.448312999999999</v>
      </c>
      <c r="O3084">
        <v>20.523164999999999</v>
      </c>
      <c r="P3084">
        <v>20.668766000000002</v>
      </c>
      <c r="Q3084">
        <v>21.057728000000001</v>
      </c>
      <c r="R3084">
        <v>21.407426999999998</v>
      </c>
      <c r="S3084">
        <v>22.035408</v>
      </c>
      <c r="T3084">
        <v>22.698557000000001</v>
      </c>
      <c r="U3084">
        <v>23.308744000000001</v>
      </c>
      <c r="V3084">
        <v>24.000162</v>
      </c>
      <c r="W3084">
        <v>24.413197</v>
      </c>
      <c r="X3084">
        <v>24.809733999999999</v>
      </c>
      <c r="Y3084">
        <v>25.554667999999999</v>
      </c>
      <c r="Z3084">
        <v>26.463127</v>
      </c>
      <c r="AA3084">
        <v>26.887073999999998</v>
      </c>
      <c r="AB3084">
        <v>27.371749999999999</v>
      </c>
      <c r="AC3084">
        <v>27.729233000000001</v>
      </c>
      <c r="AD3084">
        <v>28.367901</v>
      </c>
      <c r="AE3084">
        <v>28.951141</v>
      </c>
      <c r="AF3084">
        <v>29.489090000000001</v>
      </c>
      <c r="AG3084">
        <v>30.056206</v>
      </c>
      <c r="AH3084">
        <v>30.600279</v>
      </c>
      <c r="AI3084">
        <v>31.356943000000001</v>
      </c>
      <c r="AJ3084">
        <v>32.116675999999998</v>
      </c>
      <c r="AK3084">
        <v>32.776336999999998</v>
      </c>
      <c r="AL3084">
        <v>33.595492999999998</v>
      </c>
      <c r="AM3084">
        <v>34.467232000000003</v>
      </c>
      <c r="AN3084">
        <v>35.283306000000003</v>
      </c>
      <c r="AO3084" s="1">
        <v>0.02</v>
      </c>
    </row>
    <row r="3085" spans="1:41" hidden="1" x14ac:dyDescent="0.2">
      <c r="A3085" t="s">
        <v>2357</v>
      </c>
      <c r="B3085" t="s">
        <v>75</v>
      </c>
    </row>
    <row r="3086" spans="1:41" hidden="1" x14ac:dyDescent="0.2">
      <c r="A3086" t="s">
        <v>2357</v>
      </c>
      <c r="B3086" t="s">
        <v>9</v>
      </c>
      <c r="C3086" t="s">
        <v>2648</v>
      </c>
      <c r="D3086" t="s">
        <v>2680</v>
      </c>
      <c r="E3086" t="s">
        <v>2664</v>
      </c>
      <c r="F3086" t="s">
        <v>2650</v>
      </c>
      <c r="I3086" t="s">
        <v>186</v>
      </c>
    </row>
    <row r="3087" spans="1:41" hidden="1" x14ac:dyDescent="0.2">
      <c r="A3087" t="s">
        <v>2357</v>
      </c>
      <c r="B3087" t="s">
        <v>11</v>
      </c>
      <c r="C3087" t="s">
        <v>2648</v>
      </c>
      <c r="D3087" t="s">
        <v>2680</v>
      </c>
      <c r="E3087" t="s">
        <v>2664</v>
      </c>
      <c r="F3087" t="s">
        <v>2650</v>
      </c>
      <c r="G3087" t="s">
        <v>2651</v>
      </c>
      <c r="H3087" t="s">
        <v>2264</v>
      </c>
      <c r="I3087" t="s">
        <v>186</v>
      </c>
      <c r="K3087">
        <v>17.192169</v>
      </c>
      <c r="L3087">
        <v>18.217054000000001</v>
      </c>
      <c r="M3087">
        <v>17.009218000000001</v>
      </c>
      <c r="N3087">
        <v>17.398216000000001</v>
      </c>
      <c r="O3087">
        <v>17.706244999999999</v>
      </c>
      <c r="P3087">
        <v>18.282973999999999</v>
      </c>
      <c r="Q3087">
        <v>19.133714999999999</v>
      </c>
      <c r="R3087">
        <v>20.155011999999999</v>
      </c>
      <c r="S3087">
        <v>21.002590000000001</v>
      </c>
      <c r="T3087">
        <v>21.877018</v>
      </c>
      <c r="U3087">
        <v>22.730642</v>
      </c>
      <c r="V3087">
        <v>23.52656</v>
      </c>
      <c r="W3087">
        <v>24.334095000000001</v>
      </c>
      <c r="X3087">
        <v>25.052198000000001</v>
      </c>
      <c r="Y3087">
        <v>25.728085</v>
      </c>
      <c r="Z3087">
        <v>26.468907999999999</v>
      </c>
      <c r="AA3087">
        <v>27.281223000000001</v>
      </c>
      <c r="AB3087">
        <v>28.099556</v>
      </c>
      <c r="AC3087">
        <v>28.825963999999999</v>
      </c>
      <c r="AD3087">
        <v>29.839642999999999</v>
      </c>
      <c r="AE3087">
        <v>30.730961000000001</v>
      </c>
      <c r="AF3087">
        <v>31.449857999999999</v>
      </c>
      <c r="AG3087">
        <v>32.410885</v>
      </c>
      <c r="AH3087">
        <v>33.443500999999998</v>
      </c>
      <c r="AI3087">
        <v>34.245083000000001</v>
      </c>
      <c r="AJ3087">
        <v>35.180045999999997</v>
      </c>
      <c r="AK3087">
        <v>36.085124999999998</v>
      </c>
      <c r="AL3087">
        <v>36.963959000000003</v>
      </c>
      <c r="AM3087">
        <v>37.780182000000003</v>
      </c>
      <c r="AN3087">
        <v>38.609614999999998</v>
      </c>
      <c r="AO3087" s="1">
        <v>2.8000000000000001E-2</v>
      </c>
    </row>
    <row r="3088" spans="1:41" hidden="1" x14ac:dyDescent="0.2">
      <c r="A3088" t="s">
        <v>2357</v>
      </c>
      <c r="B3088" t="s">
        <v>13</v>
      </c>
      <c r="C3088" t="s">
        <v>2648</v>
      </c>
      <c r="D3088" t="s">
        <v>2680</v>
      </c>
      <c r="E3088" t="s">
        <v>2664</v>
      </c>
      <c r="F3088" t="s">
        <v>2650</v>
      </c>
      <c r="G3088" t="s">
        <v>2652</v>
      </c>
      <c r="H3088" t="s">
        <v>2265</v>
      </c>
      <c r="I3088" t="s">
        <v>186</v>
      </c>
      <c r="K3088">
        <v>17.192775999999999</v>
      </c>
      <c r="L3088">
        <v>17.817952999999999</v>
      </c>
      <c r="M3088">
        <v>16.192909</v>
      </c>
      <c r="N3088">
        <v>16.008354000000001</v>
      </c>
      <c r="O3088">
        <v>16.078790999999999</v>
      </c>
      <c r="P3088">
        <v>16.419096</v>
      </c>
      <c r="Q3088">
        <v>16.936381999999998</v>
      </c>
      <c r="R3088">
        <v>17.659876000000001</v>
      </c>
      <c r="S3088">
        <v>18.458753999999999</v>
      </c>
      <c r="T3088">
        <v>19.165814999999998</v>
      </c>
      <c r="U3088">
        <v>19.840112999999999</v>
      </c>
      <c r="V3088">
        <v>20.746289999999998</v>
      </c>
      <c r="W3088">
        <v>21.656821999999998</v>
      </c>
      <c r="X3088">
        <v>22.302482999999999</v>
      </c>
      <c r="Y3088">
        <v>22.855391999999998</v>
      </c>
      <c r="Z3088">
        <v>23.488143999999998</v>
      </c>
      <c r="AA3088">
        <v>24.257511000000001</v>
      </c>
      <c r="AB3088">
        <v>25.109736999999999</v>
      </c>
      <c r="AC3088">
        <v>25.766901000000001</v>
      </c>
      <c r="AD3088">
        <v>26.732454000000001</v>
      </c>
      <c r="AE3088">
        <v>27.449354</v>
      </c>
      <c r="AF3088">
        <v>28.122166</v>
      </c>
      <c r="AG3088">
        <v>28.815241</v>
      </c>
      <c r="AH3088">
        <v>29.472474999999999</v>
      </c>
      <c r="AI3088">
        <v>30.125240000000002</v>
      </c>
      <c r="AJ3088">
        <v>30.734408999999999</v>
      </c>
      <c r="AK3088">
        <v>31.228854999999999</v>
      </c>
      <c r="AL3088">
        <v>31.728301999999999</v>
      </c>
      <c r="AM3088">
        <v>32.470139000000003</v>
      </c>
      <c r="AN3088">
        <v>33.078662999999999</v>
      </c>
      <c r="AO3088" s="1">
        <v>2.3E-2</v>
      </c>
    </row>
    <row r="3089" spans="1:41" hidden="1" x14ac:dyDescent="0.2">
      <c r="A3089" t="s">
        <v>2357</v>
      </c>
      <c r="B3089" t="s">
        <v>15</v>
      </c>
      <c r="C3089" t="s">
        <v>2648</v>
      </c>
      <c r="D3089" t="s">
        <v>2680</v>
      </c>
      <c r="E3089" t="s">
        <v>2664</v>
      </c>
      <c r="F3089" t="s">
        <v>2650</v>
      </c>
      <c r="G3089" t="s">
        <v>2653</v>
      </c>
      <c r="H3089" t="s">
        <v>2266</v>
      </c>
      <c r="I3089" t="s">
        <v>186</v>
      </c>
      <c r="K3089">
        <v>17.19182</v>
      </c>
      <c r="L3089">
        <v>18.86101</v>
      </c>
      <c r="M3089">
        <v>18.127715999999999</v>
      </c>
      <c r="N3089">
        <v>19.321231999999998</v>
      </c>
      <c r="O3089">
        <v>20.308519</v>
      </c>
      <c r="P3089">
        <v>21.30735</v>
      </c>
      <c r="Q3089">
        <v>22.333925000000001</v>
      </c>
      <c r="R3089">
        <v>23.479310999999999</v>
      </c>
      <c r="S3089">
        <v>25.156846999999999</v>
      </c>
      <c r="T3089">
        <v>26.344244</v>
      </c>
      <c r="U3089">
        <v>27.476406000000001</v>
      </c>
      <c r="V3089">
        <v>28.554501999999999</v>
      </c>
      <c r="W3089">
        <v>29.534336</v>
      </c>
      <c r="X3089">
        <v>30.442926</v>
      </c>
      <c r="Y3089">
        <v>31.144317999999998</v>
      </c>
      <c r="Z3089">
        <v>32.160907999999999</v>
      </c>
      <c r="AA3089">
        <v>32.996712000000002</v>
      </c>
      <c r="AB3089">
        <v>33.963459</v>
      </c>
      <c r="AC3089">
        <v>34.967384000000003</v>
      </c>
      <c r="AD3089">
        <v>35.731087000000002</v>
      </c>
      <c r="AE3089">
        <v>36.479443000000003</v>
      </c>
      <c r="AF3089">
        <v>37.247096999999997</v>
      </c>
      <c r="AG3089">
        <v>38.286681999999999</v>
      </c>
      <c r="AH3089">
        <v>39.575271999999998</v>
      </c>
      <c r="AI3089">
        <v>40.918971999999997</v>
      </c>
      <c r="AJ3089">
        <v>42.105494999999998</v>
      </c>
      <c r="AK3089">
        <v>43.269680000000001</v>
      </c>
      <c r="AL3089">
        <v>44.36824</v>
      </c>
      <c r="AM3089">
        <v>45.669131999999998</v>
      </c>
      <c r="AN3089">
        <v>46.826236999999999</v>
      </c>
      <c r="AO3089" s="1">
        <v>3.5000000000000003E-2</v>
      </c>
    </row>
    <row r="3090" spans="1:41" hidden="1" x14ac:dyDescent="0.2">
      <c r="A3090" t="s">
        <v>2357</v>
      </c>
      <c r="B3090" t="s">
        <v>79</v>
      </c>
      <c r="C3090" t="s">
        <v>2648</v>
      </c>
      <c r="D3090" t="s">
        <v>2680</v>
      </c>
      <c r="E3090" t="s">
        <v>2664</v>
      </c>
      <c r="F3090" t="s">
        <v>2665</v>
      </c>
      <c r="I3090" t="s">
        <v>186</v>
      </c>
    </row>
    <row r="3091" spans="1:41" hidden="1" x14ac:dyDescent="0.2">
      <c r="A3091" t="s">
        <v>2357</v>
      </c>
      <c r="B3091" t="s">
        <v>11</v>
      </c>
      <c r="C3091" t="s">
        <v>2648</v>
      </c>
      <c r="D3091" t="s">
        <v>2680</v>
      </c>
      <c r="E3091" t="s">
        <v>2664</v>
      </c>
      <c r="F3091" t="s">
        <v>2665</v>
      </c>
      <c r="G3091" t="s">
        <v>2651</v>
      </c>
      <c r="H3091" t="s">
        <v>2267</v>
      </c>
      <c r="I3091" t="s">
        <v>186</v>
      </c>
      <c r="K3091">
        <v>26.885551</v>
      </c>
      <c r="L3091">
        <v>27.534611000000002</v>
      </c>
      <c r="M3091">
        <v>26.569962</v>
      </c>
      <c r="N3091">
        <v>26.765505000000001</v>
      </c>
      <c r="O3091">
        <v>27.044665999999999</v>
      </c>
      <c r="P3091">
        <v>28.003553</v>
      </c>
      <c r="Q3091">
        <v>29.068850999999999</v>
      </c>
      <c r="R3091">
        <v>30.135705999999999</v>
      </c>
      <c r="S3091">
        <v>31.113610999999999</v>
      </c>
      <c r="T3091">
        <v>32.705956</v>
      </c>
      <c r="U3091">
        <v>33.902813000000002</v>
      </c>
      <c r="V3091">
        <v>35.136166000000003</v>
      </c>
      <c r="W3091">
        <v>36.042675000000003</v>
      </c>
      <c r="X3091">
        <v>37.361263000000001</v>
      </c>
      <c r="Y3091">
        <v>38.347453999999999</v>
      </c>
      <c r="Z3091">
        <v>39.465949999999999</v>
      </c>
      <c r="AA3091">
        <v>40.614184999999999</v>
      </c>
      <c r="AB3091">
        <v>42.128619999999998</v>
      </c>
      <c r="AC3091">
        <v>43.274985999999998</v>
      </c>
      <c r="AD3091">
        <v>44.270266999999997</v>
      </c>
      <c r="AE3091">
        <v>45.782725999999997</v>
      </c>
      <c r="AF3091">
        <v>47.128203999999997</v>
      </c>
      <c r="AG3091">
        <v>49.023598</v>
      </c>
      <c r="AH3091">
        <v>50.714587999999999</v>
      </c>
      <c r="AI3091">
        <v>52.085396000000003</v>
      </c>
      <c r="AJ3091">
        <v>53.780827000000002</v>
      </c>
      <c r="AK3091">
        <v>55.176597999999998</v>
      </c>
      <c r="AL3091">
        <v>56.296534999999999</v>
      </c>
      <c r="AM3091">
        <v>57.654784999999997</v>
      </c>
      <c r="AN3091">
        <v>59.050708999999998</v>
      </c>
      <c r="AO3091" s="1">
        <v>2.8000000000000001E-2</v>
      </c>
    </row>
    <row r="3092" spans="1:41" hidden="1" x14ac:dyDescent="0.2">
      <c r="A3092" t="s">
        <v>2357</v>
      </c>
      <c r="B3092" t="s">
        <v>13</v>
      </c>
      <c r="C3092" t="s">
        <v>2648</v>
      </c>
      <c r="D3092" t="s">
        <v>2680</v>
      </c>
      <c r="E3092" t="s">
        <v>2664</v>
      </c>
      <c r="F3092" t="s">
        <v>2665</v>
      </c>
      <c r="G3092" t="s">
        <v>2652</v>
      </c>
      <c r="H3092" t="s">
        <v>2268</v>
      </c>
      <c r="I3092" t="s">
        <v>186</v>
      </c>
      <c r="K3092">
        <v>26.885551</v>
      </c>
      <c r="L3092">
        <v>27.527138000000001</v>
      </c>
      <c r="M3092">
        <v>26.032077999999998</v>
      </c>
      <c r="N3092">
        <v>25.647939999999998</v>
      </c>
      <c r="O3092">
        <v>25.788179</v>
      </c>
      <c r="P3092">
        <v>26.579376</v>
      </c>
      <c r="Q3092">
        <v>27.697638999999999</v>
      </c>
      <c r="R3092">
        <v>28.471325</v>
      </c>
      <c r="S3092">
        <v>29.472632999999998</v>
      </c>
      <c r="T3092">
        <v>30.764880999999999</v>
      </c>
      <c r="U3092">
        <v>32.255211000000003</v>
      </c>
      <c r="V3092">
        <v>33.416828000000002</v>
      </c>
      <c r="W3092">
        <v>33.955604999999998</v>
      </c>
      <c r="X3092">
        <v>35.011260999999998</v>
      </c>
      <c r="Y3092">
        <v>36.147461</v>
      </c>
      <c r="Z3092">
        <v>36.620663</v>
      </c>
      <c r="AA3092">
        <v>37.484015999999997</v>
      </c>
      <c r="AB3092">
        <v>39.194468999999998</v>
      </c>
      <c r="AC3092">
        <v>40.087699999999998</v>
      </c>
      <c r="AD3092">
        <v>42.119804000000002</v>
      </c>
      <c r="AE3092">
        <v>43.342075000000001</v>
      </c>
      <c r="AF3092">
        <v>44.836677999999999</v>
      </c>
      <c r="AG3092">
        <v>46.089740999999997</v>
      </c>
      <c r="AH3092">
        <v>47.470447999999998</v>
      </c>
      <c r="AI3092">
        <v>48.494456999999997</v>
      </c>
      <c r="AJ3092">
        <v>49.471634000000002</v>
      </c>
      <c r="AK3092">
        <v>50.188533999999997</v>
      </c>
      <c r="AL3092">
        <v>51.385632000000001</v>
      </c>
      <c r="AM3092">
        <v>52.985104</v>
      </c>
      <c r="AN3092">
        <v>54.514690000000002</v>
      </c>
      <c r="AO3092" s="1">
        <v>2.5000000000000001E-2</v>
      </c>
    </row>
    <row r="3093" spans="1:41" hidden="1" x14ac:dyDescent="0.2">
      <c r="A3093" t="s">
        <v>2357</v>
      </c>
      <c r="B3093" t="s">
        <v>15</v>
      </c>
      <c r="C3093" t="s">
        <v>2648</v>
      </c>
      <c r="D3093" t="s">
        <v>2680</v>
      </c>
      <c r="E3093" t="s">
        <v>2664</v>
      </c>
      <c r="F3093" t="s">
        <v>2665</v>
      </c>
      <c r="G3093" t="s">
        <v>2653</v>
      </c>
      <c r="H3093" t="s">
        <v>2269</v>
      </c>
      <c r="I3093" t="s">
        <v>186</v>
      </c>
      <c r="K3093">
        <v>26.885551</v>
      </c>
      <c r="L3093">
        <v>27.549505</v>
      </c>
      <c r="M3093">
        <v>26.293092999999999</v>
      </c>
      <c r="N3093">
        <v>27.662012000000001</v>
      </c>
      <c r="O3093">
        <v>28.665043000000001</v>
      </c>
      <c r="P3093">
        <v>29.731055999999999</v>
      </c>
      <c r="Q3093">
        <v>30.945381000000001</v>
      </c>
      <c r="R3093">
        <v>32.268031999999998</v>
      </c>
      <c r="S3093">
        <v>34.195557000000001</v>
      </c>
      <c r="T3093">
        <v>35.592781000000002</v>
      </c>
      <c r="U3093">
        <v>36.814903000000001</v>
      </c>
      <c r="V3093">
        <v>38.084029999999998</v>
      </c>
      <c r="W3093">
        <v>39.24004</v>
      </c>
      <c r="X3093">
        <v>40.368462000000001</v>
      </c>
      <c r="Y3093">
        <v>41.239082000000003</v>
      </c>
      <c r="Z3093">
        <v>42.287052000000003</v>
      </c>
      <c r="AA3093">
        <v>43.544674000000001</v>
      </c>
      <c r="AB3093">
        <v>44.561672000000002</v>
      </c>
      <c r="AC3093">
        <v>45.904559999999996</v>
      </c>
      <c r="AD3093">
        <v>46.547783000000003</v>
      </c>
      <c r="AE3093">
        <v>47.369644000000001</v>
      </c>
      <c r="AF3093">
        <v>48.987155999999999</v>
      </c>
      <c r="AG3093">
        <v>50.634689000000002</v>
      </c>
      <c r="AH3093">
        <v>52.183917999999998</v>
      </c>
      <c r="AI3093">
        <v>54.065170000000002</v>
      </c>
      <c r="AJ3093">
        <v>55.281745999999998</v>
      </c>
      <c r="AK3093">
        <v>56.598205999999998</v>
      </c>
      <c r="AL3093">
        <v>57.527538</v>
      </c>
      <c r="AM3093">
        <v>59.358863999999997</v>
      </c>
      <c r="AN3093">
        <v>61.143462999999997</v>
      </c>
      <c r="AO3093" s="1">
        <v>2.9000000000000001E-2</v>
      </c>
    </row>
    <row r="3094" spans="1:41" hidden="1" x14ac:dyDescent="0.2">
      <c r="A3094" t="s">
        <v>2357</v>
      </c>
      <c r="B3094" t="s">
        <v>83</v>
      </c>
      <c r="C3094" t="s">
        <v>2648</v>
      </c>
      <c r="D3094" t="s">
        <v>2680</v>
      </c>
      <c r="E3094" t="s">
        <v>2664</v>
      </c>
      <c r="F3094" t="s">
        <v>2666</v>
      </c>
      <c r="I3094" t="s">
        <v>186</v>
      </c>
    </row>
    <row r="3095" spans="1:41" hidden="1" x14ac:dyDescent="0.2">
      <c r="A3095" t="s">
        <v>2357</v>
      </c>
      <c r="B3095" t="s">
        <v>11</v>
      </c>
      <c r="C3095" t="s">
        <v>2648</v>
      </c>
      <c r="D3095" t="s">
        <v>2680</v>
      </c>
      <c r="E3095" t="s">
        <v>2664</v>
      </c>
      <c r="F3095" t="s">
        <v>2666</v>
      </c>
      <c r="G3095" t="s">
        <v>2651</v>
      </c>
      <c r="H3095" t="s">
        <v>2270</v>
      </c>
      <c r="I3095" t="s">
        <v>186</v>
      </c>
      <c r="K3095">
        <v>25.271177000000002</v>
      </c>
      <c r="L3095">
        <v>24.630652999999999</v>
      </c>
      <c r="M3095">
        <v>22.136952999999998</v>
      </c>
      <c r="N3095">
        <v>22.299869999999999</v>
      </c>
      <c r="O3095">
        <v>22.532454000000001</v>
      </c>
      <c r="P3095">
        <v>23.331361999999999</v>
      </c>
      <c r="Q3095">
        <v>24.218920000000001</v>
      </c>
      <c r="R3095">
        <v>25.107776999999999</v>
      </c>
      <c r="S3095">
        <v>25.922525</v>
      </c>
      <c r="T3095">
        <v>27.249196999999999</v>
      </c>
      <c r="U3095">
        <v>28.246369999999999</v>
      </c>
      <c r="V3095">
        <v>29.203136000000001</v>
      </c>
      <c r="W3095">
        <v>30.029207</v>
      </c>
      <c r="X3095">
        <v>30.977585000000001</v>
      </c>
      <c r="Y3095">
        <v>31.795269000000001</v>
      </c>
      <c r="Z3095">
        <v>32.801803999999997</v>
      </c>
      <c r="AA3095">
        <v>33.837994000000002</v>
      </c>
      <c r="AB3095">
        <v>35.046695999999997</v>
      </c>
      <c r="AC3095">
        <v>36.054859</v>
      </c>
      <c r="AD3095">
        <v>36.884087000000001</v>
      </c>
      <c r="AE3095">
        <v>38.144199</v>
      </c>
      <c r="AF3095">
        <v>39.265197999999998</v>
      </c>
      <c r="AG3095">
        <v>40.844357000000002</v>
      </c>
      <c r="AH3095">
        <v>42.253216000000002</v>
      </c>
      <c r="AI3095">
        <v>43.395313000000002</v>
      </c>
      <c r="AJ3095">
        <v>44.807876999999998</v>
      </c>
      <c r="AK3095">
        <v>45.970771999999997</v>
      </c>
      <c r="AL3095">
        <v>46.903854000000003</v>
      </c>
      <c r="AM3095">
        <v>48.035488000000001</v>
      </c>
      <c r="AN3095">
        <v>49.198512999999998</v>
      </c>
      <c r="AO3095" s="1">
        <v>2.3E-2</v>
      </c>
    </row>
    <row r="3096" spans="1:41" hidden="1" x14ac:dyDescent="0.2">
      <c r="A3096" t="s">
        <v>2357</v>
      </c>
      <c r="B3096" t="s">
        <v>13</v>
      </c>
      <c r="C3096" t="s">
        <v>2648</v>
      </c>
      <c r="D3096" t="s">
        <v>2680</v>
      </c>
      <c r="E3096" t="s">
        <v>2664</v>
      </c>
      <c r="F3096" t="s">
        <v>2666</v>
      </c>
      <c r="G3096" t="s">
        <v>2652</v>
      </c>
      <c r="H3096" t="s">
        <v>2271</v>
      </c>
      <c r="I3096" t="s">
        <v>186</v>
      </c>
      <c r="K3096">
        <v>25.271177000000002</v>
      </c>
      <c r="L3096">
        <v>24.623968000000001</v>
      </c>
      <c r="M3096">
        <v>21.742628</v>
      </c>
      <c r="N3096">
        <v>21.422930000000001</v>
      </c>
      <c r="O3096">
        <v>21.52721</v>
      </c>
      <c r="P3096">
        <v>22.166011999999998</v>
      </c>
      <c r="Q3096">
        <v>23.056602000000002</v>
      </c>
      <c r="R3096">
        <v>23.792197999999999</v>
      </c>
      <c r="S3096">
        <v>24.572443</v>
      </c>
      <c r="T3096">
        <v>25.572202999999998</v>
      </c>
      <c r="U3096">
        <v>26.576962000000002</v>
      </c>
      <c r="V3096">
        <v>27.517401</v>
      </c>
      <c r="W3096">
        <v>28.266898999999999</v>
      </c>
      <c r="X3096">
        <v>29.006371999999999</v>
      </c>
      <c r="Y3096">
        <v>29.754652</v>
      </c>
      <c r="Z3096">
        <v>30.514527999999999</v>
      </c>
      <c r="AA3096">
        <v>31.256788</v>
      </c>
      <c r="AB3096">
        <v>32.299064999999999</v>
      </c>
      <c r="AC3096">
        <v>33.225921999999997</v>
      </c>
      <c r="AD3096">
        <v>34.644978000000002</v>
      </c>
      <c r="AE3096">
        <v>35.782088999999999</v>
      </c>
      <c r="AF3096">
        <v>36.881385999999999</v>
      </c>
      <c r="AG3096">
        <v>38.119953000000002</v>
      </c>
      <c r="AH3096">
        <v>39.189739000000003</v>
      </c>
      <c r="AI3096">
        <v>40.089024000000002</v>
      </c>
      <c r="AJ3096">
        <v>41.212021</v>
      </c>
      <c r="AK3096">
        <v>41.752628000000001</v>
      </c>
      <c r="AL3096">
        <v>42.735469999999999</v>
      </c>
      <c r="AM3096">
        <v>44.079352999999998</v>
      </c>
      <c r="AN3096">
        <v>45.359096999999998</v>
      </c>
      <c r="AO3096" s="1">
        <v>0.02</v>
      </c>
    </row>
    <row r="3097" spans="1:41" hidden="1" x14ac:dyDescent="0.2">
      <c r="A3097" t="s">
        <v>2357</v>
      </c>
      <c r="B3097" t="s">
        <v>15</v>
      </c>
      <c r="C3097" t="s">
        <v>2648</v>
      </c>
      <c r="D3097" t="s">
        <v>2680</v>
      </c>
      <c r="E3097" t="s">
        <v>2664</v>
      </c>
      <c r="F3097" t="s">
        <v>2666</v>
      </c>
      <c r="G3097" t="s">
        <v>2653</v>
      </c>
      <c r="H3097" t="s">
        <v>2272</v>
      </c>
      <c r="I3097" t="s">
        <v>186</v>
      </c>
      <c r="K3097">
        <v>25.271177000000002</v>
      </c>
      <c r="L3097">
        <v>24.643975999999999</v>
      </c>
      <c r="M3097">
        <v>21.957273000000001</v>
      </c>
      <c r="N3097">
        <v>23.100321000000001</v>
      </c>
      <c r="O3097">
        <v>23.938033999999998</v>
      </c>
      <c r="P3097">
        <v>24.832100000000001</v>
      </c>
      <c r="Q3097">
        <v>25.842359999999999</v>
      </c>
      <c r="R3097">
        <v>26.909421999999999</v>
      </c>
      <c r="S3097">
        <v>28.551639999999999</v>
      </c>
      <c r="T3097">
        <v>29.723182999999999</v>
      </c>
      <c r="U3097">
        <v>30.706263</v>
      </c>
      <c r="V3097">
        <v>31.803709000000001</v>
      </c>
      <c r="W3097">
        <v>32.733673000000003</v>
      </c>
      <c r="X3097">
        <v>33.675109999999997</v>
      </c>
      <c r="Y3097">
        <v>34.401553999999997</v>
      </c>
      <c r="Z3097">
        <v>35.275416999999997</v>
      </c>
      <c r="AA3097">
        <v>36.324599999999997</v>
      </c>
      <c r="AB3097">
        <v>37.144680000000001</v>
      </c>
      <c r="AC3097">
        <v>38.269669</v>
      </c>
      <c r="AD3097">
        <v>38.805878</v>
      </c>
      <c r="AE3097">
        <v>39.518551000000002</v>
      </c>
      <c r="AF3097">
        <v>40.833655999999998</v>
      </c>
      <c r="AG3097">
        <v>42.207642</v>
      </c>
      <c r="AH3097">
        <v>43.528216999999998</v>
      </c>
      <c r="AI3097">
        <v>45.075996000000004</v>
      </c>
      <c r="AJ3097">
        <v>46.101486000000001</v>
      </c>
      <c r="AK3097">
        <v>47.188248000000002</v>
      </c>
      <c r="AL3097">
        <v>47.974406999999999</v>
      </c>
      <c r="AM3097">
        <v>49.509608999999998</v>
      </c>
      <c r="AN3097">
        <v>51.001637000000002</v>
      </c>
      <c r="AO3097" s="1">
        <v>2.5000000000000001E-2</v>
      </c>
    </row>
    <row r="3098" spans="1:41" hidden="1" x14ac:dyDescent="0.2">
      <c r="A3098" t="s">
        <v>2357</v>
      </c>
      <c r="B3098" t="s">
        <v>87</v>
      </c>
      <c r="C3098" t="s">
        <v>2648</v>
      </c>
      <c r="D3098" t="s">
        <v>2680</v>
      </c>
      <c r="E3098" t="s">
        <v>2664</v>
      </c>
      <c r="F3098" t="s">
        <v>2667</v>
      </c>
      <c r="I3098" t="s">
        <v>186</v>
      </c>
    </row>
    <row r="3099" spans="1:41" hidden="1" x14ac:dyDescent="0.2">
      <c r="A3099" t="s">
        <v>2357</v>
      </c>
      <c r="B3099" t="s">
        <v>11</v>
      </c>
      <c r="C3099" t="s">
        <v>2648</v>
      </c>
      <c r="D3099" t="s">
        <v>2680</v>
      </c>
      <c r="E3099" t="s">
        <v>2664</v>
      </c>
      <c r="F3099" t="s">
        <v>2667</v>
      </c>
      <c r="G3099" t="s">
        <v>2651</v>
      </c>
      <c r="H3099" t="s">
        <v>2273</v>
      </c>
      <c r="I3099" t="s">
        <v>186</v>
      </c>
      <c r="K3099">
        <v>14.550072</v>
      </c>
      <c r="L3099">
        <v>15.558434</v>
      </c>
      <c r="M3099">
        <v>14.673112</v>
      </c>
      <c r="N3099">
        <v>16.247751000000001</v>
      </c>
      <c r="O3099">
        <v>16.647735999999998</v>
      </c>
      <c r="P3099">
        <v>17.201447000000002</v>
      </c>
      <c r="Q3099">
        <v>17.885164</v>
      </c>
      <c r="R3099">
        <v>18.677424999999999</v>
      </c>
      <c r="S3099">
        <v>19.324795000000002</v>
      </c>
      <c r="T3099">
        <v>19.696379</v>
      </c>
      <c r="U3099">
        <v>20.693598000000001</v>
      </c>
      <c r="V3099">
        <v>21.390723999999999</v>
      </c>
      <c r="W3099">
        <v>21.996445000000001</v>
      </c>
      <c r="X3099">
        <v>22.724043000000002</v>
      </c>
      <c r="Y3099">
        <v>23.380293000000002</v>
      </c>
      <c r="Z3099">
        <v>24.196411000000001</v>
      </c>
      <c r="AA3099">
        <v>25.176394999999999</v>
      </c>
      <c r="AB3099">
        <v>26.044630000000002</v>
      </c>
      <c r="AC3099">
        <v>26.959831000000001</v>
      </c>
      <c r="AD3099">
        <v>27.614688999999998</v>
      </c>
      <c r="AE3099">
        <v>28.612331000000001</v>
      </c>
      <c r="AF3099">
        <v>29.489737999999999</v>
      </c>
      <c r="AG3099">
        <v>30.878239000000001</v>
      </c>
      <c r="AH3099">
        <v>32.143822</v>
      </c>
      <c r="AI3099">
        <v>33.101925000000001</v>
      </c>
      <c r="AJ3099">
        <v>34.249516</v>
      </c>
      <c r="AK3099">
        <v>35.173045999999999</v>
      </c>
      <c r="AL3099">
        <v>35.929091999999997</v>
      </c>
      <c r="AM3099">
        <v>36.854595000000003</v>
      </c>
      <c r="AN3099">
        <v>37.644562000000001</v>
      </c>
      <c r="AO3099" s="1">
        <v>3.3000000000000002E-2</v>
      </c>
    </row>
    <row r="3100" spans="1:41" hidden="1" x14ac:dyDescent="0.2">
      <c r="A3100" t="s">
        <v>2357</v>
      </c>
      <c r="B3100" t="s">
        <v>13</v>
      </c>
      <c r="C3100" t="s">
        <v>2648</v>
      </c>
      <c r="D3100" t="s">
        <v>2680</v>
      </c>
      <c r="E3100" t="s">
        <v>2664</v>
      </c>
      <c r="F3100" t="s">
        <v>2667</v>
      </c>
      <c r="G3100" t="s">
        <v>2652</v>
      </c>
      <c r="H3100" t="s">
        <v>2274</v>
      </c>
      <c r="I3100" t="s">
        <v>186</v>
      </c>
      <c r="K3100">
        <v>14.550072</v>
      </c>
      <c r="L3100">
        <v>15.554211</v>
      </c>
      <c r="M3100">
        <v>14.195551</v>
      </c>
      <c r="N3100">
        <v>15.171144</v>
      </c>
      <c r="O3100">
        <v>15.496195999999999</v>
      </c>
      <c r="P3100">
        <v>16.073346999999998</v>
      </c>
      <c r="Q3100">
        <v>16.823767</v>
      </c>
      <c r="R3100">
        <v>17.582176</v>
      </c>
      <c r="S3100">
        <v>18.231650999999999</v>
      </c>
      <c r="T3100">
        <v>18.663682999999999</v>
      </c>
      <c r="U3100">
        <v>19.439613000000001</v>
      </c>
      <c r="V3100">
        <v>20.140011000000001</v>
      </c>
      <c r="W3100">
        <v>20.651323000000001</v>
      </c>
      <c r="X3100">
        <v>20.993061000000001</v>
      </c>
      <c r="Y3100">
        <v>21.568911</v>
      </c>
      <c r="Z3100">
        <v>22.078945000000001</v>
      </c>
      <c r="AA3100">
        <v>22.753920000000001</v>
      </c>
      <c r="AB3100">
        <v>23.611630999999999</v>
      </c>
      <c r="AC3100">
        <v>24.259640000000001</v>
      </c>
      <c r="AD3100">
        <v>25.394314000000001</v>
      </c>
      <c r="AE3100">
        <v>26.336369999999999</v>
      </c>
      <c r="AF3100">
        <v>27.117056000000002</v>
      </c>
      <c r="AG3100">
        <v>28.380738999999998</v>
      </c>
      <c r="AH3100">
        <v>29.262844000000001</v>
      </c>
      <c r="AI3100">
        <v>30.013819000000002</v>
      </c>
      <c r="AJ3100">
        <v>31.050608</v>
      </c>
      <c r="AK3100">
        <v>31.477001000000001</v>
      </c>
      <c r="AL3100">
        <v>32.228577000000001</v>
      </c>
      <c r="AM3100">
        <v>33.363148000000002</v>
      </c>
      <c r="AN3100">
        <v>34.307236000000003</v>
      </c>
      <c r="AO3100" s="1">
        <v>0.03</v>
      </c>
    </row>
    <row r="3101" spans="1:41" hidden="1" x14ac:dyDescent="0.2">
      <c r="A3101" t="s">
        <v>2357</v>
      </c>
      <c r="B3101" t="s">
        <v>15</v>
      </c>
      <c r="C3101" t="s">
        <v>2648</v>
      </c>
      <c r="D3101" t="s">
        <v>2680</v>
      </c>
      <c r="E3101" t="s">
        <v>2664</v>
      </c>
      <c r="F3101" t="s">
        <v>2667</v>
      </c>
      <c r="G3101" t="s">
        <v>2653</v>
      </c>
      <c r="H3101" t="s">
        <v>2275</v>
      </c>
      <c r="I3101" t="s">
        <v>186</v>
      </c>
      <c r="K3101">
        <v>14.550072</v>
      </c>
      <c r="L3101">
        <v>15.566848999999999</v>
      </c>
      <c r="M3101">
        <v>14.535788999999999</v>
      </c>
      <c r="N3101">
        <v>16.356503</v>
      </c>
      <c r="O3101">
        <v>17.217507999999999</v>
      </c>
      <c r="P3101">
        <v>17.951273</v>
      </c>
      <c r="Q3101">
        <v>18.760249999999999</v>
      </c>
      <c r="R3101">
        <v>19.847715000000001</v>
      </c>
      <c r="S3101">
        <v>21.460160999999999</v>
      </c>
      <c r="T3101">
        <v>22.201426000000001</v>
      </c>
      <c r="U3101">
        <v>23.173860999999999</v>
      </c>
      <c r="V3101">
        <v>24.017595</v>
      </c>
      <c r="W3101">
        <v>24.796997000000001</v>
      </c>
      <c r="X3101">
        <v>25.556899999999999</v>
      </c>
      <c r="Y3101">
        <v>26.140072</v>
      </c>
      <c r="Z3101">
        <v>26.894234000000001</v>
      </c>
      <c r="AA3101">
        <v>27.841396</v>
      </c>
      <c r="AB3101">
        <v>28.477194000000001</v>
      </c>
      <c r="AC3101">
        <v>29.412272999999999</v>
      </c>
      <c r="AD3101">
        <v>29.804157</v>
      </c>
      <c r="AE3101">
        <v>30.395658000000001</v>
      </c>
      <c r="AF3101">
        <v>31.195627000000002</v>
      </c>
      <c r="AG3101">
        <v>32.416446999999998</v>
      </c>
      <c r="AH3101">
        <v>33.589447</v>
      </c>
      <c r="AI3101">
        <v>34.914082000000001</v>
      </c>
      <c r="AJ3101">
        <v>35.975955999999996</v>
      </c>
      <c r="AK3101">
        <v>37.029716000000001</v>
      </c>
      <c r="AL3101">
        <v>37.682335000000002</v>
      </c>
      <c r="AM3101">
        <v>38.609088999999997</v>
      </c>
      <c r="AN3101">
        <v>39.841560000000001</v>
      </c>
      <c r="AO3101" s="1">
        <v>3.5000000000000003E-2</v>
      </c>
    </row>
    <row r="3102" spans="1:41" hidden="1" x14ac:dyDescent="0.2">
      <c r="A3102" t="s">
        <v>2357</v>
      </c>
      <c r="B3102" t="s">
        <v>91</v>
      </c>
      <c r="C3102" t="s">
        <v>2648</v>
      </c>
      <c r="D3102" t="s">
        <v>2680</v>
      </c>
      <c r="E3102" t="s">
        <v>2664</v>
      </c>
      <c r="F3102" t="s">
        <v>2668</v>
      </c>
      <c r="I3102" t="s">
        <v>186</v>
      </c>
    </row>
    <row r="3103" spans="1:41" hidden="1" x14ac:dyDescent="0.2">
      <c r="A3103" t="s">
        <v>2357</v>
      </c>
      <c r="B3103" t="s">
        <v>11</v>
      </c>
      <c r="C3103" t="s">
        <v>2648</v>
      </c>
      <c r="D3103" t="s">
        <v>2680</v>
      </c>
      <c r="E3103" t="s">
        <v>2664</v>
      </c>
      <c r="F3103" t="s">
        <v>2668</v>
      </c>
      <c r="G3103" t="s">
        <v>2651</v>
      </c>
      <c r="H3103" t="s">
        <v>2276</v>
      </c>
      <c r="I3103" t="s">
        <v>186</v>
      </c>
      <c r="K3103">
        <v>23.656803</v>
      </c>
      <c r="L3103">
        <v>23.252863000000001</v>
      </c>
      <c r="M3103">
        <v>22.742476</v>
      </c>
      <c r="N3103">
        <v>24.010674999999999</v>
      </c>
      <c r="O3103">
        <v>24.479668</v>
      </c>
      <c r="P3103">
        <v>24.959337000000001</v>
      </c>
      <c r="Q3103">
        <v>25.560410999999998</v>
      </c>
      <c r="R3103">
        <v>26.407851999999998</v>
      </c>
      <c r="S3103">
        <v>27.213099</v>
      </c>
      <c r="T3103">
        <v>27.780346000000002</v>
      </c>
      <c r="U3103">
        <v>28.793371</v>
      </c>
      <c r="V3103">
        <v>29.568321000000001</v>
      </c>
      <c r="W3103">
        <v>30.268124</v>
      </c>
      <c r="X3103">
        <v>30.986469</v>
      </c>
      <c r="Y3103">
        <v>31.864402999999999</v>
      </c>
      <c r="Z3103">
        <v>32.851654000000003</v>
      </c>
      <c r="AA3103">
        <v>33.914177000000002</v>
      </c>
      <c r="AB3103">
        <v>34.894492999999997</v>
      </c>
      <c r="AC3103">
        <v>35.826892999999998</v>
      </c>
      <c r="AD3103">
        <v>36.884739000000003</v>
      </c>
      <c r="AE3103">
        <v>37.931896000000002</v>
      </c>
      <c r="AF3103">
        <v>38.860396999999999</v>
      </c>
      <c r="AG3103">
        <v>40.268436000000001</v>
      </c>
      <c r="AH3103">
        <v>41.705635000000001</v>
      </c>
      <c r="AI3103">
        <v>42.902748000000003</v>
      </c>
      <c r="AJ3103">
        <v>44.194366000000002</v>
      </c>
      <c r="AK3103">
        <v>45.343387999999997</v>
      </c>
      <c r="AL3103">
        <v>46.322955999999998</v>
      </c>
      <c r="AM3103">
        <v>47.365864000000002</v>
      </c>
      <c r="AN3103">
        <v>48.340255999999997</v>
      </c>
      <c r="AO3103" s="1">
        <v>2.5000000000000001E-2</v>
      </c>
    </row>
    <row r="3104" spans="1:41" hidden="1" x14ac:dyDescent="0.2">
      <c r="A3104" t="s">
        <v>2357</v>
      </c>
      <c r="B3104" t="s">
        <v>13</v>
      </c>
      <c r="C3104" t="s">
        <v>2648</v>
      </c>
      <c r="D3104" t="s">
        <v>2680</v>
      </c>
      <c r="E3104" t="s">
        <v>2664</v>
      </c>
      <c r="F3104" t="s">
        <v>2668</v>
      </c>
      <c r="G3104" t="s">
        <v>2652</v>
      </c>
      <c r="H3104" t="s">
        <v>2277</v>
      </c>
      <c r="I3104" t="s">
        <v>186</v>
      </c>
      <c r="K3104">
        <v>23.656803</v>
      </c>
      <c r="L3104">
        <v>23.246552000000001</v>
      </c>
      <c r="M3104">
        <v>22.415474</v>
      </c>
      <c r="N3104">
        <v>23.176926000000002</v>
      </c>
      <c r="O3104">
        <v>23.569317000000002</v>
      </c>
      <c r="P3104">
        <v>24.037431999999999</v>
      </c>
      <c r="Q3104">
        <v>24.723790999999999</v>
      </c>
      <c r="R3104">
        <v>25.571740999999999</v>
      </c>
      <c r="S3104">
        <v>26.386246</v>
      </c>
      <c r="T3104">
        <v>27.052471000000001</v>
      </c>
      <c r="U3104">
        <v>27.997114</v>
      </c>
      <c r="V3104">
        <v>28.803974</v>
      </c>
      <c r="W3104">
        <v>29.535328</v>
      </c>
      <c r="X3104">
        <v>30.037897000000001</v>
      </c>
      <c r="Y3104">
        <v>30.785613999999999</v>
      </c>
      <c r="Z3104">
        <v>31.561852999999999</v>
      </c>
      <c r="AA3104">
        <v>32.443652999999998</v>
      </c>
      <c r="AB3104">
        <v>33.361984</v>
      </c>
      <c r="AC3104">
        <v>34.142890999999999</v>
      </c>
      <c r="AD3104">
        <v>35.447842000000001</v>
      </c>
      <c r="AE3104">
        <v>36.480319999999999</v>
      </c>
      <c r="AF3104">
        <v>37.415996999999997</v>
      </c>
      <c r="AG3104">
        <v>38.706192000000001</v>
      </c>
      <c r="AH3104">
        <v>39.661507</v>
      </c>
      <c r="AI3104">
        <v>40.642189000000002</v>
      </c>
      <c r="AJ3104">
        <v>41.841644000000002</v>
      </c>
      <c r="AK3104">
        <v>42.515770000000003</v>
      </c>
      <c r="AL3104">
        <v>43.458427</v>
      </c>
      <c r="AM3104">
        <v>44.751483999999998</v>
      </c>
      <c r="AN3104">
        <v>45.791930999999998</v>
      </c>
      <c r="AO3104" s="1">
        <v>2.3E-2</v>
      </c>
    </row>
    <row r="3105" spans="1:41" hidden="1" x14ac:dyDescent="0.2">
      <c r="A3105" t="s">
        <v>2357</v>
      </c>
      <c r="B3105" t="s">
        <v>15</v>
      </c>
      <c r="C3105" t="s">
        <v>2648</v>
      </c>
      <c r="D3105" t="s">
        <v>2680</v>
      </c>
      <c r="E3105" t="s">
        <v>2664</v>
      </c>
      <c r="F3105" t="s">
        <v>2668</v>
      </c>
      <c r="G3105" t="s">
        <v>2653</v>
      </c>
      <c r="H3105" t="s">
        <v>2278</v>
      </c>
      <c r="I3105" t="s">
        <v>186</v>
      </c>
      <c r="K3105">
        <v>23.656803</v>
      </c>
      <c r="L3105">
        <v>23.265440000000002</v>
      </c>
      <c r="M3105">
        <v>22.711126</v>
      </c>
      <c r="N3105">
        <v>24.335953</v>
      </c>
      <c r="O3105">
        <v>25.276892</v>
      </c>
      <c r="P3105">
        <v>25.937159999999999</v>
      </c>
      <c r="Q3105">
        <v>26.654810000000001</v>
      </c>
      <c r="R3105">
        <v>27.608184999999999</v>
      </c>
      <c r="S3105">
        <v>29.366081000000001</v>
      </c>
      <c r="T3105">
        <v>30.229305</v>
      </c>
      <c r="U3105">
        <v>31.189285000000002</v>
      </c>
      <c r="V3105">
        <v>32.100200999999998</v>
      </c>
      <c r="W3105">
        <v>32.931179</v>
      </c>
      <c r="X3105">
        <v>33.752121000000002</v>
      </c>
      <c r="Y3105">
        <v>34.38364</v>
      </c>
      <c r="Z3105">
        <v>35.351115999999998</v>
      </c>
      <c r="AA3105">
        <v>36.258960999999999</v>
      </c>
      <c r="AB3105">
        <v>36.978706000000003</v>
      </c>
      <c r="AC3105">
        <v>38.016070999999997</v>
      </c>
      <c r="AD3105">
        <v>38.435108</v>
      </c>
      <c r="AE3105">
        <v>39.251862000000003</v>
      </c>
      <c r="AF3105">
        <v>40.199837000000002</v>
      </c>
      <c r="AG3105">
        <v>41.512000999999998</v>
      </c>
      <c r="AH3105">
        <v>42.824818</v>
      </c>
      <c r="AI3105">
        <v>44.187697999999997</v>
      </c>
      <c r="AJ3105">
        <v>45.517848999999998</v>
      </c>
      <c r="AK3105">
        <v>46.657874999999997</v>
      </c>
      <c r="AL3105">
        <v>47.644077000000003</v>
      </c>
      <c r="AM3105">
        <v>48.801048000000002</v>
      </c>
      <c r="AN3105">
        <v>50.216102999999997</v>
      </c>
      <c r="AO3105" s="1">
        <v>2.5999999999999999E-2</v>
      </c>
    </row>
    <row r="3106" spans="1:41" hidden="1" x14ac:dyDescent="0.2">
      <c r="A3106" t="s">
        <v>2357</v>
      </c>
      <c r="B3106" t="s">
        <v>36</v>
      </c>
      <c r="C3106" t="s">
        <v>2648</v>
      </c>
      <c r="D3106" t="s">
        <v>2680</v>
      </c>
      <c r="E3106" t="s">
        <v>2664</v>
      </c>
      <c r="F3106" t="s">
        <v>2660</v>
      </c>
      <c r="I3106" t="s">
        <v>186</v>
      </c>
    </row>
    <row r="3107" spans="1:41" hidden="1" x14ac:dyDescent="0.2">
      <c r="A3107" t="s">
        <v>2357</v>
      </c>
      <c r="B3107" t="s">
        <v>11</v>
      </c>
      <c r="C3107" t="s">
        <v>2648</v>
      </c>
      <c r="D3107" t="s">
        <v>2680</v>
      </c>
      <c r="E3107" t="s">
        <v>2664</v>
      </c>
      <c r="F3107" t="s">
        <v>2660</v>
      </c>
      <c r="G3107" t="s">
        <v>2651</v>
      </c>
      <c r="H3107" t="s">
        <v>2279</v>
      </c>
      <c r="I3107" t="s">
        <v>186</v>
      </c>
      <c r="K3107">
        <v>11.645771</v>
      </c>
      <c r="L3107">
        <v>12.336753</v>
      </c>
      <c r="M3107">
        <v>12.836967</v>
      </c>
      <c r="N3107">
        <v>13.399919000000001</v>
      </c>
      <c r="O3107">
        <v>14.170016</v>
      </c>
      <c r="P3107">
        <v>14.902118</v>
      </c>
      <c r="Q3107">
        <v>15.505352</v>
      </c>
      <c r="R3107">
        <v>15.984965000000001</v>
      </c>
      <c r="S3107">
        <v>16.67428</v>
      </c>
      <c r="T3107">
        <v>17.413761000000001</v>
      </c>
      <c r="U3107">
        <v>18.337698</v>
      </c>
      <c r="V3107">
        <v>19.170748</v>
      </c>
      <c r="W3107">
        <v>19.558364999999998</v>
      </c>
      <c r="X3107">
        <v>20.340733</v>
      </c>
      <c r="Y3107">
        <v>20.961313000000001</v>
      </c>
      <c r="Z3107">
        <v>22.029972000000001</v>
      </c>
      <c r="AA3107">
        <v>22.635904</v>
      </c>
      <c r="AB3107">
        <v>23.415108</v>
      </c>
      <c r="AC3107">
        <v>24.284357</v>
      </c>
      <c r="AD3107">
        <v>25.112822999999999</v>
      </c>
      <c r="AE3107">
        <v>25.813616</v>
      </c>
      <c r="AF3107">
        <v>26.475570999999999</v>
      </c>
      <c r="AG3107">
        <v>27.208590999999998</v>
      </c>
      <c r="AH3107">
        <v>27.980246999999999</v>
      </c>
      <c r="AI3107">
        <v>28.790891999999999</v>
      </c>
      <c r="AJ3107">
        <v>29.648579000000002</v>
      </c>
      <c r="AK3107">
        <v>30.668455000000002</v>
      </c>
      <c r="AL3107">
        <v>31.615694000000001</v>
      </c>
      <c r="AM3107">
        <v>32.610104</v>
      </c>
      <c r="AN3107">
        <v>33.902904999999997</v>
      </c>
      <c r="AO3107" s="1">
        <v>3.7999999999999999E-2</v>
      </c>
    </row>
    <row r="3108" spans="1:41" hidden="1" x14ac:dyDescent="0.2">
      <c r="A3108" t="s">
        <v>2357</v>
      </c>
      <c r="B3108" t="s">
        <v>13</v>
      </c>
      <c r="C3108" t="s">
        <v>2648</v>
      </c>
      <c r="D3108" t="s">
        <v>2680</v>
      </c>
      <c r="E3108" t="s">
        <v>2664</v>
      </c>
      <c r="F3108" t="s">
        <v>2660</v>
      </c>
      <c r="G3108" t="s">
        <v>2652</v>
      </c>
      <c r="H3108" t="s">
        <v>2280</v>
      </c>
      <c r="I3108" t="s">
        <v>186</v>
      </c>
      <c r="K3108">
        <v>11.645771</v>
      </c>
      <c r="L3108">
        <v>12.333405000000001</v>
      </c>
      <c r="M3108">
        <v>12.825942</v>
      </c>
      <c r="N3108">
        <v>13.382123</v>
      </c>
      <c r="O3108">
        <v>14.155715000000001</v>
      </c>
      <c r="P3108">
        <v>14.903432</v>
      </c>
      <c r="Q3108">
        <v>15.535079</v>
      </c>
      <c r="R3108">
        <v>16.058413000000002</v>
      </c>
      <c r="S3108">
        <v>16.808129999999998</v>
      </c>
      <c r="T3108">
        <v>17.620825</v>
      </c>
      <c r="U3108">
        <v>18.635055999999999</v>
      </c>
      <c r="V3108">
        <v>19.569246</v>
      </c>
      <c r="W3108">
        <v>20.047820999999999</v>
      </c>
      <c r="X3108">
        <v>20.927223000000001</v>
      </c>
      <c r="Y3108">
        <v>21.634342</v>
      </c>
      <c r="Z3108">
        <v>22.796776000000001</v>
      </c>
      <c r="AA3108">
        <v>23.484826999999999</v>
      </c>
      <c r="AB3108">
        <v>24.329277000000001</v>
      </c>
      <c r="AC3108">
        <v>25.259080999999998</v>
      </c>
      <c r="AD3108">
        <v>26.151754</v>
      </c>
      <c r="AE3108">
        <v>26.892502</v>
      </c>
      <c r="AF3108">
        <v>27.581318</v>
      </c>
      <c r="AG3108">
        <v>28.322755999999998</v>
      </c>
      <c r="AH3108">
        <v>29.092382000000001</v>
      </c>
      <c r="AI3108">
        <v>29.883393999999999</v>
      </c>
      <c r="AJ3108">
        <v>30.717554</v>
      </c>
      <c r="AK3108">
        <v>31.679521999999999</v>
      </c>
      <c r="AL3108">
        <v>32.538902</v>
      </c>
      <c r="AM3108">
        <v>33.415585</v>
      </c>
      <c r="AN3108">
        <v>34.554909000000002</v>
      </c>
      <c r="AO3108" s="1">
        <v>3.7999999999999999E-2</v>
      </c>
    </row>
    <row r="3109" spans="1:41" hidden="1" x14ac:dyDescent="0.2">
      <c r="A3109" t="s">
        <v>2357</v>
      </c>
      <c r="B3109" t="s">
        <v>15</v>
      </c>
      <c r="C3109" t="s">
        <v>2648</v>
      </c>
      <c r="D3109" t="s">
        <v>2680</v>
      </c>
      <c r="E3109" t="s">
        <v>2664</v>
      </c>
      <c r="F3109" t="s">
        <v>2660</v>
      </c>
      <c r="G3109" t="s">
        <v>2653</v>
      </c>
      <c r="H3109" t="s">
        <v>2281</v>
      </c>
      <c r="I3109" t="s">
        <v>186</v>
      </c>
      <c r="K3109">
        <v>11.645771</v>
      </c>
      <c r="L3109">
        <v>12.343425999999999</v>
      </c>
      <c r="M3109">
        <v>12.848511999999999</v>
      </c>
      <c r="N3109">
        <v>13.41455</v>
      </c>
      <c r="O3109">
        <v>14.191309</v>
      </c>
      <c r="P3109">
        <v>14.908887</v>
      </c>
      <c r="Q3109">
        <v>15.475821</v>
      </c>
      <c r="R3109">
        <v>15.899699</v>
      </c>
      <c r="S3109">
        <v>16.518839</v>
      </c>
      <c r="T3109">
        <v>17.166232999999998</v>
      </c>
      <c r="U3109">
        <v>17.971713999999999</v>
      </c>
      <c r="V3109">
        <v>18.669968000000001</v>
      </c>
      <c r="W3109">
        <v>18.926689</v>
      </c>
      <c r="X3109">
        <v>19.562055999999998</v>
      </c>
      <c r="Y3109">
        <v>20.045138999999999</v>
      </c>
      <c r="Z3109">
        <v>20.967307999999999</v>
      </c>
      <c r="AA3109">
        <v>21.460699000000002</v>
      </c>
      <c r="AB3109">
        <v>22.128834000000001</v>
      </c>
      <c r="AC3109">
        <v>22.895472000000002</v>
      </c>
      <c r="AD3109">
        <v>23.624575</v>
      </c>
      <c r="AE3109">
        <v>24.243952</v>
      </c>
      <c r="AF3109">
        <v>24.834109999999999</v>
      </c>
      <c r="AG3109">
        <v>25.498446999999999</v>
      </c>
      <c r="AH3109">
        <v>26.214426</v>
      </c>
      <c r="AI3109">
        <v>26.978102</v>
      </c>
      <c r="AJ3109">
        <v>27.795233</v>
      </c>
      <c r="AK3109">
        <v>28.777204999999999</v>
      </c>
      <c r="AL3109">
        <v>29.700977000000002</v>
      </c>
      <c r="AM3109">
        <v>30.677433000000001</v>
      </c>
      <c r="AN3109">
        <v>31.946604000000001</v>
      </c>
      <c r="AO3109" s="1">
        <v>3.5000000000000003E-2</v>
      </c>
    </row>
    <row r="3110" spans="1:41" hidden="1" x14ac:dyDescent="0.2">
      <c r="A3110" t="s">
        <v>2357</v>
      </c>
      <c r="B3110" t="s">
        <v>21</v>
      </c>
      <c r="C3110" t="s">
        <v>2648</v>
      </c>
      <c r="D3110" t="s">
        <v>2680</v>
      </c>
      <c r="E3110" t="s">
        <v>2664</v>
      </c>
      <c r="F3110" t="s">
        <v>2655</v>
      </c>
      <c r="I3110" t="s">
        <v>186</v>
      </c>
    </row>
    <row r="3111" spans="1:41" hidden="1" x14ac:dyDescent="0.2">
      <c r="A3111" t="s">
        <v>2357</v>
      </c>
      <c r="B3111" t="s">
        <v>11</v>
      </c>
      <c r="C3111" t="s">
        <v>2648</v>
      </c>
      <c r="D3111" t="s">
        <v>2680</v>
      </c>
      <c r="E3111" t="s">
        <v>2664</v>
      </c>
      <c r="F3111" t="s">
        <v>2655</v>
      </c>
      <c r="G3111" t="s">
        <v>2651</v>
      </c>
      <c r="H3111" t="s">
        <v>2282</v>
      </c>
      <c r="I3111" t="s">
        <v>186</v>
      </c>
      <c r="K3111">
        <v>14.820181</v>
      </c>
      <c r="L3111">
        <v>14.800148999999999</v>
      </c>
      <c r="M3111">
        <v>14.491413</v>
      </c>
      <c r="N3111">
        <v>14.261207000000001</v>
      </c>
      <c r="O3111">
        <v>13.978833</v>
      </c>
      <c r="P3111">
        <v>13.765368</v>
      </c>
      <c r="Q3111">
        <v>13.683562</v>
      </c>
      <c r="R3111">
        <v>13.683081</v>
      </c>
      <c r="S3111">
        <v>13.710397</v>
      </c>
      <c r="T3111">
        <v>13.743881</v>
      </c>
      <c r="U3111">
        <v>13.809533</v>
      </c>
      <c r="V3111">
        <v>13.867803</v>
      </c>
      <c r="W3111">
        <v>14.029398</v>
      </c>
      <c r="X3111">
        <v>14.195472000000001</v>
      </c>
      <c r="Y3111">
        <v>14.309435000000001</v>
      </c>
      <c r="Z3111">
        <v>14.526647000000001</v>
      </c>
      <c r="AA3111">
        <v>14.733731000000001</v>
      </c>
      <c r="AB3111">
        <v>14.967174999999999</v>
      </c>
      <c r="AC3111">
        <v>15.218871999999999</v>
      </c>
      <c r="AD3111">
        <v>15.524107000000001</v>
      </c>
      <c r="AE3111">
        <v>15.846280999999999</v>
      </c>
      <c r="AF3111">
        <v>16.116216999999999</v>
      </c>
      <c r="AG3111">
        <v>16.451830000000001</v>
      </c>
      <c r="AH3111">
        <v>16.759529000000001</v>
      </c>
      <c r="AI3111">
        <v>17.102447999999999</v>
      </c>
      <c r="AJ3111">
        <v>17.473991000000002</v>
      </c>
      <c r="AK3111">
        <v>17.876646000000001</v>
      </c>
      <c r="AL3111">
        <v>18.281227000000001</v>
      </c>
      <c r="AM3111">
        <v>18.696608000000001</v>
      </c>
      <c r="AN3111">
        <v>19.120321000000001</v>
      </c>
      <c r="AO3111" s="1">
        <v>8.9999999999999993E-3</v>
      </c>
    </row>
    <row r="3112" spans="1:41" hidden="1" x14ac:dyDescent="0.2">
      <c r="A3112" t="s">
        <v>2357</v>
      </c>
      <c r="B3112" t="s">
        <v>13</v>
      </c>
      <c r="C3112" t="s">
        <v>2648</v>
      </c>
      <c r="D3112" t="s">
        <v>2680</v>
      </c>
      <c r="E3112" t="s">
        <v>2664</v>
      </c>
      <c r="F3112" t="s">
        <v>2655</v>
      </c>
      <c r="G3112" t="s">
        <v>2652</v>
      </c>
      <c r="H3112" t="s">
        <v>2283</v>
      </c>
      <c r="I3112" t="s">
        <v>186</v>
      </c>
      <c r="K3112">
        <v>14.786125</v>
      </c>
      <c r="L3112">
        <v>14.560836999999999</v>
      </c>
      <c r="M3112">
        <v>14.112363999999999</v>
      </c>
      <c r="N3112">
        <v>13.736510000000001</v>
      </c>
      <c r="O3112">
        <v>13.429888</v>
      </c>
      <c r="P3112">
        <v>13.175215</v>
      </c>
      <c r="Q3112">
        <v>13.040492</v>
      </c>
      <c r="R3112">
        <v>12.952165000000001</v>
      </c>
      <c r="S3112">
        <v>12.928157000000001</v>
      </c>
      <c r="T3112">
        <v>12.955878999999999</v>
      </c>
      <c r="U3112">
        <v>12.990207</v>
      </c>
      <c r="V3112">
        <v>13.058659</v>
      </c>
      <c r="W3112">
        <v>13.260262000000001</v>
      </c>
      <c r="X3112">
        <v>13.448854000000001</v>
      </c>
      <c r="Y3112">
        <v>13.576708</v>
      </c>
      <c r="Z3112">
        <v>13.761575000000001</v>
      </c>
      <c r="AA3112">
        <v>13.906412</v>
      </c>
      <c r="AB3112">
        <v>14.046127</v>
      </c>
      <c r="AC3112">
        <v>14.258127</v>
      </c>
      <c r="AD3112">
        <v>14.450703000000001</v>
      </c>
      <c r="AE3112">
        <v>14.652933000000001</v>
      </c>
      <c r="AF3112">
        <v>14.819592</v>
      </c>
      <c r="AG3112">
        <v>15.067118000000001</v>
      </c>
      <c r="AH3112">
        <v>15.328232</v>
      </c>
      <c r="AI3112">
        <v>15.601352</v>
      </c>
      <c r="AJ3112">
        <v>15.886136</v>
      </c>
      <c r="AK3112">
        <v>16.143972000000002</v>
      </c>
      <c r="AL3112">
        <v>16.439734000000001</v>
      </c>
      <c r="AM3112">
        <v>16.745135999999999</v>
      </c>
      <c r="AN3112">
        <v>17.034088000000001</v>
      </c>
      <c r="AO3112" s="1">
        <v>5.0000000000000001E-3</v>
      </c>
    </row>
    <row r="3113" spans="1:41" hidden="1" x14ac:dyDescent="0.2">
      <c r="A3113" t="s">
        <v>2357</v>
      </c>
      <c r="B3113" t="s">
        <v>15</v>
      </c>
      <c r="C3113" t="s">
        <v>2648</v>
      </c>
      <c r="D3113" t="s">
        <v>2680</v>
      </c>
      <c r="E3113" t="s">
        <v>2664</v>
      </c>
      <c r="F3113" t="s">
        <v>2655</v>
      </c>
      <c r="G3113" t="s">
        <v>2653</v>
      </c>
      <c r="H3113" t="s">
        <v>2284</v>
      </c>
      <c r="I3113" t="s">
        <v>186</v>
      </c>
      <c r="K3113">
        <v>14.830582</v>
      </c>
      <c r="L3113">
        <v>15.393302</v>
      </c>
      <c r="M3113">
        <v>15.270968</v>
      </c>
      <c r="N3113">
        <v>15.315245000000001</v>
      </c>
      <c r="O3113">
        <v>15.221109</v>
      </c>
      <c r="P3113">
        <v>15.148745999999999</v>
      </c>
      <c r="Q3113">
        <v>15.089551999999999</v>
      </c>
      <c r="R3113">
        <v>15.24999</v>
      </c>
      <c r="S3113">
        <v>15.478982999999999</v>
      </c>
      <c r="T3113">
        <v>15.650475999999999</v>
      </c>
      <c r="U3113">
        <v>15.913582999999999</v>
      </c>
      <c r="V3113">
        <v>16.179161000000001</v>
      </c>
      <c r="W3113">
        <v>16.478262000000001</v>
      </c>
      <c r="X3113">
        <v>16.787939000000001</v>
      </c>
      <c r="Y3113">
        <v>16.988232</v>
      </c>
      <c r="Z3113">
        <v>17.409431000000001</v>
      </c>
      <c r="AA3113">
        <v>17.75177</v>
      </c>
      <c r="AB3113">
        <v>18.150938</v>
      </c>
      <c r="AC3113">
        <v>18.634369</v>
      </c>
      <c r="AD3113">
        <v>19.163398999999998</v>
      </c>
      <c r="AE3113">
        <v>19.556090999999999</v>
      </c>
      <c r="AF3113">
        <v>19.859286999999998</v>
      </c>
      <c r="AG3113">
        <v>20.245688999999999</v>
      </c>
      <c r="AH3113">
        <v>20.90399</v>
      </c>
      <c r="AI3113">
        <v>21.47184</v>
      </c>
      <c r="AJ3113">
        <v>22.059775999999999</v>
      </c>
      <c r="AK3113">
        <v>22.691814000000001</v>
      </c>
      <c r="AL3113">
        <v>23.251856</v>
      </c>
      <c r="AM3113">
        <v>24.009411</v>
      </c>
      <c r="AN3113">
        <v>24.772328999999999</v>
      </c>
      <c r="AO3113" s="1">
        <v>1.7999999999999999E-2</v>
      </c>
    </row>
    <row r="3114" spans="1:41" hidden="1" x14ac:dyDescent="0.2">
      <c r="A3114" t="s">
        <v>2357</v>
      </c>
      <c r="B3114" t="s">
        <v>25</v>
      </c>
      <c r="C3114" t="s">
        <v>2648</v>
      </c>
      <c r="D3114" t="s">
        <v>2680</v>
      </c>
      <c r="E3114" t="s">
        <v>2664</v>
      </c>
      <c r="F3114" t="s">
        <v>2656</v>
      </c>
      <c r="I3114" t="s">
        <v>186</v>
      </c>
    </row>
    <row r="3115" spans="1:41" hidden="1" x14ac:dyDescent="0.2">
      <c r="A3115" t="s">
        <v>2357</v>
      </c>
      <c r="B3115" t="s">
        <v>11</v>
      </c>
      <c r="C3115" t="s">
        <v>2648</v>
      </c>
      <c r="D3115" t="s">
        <v>2680</v>
      </c>
      <c r="E3115" t="s">
        <v>2664</v>
      </c>
      <c r="F3115" t="s">
        <v>2656</v>
      </c>
      <c r="G3115" t="s">
        <v>2651</v>
      </c>
      <c r="H3115" t="s">
        <v>2285</v>
      </c>
      <c r="I3115" t="s">
        <v>186</v>
      </c>
      <c r="K3115">
        <v>35.035465000000002</v>
      </c>
      <c r="L3115">
        <v>35.671978000000003</v>
      </c>
      <c r="M3115">
        <v>35.698554999999999</v>
      </c>
      <c r="N3115">
        <v>36.570950000000003</v>
      </c>
      <c r="O3115">
        <v>37.155589999999997</v>
      </c>
      <c r="P3115">
        <v>37.620086999999998</v>
      </c>
      <c r="Q3115">
        <v>38.309173999999999</v>
      </c>
      <c r="R3115">
        <v>38.785763000000003</v>
      </c>
      <c r="S3115">
        <v>39.560650000000003</v>
      </c>
      <c r="T3115">
        <v>40.423591999999999</v>
      </c>
      <c r="U3115">
        <v>41.149749999999997</v>
      </c>
      <c r="V3115">
        <v>41.732224000000002</v>
      </c>
      <c r="W3115">
        <v>42.608246000000001</v>
      </c>
      <c r="X3115">
        <v>43.161976000000003</v>
      </c>
      <c r="Y3115">
        <v>43.839683999999998</v>
      </c>
      <c r="Z3115">
        <v>44.723675</v>
      </c>
      <c r="AA3115">
        <v>45.648693000000002</v>
      </c>
      <c r="AB3115">
        <v>46.409934999999997</v>
      </c>
      <c r="AC3115">
        <v>46.877307999999999</v>
      </c>
      <c r="AD3115">
        <v>47.790996999999997</v>
      </c>
      <c r="AE3115">
        <v>48.651187999999998</v>
      </c>
      <c r="AF3115">
        <v>49.389938000000001</v>
      </c>
      <c r="AG3115">
        <v>49.858730000000001</v>
      </c>
      <c r="AH3115">
        <v>50.760902000000002</v>
      </c>
      <c r="AI3115">
        <v>51.712508999999997</v>
      </c>
      <c r="AJ3115">
        <v>52.687260000000002</v>
      </c>
      <c r="AK3115">
        <v>53.563374000000003</v>
      </c>
      <c r="AL3115">
        <v>54.546959000000001</v>
      </c>
      <c r="AM3115">
        <v>55.394131000000002</v>
      </c>
      <c r="AN3115">
        <v>56.490768000000003</v>
      </c>
      <c r="AO3115" s="1">
        <v>1.7000000000000001E-2</v>
      </c>
    </row>
    <row r="3116" spans="1:41" hidden="1" x14ac:dyDescent="0.2">
      <c r="A3116" t="s">
        <v>2357</v>
      </c>
      <c r="B3116" t="s">
        <v>13</v>
      </c>
      <c r="C3116" t="s">
        <v>2648</v>
      </c>
      <c r="D3116" t="s">
        <v>2680</v>
      </c>
      <c r="E3116" t="s">
        <v>2664</v>
      </c>
      <c r="F3116" t="s">
        <v>2656</v>
      </c>
      <c r="G3116" t="s">
        <v>2652</v>
      </c>
      <c r="H3116" t="s">
        <v>2286</v>
      </c>
      <c r="I3116" t="s">
        <v>186</v>
      </c>
      <c r="K3116">
        <v>35.104712999999997</v>
      </c>
      <c r="L3116">
        <v>35.720286999999999</v>
      </c>
      <c r="M3116">
        <v>35.488658999999998</v>
      </c>
      <c r="N3116">
        <v>35.975166000000002</v>
      </c>
      <c r="O3116">
        <v>36.445464999999999</v>
      </c>
      <c r="P3116">
        <v>37.022205</v>
      </c>
      <c r="Q3116">
        <v>37.703010999999996</v>
      </c>
      <c r="R3116">
        <v>38.165484999999997</v>
      </c>
      <c r="S3116">
        <v>39.00338</v>
      </c>
      <c r="T3116">
        <v>39.952393000000001</v>
      </c>
      <c r="U3116">
        <v>40.755783000000001</v>
      </c>
      <c r="V3116">
        <v>41.329726999999998</v>
      </c>
      <c r="W3116">
        <v>42.018574000000001</v>
      </c>
      <c r="X3116">
        <v>42.781528000000002</v>
      </c>
      <c r="Y3116">
        <v>43.483364000000002</v>
      </c>
      <c r="Z3116">
        <v>44.200310000000002</v>
      </c>
      <c r="AA3116">
        <v>45.144782999999997</v>
      </c>
      <c r="AB3116">
        <v>45.909626000000003</v>
      </c>
      <c r="AC3116">
        <v>46.433394999999997</v>
      </c>
      <c r="AD3116">
        <v>47.282265000000002</v>
      </c>
      <c r="AE3116">
        <v>48.116619</v>
      </c>
      <c r="AF3116">
        <v>48.844704</v>
      </c>
      <c r="AG3116">
        <v>49.268566</v>
      </c>
      <c r="AH3116">
        <v>50.448357000000001</v>
      </c>
      <c r="AI3116">
        <v>51.483536000000001</v>
      </c>
      <c r="AJ3116">
        <v>52.434643000000001</v>
      </c>
      <c r="AK3116">
        <v>53.238815000000002</v>
      </c>
      <c r="AL3116">
        <v>54.162567000000003</v>
      </c>
      <c r="AM3116">
        <v>55.066310999999999</v>
      </c>
      <c r="AN3116">
        <v>56.042416000000003</v>
      </c>
      <c r="AO3116" s="1">
        <v>1.6E-2</v>
      </c>
    </row>
    <row r="3117" spans="1:41" hidden="1" x14ac:dyDescent="0.2">
      <c r="A3117" t="s">
        <v>2357</v>
      </c>
      <c r="B3117" t="s">
        <v>15</v>
      </c>
      <c r="C3117" t="s">
        <v>2648</v>
      </c>
      <c r="D3117" t="s">
        <v>2680</v>
      </c>
      <c r="E3117" t="s">
        <v>2664</v>
      </c>
      <c r="F3117" t="s">
        <v>2656</v>
      </c>
      <c r="G3117" t="s">
        <v>2653</v>
      </c>
      <c r="H3117" t="s">
        <v>2287</v>
      </c>
      <c r="I3117" t="s">
        <v>186</v>
      </c>
      <c r="K3117">
        <v>35.051440999999997</v>
      </c>
      <c r="L3117">
        <v>35.682426</v>
      </c>
      <c r="M3117">
        <v>36.093165999999997</v>
      </c>
      <c r="N3117">
        <v>37.283454999999996</v>
      </c>
      <c r="O3117">
        <v>37.942917000000001</v>
      </c>
      <c r="P3117">
        <v>38.484768000000003</v>
      </c>
      <c r="Q3117">
        <v>39.162444999999998</v>
      </c>
      <c r="R3117">
        <v>39.611145</v>
      </c>
      <c r="S3117">
        <v>40.434272999999997</v>
      </c>
      <c r="T3117">
        <v>41.381504</v>
      </c>
      <c r="U3117">
        <v>42.234760000000001</v>
      </c>
      <c r="V3117">
        <v>43.101467</v>
      </c>
      <c r="W3117">
        <v>43.961390999999999</v>
      </c>
      <c r="X3117">
        <v>44.417285999999997</v>
      </c>
      <c r="Y3117">
        <v>45.017432999999997</v>
      </c>
      <c r="Z3117">
        <v>45.948891000000003</v>
      </c>
      <c r="AA3117">
        <v>46.714039</v>
      </c>
      <c r="AB3117">
        <v>47.168373000000003</v>
      </c>
      <c r="AC3117">
        <v>47.558556000000003</v>
      </c>
      <c r="AD3117">
        <v>48.277790000000003</v>
      </c>
      <c r="AE3117">
        <v>49.091529999999999</v>
      </c>
      <c r="AF3117">
        <v>49.789883000000003</v>
      </c>
      <c r="AG3117">
        <v>50.269806000000003</v>
      </c>
      <c r="AH3117">
        <v>51.090457999999998</v>
      </c>
      <c r="AI3117">
        <v>52.059829999999998</v>
      </c>
      <c r="AJ3117">
        <v>53.131968999999998</v>
      </c>
      <c r="AK3117">
        <v>54.014065000000002</v>
      </c>
      <c r="AL3117">
        <v>55.037216000000001</v>
      </c>
      <c r="AM3117">
        <v>56.147239999999996</v>
      </c>
      <c r="AN3117">
        <v>57.261271999999998</v>
      </c>
      <c r="AO3117" s="1">
        <v>1.7000000000000001E-2</v>
      </c>
    </row>
    <row r="3118" spans="1:41" hidden="1" x14ac:dyDescent="0.2">
      <c r="A3118" t="s">
        <v>2357</v>
      </c>
      <c r="B3118" t="s">
        <v>104</v>
      </c>
    </row>
    <row r="3119" spans="1:41" hidden="1" x14ac:dyDescent="0.2">
      <c r="A3119" t="s">
        <v>2357</v>
      </c>
      <c r="B3119" t="s">
        <v>17</v>
      </c>
      <c r="C3119" t="s">
        <v>2648</v>
      </c>
      <c r="D3119" t="s">
        <v>2680</v>
      </c>
      <c r="E3119" t="s">
        <v>2669</v>
      </c>
      <c r="F3119" t="s">
        <v>2654</v>
      </c>
      <c r="I3119" t="s">
        <v>186</v>
      </c>
    </row>
    <row r="3120" spans="1:41" hidden="1" x14ac:dyDescent="0.2">
      <c r="A3120" t="s">
        <v>2357</v>
      </c>
      <c r="B3120" t="s">
        <v>11</v>
      </c>
      <c r="C3120" t="s">
        <v>2648</v>
      </c>
      <c r="D3120" t="s">
        <v>2680</v>
      </c>
      <c r="E3120" t="s">
        <v>2669</v>
      </c>
      <c r="F3120" t="s">
        <v>2654</v>
      </c>
      <c r="G3120" t="s">
        <v>2651</v>
      </c>
      <c r="H3120" t="s">
        <v>2288</v>
      </c>
      <c r="I3120" t="s">
        <v>186</v>
      </c>
      <c r="K3120">
        <v>22.684038000000001</v>
      </c>
      <c r="L3120">
        <v>23.867569</v>
      </c>
      <c r="M3120">
        <v>22.775065999999999</v>
      </c>
      <c r="N3120">
        <v>23.865179000000001</v>
      </c>
      <c r="O3120">
        <v>23.863968</v>
      </c>
      <c r="P3120">
        <v>23.955534</v>
      </c>
      <c r="Q3120">
        <v>24.187033</v>
      </c>
      <c r="R3120">
        <v>25.068826999999999</v>
      </c>
      <c r="S3120">
        <v>25.830508999999999</v>
      </c>
      <c r="T3120">
        <v>26.416934999999999</v>
      </c>
      <c r="U3120">
        <v>27.464763999999999</v>
      </c>
      <c r="V3120">
        <v>28.264032</v>
      </c>
      <c r="W3120">
        <v>28.967362999999999</v>
      </c>
      <c r="X3120">
        <v>29.739304000000001</v>
      </c>
      <c r="Y3120">
        <v>30.536622999999999</v>
      </c>
      <c r="Z3120">
        <v>31.483006</v>
      </c>
      <c r="AA3120">
        <v>32.485717999999999</v>
      </c>
      <c r="AB3120">
        <v>33.432293000000001</v>
      </c>
      <c r="AC3120">
        <v>34.269855</v>
      </c>
      <c r="AD3120">
        <v>35.319626</v>
      </c>
      <c r="AE3120">
        <v>36.301582000000003</v>
      </c>
      <c r="AF3120">
        <v>37.291252</v>
      </c>
      <c r="AG3120">
        <v>38.570529999999998</v>
      </c>
      <c r="AH3120">
        <v>39.947769000000001</v>
      </c>
      <c r="AI3120">
        <v>41.094420999999997</v>
      </c>
      <c r="AJ3120">
        <v>42.491427999999999</v>
      </c>
      <c r="AK3120">
        <v>43.689048999999997</v>
      </c>
      <c r="AL3120">
        <v>44.634686000000002</v>
      </c>
      <c r="AM3120">
        <v>45.646568000000002</v>
      </c>
      <c r="AN3120">
        <v>46.557094999999997</v>
      </c>
      <c r="AO3120" s="1">
        <v>2.5000000000000001E-2</v>
      </c>
    </row>
    <row r="3121" spans="1:41" hidden="1" x14ac:dyDescent="0.2">
      <c r="A3121" t="s">
        <v>2357</v>
      </c>
      <c r="B3121" t="s">
        <v>13</v>
      </c>
      <c r="C3121" t="s">
        <v>2648</v>
      </c>
      <c r="D3121" t="s">
        <v>2680</v>
      </c>
      <c r="E3121" t="s">
        <v>2669</v>
      </c>
      <c r="F3121" t="s">
        <v>2654</v>
      </c>
      <c r="G3121" t="s">
        <v>2652</v>
      </c>
      <c r="H3121" t="s">
        <v>2289</v>
      </c>
      <c r="I3121" t="s">
        <v>186</v>
      </c>
      <c r="K3121">
        <v>22.684038000000001</v>
      </c>
      <c r="L3121">
        <v>23.861091999999999</v>
      </c>
      <c r="M3121">
        <v>22.309363999999999</v>
      </c>
      <c r="N3121">
        <v>22.838118000000001</v>
      </c>
      <c r="O3121">
        <v>22.773015999999998</v>
      </c>
      <c r="P3121">
        <v>22.886137000000002</v>
      </c>
      <c r="Q3121">
        <v>23.166558999999999</v>
      </c>
      <c r="R3121">
        <v>24.023554000000001</v>
      </c>
      <c r="S3121">
        <v>24.795448</v>
      </c>
      <c r="T3121">
        <v>25.417456000000001</v>
      </c>
      <c r="U3121">
        <v>26.295490000000001</v>
      </c>
      <c r="V3121">
        <v>27.117650999999999</v>
      </c>
      <c r="W3121">
        <v>27.825952999999998</v>
      </c>
      <c r="X3121">
        <v>28.362279999999998</v>
      </c>
      <c r="Y3121">
        <v>29.073992000000001</v>
      </c>
      <c r="Z3121">
        <v>29.747135</v>
      </c>
      <c r="AA3121">
        <v>30.539277999999999</v>
      </c>
      <c r="AB3121">
        <v>31.496254</v>
      </c>
      <c r="AC3121">
        <v>32.226050999999998</v>
      </c>
      <c r="AD3121">
        <v>33.558540000000001</v>
      </c>
      <c r="AE3121">
        <v>34.576327999999997</v>
      </c>
      <c r="AF3121">
        <v>35.399208000000002</v>
      </c>
      <c r="AG3121">
        <v>36.685265000000001</v>
      </c>
      <c r="AH3121">
        <v>37.69482</v>
      </c>
      <c r="AI3121">
        <v>38.584057000000001</v>
      </c>
      <c r="AJ3121">
        <v>39.785721000000002</v>
      </c>
      <c r="AK3121">
        <v>40.365364</v>
      </c>
      <c r="AL3121">
        <v>41.245773</v>
      </c>
      <c r="AM3121">
        <v>42.471603000000002</v>
      </c>
      <c r="AN3121">
        <v>43.484459000000001</v>
      </c>
      <c r="AO3121" s="1">
        <v>2.3E-2</v>
      </c>
    </row>
    <row r="3122" spans="1:41" hidden="1" x14ac:dyDescent="0.2">
      <c r="A3122" t="s">
        <v>2357</v>
      </c>
      <c r="B3122" t="s">
        <v>15</v>
      </c>
      <c r="C3122" t="s">
        <v>2648</v>
      </c>
      <c r="D3122" t="s">
        <v>2680</v>
      </c>
      <c r="E3122" t="s">
        <v>2669</v>
      </c>
      <c r="F3122" t="s">
        <v>2654</v>
      </c>
      <c r="G3122" t="s">
        <v>2653</v>
      </c>
      <c r="H3122" t="s">
        <v>2290</v>
      </c>
      <c r="I3122" t="s">
        <v>186</v>
      </c>
      <c r="K3122">
        <v>22.684038000000001</v>
      </c>
      <c r="L3122">
        <v>23.880479999999999</v>
      </c>
      <c r="M3122">
        <v>22.640426999999999</v>
      </c>
      <c r="N3122">
        <v>24.076547999999999</v>
      </c>
      <c r="O3122">
        <v>24.551010000000002</v>
      </c>
      <c r="P3122">
        <v>24.804722000000002</v>
      </c>
      <c r="Q3122">
        <v>25.146826000000001</v>
      </c>
      <c r="R3122">
        <v>26.244543</v>
      </c>
      <c r="S3122">
        <v>27.916955999999999</v>
      </c>
      <c r="T3122">
        <v>28.773230000000002</v>
      </c>
      <c r="U3122">
        <v>29.799021</v>
      </c>
      <c r="V3122">
        <v>30.712820000000001</v>
      </c>
      <c r="W3122">
        <v>31.584372999999999</v>
      </c>
      <c r="X3122">
        <v>32.458407999999999</v>
      </c>
      <c r="Y3122">
        <v>33.126373000000001</v>
      </c>
      <c r="Z3122">
        <v>33.974960000000003</v>
      </c>
      <c r="AA3122">
        <v>34.908698999999999</v>
      </c>
      <c r="AB3122">
        <v>35.657004999999998</v>
      </c>
      <c r="AC3122">
        <v>36.557861000000003</v>
      </c>
      <c r="AD3122">
        <v>36.826453999999998</v>
      </c>
      <c r="AE3122">
        <v>37.561104</v>
      </c>
      <c r="AF3122">
        <v>38.518227000000003</v>
      </c>
      <c r="AG3122">
        <v>39.824837000000002</v>
      </c>
      <c r="AH3122">
        <v>41.042675000000003</v>
      </c>
      <c r="AI3122">
        <v>42.565342000000001</v>
      </c>
      <c r="AJ3122">
        <v>43.632305000000002</v>
      </c>
      <c r="AK3122">
        <v>44.816341000000001</v>
      </c>
      <c r="AL3122">
        <v>45.603386</v>
      </c>
      <c r="AM3122">
        <v>46.717650999999996</v>
      </c>
      <c r="AN3122">
        <v>47.917793000000003</v>
      </c>
      <c r="AO3122" s="1">
        <v>2.5999999999999999E-2</v>
      </c>
    </row>
    <row r="3123" spans="1:41" hidden="1" x14ac:dyDescent="0.2">
      <c r="A3123" t="s">
        <v>2357</v>
      </c>
      <c r="B3123" t="s">
        <v>36</v>
      </c>
      <c r="C3123" t="s">
        <v>2648</v>
      </c>
      <c r="D3123" t="s">
        <v>2680</v>
      </c>
      <c r="E3123" t="s">
        <v>2669</v>
      </c>
      <c r="F3123" t="s">
        <v>2660</v>
      </c>
      <c r="I3123" t="s">
        <v>186</v>
      </c>
    </row>
    <row r="3124" spans="1:41" hidden="1" x14ac:dyDescent="0.2">
      <c r="A3124" t="s">
        <v>2357</v>
      </c>
      <c r="B3124" t="s">
        <v>11</v>
      </c>
      <c r="C3124" t="s">
        <v>2648</v>
      </c>
      <c r="D3124" t="s">
        <v>2680</v>
      </c>
      <c r="E3124" t="s">
        <v>2669</v>
      </c>
      <c r="F3124" t="s">
        <v>2660</v>
      </c>
      <c r="G3124" t="s">
        <v>2651</v>
      </c>
      <c r="H3124" t="s">
        <v>2291</v>
      </c>
      <c r="I3124" t="s">
        <v>186</v>
      </c>
      <c r="K3124">
        <v>7.2853839999999996</v>
      </c>
      <c r="L3124">
        <v>9.2205969999999997</v>
      </c>
      <c r="M3124">
        <v>9.0960619999999999</v>
      </c>
      <c r="N3124">
        <v>10.548155</v>
      </c>
      <c r="O3124">
        <v>11.088734000000001</v>
      </c>
      <c r="P3124">
        <v>11.771976</v>
      </c>
      <c r="Q3124">
        <v>12.637345</v>
      </c>
      <c r="R3124">
        <v>13.21223</v>
      </c>
      <c r="S3124">
        <v>13.679152</v>
      </c>
      <c r="T3124">
        <v>14.175618</v>
      </c>
      <c r="U3124">
        <v>14.930006000000001</v>
      </c>
      <c r="V3124">
        <v>15.42915</v>
      </c>
      <c r="W3124">
        <v>15.901956</v>
      </c>
      <c r="X3124">
        <v>16.314215000000001</v>
      </c>
      <c r="Y3124">
        <v>16.714212</v>
      </c>
      <c r="Z3124">
        <v>17.024750000000001</v>
      </c>
      <c r="AA3124">
        <v>17.378616000000001</v>
      </c>
      <c r="AB3124">
        <v>18.164061</v>
      </c>
      <c r="AC3124">
        <v>18.534040000000001</v>
      </c>
      <c r="AD3124">
        <v>19.506916</v>
      </c>
      <c r="AE3124">
        <v>20.366125</v>
      </c>
      <c r="AF3124">
        <v>21.076160000000002</v>
      </c>
      <c r="AG3124">
        <v>22.133606</v>
      </c>
      <c r="AH3124">
        <v>23.065918</v>
      </c>
      <c r="AI3124">
        <v>23.679791999999999</v>
      </c>
      <c r="AJ3124">
        <v>24.731307999999999</v>
      </c>
      <c r="AK3124">
        <v>25.491344000000002</v>
      </c>
      <c r="AL3124">
        <v>26.215005999999999</v>
      </c>
      <c r="AM3124">
        <v>26.871786</v>
      </c>
      <c r="AN3124">
        <v>27.419611</v>
      </c>
      <c r="AO3124" s="1">
        <v>4.7E-2</v>
      </c>
    </row>
    <row r="3125" spans="1:41" hidden="1" x14ac:dyDescent="0.2">
      <c r="A3125" t="s">
        <v>2357</v>
      </c>
      <c r="B3125" t="s">
        <v>13</v>
      </c>
      <c r="C3125" t="s">
        <v>2648</v>
      </c>
      <c r="D3125" t="s">
        <v>2680</v>
      </c>
      <c r="E3125" t="s">
        <v>2669</v>
      </c>
      <c r="F3125" t="s">
        <v>2660</v>
      </c>
      <c r="G3125" t="s">
        <v>2652</v>
      </c>
      <c r="H3125" t="s">
        <v>2292</v>
      </c>
      <c r="I3125" t="s">
        <v>186</v>
      </c>
      <c r="K3125">
        <v>7.2853839999999996</v>
      </c>
      <c r="L3125">
        <v>9.2180949999999999</v>
      </c>
      <c r="M3125">
        <v>8.8273790000000005</v>
      </c>
      <c r="N3125">
        <v>9.7255070000000003</v>
      </c>
      <c r="O3125">
        <v>10.173133999999999</v>
      </c>
      <c r="P3125">
        <v>10.851317</v>
      </c>
      <c r="Q3125">
        <v>11.698712</v>
      </c>
      <c r="R3125">
        <v>12.22334</v>
      </c>
      <c r="S3125">
        <v>12.677007</v>
      </c>
      <c r="T3125">
        <v>13.130958</v>
      </c>
      <c r="U3125">
        <v>13.725659</v>
      </c>
      <c r="V3125">
        <v>14.179036999999999</v>
      </c>
      <c r="W3125">
        <v>14.601626</v>
      </c>
      <c r="X3125">
        <v>14.906688000000001</v>
      </c>
      <c r="Y3125">
        <v>15.279296</v>
      </c>
      <c r="Z3125">
        <v>15.572181</v>
      </c>
      <c r="AA3125">
        <v>16.091491999999999</v>
      </c>
      <c r="AB3125">
        <v>16.66807</v>
      </c>
      <c r="AC3125">
        <v>17.152778999999999</v>
      </c>
      <c r="AD3125">
        <v>18.041529000000001</v>
      </c>
      <c r="AE3125">
        <v>18.670057</v>
      </c>
      <c r="AF3125">
        <v>19.358581999999998</v>
      </c>
      <c r="AG3125">
        <v>20.092274</v>
      </c>
      <c r="AH3125">
        <v>20.733588999999998</v>
      </c>
      <c r="AI3125">
        <v>21.505358000000001</v>
      </c>
      <c r="AJ3125">
        <v>22.276143999999999</v>
      </c>
      <c r="AK3125">
        <v>22.519895999999999</v>
      </c>
      <c r="AL3125">
        <v>22.979696000000001</v>
      </c>
      <c r="AM3125">
        <v>23.788916</v>
      </c>
      <c r="AN3125">
        <v>24.273088000000001</v>
      </c>
      <c r="AO3125" s="1">
        <v>4.2000000000000003E-2</v>
      </c>
    </row>
    <row r="3126" spans="1:41" hidden="1" x14ac:dyDescent="0.2">
      <c r="A3126" t="s">
        <v>2357</v>
      </c>
      <c r="B3126" t="s">
        <v>15</v>
      </c>
      <c r="C3126" t="s">
        <v>2648</v>
      </c>
      <c r="D3126" t="s">
        <v>2680</v>
      </c>
      <c r="E3126" t="s">
        <v>2669</v>
      </c>
      <c r="F3126" t="s">
        <v>2660</v>
      </c>
      <c r="G3126" t="s">
        <v>2653</v>
      </c>
      <c r="H3126" t="s">
        <v>2293</v>
      </c>
      <c r="I3126" t="s">
        <v>186</v>
      </c>
      <c r="K3126">
        <v>7.2853839999999996</v>
      </c>
      <c r="L3126">
        <v>9.2255850000000006</v>
      </c>
      <c r="M3126">
        <v>9.0654859999999999</v>
      </c>
      <c r="N3126">
        <v>10.708368</v>
      </c>
      <c r="O3126">
        <v>11.757179000000001</v>
      </c>
      <c r="P3126">
        <v>12.435381</v>
      </c>
      <c r="Q3126">
        <v>13.577724</v>
      </c>
      <c r="R3126">
        <v>14.3093</v>
      </c>
      <c r="S3126">
        <v>15.291202999999999</v>
      </c>
      <c r="T3126">
        <v>15.687608000000001</v>
      </c>
      <c r="U3126">
        <v>16.228642000000001</v>
      </c>
      <c r="V3126">
        <v>16.779463</v>
      </c>
      <c r="W3126">
        <v>17.321411000000001</v>
      </c>
      <c r="X3126">
        <v>17.545000000000002</v>
      </c>
      <c r="Y3126">
        <v>17.896356999999998</v>
      </c>
      <c r="Z3126">
        <v>18.598013000000002</v>
      </c>
      <c r="AA3126">
        <v>18.648154999999999</v>
      </c>
      <c r="AB3126">
        <v>19.677637000000001</v>
      </c>
      <c r="AC3126">
        <v>19.912839999999999</v>
      </c>
      <c r="AD3126">
        <v>21.012858999999999</v>
      </c>
      <c r="AE3126">
        <v>21.715731000000002</v>
      </c>
      <c r="AF3126">
        <v>22.343288000000001</v>
      </c>
      <c r="AG3126">
        <v>23.313786</v>
      </c>
      <c r="AH3126">
        <v>23.832301999999999</v>
      </c>
      <c r="AI3126">
        <v>24.463954999999999</v>
      </c>
      <c r="AJ3126">
        <v>25.419682999999999</v>
      </c>
      <c r="AK3126">
        <v>26.069866000000001</v>
      </c>
      <c r="AL3126">
        <v>26.831892</v>
      </c>
      <c r="AM3126">
        <v>27.620999999999999</v>
      </c>
      <c r="AN3126">
        <v>28.14959</v>
      </c>
      <c r="AO3126" s="1">
        <v>4.8000000000000001E-2</v>
      </c>
    </row>
    <row r="3127" spans="1:41" hidden="1" x14ac:dyDescent="0.2">
      <c r="A3127" t="s">
        <v>2357</v>
      </c>
      <c r="B3127" t="s">
        <v>21</v>
      </c>
      <c r="C3127" t="s">
        <v>2648</v>
      </c>
      <c r="D3127" t="s">
        <v>2680</v>
      </c>
      <c r="E3127" t="s">
        <v>2669</v>
      </c>
      <c r="F3127" t="s">
        <v>2655</v>
      </c>
      <c r="I3127" t="s">
        <v>186</v>
      </c>
    </row>
    <row r="3128" spans="1:41" hidden="1" x14ac:dyDescent="0.2">
      <c r="A3128" t="s">
        <v>2357</v>
      </c>
      <c r="B3128" t="s">
        <v>11</v>
      </c>
      <c r="C3128" t="s">
        <v>2648</v>
      </c>
      <c r="D3128" t="s">
        <v>2680</v>
      </c>
      <c r="E3128" t="s">
        <v>2669</v>
      </c>
      <c r="F3128" t="s">
        <v>2655</v>
      </c>
      <c r="G3128" t="s">
        <v>2651</v>
      </c>
      <c r="H3128" t="s">
        <v>2294</v>
      </c>
      <c r="I3128" t="s">
        <v>186</v>
      </c>
      <c r="K3128">
        <v>5.4860559999999996</v>
      </c>
      <c r="L3128">
        <v>4.3780970000000003</v>
      </c>
      <c r="M3128">
        <v>4.2374879999999999</v>
      </c>
      <c r="N3128">
        <v>3.9639760000000002</v>
      </c>
      <c r="O3128">
        <v>3.8829199999999999</v>
      </c>
      <c r="P3128">
        <v>4.0465549999999997</v>
      </c>
      <c r="Q3128">
        <v>4.3163770000000001</v>
      </c>
      <c r="R3128">
        <v>4.6526509999999996</v>
      </c>
      <c r="S3128">
        <v>4.9463679999999997</v>
      </c>
      <c r="T3128">
        <v>5.1746290000000004</v>
      </c>
      <c r="U3128">
        <v>5.368906</v>
      </c>
      <c r="V3128">
        <v>5.593852</v>
      </c>
      <c r="W3128">
        <v>5.8094380000000001</v>
      </c>
      <c r="X3128">
        <v>5.9592809999999998</v>
      </c>
      <c r="Y3128">
        <v>6.0575109999999999</v>
      </c>
      <c r="Z3128">
        <v>6.2035369999999999</v>
      </c>
      <c r="AA3128">
        <v>6.3357859999999997</v>
      </c>
      <c r="AB3128">
        <v>6.5048909999999998</v>
      </c>
      <c r="AC3128">
        <v>6.6711580000000001</v>
      </c>
      <c r="AD3128">
        <v>6.8825190000000003</v>
      </c>
      <c r="AE3128">
        <v>7.071815</v>
      </c>
      <c r="AF3128">
        <v>7.2180400000000002</v>
      </c>
      <c r="AG3128">
        <v>7.410056</v>
      </c>
      <c r="AH3128">
        <v>7.6250650000000002</v>
      </c>
      <c r="AI3128">
        <v>7.829186</v>
      </c>
      <c r="AJ3128">
        <v>8.0437340000000006</v>
      </c>
      <c r="AK3128">
        <v>8.2619249999999997</v>
      </c>
      <c r="AL3128">
        <v>8.5195559999999997</v>
      </c>
      <c r="AM3128">
        <v>8.7060510000000004</v>
      </c>
      <c r="AN3128">
        <v>8.8637429999999995</v>
      </c>
      <c r="AO3128" s="1">
        <v>1.7000000000000001E-2</v>
      </c>
    </row>
    <row r="3129" spans="1:41" hidden="1" x14ac:dyDescent="0.2">
      <c r="A3129" t="s">
        <v>2357</v>
      </c>
      <c r="B3129" t="s">
        <v>13</v>
      </c>
      <c r="C3129" t="s">
        <v>2648</v>
      </c>
      <c r="D3129" t="s">
        <v>2680</v>
      </c>
      <c r="E3129" t="s">
        <v>2669</v>
      </c>
      <c r="F3129" t="s">
        <v>2655</v>
      </c>
      <c r="G3129" t="s">
        <v>2652</v>
      </c>
      <c r="H3129" t="s">
        <v>2295</v>
      </c>
      <c r="I3129" t="s">
        <v>186</v>
      </c>
      <c r="K3129">
        <v>5.442151</v>
      </c>
      <c r="L3129">
        <v>4.1299210000000004</v>
      </c>
      <c r="M3129">
        <v>3.8409170000000001</v>
      </c>
      <c r="N3129">
        <v>3.5027439999999999</v>
      </c>
      <c r="O3129">
        <v>3.4659589999999998</v>
      </c>
      <c r="P3129">
        <v>3.554856</v>
      </c>
      <c r="Q3129">
        <v>3.7125360000000001</v>
      </c>
      <c r="R3129">
        <v>3.9477669999999998</v>
      </c>
      <c r="S3129">
        <v>4.154884</v>
      </c>
      <c r="T3129">
        <v>4.3513919999999997</v>
      </c>
      <c r="U3129">
        <v>4.5083539999999998</v>
      </c>
      <c r="V3129">
        <v>4.6775729999999998</v>
      </c>
      <c r="W3129">
        <v>4.9336169999999999</v>
      </c>
      <c r="X3129">
        <v>5.0970110000000002</v>
      </c>
      <c r="Y3129">
        <v>5.1964319999999997</v>
      </c>
      <c r="Z3129">
        <v>5.3326849999999997</v>
      </c>
      <c r="AA3129">
        <v>5.4224189999999997</v>
      </c>
      <c r="AB3129">
        <v>5.526929</v>
      </c>
      <c r="AC3129">
        <v>5.7113449999999997</v>
      </c>
      <c r="AD3129">
        <v>5.7551430000000003</v>
      </c>
      <c r="AE3129">
        <v>5.8537650000000001</v>
      </c>
      <c r="AF3129">
        <v>5.9254930000000003</v>
      </c>
      <c r="AG3129">
        <v>6.0292380000000003</v>
      </c>
      <c r="AH3129">
        <v>6.2107150000000004</v>
      </c>
      <c r="AI3129">
        <v>6.2699930000000004</v>
      </c>
      <c r="AJ3129">
        <v>6.446396</v>
      </c>
      <c r="AK3129">
        <v>6.6185270000000003</v>
      </c>
      <c r="AL3129">
        <v>6.8050759999999997</v>
      </c>
      <c r="AM3129">
        <v>6.979101</v>
      </c>
      <c r="AN3129">
        <v>7.1190020000000001</v>
      </c>
      <c r="AO3129" s="1">
        <v>8.9999999999999993E-3</v>
      </c>
    </row>
    <row r="3130" spans="1:41" hidden="1" x14ac:dyDescent="0.2">
      <c r="A3130" t="s">
        <v>2357</v>
      </c>
      <c r="B3130" t="s">
        <v>15</v>
      </c>
      <c r="C3130" t="s">
        <v>2648</v>
      </c>
      <c r="D3130" t="s">
        <v>2680</v>
      </c>
      <c r="E3130" t="s">
        <v>2669</v>
      </c>
      <c r="F3130" t="s">
        <v>2655</v>
      </c>
      <c r="G3130" t="s">
        <v>2653</v>
      </c>
      <c r="H3130" t="s">
        <v>2296</v>
      </c>
      <c r="I3130" t="s">
        <v>186</v>
      </c>
      <c r="K3130">
        <v>5.4804199999999996</v>
      </c>
      <c r="L3130">
        <v>4.8954050000000002</v>
      </c>
      <c r="M3130">
        <v>4.9433759999999998</v>
      </c>
      <c r="N3130">
        <v>4.9017869999999997</v>
      </c>
      <c r="O3130">
        <v>5.0141090000000004</v>
      </c>
      <c r="P3130">
        <v>5.3236160000000003</v>
      </c>
      <c r="Q3130">
        <v>5.6362639999999997</v>
      </c>
      <c r="R3130">
        <v>6.1887109999999996</v>
      </c>
      <c r="S3130">
        <v>6.7075050000000003</v>
      </c>
      <c r="T3130">
        <v>7.1160069999999997</v>
      </c>
      <c r="U3130">
        <v>7.5031920000000003</v>
      </c>
      <c r="V3130">
        <v>7.8869879999999997</v>
      </c>
      <c r="W3130">
        <v>8.2639220000000009</v>
      </c>
      <c r="X3130">
        <v>8.6539020000000004</v>
      </c>
      <c r="Y3130">
        <v>8.8494670000000006</v>
      </c>
      <c r="Z3130">
        <v>9.3213139999999992</v>
      </c>
      <c r="AA3130">
        <v>9.5862789999999993</v>
      </c>
      <c r="AB3130">
        <v>9.9633839999999996</v>
      </c>
      <c r="AC3130">
        <v>10.401548</v>
      </c>
      <c r="AD3130">
        <v>10.954134</v>
      </c>
      <c r="AE3130">
        <v>11.231236000000001</v>
      </c>
      <c r="AF3130">
        <v>11.458755</v>
      </c>
      <c r="AG3130">
        <v>11.774407999999999</v>
      </c>
      <c r="AH3130">
        <v>12.328066</v>
      </c>
      <c r="AI3130">
        <v>12.765142000000001</v>
      </c>
      <c r="AJ3130">
        <v>13.154059</v>
      </c>
      <c r="AK3130">
        <v>13.474976</v>
      </c>
      <c r="AL3130">
        <v>13.911239999999999</v>
      </c>
      <c r="AM3130">
        <v>14.293569</v>
      </c>
      <c r="AN3130">
        <v>14.959372999999999</v>
      </c>
      <c r="AO3130" s="1">
        <v>3.5000000000000003E-2</v>
      </c>
    </row>
    <row r="3131" spans="1:41" hidden="1" x14ac:dyDescent="0.2">
      <c r="A3131" t="s">
        <v>2357</v>
      </c>
      <c r="B3131" t="s">
        <v>114</v>
      </c>
      <c r="C3131" t="s">
        <v>2648</v>
      </c>
      <c r="D3131" t="s">
        <v>2680</v>
      </c>
      <c r="E3131" t="s">
        <v>2669</v>
      </c>
      <c r="F3131" t="s">
        <v>2670</v>
      </c>
      <c r="I3131" t="s">
        <v>186</v>
      </c>
    </row>
    <row r="3132" spans="1:41" hidden="1" x14ac:dyDescent="0.2">
      <c r="A3132" t="s">
        <v>2357</v>
      </c>
      <c r="B3132" t="s">
        <v>11</v>
      </c>
      <c r="C3132" t="s">
        <v>2648</v>
      </c>
      <c r="D3132" t="s">
        <v>2680</v>
      </c>
      <c r="E3132" t="s">
        <v>2669</v>
      </c>
      <c r="F3132" t="s">
        <v>2670</v>
      </c>
      <c r="G3132" t="s">
        <v>2651</v>
      </c>
      <c r="H3132" t="s">
        <v>2297</v>
      </c>
      <c r="I3132" t="s">
        <v>186</v>
      </c>
      <c r="K3132">
        <v>1.994575</v>
      </c>
      <c r="L3132">
        <v>2.0825300000000002</v>
      </c>
      <c r="M3132">
        <v>2.0877750000000002</v>
      </c>
      <c r="N3132">
        <v>2.1574870000000002</v>
      </c>
      <c r="O3132">
        <v>1.9138520000000001</v>
      </c>
      <c r="P3132">
        <v>1.932917</v>
      </c>
      <c r="Q3132">
        <v>1.9890380000000001</v>
      </c>
      <c r="R3132">
        <v>1.9635549999999999</v>
      </c>
      <c r="S3132">
        <v>2.025325</v>
      </c>
      <c r="T3132">
        <v>2.0513659999999998</v>
      </c>
      <c r="U3132">
        <v>2.0996709999999998</v>
      </c>
      <c r="V3132">
        <v>1.994235</v>
      </c>
      <c r="W3132">
        <v>1.9581900000000001</v>
      </c>
      <c r="X3132">
        <v>1.959111</v>
      </c>
      <c r="Y3132">
        <v>1.979895</v>
      </c>
      <c r="Z3132">
        <v>2.0123600000000001</v>
      </c>
      <c r="AA3132">
        <v>2.0587110000000002</v>
      </c>
      <c r="AB3132">
        <v>2.1072519999999999</v>
      </c>
      <c r="AC3132">
        <v>2.150954</v>
      </c>
      <c r="AD3132">
        <v>2.2013289999999999</v>
      </c>
      <c r="AE3132">
        <v>2.2553559999999999</v>
      </c>
      <c r="AF3132">
        <v>2.3010700000000002</v>
      </c>
      <c r="AG3132">
        <v>2.3476499999999998</v>
      </c>
      <c r="AH3132">
        <v>2.3888530000000001</v>
      </c>
      <c r="AI3132">
        <v>2.4391370000000001</v>
      </c>
      <c r="AJ3132">
        <v>2.4330379999999998</v>
      </c>
      <c r="AK3132">
        <v>2.470545</v>
      </c>
      <c r="AL3132">
        <v>2.5197059999999998</v>
      </c>
      <c r="AM3132">
        <v>2.5736690000000002</v>
      </c>
      <c r="AN3132">
        <v>2.6329760000000002</v>
      </c>
      <c r="AO3132" s="1">
        <v>0.01</v>
      </c>
    </row>
    <row r="3133" spans="1:41" hidden="1" x14ac:dyDescent="0.2">
      <c r="A3133" t="s">
        <v>2357</v>
      </c>
      <c r="B3133" t="s">
        <v>13</v>
      </c>
      <c r="C3133" t="s">
        <v>2648</v>
      </c>
      <c r="D3133" t="s">
        <v>2680</v>
      </c>
      <c r="E3133" t="s">
        <v>2669</v>
      </c>
      <c r="F3133" t="s">
        <v>2670</v>
      </c>
      <c r="G3133" t="s">
        <v>2652</v>
      </c>
      <c r="H3133" t="s">
        <v>2298</v>
      </c>
      <c r="I3133" t="s">
        <v>186</v>
      </c>
      <c r="K3133">
        <v>1.993978</v>
      </c>
      <c r="L3133">
        <v>2.0846070000000001</v>
      </c>
      <c r="M3133">
        <v>2.0819860000000001</v>
      </c>
      <c r="N3133">
        <v>2.1353659999999999</v>
      </c>
      <c r="O3133">
        <v>1.8562989999999999</v>
      </c>
      <c r="P3133">
        <v>1.839577</v>
      </c>
      <c r="Q3133">
        <v>1.888638</v>
      </c>
      <c r="R3133">
        <v>1.8579889999999999</v>
      </c>
      <c r="S3133">
        <v>1.9325460000000001</v>
      </c>
      <c r="T3133">
        <v>1.944285</v>
      </c>
      <c r="U3133">
        <v>2.011755</v>
      </c>
      <c r="V3133">
        <v>1.889445</v>
      </c>
      <c r="W3133">
        <v>1.881696</v>
      </c>
      <c r="X3133">
        <v>1.9094500000000001</v>
      </c>
      <c r="Y3133">
        <v>1.916285</v>
      </c>
      <c r="Z3133">
        <v>1.9228149999999999</v>
      </c>
      <c r="AA3133">
        <v>1.9643390000000001</v>
      </c>
      <c r="AB3133">
        <v>1.998094</v>
      </c>
      <c r="AC3133">
        <v>2.0479240000000001</v>
      </c>
      <c r="AD3133">
        <v>2.0798329999999998</v>
      </c>
      <c r="AE3133">
        <v>2.1063000000000001</v>
      </c>
      <c r="AF3133">
        <v>2.1230600000000002</v>
      </c>
      <c r="AG3133">
        <v>2.1538819999999999</v>
      </c>
      <c r="AH3133">
        <v>2.1858740000000001</v>
      </c>
      <c r="AI3133">
        <v>2.2299720000000001</v>
      </c>
      <c r="AJ3133">
        <v>2.267906</v>
      </c>
      <c r="AK3133">
        <v>2.2979639999999999</v>
      </c>
      <c r="AL3133">
        <v>2.3186770000000001</v>
      </c>
      <c r="AM3133">
        <v>2.3524959999999999</v>
      </c>
      <c r="AN3133">
        <v>2.3775740000000001</v>
      </c>
      <c r="AO3133" s="1">
        <v>6.0000000000000001E-3</v>
      </c>
    </row>
    <row r="3134" spans="1:41" hidden="1" x14ac:dyDescent="0.2">
      <c r="A3134" t="s">
        <v>2357</v>
      </c>
      <c r="B3134" t="s">
        <v>15</v>
      </c>
      <c r="C3134" t="s">
        <v>2648</v>
      </c>
      <c r="D3134" t="s">
        <v>2680</v>
      </c>
      <c r="E3134" t="s">
        <v>2669</v>
      </c>
      <c r="F3134" t="s">
        <v>2670</v>
      </c>
      <c r="G3134" t="s">
        <v>2653</v>
      </c>
      <c r="H3134" t="s">
        <v>2299</v>
      </c>
      <c r="I3134" t="s">
        <v>186</v>
      </c>
      <c r="K3134">
        <v>1.995592</v>
      </c>
      <c r="L3134">
        <v>2.087475</v>
      </c>
      <c r="M3134">
        <v>2.1194069999999998</v>
      </c>
      <c r="N3134">
        <v>2.1879430000000002</v>
      </c>
      <c r="O3134">
        <v>1.973228</v>
      </c>
      <c r="P3134">
        <v>1.99024</v>
      </c>
      <c r="Q3134">
        <v>2.0420639999999999</v>
      </c>
      <c r="R3134">
        <v>2.0041020000000001</v>
      </c>
      <c r="S3134">
        <v>2.053283</v>
      </c>
      <c r="T3134">
        <v>2.0811489999999999</v>
      </c>
      <c r="U3134">
        <v>2.127421</v>
      </c>
      <c r="V3134">
        <v>2.0436960000000002</v>
      </c>
      <c r="W3134">
        <v>2.0032130000000001</v>
      </c>
      <c r="X3134">
        <v>2.0317210000000001</v>
      </c>
      <c r="Y3134">
        <v>2.054068</v>
      </c>
      <c r="Z3134">
        <v>2.073715</v>
      </c>
      <c r="AA3134">
        <v>2.1104880000000001</v>
      </c>
      <c r="AB3134">
        <v>2.1387360000000002</v>
      </c>
      <c r="AC3134">
        <v>2.1731750000000001</v>
      </c>
      <c r="AD3134">
        <v>2.2115649999999998</v>
      </c>
      <c r="AE3134">
        <v>2.263798</v>
      </c>
      <c r="AF3134">
        <v>2.3042859999999998</v>
      </c>
      <c r="AG3134">
        <v>2.3591489999999999</v>
      </c>
      <c r="AH3134">
        <v>2.4275419999999999</v>
      </c>
      <c r="AI3134">
        <v>2.50318</v>
      </c>
      <c r="AJ3134">
        <v>2.5809929999999999</v>
      </c>
      <c r="AK3134">
        <v>2.6633719999999999</v>
      </c>
      <c r="AL3134">
        <v>2.7321209999999998</v>
      </c>
      <c r="AM3134">
        <v>2.7936960000000002</v>
      </c>
      <c r="AN3134">
        <v>2.8561269999999999</v>
      </c>
      <c r="AO3134" s="1">
        <v>1.2E-2</v>
      </c>
    </row>
    <row r="3135" spans="1:41" hidden="1" x14ac:dyDescent="0.2">
      <c r="A3135" t="s">
        <v>2357</v>
      </c>
      <c r="B3135" t="s">
        <v>118</v>
      </c>
      <c r="C3135" t="s">
        <v>2648</v>
      </c>
      <c r="D3135" t="s">
        <v>2680</v>
      </c>
      <c r="E3135" t="s">
        <v>2669</v>
      </c>
      <c r="F3135" t="s">
        <v>2671</v>
      </c>
      <c r="I3135" t="s">
        <v>186</v>
      </c>
    </row>
    <row r="3136" spans="1:41" hidden="1" x14ac:dyDescent="0.2">
      <c r="A3136" t="s">
        <v>2357</v>
      </c>
      <c r="B3136" t="s">
        <v>11</v>
      </c>
      <c r="C3136" t="s">
        <v>2648</v>
      </c>
      <c r="D3136" t="s">
        <v>2680</v>
      </c>
      <c r="E3136" t="s">
        <v>2669</v>
      </c>
      <c r="F3136" t="s">
        <v>2671</v>
      </c>
      <c r="G3136" t="s">
        <v>2651</v>
      </c>
      <c r="H3136" t="s">
        <v>2300</v>
      </c>
      <c r="I3136" t="s">
        <v>186</v>
      </c>
      <c r="K3136">
        <v>0.71666399999999997</v>
      </c>
      <c r="L3136">
        <v>0.73504000000000003</v>
      </c>
      <c r="M3136">
        <v>0.75029400000000002</v>
      </c>
      <c r="N3136">
        <v>0.76839900000000005</v>
      </c>
      <c r="O3136">
        <v>0.788937</v>
      </c>
      <c r="P3136">
        <v>0.80945999999999996</v>
      </c>
      <c r="Q3136">
        <v>0.83239399999999997</v>
      </c>
      <c r="R3136">
        <v>0.85455099999999995</v>
      </c>
      <c r="S3136">
        <v>0.87787400000000004</v>
      </c>
      <c r="T3136">
        <v>0.90090700000000001</v>
      </c>
      <c r="U3136">
        <v>0.92300800000000005</v>
      </c>
      <c r="V3136">
        <v>0.946218</v>
      </c>
      <c r="W3136">
        <v>0.96992599999999995</v>
      </c>
      <c r="X3136">
        <v>0.99299499999999996</v>
      </c>
      <c r="Y3136">
        <v>1.0178720000000001</v>
      </c>
      <c r="Z3136">
        <v>1.043312</v>
      </c>
      <c r="AA3136">
        <v>1.06792</v>
      </c>
      <c r="AB3136">
        <v>1.094794</v>
      </c>
      <c r="AC3136">
        <v>1.1221639999999999</v>
      </c>
      <c r="AD3136">
        <v>1.150844</v>
      </c>
      <c r="AE3136">
        <v>1.1802429999999999</v>
      </c>
      <c r="AF3136">
        <v>1.2105250000000001</v>
      </c>
      <c r="AG3136">
        <v>1.2417180000000001</v>
      </c>
      <c r="AH3136">
        <v>1.273598</v>
      </c>
      <c r="AI3136">
        <v>1.306138</v>
      </c>
      <c r="AJ3136">
        <v>1.3396779999999999</v>
      </c>
      <c r="AK3136">
        <v>1.373974</v>
      </c>
      <c r="AL3136">
        <v>1.4092260000000001</v>
      </c>
      <c r="AM3136">
        <v>1.4454959999999999</v>
      </c>
      <c r="AN3136">
        <v>1.482631</v>
      </c>
      <c r="AO3136" s="1">
        <v>2.5000000000000001E-2</v>
      </c>
    </row>
    <row r="3137" spans="1:41" hidden="1" x14ac:dyDescent="0.2">
      <c r="A3137" t="s">
        <v>2357</v>
      </c>
      <c r="B3137" t="s">
        <v>13</v>
      </c>
      <c r="C3137" t="s">
        <v>2648</v>
      </c>
      <c r="D3137" t="s">
        <v>2680</v>
      </c>
      <c r="E3137" t="s">
        <v>2669</v>
      </c>
      <c r="F3137" t="s">
        <v>2671</v>
      </c>
      <c r="G3137" t="s">
        <v>2652</v>
      </c>
      <c r="H3137" t="s">
        <v>2301</v>
      </c>
      <c r="I3137" t="s">
        <v>186</v>
      </c>
      <c r="K3137">
        <v>0.71666399999999997</v>
      </c>
      <c r="L3137">
        <v>0.73484000000000005</v>
      </c>
      <c r="M3137">
        <v>0.74964900000000001</v>
      </c>
      <c r="N3137">
        <v>0.76737900000000003</v>
      </c>
      <c r="O3137">
        <v>0.78814099999999998</v>
      </c>
      <c r="P3137">
        <v>0.80953200000000003</v>
      </c>
      <c r="Q3137">
        <v>0.83399000000000001</v>
      </c>
      <c r="R3137">
        <v>0.85847700000000005</v>
      </c>
      <c r="S3137">
        <v>0.88492099999999996</v>
      </c>
      <c r="T3137">
        <v>0.91161899999999996</v>
      </c>
      <c r="U3137">
        <v>0.93797600000000003</v>
      </c>
      <c r="V3137">
        <v>0.96588700000000005</v>
      </c>
      <c r="W3137">
        <v>0.99419800000000003</v>
      </c>
      <c r="X3137">
        <v>1.0216259999999999</v>
      </c>
      <c r="Y3137">
        <v>1.050554</v>
      </c>
      <c r="Z3137">
        <v>1.079626</v>
      </c>
      <c r="AA3137">
        <v>1.107971</v>
      </c>
      <c r="AB3137">
        <v>1.137537</v>
      </c>
      <c r="AC3137">
        <v>1.167205</v>
      </c>
      <c r="AD3137">
        <v>1.198455</v>
      </c>
      <c r="AE3137">
        <v>1.229571</v>
      </c>
      <c r="AF3137">
        <v>1.261082</v>
      </c>
      <c r="AG3137">
        <v>1.292565</v>
      </c>
      <c r="AH3137">
        <v>1.324219</v>
      </c>
      <c r="AI3137">
        <v>1.3556999999999999</v>
      </c>
      <c r="AJ3137">
        <v>1.38798</v>
      </c>
      <c r="AK3137">
        <v>1.41927</v>
      </c>
      <c r="AL3137">
        <v>1.450377</v>
      </c>
      <c r="AM3137">
        <v>1.4812000000000001</v>
      </c>
      <c r="AN3137">
        <v>1.511145</v>
      </c>
      <c r="AO3137" s="1">
        <v>2.5999999999999999E-2</v>
      </c>
    </row>
    <row r="3138" spans="1:41" hidden="1" x14ac:dyDescent="0.2">
      <c r="A3138" t="s">
        <v>2357</v>
      </c>
      <c r="B3138" t="s">
        <v>15</v>
      </c>
      <c r="C3138" t="s">
        <v>2648</v>
      </c>
      <c r="D3138" t="s">
        <v>2680</v>
      </c>
      <c r="E3138" t="s">
        <v>2669</v>
      </c>
      <c r="F3138" t="s">
        <v>2671</v>
      </c>
      <c r="G3138" t="s">
        <v>2653</v>
      </c>
      <c r="H3138" t="s">
        <v>2302</v>
      </c>
      <c r="I3138" t="s">
        <v>186</v>
      </c>
      <c r="K3138">
        <v>0.71666399999999997</v>
      </c>
      <c r="L3138">
        <v>0.73543700000000001</v>
      </c>
      <c r="M3138">
        <v>0.750969</v>
      </c>
      <c r="N3138">
        <v>0.76923799999999998</v>
      </c>
      <c r="O3138">
        <v>0.79012199999999999</v>
      </c>
      <c r="P3138">
        <v>0.80982799999999999</v>
      </c>
      <c r="Q3138">
        <v>0.83080900000000002</v>
      </c>
      <c r="R3138">
        <v>0.849993</v>
      </c>
      <c r="S3138">
        <v>0.86969099999999999</v>
      </c>
      <c r="T3138">
        <v>0.88810100000000003</v>
      </c>
      <c r="U3138">
        <v>0.90458700000000003</v>
      </c>
      <c r="V3138">
        <v>0.92150100000000001</v>
      </c>
      <c r="W3138">
        <v>0.93859999999999999</v>
      </c>
      <c r="X3138">
        <v>0.95498099999999997</v>
      </c>
      <c r="Y3138">
        <v>0.973383</v>
      </c>
      <c r="Z3138">
        <v>0.99298500000000001</v>
      </c>
      <c r="AA3138">
        <v>1.0124759999999999</v>
      </c>
      <c r="AB3138">
        <v>1.034653</v>
      </c>
      <c r="AC3138">
        <v>1.057984</v>
      </c>
      <c r="AD3138">
        <v>1.0826420000000001</v>
      </c>
      <c r="AE3138">
        <v>1.1084750000000001</v>
      </c>
      <c r="AF3138">
        <v>1.135473</v>
      </c>
      <c r="AG3138">
        <v>1.163672</v>
      </c>
      <c r="AH3138">
        <v>1.1932210000000001</v>
      </c>
      <c r="AI3138">
        <v>1.2238979999999999</v>
      </c>
      <c r="AJ3138">
        <v>1.2559340000000001</v>
      </c>
      <c r="AK3138">
        <v>1.2892440000000001</v>
      </c>
      <c r="AL3138">
        <v>1.3238799999999999</v>
      </c>
      <c r="AM3138">
        <v>1.3598269999999999</v>
      </c>
      <c r="AN3138">
        <v>1.397079</v>
      </c>
      <c r="AO3138" s="1">
        <v>2.3E-2</v>
      </c>
    </row>
    <row r="3139" spans="1:41" hidden="1" x14ac:dyDescent="0.2">
      <c r="A3139" t="s">
        <v>2357</v>
      </c>
      <c r="B3139" t="s">
        <v>122</v>
      </c>
    </row>
    <row r="3140" spans="1:41" hidden="1" x14ac:dyDescent="0.2">
      <c r="A3140" t="s">
        <v>2357</v>
      </c>
      <c r="B3140" t="s">
        <v>9</v>
      </c>
      <c r="C3140" t="s">
        <v>2648</v>
      </c>
      <c r="D3140" t="s">
        <v>2680</v>
      </c>
      <c r="E3140" t="s">
        <v>2672</v>
      </c>
      <c r="F3140" t="s">
        <v>2650</v>
      </c>
      <c r="I3140" t="s">
        <v>186</v>
      </c>
    </row>
    <row r="3141" spans="1:41" hidden="1" x14ac:dyDescent="0.2">
      <c r="A3141" t="s">
        <v>2357</v>
      </c>
      <c r="B3141" t="s">
        <v>11</v>
      </c>
      <c r="C3141" t="s">
        <v>2648</v>
      </c>
      <c r="D3141" t="s">
        <v>2680</v>
      </c>
      <c r="E3141" t="s">
        <v>2672</v>
      </c>
      <c r="F3141" t="s">
        <v>2650</v>
      </c>
      <c r="G3141" t="s">
        <v>2651</v>
      </c>
      <c r="H3141" t="s">
        <v>2303</v>
      </c>
      <c r="I3141" t="s">
        <v>186</v>
      </c>
      <c r="K3141">
        <v>19.333178</v>
      </c>
      <c r="L3141">
        <v>21.514999</v>
      </c>
      <c r="M3141">
        <v>21.456603999999999</v>
      </c>
      <c r="N3141">
        <v>21.891767999999999</v>
      </c>
      <c r="O3141">
        <v>22.348580999999999</v>
      </c>
      <c r="P3141">
        <v>23.027411000000001</v>
      </c>
      <c r="Q3141">
        <v>23.973690000000001</v>
      </c>
      <c r="R3141">
        <v>25.165457</v>
      </c>
      <c r="S3141">
        <v>26.291996000000001</v>
      </c>
      <c r="T3141">
        <v>27.447555999999999</v>
      </c>
      <c r="U3141">
        <v>28.603688999999999</v>
      </c>
      <c r="V3141">
        <v>29.706242</v>
      </c>
      <c r="W3141">
        <v>30.809061</v>
      </c>
      <c r="X3141">
        <v>31.828845999999999</v>
      </c>
      <c r="Y3141">
        <v>32.781039999999997</v>
      </c>
      <c r="Z3141">
        <v>33.764949999999999</v>
      </c>
      <c r="AA3141">
        <v>34.815105000000003</v>
      </c>
      <c r="AB3141">
        <v>35.888373999999999</v>
      </c>
      <c r="AC3141">
        <v>36.883685999999997</v>
      </c>
      <c r="AD3141">
        <v>38.129547000000002</v>
      </c>
      <c r="AE3141">
        <v>39.320320000000002</v>
      </c>
      <c r="AF3141">
        <v>40.350409999999997</v>
      </c>
      <c r="AG3141">
        <v>41.558945000000001</v>
      </c>
      <c r="AH3141">
        <v>42.866146000000001</v>
      </c>
      <c r="AI3141">
        <v>43.991154000000002</v>
      </c>
      <c r="AJ3141">
        <v>45.200054000000002</v>
      </c>
      <c r="AK3141">
        <v>46.388328999999999</v>
      </c>
      <c r="AL3141">
        <v>47.547775000000001</v>
      </c>
      <c r="AM3141">
        <v>48.636341000000002</v>
      </c>
      <c r="AN3141">
        <v>49.709243999999998</v>
      </c>
      <c r="AO3141" s="1">
        <v>3.3000000000000002E-2</v>
      </c>
    </row>
    <row r="3142" spans="1:41" hidden="1" x14ac:dyDescent="0.2">
      <c r="A3142" t="s">
        <v>2357</v>
      </c>
      <c r="B3142" t="s">
        <v>13</v>
      </c>
      <c r="C3142" t="s">
        <v>2648</v>
      </c>
      <c r="D3142" t="s">
        <v>2680</v>
      </c>
      <c r="E3142" t="s">
        <v>2672</v>
      </c>
      <c r="F3142" t="s">
        <v>2650</v>
      </c>
      <c r="G3142" t="s">
        <v>2652</v>
      </c>
      <c r="H3142" t="s">
        <v>2304</v>
      </c>
      <c r="I3142" t="s">
        <v>186</v>
      </c>
      <c r="K3142">
        <v>19.333096000000001</v>
      </c>
      <c r="L3142">
        <v>21.357088000000001</v>
      </c>
      <c r="M3142">
        <v>20.620968000000001</v>
      </c>
      <c r="N3142">
        <v>20.372613999999999</v>
      </c>
      <c r="O3142">
        <v>20.384542</v>
      </c>
      <c r="P3142">
        <v>20.665424000000002</v>
      </c>
      <c r="Q3142">
        <v>21.149891</v>
      </c>
      <c r="R3142">
        <v>21.895724999999999</v>
      </c>
      <c r="S3142">
        <v>22.796282000000001</v>
      </c>
      <c r="T3142">
        <v>23.680686999999999</v>
      </c>
      <c r="U3142">
        <v>24.556540999999999</v>
      </c>
      <c r="V3142">
        <v>25.632785999999999</v>
      </c>
      <c r="W3142">
        <v>26.769461</v>
      </c>
      <c r="X3142">
        <v>27.704218000000001</v>
      </c>
      <c r="Y3142">
        <v>28.502392</v>
      </c>
      <c r="Z3142">
        <v>29.318380000000001</v>
      </c>
      <c r="AA3142">
        <v>30.251753000000001</v>
      </c>
      <c r="AB3142">
        <v>31.279837000000001</v>
      </c>
      <c r="AC3142">
        <v>32.168877000000002</v>
      </c>
      <c r="AD3142">
        <v>33.316203999999999</v>
      </c>
      <c r="AE3142">
        <v>34.291221999999998</v>
      </c>
      <c r="AF3142">
        <v>35.195689999999999</v>
      </c>
      <c r="AG3142">
        <v>36.086567000000002</v>
      </c>
      <c r="AH3142">
        <v>36.933678</v>
      </c>
      <c r="AI3142">
        <v>37.757835</v>
      </c>
      <c r="AJ3142">
        <v>38.537883999999998</v>
      </c>
      <c r="AK3142">
        <v>39.183425999999997</v>
      </c>
      <c r="AL3142">
        <v>39.797305999999999</v>
      </c>
      <c r="AM3142">
        <v>40.612740000000002</v>
      </c>
      <c r="AN3142">
        <v>41.350265999999998</v>
      </c>
      <c r="AO3142" s="1">
        <v>2.7E-2</v>
      </c>
    </row>
    <row r="3143" spans="1:41" hidden="1" x14ac:dyDescent="0.2">
      <c r="A3143" t="s">
        <v>2357</v>
      </c>
      <c r="B3143" t="s">
        <v>15</v>
      </c>
      <c r="C3143" t="s">
        <v>2648</v>
      </c>
      <c r="D3143" t="s">
        <v>2680</v>
      </c>
      <c r="E3143" t="s">
        <v>2672</v>
      </c>
      <c r="F3143" t="s">
        <v>2650</v>
      </c>
      <c r="G3143" t="s">
        <v>2653</v>
      </c>
      <c r="H3143" t="s">
        <v>2305</v>
      </c>
      <c r="I3143" t="s">
        <v>186</v>
      </c>
      <c r="K3143">
        <v>19.333321000000002</v>
      </c>
      <c r="L3143">
        <v>22.262695000000001</v>
      </c>
      <c r="M3143">
        <v>22.617211999999999</v>
      </c>
      <c r="N3143">
        <v>23.997316000000001</v>
      </c>
      <c r="O3143">
        <v>25.405888000000001</v>
      </c>
      <c r="P3143">
        <v>26.832611</v>
      </c>
      <c r="Q3143">
        <v>28.258192000000001</v>
      </c>
      <c r="R3143">
        <v>29.798324999999998</v>
      </c>
      <c r="S3143">
        <v>31.858217</v>
      </c>
      <c r="T3143">
        <v>33.630901000000001</v>
      </c>
      <c r="U3143">
        <v>35.322845000000001</v>
      </c>
      <c r="V3143">
        <v>36.935436000000003</v>
      </c>
      <c r="W3143">
        <v>38.439197999999998</v>
      </c>
      <c r="X3143">
        <v>39.843327000000002</v>
      </c>
      <c r="Y3143">
        <v>41.012180000000001</v>
      </c>
      <c r="Z3143">
        <v>42.406322000000003</v>
      </c>
      <c r="AA3143">
        <v>43.668681999999997</v>
      </c>
      <c r="AB3143">
        <v>45.024059000000001</v>
      </c>
      <c r="AC3143">
        <v>46.42754</v>
      </c>
      <c r="AD3143">
        <v>47.612537000000003</v>
      </c>
      <c r="AE3143">
        <v>48.719096999999998</v>
      </c>
      <c r="AF3143">
        <v>49.800212999999999</v>
      </c>
      <c r="AG3143">
        <v>51.121192999999998</v>
      </c>
      <c r="AH3143">
        <v>52.739505999999999</v>
      </c>
      <c r="AI3143">
        <v>54.500281999999999</v>
      </c>
      <c r="AJ3143">
        <v>56.171107999999997</v>
      </c>
      <c r="AK3143">
        <v>57.807003000000002</v>
      </c>
      <c r="AL3143">
        <v>59.363048999999997</v>
      </c>
      <c r="AM3143">
        <v>61.084243999999998</v>
      </c>
      <c r="AN3143">
        <v>62.694735999999999</v>
      </c>
      <c r="AO3143" s="1">
        <v>4.1000000000000002E-2</v>
      </c>
    </row>
    <row r="3144" spans="1:41" hidden="1" x14ac:dyDescent="0.2">
      <c r="A3144" t="s">
        <v>2357</v>
      </c>
      <c r="B3144" t="s">
        <v>79</v>
      </c>
      <c r="C3144" t="s">
        <v>2648</v>
      </c>
      <c r="D3144" t="s">
        <v>2680</v>
      </c>
      <c r="E3144" t="s">
        <v>2672</v>
      </c>
      <c r="F3144" t="s">
        <v>2665</v>
      </c>
      <c r="I3144" t="s">
        <v>186</v>
      </c>
    </row>
    <row r="3145" spans="1:41" hidden="1" x14ac:dyDescent="0.2">
      <c r="A3145" t="s">
        <v>2357</v>
      </c>
      <c r="B3145" t="s">
        <v>11</v>
      </c>
      <c r="C3145" t="s">
        <v>2648</v>
      </c>
      <c r="D3145" t="s">
        <v>2680</v>
      </c>
      <c r="E3145" t="s">
        <v>2672</v>
      </c>
      <c r="F3145" t="s">
        <v>2665</v>
      </c>
      <c r="G3145" t="s">
        <v>2651</v>
      </c>
      <c r="H3145" t="s">
        <v>2306</v>
      </c>
      <c r="I3145" t="s">
        <v>186</v>
      </c>
      <c r="K3145">
        <v>26.885551</v>
      </c>
      <c r="L3145">
        <v>27.534611000000002</v>
      </c>
      <c r="M3145">
        <v>26.569962</v>
      </c>
      <c r="N3145">
        <v>26.765505000000001</v>
      </c>
      <c r="O3145">
        <v>27.044665999999999</v>
      </c>
      <c r="P3145">
        <v>28.003553</v>
      </c>
      <c r="Q3145">
        <v>29.068850999999999</v>
      </c>
      <c r="R3145">
        <v>30.135705999999999</v>
      </c>
      <c r="S3145">
        <v>31.113610999999999</v>
      </c>
      <c r="T3145">
        <v>32.705956</v>
      </c>
      <c r="U3145">
        <v>33.902813000000002</v>
      </c>
      <c r="V3145">
        <v>35.136166000000003</v>
      </c>
      <c r="W3145">
        <v>36.042675000000003</v>
      </c>
      <c r="X3145">
        <v>37.361263000000001</v>
      </c>
      <c r="Y3145">
        <v>38.347453999999999</v>
      </c>
      <c r="Z3145">
        <v>39.465949999999999</v>
      </c>
      <c r="AA3145">
        <v>40.614184999999999</v>
      </c>
      <c r="AB3145">
        <v>42.128619999999998</v>
      </c>
      <c r="AC3145">
        <v>43.274985999999998</v>
      </c>
      <c r="AD3145">
        <v>44.270266999999997</v>
      </c>
      <c r="AE3145">
        <v>45.782725999999997</v>
      </c>
      <c r="AF3145">
        <v>47.128203999999997</v>
      </c>
      <c r="AG3145">
        <v>49.023598</v>
      </c>
      <c r="AH3145">
        <v>50.714587999999999</v>
      </c>
      <c r="AI3145">
        <v>52.085396000000003</v>
      </c>
      <c r="AJ3145">
        <v>53.780827000000002</v>
      </c>
      <c r="AK3145">
        <v>55.176597999999998</v>
      </c>
      <c r="AL3145">
        <v>56.296534999999999</v>
      </c>
      <c r="AM3145">
        <v>57.654784999999997</v>
      </c>
      <c r="AN3145">
        <v>59.050708999999998</v>
      </c>
      <c r="AO3145" s="1">
        <v>2.8000000000000001E-2</v>
      </c>
    </row>
    <row r="3146" spans="1:41" hidden="1" x14ac:dyDescent="0.2">
      <c r="A3146" t="s">
        <v>2357</v>
      </c>
      <c r="B3146" t="s">
        <v>13</v>
      </c>
      <c r="C3146" t="s">
        <v>2648</v>
      </c>
      <c r="D3146" t="s">
        <v>2680</v>
      </c>
      <c r="E3146" t="s">
        <v>2672</v>
      </c>
      <c r="F3146" t="s">
        <v>2665</v>
      </c>
      <c r="G3146" t="s">
        <v>2652</v>
      </c>
      <c r="H3146" t="s">
        <v>2307</v>
      </c>
      <c r="I3146" t="s">
        <v>186</v>
      </c>
      <c r="K3146">
        <v>26.885551</v>
      </c>
      <c r="L3146">
        <v>27.527138000000001</v>
      </c>
      <c r="M3146">
        <v>26.032077999999998</v>
      </c>
      <c r="N3146">
        <v>25.647939999999998</v>
      </c>
      <c r="O3146">
        <v>25.788179</v>
      </c>
      <c r="P3146">
        <v>26.579376</v>
      </c>
      <c r="Q3146">
        <v>27.697638999999999</v>
      </c>
      <c r="R3146">
        <v>28.471325</v>
      </c>
      <c r="S3146">
        <v>29.472632999999998</v>
      </c>
      <c r="T3146">
        <v>30.764880999999999</v>
      </c>
      <c r="U3146">
        <v>32.255211000000003</v>
      </c>
      <c r="V3146">
        <v>33.416828000000002</v>
      </c>
      <c r="W3146">
        <v>33.955604999999998</v>
      </c>
      <c r="X3146">
        <v>35.011260999999998</v>
      </c>
      <c r="Y3146">
        <v>36.147461</v>
      </c>
      <c r="Z3146">
        <v>36.620663</v>
      </c>
      <c r="AA3146">
        <v>37.484015999999997</v>
      </c>
      <c r="AB3146">
        <v>39.194468999999998</v>
      </c>
      <c r="AC3146">
        <v>40.087699999999998</v>
      </c>
      <c r="AD3146">
        <v>42.119804000000002</v>
      </c>
      <c r="AE3146">
        <v>43.342075000000001</v>
      </c>
      <c r="AF3146">
        <v>44.836677999999999</v>
      </c>
      <c r="AG3146">
        <v>46.089740999999997</v>
      </c>
      <c r="AH3146">
        <v>47.470447999999998</v>
      </c>
      <c r="AI3146">
        <v>48.494456999999997</v>
      </c>
      <c r="AJ3146">
        <v>49.471634000000002</v>
      </c>
      <c r="AK3146">
        <v>50.188533999999997</v>
      </c>
      <c r="AL3146">
        <v>51.385632000000001</v>
      </c>
      <c r="AM3146">
        <v>52.985104</v>
      </c>
      <c r="AN3146">
        <v>54.514690000000002</v>
      </c>
      <c r="AO3146" s="1">
        <v>2.5000000000000001E-2</v>
      </c>
    </row>
    <row r="3147" spans="1:41" hidden="1" x14ac:dyDescent="0.2">
      <c r="A3147" t="s">
        <v>2357</v>
      </c>
      <c r="B3147" t="s">
        <v>15</v>
      </c>
      <c r="C3147" t="s">
        <v>2648</v>
      </c>
      <c r="D3147" t="s">
        <v>2680</v>
      </c>
      <c r="E3147" t="s">
        <v>2672</v>
      </c>
      <c r="F3147" t="s">
        <v>2665</v>
      </c>
      <c r="G3147" t="s">
        <v>2653</v>
      </c>
      <c r="H3147" t="s">
        <v>2308</v>
      </c>
      <c r="I3147" t="s">
        <v>186</v>
      </c>
      <c r="K3147">
        <v>26.885551</v>
      </c>
      <c r="L3147">
        <v>27.549505</v>
      </c>
      <c r="M3147">
        <v>26.293092999999999</v>
      </c>
      <c r="N3147">
        <v>27.662012000000001</v>
      </c>
      <c r="O3147">
        <v>28.665043000000001</v>
      </c>
      <c r="P3147">
        <v>29.731055999999999</v>
      </c>
      <c r="Q3147">
        <v>30.945381000000001</v>
      </c>
      <c r="R3147">
        <v>32.268031999999998</v>
      </c>
      <c r="S3147">
        <v>34.195557000000001</v>
      </c>
      <c r="T3147">
        <v>35.592781000000002</v>
      </c>
      <c r="U3147">
        <v>36.814903000000001</v>
      </c>
      <c r="V3147">
        <v>38.084029999999998</v>
      </c>
      <c r="W3147">
        <v>39.24004</v>
      </c>
      <c r="X3147">
        <v>40.368462000000001</v>
      </c>
      <c r="Y3147">
        <v>41.239082000000003</v>
      </c>
      <c r="Z3147">
        <v>42.287052000000003</v>
      </c>
      <c r="AA3147">
        <v>43.544674000000001</v>
      </c>
      <c r="AB3147">
        <v>44.561672000000002</v>
      </c>
      <c r="AC3147">
        <v>45.904559999999996</v>
      </c>
      <c r="AD3147">
        <v>46.547783000000003</v>
      </c>
      <c r="AE3147">
        <v>47.369644000000001</v>
      </c>
      <c r="AF3147">
        <v>48.987155999999999</v>
      </c>
      <c r="AG3147">
        <v>50.634689000000002</v>
      </c>
      <c r="AH3147">
        <v>52.183917999999998</v>
      </c>
      <c r="AI3147">
        <v>54.065170000000002</v>
      </c>
      <c r="AJ3147">
        <v>55.281745999999998</v>
      </c>
      <c r="AK3147">
        <v>56.598205999999998</v>
      </c>
      <c r="AL3147">
        <v>57.527538</v>
      </c>
      <c r="AM3147">
        <v>59.358863999999997</v>
      </c>
      <c r="AN3147">
        <v>61.143462999999997</v>
      </c>
      <c r="AO3147" s="1">
        <v>2.9000000000000001E-2</v>
      </c>
    </row>
    <row r="3148" spans="1:41" hidden="1" x14ac:dyDescent="0.2">
      <c r="A3148" t="s">
        <v>2357</v>
      </c>
      <c r="B3148" t="s">
        <v>83</v>
      </c>
      <c r="C3148" t="s">
        <v>2648</v>
      </c>
      <c r="D3148" t="s">
        <v>2680</v>
      </c>
      <c r="E3148" t="s">
        <v>2672</v>
      </c>
      <c r="F3148" t="s">
        <v>2666</v>
      </c>
      <c r="I3148" t="s">
        <v>186</v>
      </c>
    </row>
    <row r="3149" spans="1:41" hidden="1" x14ac:dyDescent="0.2">
      <c r="A3149" t="s">
        <v>2357</v>
      </c>
      <c r="B3149" t="s">
        <v>11</v>
      </c>
      <c r="C3149" t="s">
        <v>2648</v>
      </c>
      <c r="D3149" t="s">
        <v>2680</v>
      </c>
      <c r="E3149" t="s">
        <v>2672</v>
      </c>
      <c r="F3149" t="s">
        <v>2666</v>
      </c>
      <c r="G3149" t="s">
        <v>2651</v>
      </c>
      <c r="H3149" t="s">
        <v>2309</v>
      </c>
      <c r="I3149" t="s">
        <v>186</v>
      </c>
      <c r="K3149">
        <v>25.266521000000001</v>
      </c>
      <c r="L3149">
        <v>24.627407000000002</v>
      </c>
      <c r="M3149">
        <v>22.174778</v>
      </c>
      <c r="N3149">
        <v>22.351241999999999</v>
      </c>
      <c r="O3149">
        <v>22.577839000000001</v>
      </c>
      <c r="P3149">
        <v>23.357849000000002</v>
      </c>
      <c r="Q3149">
        <v>24.218921999999999</v>
      </c>
      <c r="R3149">
        <v>25.107776999999999</v>
      </c>
      <c r="S3149">
        <v>25.922523000000002</v>
      </c>
      <c r="T3149">
        <v>27.249196999999999</v>
      </c>
      <c r="U3149">
        <v>28.246369999999999</v>
      </c>
      <c r="V3149">
        <v>29.203136000000001</v>
      </c>
      <c r="W3149">
        <v>30.029207</v>
      </c>
      <c r="X3149">
        <v>30.977585000000001</v>
      </c>
      <c r="Y3149">
        <v>31.795265000000001</v>
      </c>
      <c r="Z3149">
        <v>32.801803999999997</v>
      </c>
      <c r="AA3149">
        <v>33.837994000000002</v>
      </c>
      <c r="AB3149">
        <v>35.046695999999997</v>
      </c>
      <c r="AC3149">
        <v>36.054859</v>
      </c>
      <c r="AD3149">
        <v>36.884087000000001</v>
      </c>
      <c r="AE3149">
        <v>38.144199</v>
      </c>
      <c r="AF3149">
        <v>39.265197999999998</v>
      </c>
      <c r="AG3149">
        <v>40.844360000000002</v>
      </c>
      <c r="AH3149">
        <v>42.253219999999999</v>
      </c>
      <c r="AI3149">
        <v>43.395308999999997</v>
      </c>
      <c r="AJ3149">
        <v>44.807873000000001</v>
      </c>
      <c r="AK3149">
        <v>45.970776000000001</v>
      </c>
      <c r="AL3149">
        <v>46.903858</v>
      </c>
      <c r="AM3149">
        <v>48.035488000000001</v>
      </c>
      <c r="AN3149">
        <v>49.198512999999998</v>
      </c>
      <c r="AO3149" s="1">
        <v>2.3E-2</v>
      </c>
    </row>
    <row r="3150" spans="1:41" hidden="1" x14ac:dyDescent="0.2">
      <c r="A3150" t="s">
        <v>2357</v>
      </c>
      <c r="B3150" t="s">
        <v>13</v>
      </c>
      <c r="C3150" t="s">
        <v>2648</v>
      </c>
      <c r="D3150" t="s">
        <v>2680</v>
      </c>
      <c r="E3150" t="s">
        <v>2672</v>
      </c>
      <c r="F3150" t="s">
        <v>2666</v>
      </c>
      <c r="G3150" t="s">
        <v>2652</v>
      </c>
      <c r="H3150" t="s">
        <v>2310</v>
      </c>
      <c r="I3150" t="s">
        <v>186</v>
      </c>
      <c r="K3150">
        <v>25.266521000000001</v>
      </c>
      <c r="L3150">
        <v>24.620722000000001</v>
      </c>
      <c r="M3150">
        <v>21.782198000000001</v>
      </c>
      <c r="N3150">
        <v>21.476765</v>
      </c>
      <c r="O3150">
        <v>21.574850000000001</v>
      </c>
      <c r="P3150">
        <v>22.193850000000001</v>
      </c>
      <c r="Q3150">
        <v>23.056602000000002</v>
      </c>
      <c r="R3150">
        <v>23.792197999999999</v>
      </c>
      <c r="S3150">
        <v>24.572443</v>
      </c>
      <c r="T3150">
        <v>25.572199000000001</v>
      </c>
      <c r="U3150">
        <v>26.576958000000001</v>
      </c>
      <c r="V3150">
        <v>27.517401</v>
      </c>
      <c r="W3150">
        <v>28.266902999999999</v>
      </c>
      <c r="X3150">
        <v>29.006371999999999</v>
      </c>
      <c r="Y3150">
        <v>29.754652</v>
      </c>
      <c r="Z3150">
        <v>30.514527999999999</v>
      </c>
      <c r="AA3150">
        <v>31.256788</v>
      </c>
      <c r="AB3150">
        <v>32.299064999999999</v>
      </c>
      <c r="AC3150">
        <v>33.225921999999997</v>
      </c>
      <c r="AD3150">
        <v>34.644978000000002</v>
      </c>
      <c r="AE3150">
        <v>35.782088999999999</v>
      </c>
      <c r="AF3150">
        <v>36.881385999999999</v>
      </c>
      <c r="AG3150">
        <v>38.119956999999999</v>
      </c>
      <c r="AH3150">
        <v>39.189734999999999</v>
      </c>
      <c r="AI3150">
        <v>40.089019999999998</v>
      </c>
      <c r="AJ3150">
        <v>41.212017000000003</v>
      </c>
      <c r="AK3150">
        <v>41.752628000000001</v>
      </c>
      <c r="AL3150">
        <v>42.735469999999999</v>
      </c>
      <c r="AM3150">
        <v>44.079349999999998</v>
      </c>
      <c r="AN3150">
        <v>45.359093000000001</v>
      </c>
      <c r="AO3150" s="1">
        <v>0.02</v>
      </c>
    </row>
    <row r="3151" spans="1:41" hidden="1" x14ac:dyDescent="0.2">
      <c r="A3151" t="s">
        <v>2357</v>
      </c>
      <c r="B3151" t="s">
        <v>15</v>
      </c>
      <c r="C3151" t="s">
        <v>2648</v>
      </c>
      <c r="D3151" t="s">
        <v>2680</v>
      </c>
      <c r="E3151" t="s">
        <v>2672</v>
      </c>
      <c r="F3151" t="s">
        <v>2666</v>
      </c>
      <c r="G3151" t="s">
        <v>2653</v>
      </c>
      <c r="H3151" t="s">
        <v>2311</v>
      </c>
      <c r="I3151" t="s">
        <v>186</v>
      </c>
      <c r="K3151">
        <v>25.266521000000001</v>
      </c>
      <c r="L3151">
        <v>24.640727999999999</v>
      </c>
      <c r="M3151">
        <v>21.984869</v>
      </c>
      <c r="N3151">
        <v>23.138124000000001</v>
      </c>
      <c r="O3151">
        <v>23.971572999999999</v>
      </c>
      <c r="P3151">
        <v>24.851728000000001</v>
      </c>
      <c r="Q3151">
        <v>25.842355999999999</v>
      </c>
      <c r="R3151">
        <v>26.909421999999999</v>
      </c>
      <c r="S3151">
        <v>28.551634</v>
      </c>
      <c r="T3151">
        <v>29.723185000000001</v>
      </c>
      <c r="U3151">
        <v>30.706263</v>
      </c>
      <c r="V3151">
        <v>31.803711</v>
      </c>
      <c r="W3151">
        <v>32.733673000000003</v>
      </c>
      <c r="X3151">
        <v>33.675106</v>
      </c>
      <c r="Y3151">
        <v>34.40155</v>
      </c>
      <c r="Z3151">
        <v>35.275416999999997</v>
      </c>
      <c r="AA3151">
        <v>36.324604000000001</v>
      </c>
      <c r="AB3151">
        <v>37.144680000000001</v>
      </c>
      <c r="AC3151">
        <v>38.269672</v>
      </c>
      <c r="AD3151">
        <v>38.805881999999997</v>
      </c>
      <c r="AE3151">
        <v>39.518559000000003</v>
      </c>
      <c r="AF3151">
        <v>40.833655999999998</v>
      </c>
      <c r="AG3151">
        <v>42.207644999999999</v>
      </c>
      <c r="AH3151">
        <v>43.528221000000002</v>
      </c>
      <c r="AI3151">
        <v>45.075996000000004</v>
      </c>
      <c r="AJ3151">
        <v>46.101494000000002</v>
      </c>
      <c r="AK3151">
        <v>47.188254999999998</v>
      </c>
      <c r="AL3151">
        <v>47.974411000000003</v>
      </c>
      <c r="AM3151">
        <v>49.509605000000001</v>
      </c>
      <c r="AN3151">
        <v>51.001637000000002</v>
      </c>
      <c r="AO3151" s="1">
        <v>2.5000000000000001E-2</v>
      </c>
    </row>
    <row r="3152" spans="1:41" hidden="1" x14ac:dyDescent="0.2">
      <c r="A3152" t="s">
        <v>2357</v>
      </c>
      <c r="B3152" t="s">
        <v>87</v>
      </c>
      <c r="C3152" t="s">
        <v>2648</v>
      </c>
      <c r="D3152" t="s">
        <v>2680</v>
      </c>
      <c r="E3152" t="s">
        <v>2672</v>
      </c>
      <c r="F3152" t="s">
        <v>2667</v>
      </c>
      <c r="I3152" t="s">
        <v>186</v>
      </c>
    </row>
    <row r="3153" spans="1:41" hidden="1" x14ac:dyDescent="0.2">
      <c r="A3153" t="s">
        <v>2357</v>
      </c>
      <c r="B3153" t="s">
        <v>11</v>
      </c>
      <c r="C3153" t="s">
        <v>2648</v>
      </c>
      <c r="D3153" t="s">
        <v>2680</v>
      </c>
      <c r="E3153" t="s">
        <v>2672</v>
      </c>
      <c r="F3153" t="s">
        <v>2667</v>
      </c>
      <c r="G3153" t="s">
        <v>2651</v>
      </c>
      <c r="H3153" t="s">
        <v>2312</v>
      </c>
      <c r="I3153" t="s">
        <v>186</v>
      </c>
      <c r="K3153">
        <v>14.550072</v>
      </c>
      <c r="L3153">
        <v>15.558434</v>
      </c>
      <c r="M3153">
        <v>14.673112</v>
      </c>
      <c r="N3153">
        <v>16.247751000000001</v>
      </c>
      <c r="O3153">
        <v>16.647735999999998</v>
      </c>
      <c r="P3153">
        <v>17.201447000000002</v>
      </c>
      <c r="Q3153">
        <v>17.885164</v>
      </c>
      <c r="R3153">
        <v>18.677424999999999</v>
      </c>
      <c r="S3153">
        <v>19.324795000000002</v>
      </c>
      <c r="T3153">
        <v>19.696379</v>
      </c>
      <c r="U3153">
        <v>20.693598000000001</v>
      </c>
      <c r="V3153">
        <v>21.390723999999999</v>
      </c>
      <c r="W3153">
        <v>21.996445000000001</v>
      </c>
      <c r="X3153">
        <v>22.724043000000002</v>
      </c>
      <c r="Y3153">
        <v>23.380293000000002</v>
      </c>
      <c r="Z3153">
        <v>24.196411000000001</v>
      </c>
      <c r="AA3153">
        <v>25.176394999999999</v>
      </c>
      <c r="AB3153">
        <v>26.044630000000002</v>
      </c>
      <c r="AC3153">
        <v>26.959831000000001</v>
      </c>
      <c r="AD3153">
        <v>27.614688999999998</v>
      </c>
      <c r="AE3153">
        <v>28.612331000000001</v>
      </c>
      <c r="AF3153">
        <v>29.489737999999999</v>
      </c>
      <c r="AG3153">
        <v>30.878239000000001</v>
      </c>
      <c r="AH3153">
        <v>32.143822</v>
      </c>
      <c r="AI3153">
        <v>33.101925000000001</v>
      </c>
      <c r="AJ3153">
        <v>34.249516</v>
      </c>
      <c r="AK3153">
        <v>35.173045999999999</v>
      </c>
      <c r="AL3153">
        <v>35.929091999999997</v>
      </c>
      <c r="AM3153">
        <v>36.854595000000003</v>
      </c>
      <c r="AN3153">
        <v>37.644562000000001</v>
      </c>
      <c r="AO3153" s="1">
        <v>3.3000000000000002E-2</v>
      </c>
    </row>
    <row r="3154" spans="1:41" hidden="1" x14ac:dyDescent="0.2">
      <c r="A3154" t="s">
        <v>2357</v>
      </c>
      <c r="B3154" t="s">
        <v>13</v>
      </c>
      <c r="C3154" t="s">
        <v>2648</v>
      </c>
      <c r="D3154" t="s">
        <v>2680</v>
      </c>
      <c r="E3154" t="s">
        <v>2672</v>
      </c>
      <c r="F3154" t="s">
        <v>2667</v>
      </c>
      <c r="G3154" t="s">
        <v>2652</v>
      </c>
      <c r="H3154" t="s">
        <v>2313</v>
      </c>
      <c r="I3154" t="s">
        <v>186</v>
      </c>
      <c r="K3154">
        <v>14.550072</v>
      </c>
      <c r="L3154">
        <v>15.554211</v>
      </c>
      <c r="M3154">
        <v>14.195551</v>
      </c>
      <c r="N3154">
        <v>15.171144</v>
      </c>
      <c r="O3154">
        <v>15.496195999999999</v>
      </c>
      <c r="P3154">
        <v>16.073346999999998</v>
      </c>
      <c r="Q3154">
        <v>16.823767</v>
      </c>
      <c r="R3154">
        <v>17.582176</v>
      </c>
      <c r="S3154">
        <v>18.231650999999999</v>
      </c>
      <c r="T3154">
        <v>18.663682999999999</v>
      </c>
      <c r="U3154">
        <v>19.439613000000001</v>
      </c>
      <c r="V3154">
        <v>20.140011000000001</v>
      </c>
      <c r="W3154">
        <v>20.651323000000001</v>
      </c>
      <c r="X3154">
        <v>20.993061000000001</v>
      </c>
      <c r="Y3154">
        <v>21.568911</v>
      </c>
      <c r="Z3154">
        <v>22.078945000000001</v>
      </c>
      <c r="AA3154">
        <v>22.753920000000001</v>
      </c>
      <c r="AB3154">
        <v>23.611630999999999</v>
      </c>
      <c r="AC3154">
        <v>24.259640000000001</v>
      </c>
      <c r="AD3154">
        <v>25.394314000000001</v>
      </c>
      <c r="AE3154">
        <v>26.336369999999999</v>
      </c>
      <c r="AF3154">
        <v>27.117056000000002</v>
      </c>
      <c r="AG3154">
        <v>28.380738999999998</v>
      </c>
      <c r="AH3154">
        <v>29.262844000000001</v>
      </c>
      <c r="AI3154">
        <v>30.013819000000002</v>
      </c>
      <c r="AJ3154">
        <v>31.050608</v>
      </c>
      <c r="AK3154">
        <v>31.477001000000001</v>
      </c>
      <c r="AL3154">
        <v>32.228577000000001</v>
      </c>
      <c r="AM3154">
        <v>33.363148000000002</v>
      </c>
      <c r="AN3154">
        <v>34.307236000000003</v>
      </c>
      <c r="AO3154" s="1">
        <v>0.03</v>
      </c>
    </row>
    <row r="3155" spans="1:41" hidden="1" x14ac:dyDescent="0.2">
      <c r="A3155" t="s">
        <v>2357</v>
      </c>
      <c r="B3155" t="s">
        <v>15</v>
      </c>
      <c r="C3155" t="s">
        <v>2648</v>
      </c>
      <c r="D3155" t="s">
        <v>2680</v>
      </c>
      <c r="E3155" t="s">
        <v>2672</v>
      </c>
      <c r="F3155" t="s">
        <v>2667</v>
      </c>
      <c r="G3155" t="s">
        <v>2653</v>
      </c>
      <c r="H3155" t="s">
        <v>2314</v>
      </c>
      <c r="I3155" t="s">
        <v>186</v>
      </c>
      <c r="K3155">
        <v>14.550072</v>
      </c>
      <c r="L3155">
        <v>15.566848999999999</v>
      </c>
      <c r="M3155">
        <v>14.535788999999999</v>
      </c>
      <c r="N3155">
        <v>16.356503</v>
      </c>
      <c r="O3155">
        <v>17.217507999999999</v>
      </c>
      <c r="P3155">
        <v>17.951273</v>
      </c>
      <c r="Q3155">
        <v>18.760249999999999</v>
      </c>
      <c r="R3155">
        <v>19.847715000000001</v>
      </c>
      <c r="S3155">
        <v>21.460160999999999</v>
      </c>
      <c r="T3155">
        <v>22.201426000000001</v>
      </c>
      <c r="U3155">
        <v>23.173860999999999</v>
      </c>
      <c r="V3155">
        <v>24.017595</v>
      </c>
      <c r="W3155">
        <v>24.796997000000001</v>
      </c>
      <c r="X3155">
        <v>25.556899999999999</v>
      </c>
      <c r="Y3155">
        <v>26.140072</v>
      </c>
      <c r="Z3155">
        <v>26.894234000000001</v>
      </c>
      <c r="AA3155">
        <v>27.841396</v>
      </c>
      <c r="AB3155">
        <v>28.477194000000001</v>
      </c>
      <c r="AC3155">
        <v>29.412272999999999</v>
      </c>
      <c r="AD3155">
        <v>29.804157</v>
      </c>
      <c r="AE3155">
        <v>30.395658000000001</v>
      </c>
      <c r="AF3155">
        <v>31.195627000000002</v>
      </c>
      <c r="AG3155">
        <v>32.416446999999998</v>
      </c>
      <c r="AH3155">
        <v>33.589447</v>
      </c>
      <c r="AI3155">
        <v>34.914082000000001</v>
      </c>
      <c r="AJ3155">
        <v>35.975955999999996</v>
      </c>
      <c r="AK3155">
        <v>37.029716000000001</v>
      </c>
      <c r="AL3155">
        <v>37.682335000000002</v>
      </c>
      <c r="AM3155">
        <v>38.609088999999997</v>
      </c>
      <c r="AN3155">
        <v>39.841560000000001</v>
      </c>
      <c r="AO3155" s="1">
        <v>3.5000000000000003E-2</v>
      </c>
    </row>
    <row r="3156" spans="1:41" hidden="1" x14ac:dyDescent="0.2">
      <c r="A3156" t="s">
        <v>2357</v>
      </c>
      <c r="B3156" t="s">
        <v>17</v>
      </c>
      <c r="C3156" t="s">
        <v>2648</v>
      </c>
      <c r="D3156" t="s">
        <v>2680</v>
      </c>
      <c r="E3156" t="s">
        <v>2672</v>
      </c>
      <c r="F3156" t="s">
        <v>2654</v>
      </c>
      <c r="I3156" t="s">
        <v>186</v>
      </c>
    </row>
    <row r="3157" spans="1:41" x14ac:dyDescent="0.2">
      <c r="A3157" t="s">
        <v>2357</v>
      </c>
      <c r="B3157" t="s">
        <v>11</v>
      </c>
      <c r="C3157" t="s">
        <v>2648</v>
      </c>
      <c r="D3157" t="s">
        <v>2680</v>
      </c>
      <c r="E3157" t="s">
        <v>2672</v>
      </c>
      <c r="F3157" t="s">
        <v>2654</v>
      </c>
      <c r="G3157" t="s">
        <v>2651</v>
      </c>
      <c r="H3157" t="s">
        <v>2315</v>
      </c>
      <c r="I3157" t="s">
        <v>186</v>
      </c>
      <c r="K3157" s="4">
        <v>23.442276</v>
      </c>
      <c r="L3157" s="4">
        <v>23.404012999999999</v>
      </c>
      <c r="M3157" s="4">
        <v>22.809812999999998</v>
      </c>
      <c r="N3157" s="4">
        <v>24.022815999999999</v>
      </c>
      <c r="O3157">
        <v>24.398596000000001</v>
      </c>
      <c r="P3157">
        <v>24.789974000000001</v>
      </c>
      <c r="Q3157">
        <v>25.310669000000001</v>
      </c>
      <c r="R3157">
        <v>26.160484</v>
      </c>
      <c r="S3157">
        <v>26.947099999999999</v>
      </c>
      <c r="T3157">
        <v>27.516933000000002</v>
      </c>
      <c r="U3157">
        <v>28.528406</v>
      </c>
      <c r="V3157">
        <v>29.294665999999999</v>
      </c>
      <c r="W3157">
        <v>29.995387999999998</v>
      </c>
      <c r="X3157">
        <v>30.707256000000001</v>
      </c>
      <c r="Y3157">
        <v>31.573725</v>
      </c>
      <c r="Z3157">
        <v>32.559733999999999</v>
      </c>
      <c r="AA3157">
        <v>33.618003999999999</v>
      </c>
      <c r="AB3157">
        <v>34.595531000000001</v>
      </c>
      <c r="AC3157">
        <v>35.507904000000003</v>
      </c>
      <c r="AD3157">
        <v>36.550528999999997</v>
      </c>
      <c r="AE3157">
        <v>37.580669</v>
      </c>
      <c r="AF3157">
        <v>38.515273999999998</v>
      </c>
      <c r="AG3157">
        <v>39.913314999999997</v>
      </c>
      <c r="AH3157">
        <v>41.332259999999998</v>
      </c>
      <c r="AI3157">
        <v>42.522964000000002</v>
      </c>
      <c r="AJ3157">
        <v>43.826019000000002</v>
      </c>
      <c r="AK3157">
        <v>44.955730000000003</v>
      </c>
      <c r="AL3157">
        <v>45.929240999999998</v>
      </c>
      <c r="AM3157">
        <v>46.975914000000003</v>
      </c>
      <c r="AN3157">
        <v>47.916823999999998</v>
      </c>
      <c r="AO3157" s="1">
        <v>2.5000000000000001E-2</v>
      </c>
    </row>
    <row r="3158" spans="1:41" x14ac:dyDescent="0.2">
      <c r="A3158" t="s">
        <v>2357</v>
      </c>
      <c r="B3158" t="s">
        <v>13</v>
      </c>
      <c r="C3158" t="s">
        <v>2648</v>
      </c>
      <c r="D3158" t="s">
        <v>2680</v>
      </c>
      <c r="E3158" t="s">
        <v>2672</v>
      </c>
      <c r="F3158" t="s">
        <v>2654</v>
      </c>
      <c r="G3158" t="s">
        <v>2652</v>
      </c>
      <c r="H3158" t="s">
        <v>2316</v>
      </c>
      <c r="I3158" t="s">
        <v>186</v>
      </c>
      <c r="K3158" s="4">
        <v>23.442278000000002</v>
      </c>
      <c r="L3158" s="4">
        <v>23.395112999999998</v>
      </c>
      <c r="M3158" s="4">
        <v>22.332621</v>
      </c>
      <c r="N3158" s="4">
        <v>23.026857</v>
      </c>
      <c r="O3158">
        <v>23.292116</v>
      </c>
      <c r="P3158">
        <v>23.701086</v>
      </c>
      <c r="Q3158">
        <v>24.303743000000001</v>
      </c>
      <c r="R3158">
        <v>25.155470000000001</v>
      </c>
      <c r="S3158">
        <v>25.922021999999998</v>
      </c>
      <c r="T3158">
        <v>26.522680000000001</v>
      </c>
      <c r="U3158">
        <v>27.381305999999999</v>
      </c>
      <c r="V3158">
        <v>28.181953</v>
      </c>
      <c r="W3158">
        <v>28.949556000000001</v>
      </c>
      <c r="X3158">
        <v>29.466840999999999</v>
      </c>
      <c r="Y3158">
        <v>30.179089999999999</v>
      </c>
      <c r="Z3158">
        <v>30.911038999999999</v>
      </c>
      <c r="AA3158">
        <v>31.762841999999999</v>
      </c>
      <c r="AB3158">
        <v>32.648792</v>
      </c>
      <c r="AC3158">
        <v>33.444671999999997</v>
      </c>
      <c r="AD3158">
        <v>34.713272000000003</v>
      </c>
      <c r="AE3158">
        <v>35.752173999999997</v>
      </c>
      <c r="AF3158">
        <v>36.608139000000001</v>
      </c>
      <c r="AG3158">
        <v>37.922770999999997</v>
      </c>
      <c r="AH3158">
        <v>38.961620000000003</v>
      </c>
      <c r="AI3158">
        <v>39.872532</v>
      </c>
      <c r="AJ3158">
        <v>41.085017999999998</v>
      </c>
      <c r="AK3158">
        <v>41.690551999999997</v>
      </c>
      <c r="AL3158">
        <v>42.599528999999997</v>
      </c>
      <c r="AM3158">
        <v>43.848351000000001</v>
      </c>
      <c r="AN3158">
        <v>44.882396999999997</v>
      </c>
      <c r="AO3158" s="1">
        <v>2.3E-2</v>
      </c>
    </row>
    <row r="3159" spans="1:41" x14ac:dyDescent="0.2">
      <c r="A3159" t="s">
        <v>2357</v>
      </c>
      <c r="B3159" t="s">
        <v>15</v>
      </c>
      <c r="C3159" t="s">
        <v>2648</v>
      </c>
      <c r="D3159" t="s">
        <v>2680</v>
      </c>
      <c r="E3159" t="s">
        <v>2672</v>
      </c>
      <c r="F3159" t="s">
        <v>2654</v>
      </c>
      <c r="G3159" t="s">
        <v>2653</v>
      </c>
      <c r="H3159" t="s">
        <v>2317</v>
      </c>
      <c r="I3159" t="s">
        <v>186</v>
      </c>
      <c r="K3159" s="4">
        <v>23.442270000000001</v>
      </c>
      <c r="L3159" s="4">
        <v>23.413874</v>
      </c>
      <c r="M3159" s="4">
        <v>22.692699000000001</v>
      </c>
      <c r="N3159" s="4">
        <v>24.236886999999999</v>
      </c>
      <c r="O3159">
        <v>25.051127999999999</v>
      </c>
      <c r="P3159">
        <v>25.615704000000001</v>
      </c>
      <c r="Q3159">
        <v>26.256855000000002</v>
      </c>
      <c r="R3159">
        <v>27.322247000000001</v>
      </c>
      <c r="S3159">
        <v>28.974830999999998</v>
      </c>
      <c r="T3159">
        <v>29.799768</v>
      </c>
      <c r="U3159">
        <v>30.755745000000001</v>
      </c>
      <c r="V3159">
        <v>31.642175999999999</v>
      </c>
      <c r="W3159">
        <v>32.526665000000001</v>
      </c>
      <c r="X3159">
        <v>33.390059999999998</v>
      </c>
      <c r="Y3159">
        <v>34.067656999999997</v>
      </c>
      <c r="Z3159">
        <v>34.933459999999997</v>
      </c>
      <c r="AA3159">
        <v>35.911799999999999</v>
      </c>
      <c r="AB3159">
        <v>36.678074000000002</v>
      </c>
      <c r="AC3159">
        <v>37.642941</v>
      </c>
      <c r="AD3159">
        <v>37.969444000000003</v>
      </c>
      <c r="AE3159">
        <v>38.732017999999997</v>
      </c>
      <c r="AF3159">
        <v>39.685955</v>
      </c>
      <c r="AG3159">
        <v>41.000072000000003</v>
      </c>
      <c r="AH3159">
        <v>42.339581000000003</v>
      </c>
      <c r="AI3159">
        <v>43.821280999999999</v>
      </c>
      <c r="AJ3159">
        <v>45.041336000000001</v>
      </c>
      <c r="AK3159">
        <v>46.223595000000003</v>
      </c>
      <c r="AL3159">
        <v>47.063704999999999</v>
      </c>
      <c r="AM3159">
        <v>48.205185</v>
      </c>
      <c r="AN3159">
        <v>49.613124999999997</v>
      </c>
      <c r="AO3159" s="1">
        <v>2.5999999999999999E-2</v>
      </c>
    </row>
    <row r="3160" spans="1:41" hidden="1" x14ac:dyDescent="0.2">
      <c r="A3160" t="s">
        <v>2357</v>
      </c>
      <c r="B3160" t="s">
        <v>36</v>
      </c>
      <c r="C3160" t="s">
        <v>2648</v>
      </c>
      <c r="D3160" t="s">
        <v>2680</v>
      </c>
      <c r="E3160" t="s">
        <v>2672</v>
      </c>
      <c r="F3160" t="s">
        <v>2660</v>
      </c>
      <c r="I3160" t="s">
        <v>186</v>
      </c>
    </row>
    <row r="3161" spans="1:41" hidden="1" x14ac:dyDescent="0.2">
      <c r="A3161" t="s">
        <v>2357</v>
      </c>
      <c r="B3161" t="s">
        <v>11</v>
      </c>
      <c r="C3161" t="s">
        <v>2648</v>
      </c>
      <c r="D3161" t="s">
        <v>2680</v>
      </c>
      <c r="E3161" t="s">
        <v>2672</v>
      </c>
      <c r="F3161" t="s">
        <v>2660</v>
      </c>
      <c r="G3161" t="s">
        <v>2651</v>
      </c>
      <c r="H3161" t="s">
        <v>2318</v>
      </c>
      <c r="I3161" t="s">
        <v>186</v>
      </c>
      <c r="K3161">
        <v>7.2853839999999996</v>
      </c>
      <c r="L3161">
        <v>9.2205969999999997</v>
      </c>
      <c r="M3161">
        <v>9.0960619999999999</v>
      </c>
      <c r="N3161">
        <v>10.548155</v>
      </c>
      <c r="O3161">
        <v>11.088734000000001</v>
      </c>
      <c r="P3161">
        <v>11.771976</v>
      </c>
      <c r="Q3161">
        <v>12.637345</v>
      </c>
      <c r="R3161">
        <v>13.21223</v>
      </c>
      <c r="S3161">
        <v>13.679152</v>
      </c>
      <c r="T3161">
        <v>14.175618</v>
      </c>
      <c r="U3161">
        <v>14.930006000000001</v>
      </c>
      <c r="V3161">
        <v>15.42915</v>
      </c>
      <c r="W3161">
        <v>15.901956</v>
      </c>
      <c r="X3161">
        <v>16.314215000000001</v>
      </c>
      <c r="Y3161">
        <v>16.714212</v>
      </c>
      <c r="Z3161">
        <v>17.024750000000001</v>
      </c>
      <c r="AA3161">
        <v>17.378616000000001</v>
      </c>
      <c r="AB3161">
        <v>18.164061</v>
      </c>
      <c r="AC3161">
        <v>18.534040000000001</v>
      </c>
      <c r="AD3161">
        <v>19.506916</v>
      </c>
      <c r="AE3161">
        <v>20.366125</v>
      </c>
      <c r="AF3161">
        <v>21.076160000000002</v>
      </c>
      <c r="AG3161">
        <v>22.133606</v>
      </c>
      <c r="AH3161">
        <v>23.065918</v>
      </c>
      <c r="AI3161">
        <v>23.679791999999999</v>
      </c>
      <c r="AJ3161">
        <v>24.731307999999999</v>
      </c>
      <c r="AK3161">
        <v>25.491344000000002</v>
      </c>
      <c r="AL3161">
        <v>26.215005999999999</v>
      </c>
      <c r="AM3161">
        <v>26.871786</v>
      </c>
      <c r="AN3161">
        <v>27.419611</v>
      </c>
      <c r="AO3161" s="1">
        <v>4.7E-2</v>
      </c>
    </row>
    <row r="3162" spans="1:41" hidden="1" x14ac:dyDescent="0.2">
      <c r="A3162" t="s">
        <v>2357</v>
      </c>
      <c r="B3162" t="s">
        <v>13</v>
      </c>
      <c r="C3162" t="s">
        <v>2648</v>
      </c>
      <c r="D3162" t="s">
        <v>2680</v>
      </c>
      <c r="E3162" t="s">
        <v>2672</v>
      </c>
      <c r="F3162" t="s">
        <v>2660</v>
      </c>
      <c r="G3162" t="s">
        <v>2652</v>
      </c>
      <c r="H3162" t="s">
        <v>2319</v>
      </c>
      <c r="I3162" t="s">
        <v>186</v>
      </c>
      <c r="K3162">
        <v>7.2853839999999996</v>
      </c>
      <c r="L3162">
        <v>9.2180949999999999</v>
      </c>
      <c r="M3162">
        <v>8.8273790000000005</v>
      </c>
      <c r="N3162">
        <v>9.7255070000000003</v>
      </c>
      <c r="O3162">
        <v>10.173133999999999</v>
      </c>
      <c r="P3162">
        <v>10.851317</v>
      </c>
      <c r="Q3162">
        <v>11.698712</v>
      </c>
      <c r="R3162">
        <v>12.22334</v>
      </c>
      <c r="S3162">
        <v>12.677007</v>
      </c>
      <c r="T3162">
        <v>13.130958</v>
      </c>
      <c r="U3162">
        <v>13.725659</v>
      </c>
      <c r="V3162">
        <v>14.179036999999999</v>
      </c>
      <c r="W3162">
        <v>14.601626</v>
      </c>
      <c r="X3162">
        <v>14.906688000000001</v>
      </c>
      <c r="Y3162">
        <v>15.279296</v>
      </c>
      <c r="Z3162">
        <v>15.572181</v>
      </c>
      <c r="AA3162">
        <v>16.091491999999999</v>
      </c>
      <c r="AB3162">
        <v>16.66807</v>
      </c>
      <c r="AC3162">
        <v>17.152778999999999</v>
      </c>
      <c r="AD3162">
        <v>18.041529000000001</v>
      </c>
      <c r="AE3162">
        <v>18.670057</v>
      </c>
      <c r="AF3162">
        <v>19.358581999999998</v>
      </c>
      <c r="AG3162">
        <v>20.092274</v>
      </c>
      <c r="AH3162">
        <v>20.733588999999998</v>
      </c>
      <c r="AI3162">
        <v>21.505358000000001</v>
      </c>
      <c r="AJ3162">
        <v>22.276143999999999</v>
      </c>
      <c r="AK3162">
        <v>22.519895999999999</v>
      </c>
      <c r="AL3162">
        <v>22.979696000000001</v>
      </c>
      <c r="AM3162">
        <v>23.788916</v>
      </c>
      <c r="AN3162">
        <v>24.273088000000001</v>
      </c>
      <c r="AO3162" s="1">
        <v>4.2000000000000003E-2</v>
      </c>
    </row>
    <row r="3163" spans="1:41" hidden="1" x14ac:dyDescent="0.2">
      <c r="A3163" t="s">
        <v>2357</v>
      </c>
      <c r="B3163" t="s">
        <v>15</v>
      </c>
      <c r="C3163" t="s">
        <v>2648</v>
      </c>
      <c r="D3163" t="s">
        <v>2680</v>
      </c>
      <c r="E3163" t="s">
        <v>2672</v>
      </c>
      <c r="F3163" t="s">
        <v>2660</v>
      </c>
      <c r="G3163" t="s">
        <v>2653</v>
      </c>
      <c r="H3163" t="s">
        <v>2320</v>
      </c>
      <c r="I3163" t="s">
        <v>186</v>
      </c>
      <c r="K3163">
        <v>7.2853839999999996</v>
      </c>
      <c r="L3163">
        <v>9.2255850000000006</v>
      </c>
      <c r="M3163">
        <v>9.0654859999999999</v>
      </c>
      <c r="N3163">
        <v>10.708368</v>
      </c>
      <c r="O3163">
        <v>11.757179000000001</v>
      </c>
      <c r="P3163">
        <v>12.435381</v>
      </c>
      <c r="Q3163">
        <v>13.577724</v>
      </c>
      <c r="R3163">
        <v>14.3093</v>
      </c>
      <c r="S3163">
        <v>15.291202999999999</v>
      </c>
      <c r="T3163">
        <v>15.687608000000001</v>
      </c>
      <c r="U3163">
        <v>16.228642000000001</v>
      </c>
      <c r="V3163">
        <v>16.779463</v>
      </c>
      <c r="W3163">
        <v>17.321411000000001</v>
      </c>
      <c r="X3163">
        <v>17.545000000000002</v>
      </c>
      <c r="Y3163">
        <v>17.896356999999998</v>
      </c>
      <c r="Z3163">
        <v>18.598013000000002</v>
      </c>
      <c r="AA3163">
        <v>18.648154999999999</v>
      </c>
      <c r="AB3163">
        <v>19.677637000000001</v>
      </c>
      <c r="AC3163">
        <v>19.912839999999999</v>
      </c>
      <c r="AD3163">
        <v>21.012858999999999</v>
      </c>
      <c r="AE3163">
        <v>21.715731000000002</v>
      </c>
      <c r="AF3163">
        <v>22.343288000000001</v>
      </c>
      <c r="AG3163">
        <v>23.313786</v>
      </c>
      <c r="AH3163">
        <v>23.832301999999999</v>
      </c>
      <c r="AI3163">
        <v>24.463954999999999</v>
      </c>
      <c r="AJ3163">
        <v>25.419682999999999</v>
      </c>
      <c r="AK3163">
        <v>26.069866000000001</v>
      </c>
      <c r="AL3163">
        <v>26.831892</v>
      </c>
      <c r="AM3163">
        <v>27.620999999999999</v>
      </c>
      <c r="AN3163">
        <v>28.14959</v>
      </c>
      <c r="AO3163" s="1">
        <v>4.8000000000000001E-2</v>
      </c>
    </row>
    <row r="3164" spans="1:41" hidden="1" x14ac:dyDescent="0.2">
      <c r="A3164" t="s">
        <v>2357</v>
      </c>
      <c r="B3164" t="s">
        <v>21</v>
      </c>
      <c r="C3164" t="s">
        <v>2648</v>
      </c>
      <c r="D3164" t="s">
        <v>2680</v>
      </c>
      <c r="E3164" t="s">
        <v>2672</v>
      </c>
      <c r="F3164" t="s">
        <v>2655</v>
      </c>
      <c r="I3164" t="s">
        <v>186</v>
      </c>
    </row>
    <row r="3165" spans="1:41" hidden="1" x14ac:dyDescent="0.2">
      <c r="A3165" t="s">
        <v>2357</v>
      </c>
      <c r="B3165" t="s">
        <v>11</v>
      </c>
      <c r="C3165" t="s">
        <v>2648</v>
      </c>
      <c r="D3165" t="s">
        <v>2680</v>
      </c>
      <c r="E3165" t="s">
        <v>2672</v>
      </c>
      <c r="F3165" t="s">
        <v>2655</v>
      </c>
      <c r="G3165" t="s">
        <v>2651</v>
      </c>
      <c r="H3165" t="s">
        <v>2321</v>
      </c>
      <c r="I3165" t="s">
        <v>186</v>
      </c>
      <c r="K3165">
        <v>6.5114939999999999</v>
      </c>
      <c r="L3165">
        <v>6.3339379999999998</v>
      </c>
      <c r="M3165">
        <v>6.1895889999999998</v>
      </c>
      <c r="N3165">
        <v>6.1483439999999998</v>
      </c>
      <c r="O3165">
        <v>6.2720099999999999</v>
      </c>
      <c r="P3165">
        <v>6.4876779999999998</v>
      </c>
      <c r="Q3165">
        <v>6.8619539999999999</v>
      </c>
      <c r="R3165">
        <v>7.2138799999999996</v>
      </c>
      <c r="S3165">
        <v>7.5824340000000001</v>
      </c>
      <c r="T3165">
        <v>7.8842930000000004</v>
      </c>
      <c r="U3165">
        <v>8.0526800000000005</v>
      </c>
      <c r="V3165">
        <v>8.1777960000000007</v>
      </c>
      <c r="W3165">
        <v>8.4179169999999992</v>
      </c>
      <c r="X3165">
        <v>8.5953429999999997</v>
      </c>
      <c r="Y3165">
        <v>8.7570960000000007</v>
      </c>
      <c r="Z3165">
        <v>8.9918960000000006</v>
      </c>
      <c r="AA3165">
        <v>9.2568999999999999</v>
      </c>
      <c r="AB3165">
        <v>9.4527520000000003</v>
      </c>
      <c r="AC3165">
        <v>9.6614579999999997</v>
      </c>
      <c r="AD3165">
        <v>9.9068649999999998</v>
      </c>
      <c r="AE3165">
        <v>10.171495</v>
      </c>
      <c r="AF3165">
        <v>10.397425</v>
      </c>
      <c r="AG3165">
        <v>10.717987000000001</v>
      </c>
      <c r="AH3165">
        <v>10.933956</v>
      </c>
      <c r="AI3165">
        <v>11.197620000000001</v>
      </c>
      <c r="AJ3165">
        <v>11.478588</v>
      </c>
      <c r="AK3165">
        <v>11.786834000000001</v>
      </c>
      <c r="AL3165">
        <v>12.042075000000001</v>
      </c>
      <c r="AM3165">
        <v>12.310143</v>
      </c>
      <c r="AN3165">
        <v>12.656034</v>
      </c>
      <c r="AO3165" s="1">
        <v>2.3E-2</v>
      </c>
    </row>
    <row r="3166" spans="1:41" hidden="1" x14ac:dyDescent="0.2">
      <c r="A3166" t="s">
        <v>2357</v>
      </c>
      <c r="B3166" t="s">
        <v>13</v>
      </c>
      <c r="C3166" t="s">
        <v>2648</v>
      </c>
      <c r="D3166" t="s">
        <v>2680</v>
      </c>
      <c r="E3166" t="s">
        <v>2672</v>
      </c>
      <c r="F3166" t="s">
        <v>2655</v>
      </c>
      <c r="G3166" t="s">
        <v>2652</v>
      </c>
      <c r="H3166" t="s">
        <v>2322</v>
      </c>
      <c r="I3166" t="s">
        <v>186</v>
      </c>
      <c r="K3166">
        <v>6.4887670000000002</v>
      </c>
      <c r="L3166">
        <v>6.1247069999999999</v>
      </c>
      <c r="M3166">
        <v>5.8153620000000004</v>
      </c>
      <c r="N3166">
        <v>5.5959070000000004</v>
      </c>
      <c r="O3166">
        <v>5.6078830000000002</v>
      </c>
      <c r="P3166">
        <v>5.7477220000000004</v>
      </c>
      <c r="Q3166">
        <v>6.0041440000000001</v>
      </c>
      <c r="R3166">
        <v>6.2847179999999998</v>
      </c>
      <c r="S3166">
        <v>6.5496470000000002</v>
      </c>
      <c r="T3166">
        <v>6.8058730000000001</v>
      </c>
      <c r="U3166">
        <v>6.834721</v>
      </c>
      <c r="V3166">
        <v>6.98156</v>
      </c>
      <c r="W3166">
        <v>7.262759</v>
      </c>
      <c r="X3166">
        <v>7.4750529999999999</v>
      </c>
      <c r="Y3166">
        <v>7.6239220000000003</v>
      </c>
      <c r="Z3166">
        <v>7.8019720000000001</v>
      </c>
      <c r="AA3166">
        <v>7.9554320000000001</v>
      </c>
      <c r="AB3166">
        <v>8.0831350000000004</v>
      </c>
      <c r="AC3166">
        <v>8.2859370000000006</v>
      </c>
      <c r="AD3166">
        <v>8.416582</v>
      </c>
      <c r="AE3166">
        <v>8.5824350000000003</v>
      </c>
      <c r="AF3166">
        <v>8.7289250000000003</v>
      </c>
      <c r="AG3166">
        <v>8.9551610000000004</v>
      </c>
      <c r="AH3166">
        <v>9.1694130000000005</v>
      </c>
      <c r="AI3166">
        <v>9.410031</v>
      </c>
      <c r="AJ3166">
        <v>9.6366619999999994</v>
      </c>
      <c r="AK3166">
        <v>9.7894319999999997</v>
      </c>
      <c r="AL3166">
        <v>9.9843609999999998</v>
      </c>
      <c r="AM3166">
        <v>10.178311000000001</v>
      </c>
      <c r="AN3166">
        <v>10.414831</v>
      </c>
      <c r="AO3166" s="1">
        <v>1.6E-2</v>
      </c>
    </row>
    <row r="3167" spans="1:41" hidden="1" x14ac:dyDescent="0.2">
      <c r="A3167" t="s">
        <v>2357</v>
      </c>
      <c r="B3167" t="s">
        <v>15</v>
      </c>
      <c r="C3167" t="s">
        <v>2648</v>
      </c>
      <c r="D3167" t="s">
        <v>2680</v>
      </c>
      <c r="E3167" t="s">
        <v>2672</v>
      </c>
      <c r="F3167" t="s">
        <v>2655</v>
      </c>
      <c r="G3167" t="s">
        <v>2653</v>
      </c>
      <c r="H3167" t="s">
        <v>2323</v>
      </c>
      <c r="I3167" t="s">
        <v>186</v>
      </c>
      <c r="K3167">
        <v>6.5086950000000003</v>
      </c>
      <c r="L3167">
        <v>6.8592599999999999</v>
      </c>
      <c r="M3167">
        <v>6.9708370000000004</v>
      </c>
      <c r="N3167">
        <v>7.3102210000000003</v>
      </c>
      <c r="O3167">
        <v>7.6597460000000002</v>
      </c>
      <c r="P3167">
        <v>8.1195120000000003</v>
      </c>
      <c r="Q3167">
        <v>8.5578509999999994</v>
      </c>
      <c r="R3167">
        <v>9.1486640000000001</v>
      </c>
      <c r="S3167">
        <v>9.7969609999999996</v>
      </c>
      <c r="T3167">
        <v>10.25644</v>
      </c>
      <c r="U3167">
        <v>10.772696</v>
      </c>
      <c r="V3167">
        <v>11.222089</v>
      </c>
      <c r="W3167">
        <v>11.536476</v>
      </c>
      <c r="X3167">
        <v>11.899286999999999</v>
      </c>
      <c r="Y3167">
        <v>12.164737000000001</v>
      </c>
      <c r="Z3167">
        <v>12.634594</v>
      </c>
      <c r="AA3167">
        <v>12.992495</v>
      </c>
      <c r="AB3167">
        <v>13.413595000000001</v>
      </c>
      <c r="AC3167">
        <v>13.878012999999999</v>
      </c>
      <c r="AD3167">
        <v>14.378849000000001</v>
      </c>
      <c r="AE3167">
        <v>14.726832999999999</v>
      </c>
      <c r="AF3167">
        <v>14.991059999999999</v>
      </c>
      <c r="AG3167">
        <v>15.321244</v>
      </c>
      <c r="AH3167">
        <v>15.912354000000001</v>
      </c>
      <c r="AI3167">
        <v>16.361799000000001</v>
      </c>
      <c r="AJ3167">
        <v>16.864546000000001</v>
      </c>
      <c r="AK3167">
        <v>17.393115999999999</v>
      </c>
      <c r="AL3167">
        <v>17.866282000000002</v>
      </c>
      <c r="AM3167">
        <v>18.489384000000001</v>
      </c>
      <c r="AN3167">
        <v>19.080138999999999</v>
      </c>
      <c r="AO3167" s="1">
        <v>3.7999999999999999E-2</v>
      </c>
    </row>
    <row r="3168" spans="1:41" hidden="1" x14ac:dyDescent="0.2">
      <c r="A3168" t="s">
        <v>2357</v>
      </c>
      <c r="B3168" t="s">
        <v>59</v>
      </c>
      <c r="C3168" t="s">
        <v>2648</v>
      </c>
      <c r="D3168" t="s">
        <v>2680</v>
      </c>
      <c r="E3168" t="s">
        <v>2672</v>
      </c>
      <c r="F3168" t="s">
        <v>2661</v>
      </c>
      <c r="I3168" t="s">
        <v>186</v>
      </c>
    </row>
    <row r="3169" spans="1:41" hidden="1" x14ac:dyDescent="0.2">
      <c r="A3169" t="s">
        <v>2357</v>
      </c>
      <c r="B3169" t="s">
        <v>11</v>
      </c>
      <c r="C3169" t="s">
        <v>2648</v>
      </c>
      <c r="D3169" t="s">
        <v>2680</v>
      </c>
      <c r="E3169" t="s">
        <v>2672</v>
      </c>
      <c r="F3169" t="s">
        <v>2661</v>
      </c>
      <c r="G3169" t="s">
        <v>2651</v>
      </c>
      <c r="H3169" t="s">
        <v>2324</v>
      </c>
      <c r="I3169" t="s">
        <v>186</v>
      </c>
      <c r="K3169">
        <v>0</v>
      </c>
      <c r="L3169">
        <v>0</v>
      </c>
      <c r="M3169">
        <v>0</v>
      </c>
      <c r="N3169">
        <v>0</v>
      </c>
      <c r="O3169">
        <v>0</v>
      </c>
      <c r="P3169">
        <v>0</v>
      </c>
      <c r="Q3169">
        <v>0</v>
      </c>
      <c r="R3169">
        <v>0</v>
      </c>
      <c r="S3169">
        <v>0</v>
      </c>
      <c r="T3169">
        <v>0</v>
      </c>
      <c r="U3169">
        <v>0</v>
      </c>
      <c r="V3169">
        <v>0</v>
      </c>
      <c r="W3169">
        <v>0</v>
      </c>
      <c r="X3169">
        <v>0</v>
      </c>
      <c r="Y3169">
        <v>0</v>
      </c>
      <c r="Z3169">
        <v>0</v>
      </c>
      <c r="AA3169">
        <v>0</v>
      </c>
      <c r="AB3169">
        <v>0</v>
      </c>
      <c r="AC3169">
        <v>0</v>
      </c>
      <c r="AD3169">
        <v>0</v>
      </c>
      <c r="AE3169">
        <v>0</v>
      </c>
      <c r="AF3169">
        <v>0</v>
      </c>
      <c r="AG3169">
        <v>0</v>
      </c>
      <c r="AH3169">
        <v>0</v>
      </c>
      <c r="AI3169">
        <v>0</v>
      </c>
      <c r="AJ3169">
        <v>0</v>
      </c>
      <c r="AK3169">
        <v>0</v>
      </c>
      <c r="AL3169">
        <v>0</v>
      </c>
      <c r="AM3169">
        <v>0</v>
      </c>
      <c r="AN3169">
        <v>0</v>
      </c>
      <c r="AO3169" t="s">
        <v>69</v>
      </c>
    </row>
    <row r="3170" spans="1:41" hidden="1" x14ac:dyDescent="0.2">
      <c r="A3170" t="s">
        <v>2357</v>
      </c>
      <c r="B3170" t="s">
        <v>13</v>
      </c>
      <c r="C3170" t="s">
        <v>2648</v>
      </c>
      <c r="D3170" t="s">
        <v>2680</v>
      </c>
      <c r="E3170" t="s">
        <v>2672</v>
      </c>
      <c r="F3170" t="s">
        <v>2661</v>
      </c>
      <c r="G3170" t="s">
        <v>2652</v>
      </c>
      <c r="H3170" t="s">
        <v>2325</v>
      </c>
      <c r="I3170" t="s">
        <v>186</v>
      </c>
      <c r="K3170">
        <v>0</v>
      </c>
      <c r="L3170">
        <v>0</v>
      </c>
      <c r="M3170">
        <v>0</v>
      </c>
      <c r="N3170">
        <v>0</v>
      </c>
      <c r="O3170">
        <v>0</v>
      </c>
      <c r="P3170">
        <v>0</v>
      </c>
      <c r="Q3170">
        <v>0</v>
      </c>
      <c r="R3170">
        <v>0</v>
      </c>
      <c r="S3170">
        <v>0</v>
      </c>
      <c r="T3170">
        <v>0</v>
      </c>
      <c r="U3170">
        <v>0</v>
      </c>
      <c r="V3170">
        <v>0</v>
      </c>
      <c r="W3170">
        <v>0</v>
      </c>
      <c r="X3170">
        <v>0</v>
      </c>
      <c r="Y3170">
        <v>0</v>
      </c>
      <c r="Z3170">
        <v>0</v>
      </c>
      <c r="AA3170">
        <v>0</v>
      </c>
      <c r="AB3170">
        <v>0</v>
      </c>
      <c r="AC3170">
        <v>0</v>
      </c>
      <c r="AD3170">
        <v>0</v>
      </c>
      <c r="AE3170">
        <v>0</v>
      </c>
      <c r="AF3170">
        <v>0</v>
      </c>
      <c r="AG3170">
        <v>0</v>
      </c>
      <c r="AH3170">
        <v>0</v>
      </c>
      <c r="AI3170">
        <v>0</v>
      </c>
      <c r="AJ3170">
        <v>0</v>
      </c>
      <c r="AK3170">
        <v>0</v>
      </c>
      <c r="AL3170">
        <v>0</v>
      </c>
      <c r="AM3170">
        <v>0</v>
      </c>
      <c r="AN3170">
        <v>0</v>
      </c>
      <c r="AO3170" t="s">
        <v>69</v>
      </c>
    </row>
    <row r="3171" spans="1:41" hidden="1" x14ac:dyDescent="0.2">
      <c r="A3171" t="s">
        <v>2357</v>
      </c>
      <c r="B3171" t="s">
        <v>15</v>
      </c>
      <c r="C3171" t="s">
        <v>2648</v>
      </c>
      <c r="D3171" t="s">
        <v>2680</v>
      </c>
      <c r="E3171" t="s">
        <v>2672</v>
      </c>
      <c r="F3171" t="s">
        <v>2661</v>
      </c>
      <c r="G3171" t="s">
        <v>2653</v>
      </c>
      <c r="H3171" t="s">
        <v>2326</v>
      </c>
      <c r="I3171" t="s">
        <v>186</v>
      </c>
      <c r="K3171">
        <v>0</v>
      </c>
      <c r="L3171">
        <v>0</v>
      </c>
      <c r="M3171">
        <v>0</v>
      </c>
      <c r="N3171">
        <v>0</v>
      </c>
      <c r="O3171">
        <v>0</v>
      </c>
      <c r="P3171">
        <v>0</v>
      </c>
      <c r="Q3171">
        <v>0</v>
      </c>
      <c r="R3171">
        <v>0</v>
      </c>
      <c r="S3171">
        <v>0</v>
      </c>
      <c r="T3171">
        <v>0</v>
      </c>
      <c r="U3171">
        <v>0</v>
      </c>
      <c r="V3171">
        <v>0</v>
      </c>
      <c r="W3171">
        <v>0</v>
      </c>
      <c r="X3171">
        <v>0</v>
      </c>
      <c r="Y3171">
        <v>0</v>
      </c>
      <c r="Z3171">
        <v>0</v>
      </c>
      <c r="AA3171">
        <v>0</v>
      </c>
      <c r="AB3171">
        <v>0</v>
      </c>
      <c r="AC3171">
        <v>0</v>
      </c>
      <c r="AD3171">
        <v>0</v>
      </c>
      <c r="AE3171">
        <v>0</v>
      </c>
      <c r="AF3171">
        <v>0</v>
      </c>
      <c r="AG3171">
        <v>0</v>
      </c>
      <c r="AH3171">
        <v>0</v>
      </c>
      <c r="AI3171">
        <v>0</v>
      </c>
      <c r="AJ3171">
        <v>0</v>
      </c>
      <c r="AK3171">
        <v>0</v>
      </c>
      <c r="AL3171">
        <v>0</v>
      </c>
      <c r="AM3171">
        <v>0</v>
      </c>
      <c r="AN3171">
        <v>0</v>
      </c>
      <c r="AO3171" t="s">
        <v>69</v>
      </c>
    </row>
    <row r="3172" spans="1:41" hidden="1" x14ac:dyDescent="0.2">
      <c r="A3172" t="s">
        <v>2357</v>
      </c>
      <c r="B3172" t="s">
        <v>147</v>
      </c>
      <c r="C3172" t="s">
        <v>2648</v>
      </c>
      <c r="D3172" t="s">
        <v>2680</v>
      </c>
      <c r="E3172" t="s">
        <v>2672</v>
      </c>
      <c r="F3172" t="s">
        <v>2673</v>
      </c>
      <c r="I3172" t="s">
        <v>186</v>
      </c>
    </row>
    <row r="3173" spans="1:41" hidden="1" x14ac:dyDescent="0.2">
      <c r="A3173" t="s">
        <v>2357</v>
      </c>
      <c r="B3173" t="s">
        <v>11</v>
      </c>
      <c r="C3173" t="s">
        <v>2648</v>
      </c>
      <c r="D3173" t="s">
        <v>2680</v>
      </c>
      <c r="E3173" t="s">
        <v>2672</v>
      </c>
      <c r="F3173" t="s">
        <v>2673</v>
      </c>
      <c r="G3173" t="s">
        <v>2651</v>
      </c>
      <c r="H3173" t="s">
        <v>2327</v>
      </c>
      <c r="I3173" t="s">
        <v>186</v>
      </c>
      <c r="K3173">
        <v>2.0423049999999998</v>
      </c>
      <c r="L3173">
        <v>2.131297</v>
      </c>
      <c r="M3173">
        <v>2.1442199999999998</v>
      </c>
      <c r="N3173">
        <v>2.2132649999999998</v>
      </c>
      <c r="O3173">
        <v>1.9991620000000001</v>
      </c>
      <c r="P3173">
        <v>2.0258409999999998</v>
      </c>
      <c r="Q3173">
        <v>2.0819399999999999</v>
      </c>
      <c r="R3173">
        <v>2.0633149999999998</v>
      </c>
      <c r="S3173">
        <v>2.1296020000000002</v>
      </c>
      <c r="T3173">
        <v>2.1669860000000001</v>
      </c>
      <c r="U3173">
        <v>2.217857</v>
      </c>
      <c r="V3173">
        <v>2.1434000000000002</v>
      </c>
      <c r="W3173">
        <v>2.1287910000000001</v>
      </c>
      <c r="X3173">
        <v>2.151831</v>
      </c>
      <c r="Y3173">
        <v>2.1824400000000002</v>
      </c>
      <c r="Z3173">
        <v>2.2191489999999998</v>
      </c>
      <c r="AA3173">
        <v>2.268834</v>
      </c>
      <c r="AB3173">
        <v>2.320281</v>
      </c>
      <c r="AC3173">
        <v>2.3678330000000001</v>
      </c>
      <c r="AD3173">
        <v>2.4220709999999999</v>
      </c>
      <c r="AE3173">
        <v>2.4795690000000001</v>
      </c>
      <c r="AF3173">
        <v>2.5307819999999999</v>
      </c>
      <c r="AG3173">
        <v>2.5841460000000001</v>
      </c>
      <c r="AH3173">
        <v>2.6334149999999998</v>
      </c>
      <c r="AI3173">
        <v>2.6891609999999999</v>
      </c>
      <c r="AJ3173">
        <v>2.7039849999999999</v>
      </c>
      <c r="AK3173">
        <v>2.75074</v>
      </c>
      <c r="AL3173">
        <v>2.807855</v>
      </c>
      <c r="AM3173">
        <v>2.8657949999999999</v>
      </c>
      <c r="AN3173">
        <v>2.929182</v>
      </c>
      <c r="AO3173" s="1">
        <v>1.2999999999999999E-2</v>
      </c>
    </row>
    <row r="3174" spans="1:41" hidden="1" x14ac:dyDescent="0.2">
      <c r="A3174" t="s">
        <v>2357</v>
      </c>
      <c r="B3174" t="s">
        <v>13</v>
      </c>
      <c r="C3174" t="s">
        <v>2648</v>
      </c>
      <c r="D3174" t="s">
        <v>2680</v>
      </c>
      <c r="E3174" t="s">
        <v>2672</v>
      </c>
      <c r="F3174" t="s">
        <v>2673</v>
      </c>
      <c r="G3174" t="s">
        <v>2652</v>
      </c>
      <c r="H3174" t="s">
        <v>2328</v>
      </c>
      <c r="I3174" t="s">
        <v>186</v>
      </c>
      <c r="K3174">
        <v>2.0417640000000001</v>
      </c>
      <c r="L3174">
        <v>2.133203</v>
      </c>
      <c r="M3174">
        <v>2.140279</v>
      </c>
      <c r="N3174">
        <v>2.1956829999999998</v>
      </c>
      <c r="O3174">
        <v>1.9535359999999999</v>
      </c>
      <c r="P3174">
        <v>1.946761</v>
      </c>
      <c r="Q3174">
        <v>1.9968129999999999</v>
      </c>
      <c r="R3174">
        <v>1.972858</v>
      </c>
      <c r="S3174">
        <v>2.0495719999999999</v>
      </c>
      <c r="T3174">
        <v>2.075936</v>
      </c>
      <c r="U3174">
        <v>2.1491470000000001</v>
      </c>
      <c r="V3174">
        <v>2.0638399999999999</v>
      </c>
      <c r="W3174">
        <v>2.073242</v>
      </c>
      <c r="X3174">
        <v>2.1195179999999998</v>
      </c>
      <c r="Y3174">
        <v>2.139888</v>
      </c>
      <c r="Z3174">
        <v>2.160733</v>
      </c>
      <c r="AA3174">
        <v>2.2083309999999998</v>
      </c>
      <c r="AB3174">
        <v>2.2392979999999998</v>
      </c>
      <c r="AC3174">
        <v>2.2890570000000001</v>
      </c>
      <c r="AD3174">
        <v>2.3302450000000001</v>
      </c>
      <c r="AE3174">
        <v>2.3644829999999999</v>
      </c>
      <c r="AF3174">
        <v>2.3919670000000002</v>
      </c>
      <c r="AG3174">
        <v>2.4313539999999998</v>
      </c>
      <c r="AH3174">
        <v>2.4725779999999999</v>
      </c>
      <c r="AI3174">
        <v>2.5241359999999999</v>
      </c>
      <c r="AJ3174">
        <v>2.5710869999999999</v>
      </c>
      <c r="AK3174">
        <v>2.6107140000000002</v>
      </c>
      <c r="AL3174">
        <v>2.6465689999999999</v>
      </c>
      <c r="AM3174">
        <v>2.6843370000000002</v>
      </c>
      <c r="AN3174">
        <v>2.7153930000000002</v>
      </c>
      <c r="AO3174" s="1">
        <v>0.01</v>
      </c>
    </row>
    <row r="3175" spans="1:41" hidden="1" x14ac:dyDescent="0.2">
      <c r="A3175" t="s">
        <v>2357</v>
      </c>
      <c r="B3175" t="s">
        <v>15</v>
      </c>
      <c r="C3175" t="s">
        <v>2648</v>
      </c>
      <c r="D3175" t="s">
        <v>2680</v>
      </c>
      <c r="E3175" t="s">
        <v>2672</v>
      </c>
      <c r="F3175" t="s">
        <v>2673</v>
      </c>
      <c r="G3175" t="s">
        <v>2653</v>
      </c>
      <c r="H3175" t="s">
        <v>2329</v>
      </c>
      <c r="I3175" t="s">
        <v>186</v>
      </c>
      <c r="K3175">
        <v>2.0432329999999999</v>
      </c>
      <c r="L3175">
        <v>2.1359309999999998</v>
      </c>
      <c r="M3175">
        <v>2.1707719999999999</v>
      </c>
      <c r="N3175">
        <v>2.24078</v>
      </c>
      <c r="O3175">
        <v>2.052664</v>
      </c>
      <c r="P3175">
        <v>2.0756420000000002</v>
      </c>
      <c r="Q3175">
        <v>2.1289090000000002</v>
      </c>
      <c r="R3175">
        <v>2.0976689999999998</v>
      </c>
      <c r="S3175">
        <v>2.1502729999999999</v>
      </c>
      <c r="T3175">
        <v>2.1872919999999998</v>
      </c>
      <c r="U3175">
        <v>2.2356600000000002</v>
      </c>
      <c r="V3175">
        <v>2.1752609999999999</v>
      </c>
      <c r="W3175">
        <v>2.1577280000000001</v>
      </c>
      <c r="X3175">
        <v>2.1986910000000002</v>
      </c>
      <c r="Y3175">
        <v>2.2297150000000001</v>
      </c>
      <c r="Z3175">
        <v>2.2560899999999999</v>
      </c>
      <c r="AA3175">
        <v>2.2993199999999998</v>
      </c>
      <c r="AB3175">
        <v>2.3318089999999998</v>
      </c>
      <c r="AC3175">
        <v>2.3684400000000001</v>
      </c>
      <c r="AD3175">
        <v>2.409484</v>
      </c>
      <c r="AE3175">
        <v>2.4625859999999999</v>
      </c>
      <c r="AF3175">
        <v>2.5115569999999998</v>
      </c>
      <c r="AG3175">
        <v>2.574255</v>
      </c>
      <c r="AH3175">
        <v>2.6422620000000001</v>
      </c>
      <c r="AI3175">
        <v>2.7339509999999998</v>
      </c>
      <c r="AJ3175">
        <v>2.8244090000000002</v>
      </c>
      <c r="AK3175">
        <v>2.9187919999999998</v>
      </c>
      <c r="AL3175">
        <v>3.0006539999999999</v>
      </c>
      <c r="AM3175">
        <v>3.0662600000000002</v>
      </c>
      <c r="AN3175">
        <v>3.1274120000000001</v>
      </c>
      <c r="AO3175" s="1">
        <v>1.4999999999999999E-2</v>
      </c>
    </row>
    <row r="3176" spans="1:41" hidden="1" x14ac:dyDescent="0.2">
      <c r="A3176" t="s">
        <v>2357</v>
      </c>
      <c r="B3176" t="s">
        <v>67</v>
      </c>
      <c r="C3176" t="s">
        <v>2648</v>
      </c>
      <c r="D3176" t="s">
        <v>2680</v>
      </c>
      <c r="E3176" t="s">
        <v>2672</v>
      </c>
      <c r="F3176" t="s">
        <v>2663</v>
      </c>
      <c r="I3176" t="s">
        <v>186</v>
      </c>
    </row>
    <row r="3177" spans="1:41" hidden="1" x14ac:dyDescent="0.2">
      <c r="A3177" t="s">
        <v>2357</v>
      </c>
      <c r="B3177" t="s">
        <v>11</v>
      </c>
      <c r="C3177" t="s">
        <v>2648</v>
      </c>
      <c r="D3177" t="s">
        <v>2680</v>
      </c>
      <c r="E3177" t="s">
        <v>2672</v>
      </c>
      <c r="F3177" t="s">
        <v>2663</v>
      </c>
      <c r="G3177" t="s">
        <v>2651</v>
      </c>
      <c r="H3177" t="s">
        <v>2330</v>
      </c>
      <c r="I3177" t="s">
        <v>186</v>
      </c>
      <c r="K3177">
        <v>0</v>
      </c>
      <c r="L3177">
        <v>0</v>
      </c>
      <c r="M3177">
        <v>0</v>
      </c>
      <c r="N3177">
        <v>0</v>
      </c>
      <c r="O3177">
        <v>0</v>
      </c>
      <c r="P3177">
        <v>0</v>
      </c>
      <c r="Q3177">
        <v>0</v>
      </c>
      <c r="R3177">
        <v>0</v>
      </c>
      <c r="S3177">
        <v>0</v>
      </c>
      <c r="T3177">
        <v>0</v>
      </c>
      <c r="U3177">
        <v>0</v>
      </c>
      <c r="V3177">
        <v>0</v>
      </c>
      <c r="W3177">
        <v>0</v>
      </c>
      <c r="X3177">
        <v>0</v>
      </c>
      <c r="Y3177">
        <v>0</v>
      </c>
      <c r="Z3177">
        <v>0</v>
      </c>
      <c r="AA3177">
        <v>0</v>
      </c>
      <c r="AB3177">
        <v>0</v>
      </c>
      <c r="AC3177">
        <v>0</v>
      </c>
      <c r="AD3177">
        <v>0</v>
      </c>
      <c r="AE3177">
        <v>0</v>
      </c>
      <c r="AF3177">
        <v>0</v>
      </c>
      <c r="AG3177">
        <v>0</v>
      </c>
      <c r="AH3177">
        <v>0</v>
      </c>
      <c r="AI3177">
        <v>0</v>
      </c>
      <c r="AJ3177">
        <v>0</v>
      </c>
      <c r="AK3177">
        <v>0</v>
      </c>
      <c r="AL3177">
        <v>0</v>
      </c>
      <c r="AM3177">
        <v>0</v>
      </c>
      <c r="AN3177">
        <v>0</v>
      </c>
      <c r="AO3177" t="s">
        <v>69</v>
      </c>
    </row>
    <row r="3178" spans="1:41" hidden="1" x14ac:dyDescent="0.2">
      <c r="A3178" t="s">
        <v>2357</v>
      </c>
      <c r="B3178" t="s">
        <v>13</v>
      </c>
      <c r="C3178" t="s">
        <v>2648</v>
      </c>
      <c r="D3178" t="s">
        <v>2680</v>
      </c>
      <c r="E3178" t="s">
        <v>2672</v>
      </c>
      <c r="F3178" t="s">
        <v>2663</v>
      </c>
      <c r="G3178" t="s">
        <v>2652</v>
      </c>
      <c r="H3178" t="s">
        <v>2331</v>
      </c>
      <c r="I3178" t="s">
        <v>186</v>
      </c>
      <c r="K3178">
        <v>0</v>
      </c>
      <c r="L3178">
        <v>0</v>
      </c>
      <c r="M3178">
        <v>0</v>
      </c>
      <c r="N3178">
        <v>0</v>
      </c>
      <c r="O3178">
        <v>0</v>
      </c>
      <c r="P3178">
        <v>0</v>
      </c>
      <c r="Q3178">
        <v>0</v>
      </c>
      <c r="R3178">
        <v>0</v>
      </c>
      <c r="S3178">
        <v>0</v>
      </c>
      <c r="T3178">
        <v>0</v>
      </c>
      <c r="U3178">
        <v>0</v>
      </c>
      <c r="V3178">
        <v>0</v>
      </c>
      <c r="W3178">
        <v>0</v>
      </c>
      <c r="X3178">
        <v>0</v>
      </c>
      <c r="Y3178">
        <v>0</v>
      </c>
      <c r="Z3178">
        <v>0</v>
      </c>
      <c r="AA3178">
        <v>0</v>
      </c>
      <c r="AB3178">
        <v>0</v>
      </c>
      <c r="AC3178">
        <v>0</v>
      </c>
      <c r="AD3178">
        <v>0</v>
      </c>
      <c r="AE3178">
        <v>0</v>
      </c>
      <c r="AF3178">
        <v>0</v>
      </c>
      <c r="AG3178">
        <v>0</v>
      </c>
      <c r="AH3178">
        <v>0</v>
      </c>
      <c r="AI3178">
        <v>0</v>
      </c>
      <c r="AJ3178">
        <v>0</v>
      </c>
      <c r="AK3178">
        <v>0</v>
      </c>
      <c r="AL3178">
        <v>0</v>
      </c>
      <c r="AM3178">
        <v>0</v>
      </c>
      <c r="AN3178">
        <v>0</v>
      </c>
      <c r="AO3178" t="s">
        <v>69</v>
      </c>
    </row>
    <row r="3179" spans="1:41" hidden="1" x14ac:dyDescent="0.2">
      <c r="A3179" t="s">
        <v>2357</v>
      </c>
      <c r="B3179" t="s">
        <v>15</v>
      </c>
      <c r="C3179" t="s">
        <v>2648</v>
      </c>
      <c r="D3179" t="s">
        <v>2680</v>
      </c>
      <c r="E3179" t="s">
        <v>2672</v>
      </c>
      <c r="F3179" t="s">
        <v>2663</v>
      </c>
      <c r="G3179" t="s">
        <v>2653</v>
      </c>
      <c r="H3179" t="s">
        <v>2332</v>
      </c>
      <c r="I3179" t="s">
        <v>186</v>
      </c>
      <c r="K3179">
        <v>0</v>
      </c>
      <c r="L3179">
        <v>0</v>
      </c>
      <c r="M3179">
        <v>0</v>
      </c>
      <c r="N3179">
        <v>0</v>
      </c>
      <c r="O3179">
        <v>0</v>
      </c>
      <c r="P3179">
        <v>0</v>
      </c>
      <c r="Q3179">
        <v>0</v>
      </c>
      <c r="R3179">
        <v>0</v>
      </c>
      <c r="S3179">
        <v>0</v>
      </c>
      <c r="T3179">
        <v>0</v>
      </c>
      <c r="U3179">
        <v>0</v>
      </c>
      <c r="V3179">
        <v>0</v>
      </c>
      <c r="W3179">
        <v>0</v>
      </c>
      <c r="X3179">
        <v>0</v>
      </c>
      <c r="Y3179">
        <v>0</v>
      </c>
      <c r="Z3179">
        <v>0</v>
      </c>
      <c r="AA3179">
        <v>0</v>
      </c>
      <c r="AB3179">
        <v>0</v>
      </c>
      <c r="AC3179">
        <v>0</v>
      </c>
      <c r="AD3179">
        <v>0</v>
      </c>
      <c r="AE3179">
        <v>0</v>
      </c>
      <c r="AF3179">
        <v>0</v>
      </c>
      <c r="AG3179">
        <v>0</v>
      </c>
      <c r="AH3179">
        <v>0</v>
      </c>
      <c r="AI3179">
        <v>0</v>
      </c>
      <c r="AJ3179">
        <v>0</v>
      </c>
      <c r="AK3179">
        <v>0</v>
      </c>
      <c r="AL3179">
        <v>0</v>
      </c>
      <c r="AM3179">
        <v>0</v>
      </c>
      <c r="AN3179">
        <v>0</v>
      </c>
      <c r="AO3179" t="s">
        <v>69</v>
      </c>
    </row>
    <row r="3180" spans="1:41" hidden="1" x14ac:dyDescent="0.2">
      <c r="A3180" t="s">
        <v>2357</v>
      </c>
      <c r="B3180" t="s">
        <v>25</v>
      </c>
      <c r="C3180" t="s">
        <v>2648</v>
      </c>
      <c r="D3180" t="s">
        <v>2680</v>
      </c>
      <c r="E3180" t="s">
        <v>2672</v>
      </c>
      <c r="F3180" t="s">
        <v>2656</v>
      </c>
      <c r="I3180" t="s">
        <v>186</v>
      </c>
    </row>
    <row r="3181" spans="1:41" hidden="1" x14ac:dyDescent="0.2">
      <c r="A3181" t="s">
        <v>2357</v>
      </c>
      <c r="B3181" t="s">
        <v>11</v>
      </c>
      <c r="C3181" t="s">
        <v>2648</v>
      </c>
      <c r="D3181" t="s">
        <v>2680</v>
      </c>
      <c r="E3181" t="s">
        <v>2672</v>
      </c>
      <c r="F3181" t="s">
        <v>2656</v>
      </c>
      <c r="G3181" t="s">
        <v>2651</v>
      </c>
      <c r="H3181" t="s">
        <v>2333</v>
      </c>
      <c r="I3181" t="s">
        <v>186</v>
      </c>
      <c r="K3181">
        <v>28.650351000000001</v>
      </c>
      <c r="L3181">
        <v>28.179995999999999</v>
      </c>
      <c r="M3181">
        <v>28.67831</v>
      </c>
      <c r="N3181">
        <v>29.131567</v>
      </c>
      <c r="O3181">
        <v>29.538729</v>
      </c>
      <c r="P3181">
        <v>29.952534</v>
      </c>
      <c r="Q3181">
        <v>30.645897000000001</v>
      </c>
      <c r="R3181">
        <v>31.276463</v>
      </c>
      <c r="S3181">
        <v>32.119301</v>
      </c>
      <c r="T3181">
        <v>33.042824000000003</v>
      </c>
      <c r="U3181">
        <v>33.710289000000003</v>
      </c>
      <c r="V3181">
        <v>34.614776999999997</v>
      </c>
      <c r="W3181">
        <v>35.471359</v>
      </c>
      <c r="X3181">
        <v>36.247458999999999</v>
      </c>
      <c r="Y3181">
        <v>37.126232000000002</v>
      </c>
      <c r="Z3181">
        <v>38.248043000000003</v>
      </c>
      <c r="AA3181">
        <v>39.227542999999997</v>
      </c>
      <c r="AB3181">
        <v>40.093670000000003</v>
      </c>
      <c r="AC3181">
        <v>40.869072000000003</v>
      </c>
      <c r="AD3181">
        <v>41.959758999999998</v>
      </c>
      <c r="AE3181">
        <v>42.939090999999998</v>
      </c>
      <c r="AF3181">
        <v>43.824641999999997</v>
      </c>
      <c r="AG3181">
        <v>44.608123999999997</v>
      </c>
      <c r="AH3181">
        <v>45.674660000000003</v>
      </c>
      <c r="AI3181">
        <v>46.719025000000002</v>
      </c>
      <c r="AJ3181">
        <v>47.868858000000003</v>
      </c>
      <c r="AK3181">
        <v>48.950073000000003</v>
      </c>
      <c r="AL3181">
        <v>50.059845000000003</v>
      </c>
      <c r="AM3181">
        <v>51.125976999999999</v>
      </c>
      <c r="AN3181">
        <v>52.451659999999997</v>
      </c>
      <c r="AO3181" s="1">
        <v>2.1000000000000001E-2</v>
      </c>
    </row>
    <row r="3182" spans="1:41" hidden="1" x14ac:dyDescent="0.2">
      <c r="A3182" t="s">
        <v>2357</v>
      </c>
      <c r="B3182" t="s">
        <v>13</v>
      </c>
      <c r="C3182" t="s">
        <v>2648</v>
      </c>
      <c r="D3182" t="s">
        <v>2680</v>
      </c>
      <c r="E3182" t="s">
        <v>2672</v>
      </c>
      <c r="F3182" t="s">
        <v>2656</v>
      </c>
      <c r="G3182" t="s">
        <v>2652</v>
      </c>
      <c r="H3182" t="s">
        <v>2334</v>
      </c>
      <c r="I3182" t="s">
        <v>186</v>
      </c>
      <c r="K3182">
        <v>28.646415999999999</v>
      </c>
      <c r="L3182">
        <v>28.240805000000002</v>
      </c>
      <c r="M3182">
        <v>28.484722000000001</v>
      </c>
      <c r="N3182">
        <v>28.586072999999999</v>
      </c>
      <c r="O3182">
        <v>28.986554999999999</v>
      </c>
      <c r="P3182">
        <v>29.466635</v>
      </c>
      <c r="Q3182">
        <v>30.141731</v>
      </c>
      <c r="R3182">
        <v>30.742348</v>
      </c>
      <c r="S3182">
        <v>31.664152000000001</v>
      </c>
      <c r="T3182">
        <v>32.635486999999998</v>
      </c>
      <c r="U3182">
        <v>33.380135000000003</v>
      </c>
      <c r="V3182">
        <v>34.146526000000001</v>
      </c>
      <c r="W3182">
        <v>35.001671000000002</v>
      </c>
      <c r="X3182">
        <v>35.934714999999997</v>
      </c>
      <c r="Y3182">
        <v>36.725819000000001</v>
      </c>
      <c r="Z3182">
        <v>37.675831000000002</v>
      </c>
      <c r="AA3182">
        <v>38.703445000000002</v>
      </c>
      <c r="AB3182">
        <v>39.592151999999999</v>
      </c>
      <c r="AC3182">
        <v>40.343079000000003</v>
      </c>
      <c r="AD3182">
        <v>41.330539999999999</v>
      </c>
      <c r="AE3182">
        <v>42.351398000000003</v>
      </c>
      <c r="AF3182">
        <v>43.134186</v>
      </c>
      <c r="AG3182">
        <v>43.926186000000001</v>
      </c>
      <c r="AH3182">
        <v>45.198498000000001</v>
      </c>
      <c r="AI3182">
        <v>46.345032000000003</v>
      </c>
      <c r="AJ3182">
        <v>47.434029000000002</v>
      </c>
      <c r="AK3182">
        <v>48.383347000000001</v>
      </c>
      <c r="AL3182">
        <v>49.486117999999998</v>
      </c>
      <c r="AM3182">
        <v>50.560279999999999</v>
      </c>
      <c r="AN3182">
        <v>51.707915999999997</v>
      </c>
      <c r="AO3182" s="1">
        <v>2.1000000000000001E-2</v>
      </c>
    </row>
    <row r="3183" spans="1:41" hidden="1" x14ac:dyDescent="0.2">
      <c r="A3183" t="s">
        <v>2357</v>
      </c>
      <c r="B3183" t="s">
        <v>15</v>
      </c>
      <c r="C3183" t="s">
        <v>2648</v>
      </c>
      <c r="D3183" t="s">
        <v>2680</v>
      </c>
      <c r="E3183" t="s">
        <v>2672</v>
      </c>
      <c r="F3183" t="s">
        <v>2656</v>
      </c>
      <c r="G3183" t="s">
        <v>2653</v>
      </c>
      <c r="H3183" t="s">
        <v>2335</v>
      </c>
      <c r="I3183" t="s">
        <v>186</v>
      </c>
      <c r="K3183">
        <v>28.647873000000001</v>
      </c>
      <c r="L3183">
        <v>28.151420999999999</v>
      </c>
      <c r="M3183">
        <v>29.114031000000001</v>
      </c>
      <c r="N3183">
        <v>29.791699999999999</v>
      </c>
      <c r="O3183">
        <v>30.23798</v>
      </c>
      <c r="P3183">
        <v>30.719017000000001</v>
      </c>
      <c r="Q3183">
        <v>31.431988</v>
      </c>
      <c r="R3183">
        <v>32.050139999999999</v>
      </c>
      <c r="S3183">
        <v>32.985916000000003</v>
      </c>
      <c r="T3183">
        <v>33.997374999999998</v>
      </c>
      <c r="U3183">
        <v>34.957214</v>
      </c>
      <c r="V3183">
        <v>36.003239000000001</v>
      </c>
      <c r="W3183">
        <v>36.860957999999997</v>
      </c>
      <c r="X3183">
        <v>37.491137999999999</v>
      </c>
      <c r="Y3183">
        <v>38.414104000000002</v>
      </c>
      <c r="Z3183">
        <v>39.577919000000001</v>
      </c>
      <c r="AA3183">
        <v>40.313479999999998</v>
      </c>
      <c r="AB3183">
        <v>41.009532999999998</v>
      </c>
      <c r="AC3183">
        <v>41.592013999999999</v>
      </c>
      <c r="AD3183">
        <v>42.524211999999999</v>
      </c>
      <c r="AE3183">
        <v>43.521545000000003</v>
      </c>
      <c r="AF3183">
        <v>44.453426</v>
      </c>
      <c r="AG3183">
        <v>45.292999000000002</v>
      </c>
      <c r="AH3183">
        <v>46.256535</v>
      </c>
      <c r="AI3183">
        <v>47.402591999999999</v>
      </c>
      <c r="AJ3183">
        <v>48.670574000000002</v>
      </c>
      <c r="AK3183">
        <v>49.78257</v>
      </c>
      <c r="AL3183">
        <v>51.057274</v>
      </c>
      <c r="AM3183">
        <v>52.380619000000003</v>
      </c>
      <c r="AN3183">
        <v>53.682620999999997</v>
      </c>
      <c r="AO3183" s="1">
        <v>2.1999999999999999E-2</v>
      </c>
    </row>
    <row r="3184" spans="1:41" hidden="1" x14ac:dyDescent="0.2">
      <c r="A3184" t="s">
        <v>2357</v>
      </c>
      <c r="B3184" t="s">
        <v>157</v>
      </c>
    </row>
    <row r="3185" spans="1:41" hidden="1" x14ac:dyDescent="0.2">
      <c r="A3185" t="s">
        <v>2357</v>
      </c>
      <c r="B3185" t="s">
        <v>310</v>
      </c>
    </row>
    <row r="3186" spans="1:41" hidden="1" x14ac:dyDescent="0.2">
      <c r="A3186" t="s">
        <v>2357</v>
      </c>
      <c r="B3186" t="s">
        <v>8</v>
      </c>
      <c r="C3186" t="s">
        <v>181</v>
      </c>
      <c r="D3186" t="s">
        <v>2680</v>
      </c>
      <c r="E3186" t="s">
        <v>2674</v>
      </c>
      <c r="I3186" t="s">
        <v>311</v>
      </c>
    </row>
    <row r="3187" spans="1:41" hidden="1" x14ac:dyDescent="0.2">
      <c r="A3187" t="s">
        <v>2357</v>
      </c>
      <c r="B3187" t="s">
        <v>11</v>
      </c>
      <c r="C3187" t="s">
        <v>181</v>
      </c>
      <c r="D3187" t="s">
        <v>2680</v>
      </c>
      <c r="E3187" t="s">
        <v>2674</v>
      </c>
      <c r="F3187" t="s">
        <v>2651</v>
      </c>
      <c r="H3187" t="s">
        <v>2336</v>
      </c>
      <c r="I3187" t="s">
        <v>311</v>
      </c>
      <c r="K3187">
        <v>17.73761</v>
      </c>
      <c r="L3187">
        <v>17.571626999999999</v>
      </c>
      <c r="M3187">
        <v>18.257099</v>
      </c>
      <c r="N3187">
        <v>18.765727999999999</v>
      </c>
      <c r="O3187">
        <v>19.332568999999999</v>
      </c>
      <c r="P3187">
        <v>19.960169</v>
      </c>
      <c r="Q3187">
        <v>20.740113999999998</v>
      </c>
      <c r="R3187">
        <v>21.474727999999999</v>
      </c>
      <c r="S3187">
        <v>22.324262999999998</v>
      </c>
      <c r="T3187">
        <v>23.159481</v>
      </c>
      <c r="U3187">
        <v>23.945021000000001</v>
      </c>
      <c r="V3187">
        <v>24.772950999999999</v>
      </c>
      <c r="W3187">
        <v>25.67775</v>
      </c>
      <c r="X3187">
        <v>26.496084</v>
      </c>
      <c r="Y3187">
        <v>27.343456</v>
      </c>
      <c r="Z3187">
        <v>28.333960999999999</v>
      </c>
      <c r="AA3187">
        <v>29.330931</v>
      </c>
      <c r="AB3187">
        <v>30.283228000000001</v>
      </c>
      <c r="AC3187">
        <v>31.214334000000001</v>
      </c>
      <c r="AD3187">
        <v>32.330627</v>
      </c>
      <c r="AE3187">
        <v>33.431975999999999</v>
      </c>
      <c r="AF3187">
        <v>34.482933000000003</v>
      </c>
      <c r="AG3187">
        <v>35.490020999999999</v>
      </c>
      <c r="AH3187">
        <v>36.686092000000002</v>
      </c>
      <c r="AI3187">
        <v>37.910854</v>
      </c>
      <c r="AJ3187">
        <v>39.183154999999999</v>
      </c>
      <c r="AK3187">
        <v>40.456645999999999</v>
      </c>
      <c r="AL3187">
        <v>41.776721999999999</v>
      </c>
      <c r="AM3187">
        <v>43.072918000000001</v>
      </c>
      <c r="AN3187">
        <v>44.507877000000001</v>
      </c>
      <c r="AO3187" s="1">
        <v>3.2000000000000001E-2</v>
      </c>
    </row>
    <row r="3188" spans="1:41" hidden="1" x14ac:dyDescent="0.2">
      <c r="A3188" t="s">
        <v>2357</v>
      </c>
      <c r="B3188" t="s">
        <v>13</v>
      </c>
      <c r="C3188" t="s">
        <v>181</v>
      </c>
      <c r="D3188" t="s">
        <v>2680</v>
      </c>
      <c r="E3188" t="s">
        <v>2674</v>
      </c>
      <c r="F3188" t="s">
        <v>2652</v>
      </c>
      <c r="H3188" t="s">
        <v>2337</v>
      </c>
      <c r="I3188" t="s">
        <v>311</v>
      </c>
      <c r="K3188">
        <v>17.735005999999998</v>
      </c>
      <c r="L3188">
        <v>17.505458999999998</v>
      </c>
      <c r="M3188">
        <v>18.057721999999998</v>
      </c>
      <c r="N3188">
        <v>18.388000000000002</v>
      </c>
      <c r="O3188">
        <v>18.941198</v>
      </c>
      <c r="P3188">
        <v>19.585445</v>
      </c>
      <c r="Q3188">
        <v>20.333748</v>
      </c>
      <c r="R3188">
        <v>21.060116000000001</v>
      </c>
      <c r="S3188">
        <v>21.932359999999999</v>
      </c>
      <c r="T3188">
        <v>22.818829999999998</v>
      </c>
      <c r="U3188">
        <v>23.643478000000002</v>
      </c>
      <c r="V3188">
        <v>24.477391999999998</v>
      </c>
      <c r="W3188">
        <v>25.387642</v>
      </c>
      <c r="X3188">
        <v>26.312722999999998</v>
      </c>
      <c r="Y3188">
        <v>27.19051</v>
      </c>
      <c r="Z3188">
        <v>28.133009000000001</v>
      </c>
      <c r="AA3188">
        <v>29.171688</v>
      </c>
      <c r="AB3188">
        <v>30.153441999999998</v>
      </c>
      <c r="AC3188">
        <v>31.091425000000001</v>
      </c>
      <c r="AD3188">
        <v>32.158408999999999</v>
      </c>
      <c r="AE3188">
        <v>33.258471999999998</v>
      </c>
      <c r="AF3188">
        <v>34.277737000000002</v>
      </c>
      <c r="AG3188">
        <v>35.238548000000002</v>
      </c>
      <c r="AH3188">
        <v>36.541297999999998</v>
      </c>
      <c r="AI3188">
        <v>37.794868000000001</v>
      </c>
      <c r="AJ3188">
        <v>39.008175000000001</v>
      </c>
      <c r="AK3188">
        <v>40.180759000000002</v>
      </c>
      <c r="AL3188">
        <v>41.418044999999999</v>
      </c>
      <c r="AM3188">
        <v>42.665210999999999</v>
      </c>
      <c r="AN3188">
        <v>43.947262000000002</v>
      </c>
      <c r="AO3188" s="1">
        <v>3.2000000000000001E-2</v>
      </c>
    </row>
    <row r="3189" spans="1:41" hidden="1" x14ac:dyDescent="0.2">
      <c r="A3189" t="s">
        <v>2357</v>
      </c>
      <c r="B3189" t="s">
        <v>15</v>
      </c>
      <c r="C3189" t="s">
        <v>181</v>
      </c>
      <c r="D3189" t="s">
        <v>2680</v>
      </c>
      <c r="E3189" t="s">
        <v>2674</v>
      </c>
      <c r="F3189" t="s">
        <v>2653</v>
      </c>
      <c r="H3189" t="s">
        <v>2338</v>
      </c>
      <c r="I3189" t="s">
        <v>311</v>
      </c>
      <c r="K3189">
        <v>17.736713000000002</v>
      </c>
      <c r="L3189">
        <v>17.777441</v>
      </c>
      <c r="M3189">
        <v>18.609058000000001</v>
      </c>
      <c r="N3189">
        <v>19.354175999999999</v>
      </c>
      <c r="O3189">
        <v>19.966612000000001</v>
      </c>
      <c r="P3189">
        <v>20.673978999999999</v>
      </c>
      <c r="Q3189">
        <v>21.477568000000002</v>
      </c>
      <c r="R3189">
        <v>22.242535</v>
      </c>
      <c r="S3189">
        <v>23.174233999999998</v>
      </c>
      <c r="T3189">
        <v>24.050761999999999</v>
      </c>
      <c r="U3189">
        <v>24.959595</v>
      </c>
      <c r="V3189">
        <v>25.887165</v>
      </c>
      <c r="W3189">
        <v>26.786152000000001</v>
      </c>
      <c r="X3189">
        <v>27.559200000000001</v>
      </c>
      <c r="Y3189">
        <v>28.402456000000001</v>
      </c>
      <c r="Z3189">
        <v>29.434785999999999</v>
      </c>
      <c r="AA3189">
        <v>30.345596</v>
      </c>
      <c r="AB3189">
        <v>31.228445000000001</v>
      </c>
      <c r="AC3189">
        <v>32.131267999999999</v>
      </c>
      <c r="AD3189">
        <v>33.198627000000002</v>
      </c>
      <c r="AE3189">
        <v>34.280543999999999</v>
      </c>
      <c r="AF3189">
        <v>35.310569999999998</v>
      </c>
      <c r="AG3189">
        <v>36.315410999999997</v>
      </c>
      <c r="AH3189">
        <v>37.542090999999999</v>
      </c>
      <c r="AI3189">
        <v>38.822353</v>
      </c>
      <c r="AJ3189">
        <v>40.189490999999997</v>
      </c>
      <c r="AK3189">
        <v>41.520373999999997</v>
      </c>
      <c r="AL3189">
        <v>42.889350999999998</v>
      </c>
      <c r="AM3189">
        <v>44.38776</v>
      </c>
      <c r="AN3189">
        <v>45.897902999999999</v>
      </c>
      <c r="AO3189" s="1">
        <v>3.3000000000000002E-2</v>
      </c>
    </row>
    <row r="3190" spans="1:41" hidden="1" x14ac:dyDescent="0.2">
      <c r="A3190" t="s">
        <v>2357</v>
      </c>
      <c r="B3190" t="s">
        <v>29</v>
      </c>
      <c r="C3190" t="s">
        <v>181</v>
      </c>
      <c r="D3190" t="s">
        <v>2680</v>
      </c>
      <c r="E3190" t="s">
        <v>2675</v>
      </c>
      <c r="I3190" t="s">
        <v>311</v>
      </c>
    </row>
    <row r="3191" spans="1:41" hidden="1" x14ac:dyDescent="0.2">
      <c r="A3191" t="s">
        <v>2357</v>
      </c>
      <c r="B3191" t="s">
        <v>11</v>
      </c>
      <c r="C3191" t="s">
        <v>181</v>
      </c>
      <c r="D3191" t="s">
        <v>2680</v>
      </c>
      <c r="E3191" t="s">
        <v>2675</v>
      </c>
      <c r="F3191" t="s">
        <v>2651</v>
      </c>
      <c r="H3191" t="s">
        <v>2339</v>
      </c>
      <c r="I3191" t="s">
        <v>311</v>
      </c>
      <c r="K3191">
        <v>13.011105000000001</v>
      </c>
      <c r="L3191">
        <v>13.124036</v>
      </c>
      <c r="M3191">
        <v>13.202813000000001</v>
      </c>
      <c r="N3191">
        <v>13.374071000000001</v>
      </c>
      <c r="O3191">
        <v>13.560905999999999</v>
      </c>
      <c r="P3191">
        <v>13.783142</v>
      </c>
      <c r="Q3191">
        <v>14.196635000000001</v>
      </c>
      <c r="R3191">
        <v>14.624878000000001</v>
      </c>
      <c r="S3191">
        <v>15.135106</v>
      </c>
      <c r="T3191">
        <v>15.640936999999999</v>
      </c>
      <c r="U3191">
        <v>16.087097</v>
      </c>
      <c r="V3191">
        <v>16.598354</v>
      </c>
      <c r="W3191">
        <v>17.111443999999999</v>
      </c>
      <c r="X3191">
        <v>17.594308999999999</v>
      </c>
      <c r="Y3191">
        <v>18.102678000000001</v>
      </c>
      <c r="Z3191">
        <v>18.733049000000001</v>
      </c>
      <c r="AA3191">
        <v>19.308475000000001</v>
      </c>
      <c r="AB3191">
        <v>19.857658000000001</v>
      </c>
      <c r="AC3191">
        <v>20.391575</v>
      </c>
      <c r="AD3191">
        <v>21.045691999999999</v>
      </c>
      <c r="AE3191">
        <v>21.688492</v>
      </c>
      <c r="AF3191">
        <v>22.284120999999999</v>
      </c>
      <c r="AG3191">
        <v>22.899581999999999</v>
      </c>
      <c r="AH3191">
        <v>23.611984</v>
      </c>
      <c r="AI3191">
        <v>24.310521999999999</v>
      </c>
      <c r="AJ3191">
        <v>25.065867999999998</v>
      </c>
      <c r="AK3191">
        <v>25.818273999999999</v>
      </c>
      <c r="AL3191">
        <v>26.574697</v>
      </c>
      <c r="AM3191">
        <v>27.359030000000001</v>
      </c>
      <c r="AN3191">
        <v>28.268183000000001</v>
      </c>
      <c r="AO3191" s="1">
        <v>2.7E-2</v>
      </c>
    </row>
    <row r="3192" spans="1:41" hidden="1" x14ac:dyDescent="0.2">
      <c r="A3192" t="s">
        <v>2357</v>
      </c>
      <c r="B3192" t="s">
        <v>13</v>
      </c>
      <c r="C3192" t="s">
        <v>181</v>
      </c>
      <c r="D3192" t="s">
        <v>2680</v>
      </c>
      <c r="E3192" t="s">
        <v>2675</v>
      </c>
      <c r="F3192" t="s">
        <v>2652</v>
      </c>
      <c r="H3192" t="s">
        <v>2340</v>
      </c>
      <c r="I3192" t="s">
        <v>311</v>
      </c>
      <c r="K3192">
        <v>13.009205</v>
      </c>
      <c r="L3192">
        <v>13.079445</v>
      </c>
      <c r="M3192">
        <v>13.022568</v>
      </c>
      <c r="N3192">
        <v>13.04189</v>
      </c>
      <c r="O3192">
        <v>13.228664999999999</v>
      </c>
      <c r="P3192">
        <v>13.474062999999999</v>
      </c>
      <c r="Q3192">
        <v>13.872714999999999</v>
      </c>
      <c r="R3192">
        <v>14.28627</v>
      </c>
      <c r="S3192">
        <v>14.814233</v>
      </c>
      <c r="T3192">
        <v>15.34768</v>
      </c>
      <c r="U3192">
        <v>15.816507</v>
      </c>
      <c r="V3192">
        <v>16.306280000000001</v>
      </c>
      <c r="W3192">
        <v>16.842485</v>
      </c>
      <c r="X3192">
        <v>17.388135999999999</v>
      </c>
      <c r="Y3192">
        <v>17.890083000000001</v>
      </c>
      <c r="Z3192">
        <v>18.454516999999999</v>
      </c>
      <c r="AA3192">
        <v>19.052187</v>
      </c>
      <c r="AB3192">
        <v>19.623747000000002</v>
      </c>
      <c r="AC3192">
        <v>20.151506000000001</v>
      </c>
      <c r="AD3192">
        <v>20.786280000000001</v>
      </c>
      <c r="AE3192">
        <v>21.439703000000002</v>
      </c>
      <c r="AF3192">
        <v>21.992218000000001</v>
      </c>
      <c r="AG3192">
        <v>22.590975</v>
      </c>
      <c r="AH3192">
        <v>23.372215000000001</v>
      </c>
      <c r="AI3192">
        <v>24.101611999999999</v>
      </c>
      <c r="AJ3192">
        <v>24.823017</v>
      </c>
      <c r="AK3192">
        <v>25.483446000000001</v>
      </c>
      <c r="AL3192">
        <v>26.239992000000001</v>
      </c>
      <c r="AM3192">
        <v>27.021296</v>
      </c>
      <c r="AN3192">
        <v>27.852594</v>
      </c>
      <c r="AO3192" s="1">
        <v>2.7E-2</v>
      </c>
    </row>
    <row r="3193" spans="1:41" hidden="1" x14ac:dyDescent="0.2">
      <c r="A3193" t="s">
        <v>2357</v>
      </c>
      <c r="B3193" t="s">
        <v>15</v>
      </c>
      <c r="C3193" t="s">
        <v>181</v>
      </c>
      <c r="D3193" t="s">
        <v>2680</v>
      </c>
      <c r="E3193" t="s">
        <v>2675</v>
      </c>
      <c r="F3193" t="s">
        <v>2653</v>
      </c>
      <c r="H3193" t="s">
        <v>2341</v>
      </c>
      <c r="I3193" t="s">
        <v>311</v>
      </c>
      <c r="K3193">
        <v>13.010494</v>
      </c>
      <c r="L3193">
        <v>13.259779999999999</v>
      </c>
      <c r="M3193">
        <v>13.473798</v>
      </c>
      <c r="N3193">
        <v>13.805968999999999</v>
      </c>
      <c r="O3193">
        <v>14.035734</v>
      </c>
      <c r="P3193">
        <v>14.317493000000001</v>
      </c>
      <c r="Q3193">
        <v>14.751284999999999</v>
      </c>
      <c r="R3193">
        <v>15.203528</v>
      </c>
      <c r="S3193">
        <v>15.817486000000001</v>
      </c>
      <c r="T3193">
        <v>16.358364000000002</v>
      </c>
      <c r="U3193">
        <v>16.908075</v>
      </c>
      <c r="V3193">
        <v>17.488869000000001</v>
      </c>
      <c r="W3193">
        <v>18.00639</v>
      </c>
      <c r="X3193">
        <v>18.447803</v>
      </c>
      <c r="Y3193">
        <v>18.972265</v>
      </c>
      <c r="Z3193">
        <v>19.623761999999999</v>
      </c>
      <c r="AA3193">
        <v>20.130049</v>
      </c>
      <c r="AB3193">
        <v>20.638275</v>
      </c>
      <c r="AC3193">
        <v>21.138463999999999</v>
      </c>
      <c r="AD3193">
        <v>21.732105000000001</v>
      </c>
      <c r="AE3193">
        <v>22.352184000000001</v>
      </c>
      <c r="AF3193">
        <v>22.967703</v>
      </c>
      <c r="AG3193">
        <v>23.591629000000001</v>
      </c>
      <c r="AH3193">
        <v>24.311440000000001</v>
      </c>
      <c r="AI3193">
        <v>25.080636999999999</v>
      </c>
      <c r="AJ3193">
        <v>25.888147</v>
      </c>
      <c r="AK3193">
        <v>26.677924999999998</v>
      </c>
      <c r="AL3193">
        <v>27.498377000000001</v>
      </c>
      <c r="AM3193">
        <v>28.432538999999998</v>
      </c>
      <c r="AN3193">
        <v>29.365639000000002</v>
      </c>
      <c r="AO3193" s="1">
        <v>2.8000000000000001E-2</v>
      </c>
    </row>
    <row r="3194" spans="1:41" hidden="1" x14ac:dyDescent="0.2">
      <c r="A3194" t="s">
        <v>2357</v>
      </c>
      <c r="B3194" t="s">
        <v>46</v>
      </c>
      <c r="C3194" t="s">
        <v>181</v>
      </c>
      <c r="D3194" t="s">
        <v>2680</v>
      </c>
      <c r="E3194" t="s">
        <v>2676</v>
      </c>
      <c r="I3194" t="s">
        <v>311</v>
      </c>
    </row>
    <row r="3195" spans="1:41" hidden="1" x14ac:dyDescent="0.2">
      <c r="A3195" t="s">
        <v>2357</v>
      </c>
      <c r="B3195" t="s">
        <v>11</v>
      </c>
      <c r="C3195" t="s">
        <v>181</v>
      </c>
      <c r="D3195" t="s">
        <v>2680</v>
      </c>
      <c r="E3195" t="s">
        <v>2676</v>
      </c>
      <c r="F3195" t="s">
        <v>2651</v>
      </c>
      <c r="H3195" t="s">
        <v>2342</v>
      </c>
      <c r="I3195" t="s">
        <v>311</v>
      </c>
      <c r="K3195">
        <v>11.776092999999999</v>
      </c>
      <c r="L3195">
        <v>12.32291</v>
      </c>
      <c r="M3195">
        <v>12.357917</v>
      </c>
      <c r="N3195">
        <v>12.694534000000001</v>
      </c>
      <c r="O3195">
        <v>12.900354999999999</v>
      </c>
      <c r="P3195">
        <v>13.203851999999999</v>
      </c>
      <c r="Q3195">
        <v>13.575612</v>
      </c>
      <c r="R3195">
        <v>14.100410999999999</v>
      </c>
      <c r="S3195">
        <v>14.673398000000001</v>
      </c>
      <c r="T3195">
        <v>15.225562999999999</v>
      </c>
      <c r="U3195">
        <v>15.726673</v>
      </c>
      <c r="V3195">
        <v>16.301894999999998</v>
      </c>
      <c r="W3195">
        <v>16.845669000000001</v>
      </c>
      <c r="X3195">
        <v>17.386210999999999</v>
      </c>
      <c r="Y3195">
        <v>18.003513000000002</v>
      </c>
      <c r="Z3195">
        <v>18.684746000000001</v>
      </c>
      <c r="AA3195">
        <v>19.395040999999999</v>
      </c>
      <c r="AB3195">
        <v>20.128784</v>
      </c>
      <c r="AC3195">
        <v>20.771379</v>
      </c>
      <c r="AD3195">
        <v>21.599931999999999</v>
      </c>
      <c r="AE3195">
        <v>22.464205</v>
      </c>
      <c r="AF3195">
        <v>23.273766999999999</v>
      </c>
      <c r="AG3195">
        <v>24.149775999999999</v>
      </c>
      <c r="AH3195">
        <v>25.073723000000001</v>
      </c>
      <c r="AI3195">
        <v>25.945606000000002</v>
      </c>
      <c r="AJ3195">
        <v>26.956209000000001</v>
      </c>
      <c r="AK3195">
        <v>27.862870999999998</v>
      </c>
      <c r="AL3195">
        <v>28.676413</v>
      </c>
      <c r="AM3195">
        <v>29.609615000000002</v>
      </c>
      <c r="AN3195">
        <v>30.725733000000002</v>
      </c>
      <c r="AO3195" s="1">
        <v>3.4000000000000002E-2</v>
      </c>
    </row>
    <row r="3196" spans="1:41" hidden="1" x14ac:dyDescent="0.2">
      <c r="A3196" t="s">
        <v>2357</v>
      </c>
      <c r="B3196" t="s">
        <v>13</v>
      </c>
      <c r="C3196" t="s">
        <v>181</v>
      </c>
      <c r="D3196" t="s">
        <v>2680</v>
      </c>
      <c r="E3196" t="s">
        <v>2676</v>
      </c>
      <c r="F3196" t="s">
        <v>2652</v>
      </c>
      <c r="H3196" t="s">
        <v>2343</v>
      </c>
      <c r="I3196" t="s">
        <v>311</v>
      </c>
      <c r="K3196">
        <v>11.773732000000001</v>
      </c>
      <c r="L3196">
        <v>12.053236</v>
      </c>
      <c r="M3196">
        <v>11.98709</v>
      </c>
      <c r="N3196">
        <v>12.267818999999999</v>
      </c>
      <c r="O3196">
        <v>12.592347999999999</v>
      </c>
      <c r="P3196">
        <v>12.954274</v>
      </c>
      <c r="Q3196">
        <v>13.337949999999999</v>
      </c>
      <c r="R3196">
        <v>13.883796999999999</v>
      </c>
      <c r="S3196">
        <v>14.481030000000001</v>
      </c>
      <c r="T3196">
        <v>15.071579</v>
      </c>
      <c r="U3196">
        <v>15.592101</v>
      </c>
      <c r="V3196">
        <v>16.104634999999998</v>
      </c>
      <c r="W3196">
        <v>16.751187999999999</v>
      </c>
      <c r="X3196">
        <v>17.327096999999998</v>
      </c>
      <c r="Y3196">
        <v>17.937346999999999</v>
      </c>
      <c r="Z3196">
        <v>18.599035000000001</v>
      </c>
      <c r="AA3196">
        <v>19.277618</v>
      </c>
      <c r="AB3196">
        <v>19.964918000000001</v>
      </c>
      <c r="AC3196">
        <v>20.641541</v>
      </c>
      <c r="AD3196">
        <v>21.458099000000001</v>
      </c>
      <c r="AE3196">
        <v>22.354111</v>
      </c>
      <c r="AF3196">
        <v>23.130057999999998</v>
      </c>
      <c r="AG3196">
        <v>24.105015000000002</v>
      </c>
      <c r="AH3196">
        <v>25.077052999999999</v>
      </c>
      <c r="AI3196">
        <v>25.973293000000002</v>
      </c>
      <c r="AJ3196">
        <v>26.952168</v>
      </c>
      <c r="AK3196">
        <v>27.891935</v>
      </c>
      <c r="AL3196">
        <v>28.832006</v>
      </c>
      <c r="AM3196">
        <v>29.811496999999999</v>
      </c>
      <c r="AN3196">
        <v>30.921522</v>
      </c>
      <c r="AO3196" s="1">
        <v>3.4000000000000002E-2</v>
      </c>
    </row>
    <row r="3197" spans="1:41" hidden="1" x14ac:dyDescent="0.2">
      <c r="A3197" t="s">
        <v>2357</v>
      </c>
      <c r="B3197" t="s">
        <v>15</v>
      </c>
      <c r="C3197" t="s">
        <v>181</v>
      </c>
      <c r="D3197" t="s">
        <v>2680</v>
      </c>
      <c r="E3197" t="s">
        <v>2676</v>
      </c>
      <c r="F3197" t="s">
        <v>2653</v>
      </c>
      <c r="H3197" t="s">
        <v>2344</v>
      </c>
      <c r="I3197" t="s">
        <v>311</v>
      </c>
      <c r="K3197">
        <v>11.819682999999999</v>
      </c>
      <c r="L3197">
        <v>12.247998000000001</v>
      </c>
      <c r="M3197">
        <v>12.176791</v>
      </c>
      <c r="N3197">
        <v>12.589468</v>
      </c>
      <c r="O3197">
        <v>12.854367</v>
      </c>
      <c r="P3197">
        <v>13.169312</v>
      </c>
      <c r="Q3197">
        <v>13.566998999999999</v>
      </c>
      <c r="R3197">
        <v>14.131591999999999</v>
      </c>
      <c r="S3197">
        <v>14.969972</v>
      </c>
      <c r="T3197">
        <v>15.595881</v>
      </c>
      <c r="U3197">
        <v>16.284241000000002</v>
      </c>
      <c r="V3197">
        <v>17.008215</v>
      </c>
      <c r="W3197">
        <v>17.627935000000001</v>
      </c>
      <c r="X3197">
        <v>18.233651999999999</v>
      </c>
      <c r="Y3197">
        <v>18.902725</v>
      </c>
      <c r="Z3197">
        <v>19.721191000000001</v>
      </c>
      <c r="AA3197">
        <v>20.389284</v>
      </c>
      <c r="AB3197">
        <v>21.061239</v>
      </c>
      <c r="AC3197">
        <v>21.756921999999999</v>
      </c>
      <c r="AD3197">
        <v>22.461684999999999</v>
      </c>
      <c r="AE3197">
        <v>23.23995</v>
      </c>
      <c r="AF3197">
        <v>24.005766000000001</v>
      </c>
      <c r="AG3197">
        <v>24.885344</v>
      </c>
      <c r="AH3197">
        <v>25.830544</v>
      </c>
      <c r="AI3197">
        <v>26.808636</v>
      </c>
      <c r="AJ3197">
        <v>27.792088</v>
      </c>
      <c r="AK3197">
        <v>28.743936999999999</v>
      </c>
      <c r="AL3197">
        <v>29.651855000000001</v>
      </c>
      <c r="AM3197">
        <v>30.784851</v>
      </c>
      <c r="AN3197">
        <v>32.056137</v>
      </c>
      <c r="AO3197" s="1">
        <v>3.5000000000000003E-2</v>
      </c>
    </row>
    <row r="3198" spans="1:41" hidden="1" x14ac:dyDescent="0.2">
      <c r="A3198" t="s">
        <v>2357</v>
      </c>
      <c r="B3198" t="s">
        <v>75</v>
      </c>
      <c r="C3198" t="s">
        <v>181</v>
      </c>
      <c r="D3198" t="s">
        <v>2680</v>
      </c>
      <c r="E3198" t="s">
        <v>2677</v>
      </c>
      <c r="I3198" t="s">
        <v>311</v>
      </c>
    </row>
    <row r="3199" spans="1:41" hidden="1" x14ac:dyDescent="0.2">
      <c r="A3199" t="s">
        <v>2357</v>
      </c>
      <c r="B3199" t="s">
        <v>11</v>
      </c>
      <c r="C3199" t="s">
        <v>181</v>
      </c>
      <c r="D3199" t="s">
        <v>2680</v>
      </c>
      <c r="E3199" t="s">
        <v>2677</v>
      </c>
      <c r="F3199" t="s">
        <v>2651</v>
      </c>
      <c r="H3199" t="s">
        <v>2345</v>
      </c>
      <c r="I3199" t="s">
        <v>311</v>
      </c>
      <c r="K3199">
        <v>46.312744000000002</v>
      </c>
      <c r="L3199">
        <v>47.090004</v>
      </c>
      <c r="M3199">
        <v>44.783454999999996</v>
      </c>
      <c r="N3199">
        <v>46.308143999999999</v>
      </c>
      <c r="O3199">
        <v>47.312344000000003</v>
      </c>
      <c r="P3199">
        <v>48.982737999999998</v>
      </c>
      <c r="Q3199">
        <v>50.690452999999998</v>
      </c>
      <c r="R3199">
        <v>52.568644999999997</v>
      </c>
      <c r="S3199">
        <v>54.306969000000002</v>
      </c>
      <c r="T3199">
        <v>56.549599000000001</v>
      </c>
      <c r="U3199">
        <v>58.866729999999997</v>
      </c>
      <c r="V3199">
        <v>60.885356999999999</v>
      </c>
      <c r="W3199">
        <v>62.829200999999998</v>
      </c>
      <c r="X3199">
        <v>64.968147000000002</v>
      </c>
      <c r="Y3199">
        <v>67.064971999999997</v>
      </c>
      <c r="Z3199">
        <v>69.560623000000007</v>
      </c>
      <c r="AA3199">
        <v>72.376204999999999</v>
      </c>
      <c r="AB3199">
        <v>75.373856000000004</v>
      </c>
      <c r="AC3199">
        <v>78.188018999999997</v>
      </c>
      <c r="AD3199">
        <v>80.900253000000006</v>
      </c>
      <c r="AE3199">
        <v>84.352608000000004</v>
      </c>
      <c r="AF3199">
        <v>87.629493999999994</v>
      </c>
      <c r="AG3199">
        <v>92.066558999999998</v>
      </c>
      <c r="AH3199">
        <v>96.344879000000006</v>
      </c>
      <c r="AI3199">
        <v>100.154427</v>
      </c>
      <c r="AJ3199">
        <v>104.646675</v>
      </c>
      <c r="AK3199">
        <v>108.626305</v>
      </c>
      <c r="AL3199">
        <v>112.174019</v>
      </c>
      <c r="AM3199">
        <v>116.304039</v>
      </c>
      <c r="AN3199">
        <v>120.590744</v>
      </c>
      <c r="AO3199" s="1">
        <v>3.4000000000000002E-2</v>
      </c>
    </row>
    <row r="3200" spans="1:41" hidden="1" x14ac:dyDescent="0.2">
      <c r="A3200" t="s">
        <v>2357</v>
      </c>
      <c r="B3200" t="s">
        <v>13</v>
      </c>
      <c r="C3200" t="s">
        <v>181</v>
      </c>
      <c r="D3200" t="s">
        <v>2680</v>
      </c>
      <c r="E3200" t="s">
        <v>2677</v>
      </c>
      <c r="F3200" t="s">
        <v>2652</v>
      </c>
      <c r="H3200" t="s">
        <v>2346</v>
      </c>
      <c r="I3200" t="s">
        <v>311</v>
      </c>
      <c r="K3200">
        <v>46.312511000000001</v>
      </c>
      <c r="L3200">
        <v>47.083320999999998</v>
      </c>
      <c r="M3200">
        <v>43.946818999999998</v>
      </c>
      <c r="N3200">
        <v>44.69294</v>
      </c>
      <c r="O3200">
        <v>45.658664999999999</v>
      </c>
      <c r="P3200">
        <v>47.270184</v>
      </c>
      <c r="Q3200">
        <v>49.134681999999998</v>
      </c>
      <c r="R3200">
        <v>50.924560999999997</v>
      </c>
      <c r="S3200">
        <v>52.650089000000001</v>
      </c>
      <c r="T3200">
        <v>54.576976999999999</v>
      </c>
      <c r="U3200">
        <v>56.777813000000002</v>
      </c>
      <c r="V3200">
        <v>58.804896999999997</v>
      </c>
      <c r="W3200">
        <v>60.639316999999998</v>
      </c>
      <c r="X3200">
        <v>62.307006999999999</v>
      </c>
      <c r="Y3200">
        <v>64.269706999999997</v>
      </c>
      <c r="Z3200">
        <v>66.294189000000003</v>
      </c>
      <c r="AA3200">
        <v>68.612465</v>
      </c>
      <c r="AB3200">
        <v>71.467040999999995</v>
      </c>
      <c r="AC3200">
        <v>74.134879999999995</v>
      </c>
      <c r="AD3200">
        <v>78.049010999999993</v>
      </c>
      <c r="AE3200">
        <v>81.510886999999997</v>
      </c>
      <c r="AF3200">
        <v>84.873390000000001</v>
      </c>
      <c r="AG3200">
        <v>88.981728000000004</v>
      </c>
      <c r="AH3200">
        <v>92.704811000000007</v>
      </c>
      <c r="AI3200">
        <v>96.153312999999997</v>
      </c>
      <c r="AJ3200">
        <v>100.40933200000001</v>
      </c>
      <c r="AK3200">
        <v>103.38436900000001</v>
      </c>
      <c r="AL3200">
        <v>107.384293</v>
      </c>
      <c r="AM3200">
        <v>112.33208500000001</v>
      </c>
      <c r="AN3200">
        <v>117.254608</v>
      </c>
      <c r="AO3200" s="1">
        <v>3.3000000000000002E-2</v>
      </c>
    </row>
    <row r="3201" spans="1:41" hidden="1" x14ac:dyDescent="0.2">
      <c r="A3201" t="s">
        <v>2357</v>
      </c>
      <c r="B3201" t="s">
        <v>15</v>
      </c>
      <c r="C3201" t="s">
        <v>181</v>
      </c>
      <c r="D3201" t="s">
        <v>2680</v>
      </c>
      <c r="E3201" t="s">
        <v>2677</v>
      </c>
      <c r="F3201" t="s">
        <v>2653</v>
      </c>
      <c r="H3201" t="s">
        <v>2347</v>
      </c>
      <c r="I3201" t="s">
        <v>311</v>
      </c>
      <c r="K3201">
        <v>46.428046999999999</v>
      </c>
      <c r="L3201">
        <v>47.145744000000001</v>
      </c>
      <c r="M3201">
        <v>44.202857999999999</v>
      </c>
      <c r="N3201">
        <v>46.938526000000003</v>
      </c>
      <c r="O3201">
        <v>48.741714000000002</v>
      </c>
      <c r="P3201">
        <v>50.441668999999997</v>
      </c>
      <c r="Q3201">
        <v>52.284367000000003</v>
      </c>
      <c r="R3201">
        <v>54.435786999999998</v>
      </c>
      <c r="S3201">
        <v>57.782055</v>
      </c>
      <c r="T3201">
        <v>59.976528000000002</v>
      </c>
      <c r="U3201">
        <v>62.249836000000002</v>
      </c>
      <c r="V3201">
        <v>64.660674999999998</v>
      </c>
      <c r="W3201">
        <v>66.880722000000006</v>
      </c>
      <c r="X3201">
        <v>69.184562999999997</v>
      </c>
      <c r="Y3201">
        <v>71.156104999999997</v>
      </c>
      <c r="Z3201">
        <v>73.538230999999996</v>
      </c>
      <c r="AA3201">
        <v>76.33493</v>
      </c>
      <c r="AB3201">
        <v>78.607062999999997</v>
      </c>
      <c r="AC3201">
        <v>81.505645999999999</v>
      </c>
      <c r="AD3201">
        <v>83.233565999999996</v>
      </c>
      <c r="AE3201">
        <v>85.563407999999995</v>
      </c>
      <c r="AF3201">
        <v>88.915688000000003</v>
      </c>
      <c r="AG3201">
        <v>92.740882999999997</v>
      </c>
      <c r="AH3201">
        <v>96.569007999999997</v>
      </c>
      <c r="AI3201">
        <v>100.827164</v>
      </c>
      <c r="AJ3201">
        <v>104.29492999999999</v>
      </c>
      <c r="AK3201">
        <v>107.89782</v>
      </c>
      <c r="AL3201">
        <v>110.831581</v>
      </c>
      <c r="AM3201">
        <v>115.198547</v>
      </c>
      <c r="AN3201">
        <v>120.003777</v>
      </c>
      <c r="AO3201" s="1">
        <v>3.3000000000000002E-2</v>
      </c>
    </row>
    <row r="3202" spans="1:41" hidden="1" x14ac:dyDescent="0.2">
      <c r="A3202" t="s">
        <v>2357</v>
      </c>
      <c r="B3202" t="s">
        <v>172</v>
      </c>
      <c r="C3202" t="s">
        <v>181</v>
      </c>
      <c r="D3202" t="s">
        <v>2680</v>
      </c>
      <c r="E3202" t="s">
        <v>2678</v>
      </c>
      <c r="I3202" t="s">
        <v>311</v>
      </c>
    </row>
    <row r="3203" spans="1:41" hidden="1" x14ac:dyDescent="0.2">
      <c r="A3203" t="s">
        <v>2357</v>
      </c>
      <c r="B3203" t="s">
        <v>11</v>
      </c>
      <c r="C3203" t="s">
        <v>181</v>
      </c>
      <c r="D3203" t="s">
        <v>2680</v>
      </c>
      <c r="E3203" t="s">
        <v>2678</v>
      </c>
      <c r="F3203" t="s">
        <v>2651</v>
      </c>
      <c r="H3203" t="s">
        <v>2348</v>
      </c>
      <c r="I3203" t="s">
        <v>311</v>
      </c>
      <c r="K3203">
        <v>88.837554999999995</v>
      </c>
      <c r="L3203">
        <v>90.108581999999998</v>
      </c>
      <c r="M3203">
        <v>88.601280000000003</v>
      </c>
      <c r="N3203">
        <v>91.142478999999994</v>
      </c>
      <c r="O3203">
        <v>93.106178</v>
      </c>
      <c r="P3203">
        <v>95.929901000000001</v>
      </c>
      <c r="Q3203">
        <v>99.202820000000003</v>
      </c>
      <c r="R3203">
        <v>102.76866099999999</v>
      </c>
      <c r="S3203">
        <v>106.43974300000001</v>
      </c>
      <c r="T3203">
        <v>110.575577</v>
      </c>
      <c r="U3203">
        <v>114.625519</v>
      </c>
      <c r="V3203">
        <v>118.558548</v>
      </c>
      <c r="W3203">
        <v>122.464066</v>
      </c>
      <c r="X3203">
        <v>126.444748</v>
      </c>
      <c r="Y3203">
        <v>130.51461800000001</v>
      </c>
      <c r="Z3203">
        <v>135.312378</v>
      </c>
      <c r="AA3203">
        <v>140.41064499999999</v>
      </c>
      <c r="AB3203">
        <v>145.64352400000001</v>
      </c>
      <c r="AC3203">
        <v>150.56530799999999</v>
      </c>
      <c r="AD3203">
        <v>155.87651099999999</v>
      </c>
      <c r="AE3203">
        <v>161.937286</v>
      </c>
      <c r="AF3203">
        <v>167.67031900000001</v>
      </c>
      <c r="AG3203">
        <v>174.605942</v>
      </c>
      <c r="AH3203">
        <v>181.71669</v>
      </c>
      <c r="AI3203">
        <v>188.32141100000001</v>
      </c>
      <c r="AJ3203">
        <v>195.851913</v>
      </c>
      <c r="AK3203">
        <v>202.764084</v>
      </c>
      <c r="AL3203">
        <v>209.20185900000001</v>
      </c>
      <c r="AM3203">
        <v>216.34561199999999</v>
      </c>
      <c r="AN3203">
        <v>224.092545</v>
      </c>
      <c r="AO3203" s="1">
        <v>3.2000000000000001E-2</v>
      </c>
    </row>
    <row r="3204" spans="1:41" hidden="1" x14ac:dyDescent="0.2">
      <c r="A3204" t="s">
        <v>2357</v>
      </c>
      <c r="B3204" t="s">
        <v>13</v>
      </c>
      <c r="C3204" t="s">
        <v>181</v>
      </c>
      <c r="D3204" t="s">
        <v>2680</v>
      </c>
      <c r="E3204" t="s">
        <v>2678</v>
      </c>
      <c r="F3204" t="s">
        <v>2652</v>
      </c>
      <c r="H3204" t="s">
        <v>2349</v>
      </c>
      <c r="I3204" t="s">
        <v>311</v>
      </c>
      <c r="K3204">
        <v>88.830460000000002</v>
      </c>
      <c r="L3204">
        <v>89.721466000000007</v>
      </c>
      <c r="M3204">
        <v>87.014213999999996</v>
      </c>
      <c r="N3204">
        <v>88.390640000000005</v>
      </c>
      <c r="O3204">
        <v>90.420883000000003</v>
      </c>
      <c r="P3204">
        <v>93.283974000000001</v>
      </c>
      <c r="Q3204">
        <v>96.679085000000001</v>
      </c>
      <c r="R3204">
        <v>100.154747</v>
      </c>
      <c r="S3204">
        <v>103.87771600000001</v>
      </c>
      <c r="T3204">
        <v>107.815079</v>
      </c>
      <c r="U3204">
        <v>111.829887</v>
      </c>
      <c r="V3204">
        <v>115.693207</v>
      </c>
      <c r="W3204">
        <v>119.620636</v>
      </c>
      <c r="X3204">
        <v>123.33496100000001</v>
      </c>
      <c r="Y3204">
        <v>127.287651</v>
      </c>
      <c r="Z3204">
        <v>131.48075900000001</v>
      </c>
      <c r="AA3204">
        <v>136.11395300000001</v>
      </c>
      <c r="AB3204">
        <v>141.209137</v>
      </c>
      <c r="AC3204">
        <v>146.01934800000001</v>
      </c>
      <c r="AD3204">
        <v>152.451797</v>
      </c>
      <c r="AE3204">
        <v>158.56317100000001</v>
      </c>
      <c r="AF3204">
        <v>164.27340699999999</v>
      </c>
      <c r="AG3204">
        <v>170.91627500000001</v>
      </c>
      <c r="AH3204">
        <v>177.69537399999999</v>
      </c>
      <c r="AI3204">
        <v>184.02307099999999</v>
      </c>
      <c r="AJ3204">
        <v>191.192688</v>
      </c>
      <c r="AK3204">
        <v>196.940506</v>
      </c>
      <c r="AL3204">
        <v>203.87432899999999</v>
      </c>
      <c r="AM3204">
        <v>211.83009300000001</v>
      </c>
      <c r="AN3204">
        <v>219.97598300000001</v>
      </c>
      <c r="AO3204" s="1">
        <v>3.2000000000000001E-2</v>
      </c>
    </row>
    <row r="3205" spans="1:41" hidden="1" x14ac:dyDescent="0.2">
      <c r="A3205" t="s">
        <v>2357</v>
      </c>
      <c r="B3205" t="s">
        <v>15</v>
      </c>
      <c r="C3205" t="s">
        <v>181</v>
      </c>
      <c r="D3205" t="s">
        <v>2680</v>
      </c>
      <c r="E3205" t="s">
        <v>2678</v>
      </c>
      <c r="F3205" t="s">
        <v>2653</v>
      </c>
      <c r="H3205" t="s">
        <v>2350</v>
      </c>
      <c r="I3205" t="s">
        <v>311</v>
      </c>
      <c r="K3205">
        <v>88.994934000000001</v>
      </c>
      <c r="L3205">
        <v>90.430961999999994</v>
      </c>
      <c r="M3205">
        <v>88.462502000000001</v>
      </c>
      <c r="N3205">
        <v>92.688141000000002</v>
      </c>
      <c r="O3205">
        <v>95.598433999999997</v>
      </c>
      <c r="P3205">
        <v>98.602463</v>
      </c>
      <c r="Q3205">
        <v>102.080223</v>
      </c>
      <c r="R3205">
        <v>106.013435</v>
      </c>
      <c r="S3205">
        <v>111.74374400000001</v>
      </c>
      <c r="T3205">
        <v>115.981537</v>
      </c>
      <c r="U3205">
        <v>120.401749</v>
      </c>
      <c r="V3205">
        <v>125.044922</v>
      </c>
      <c r="W3205">
        <v>129.301208</v>
      </c>
      <c r="X3205">
        <v>133.42523199999999</v>
      </c>
      <c r="Y3205">
        <v>137.43356299999999</v>
      </c>
      <c r="Z3205">
        <v>142.31796299999999</v>
      </c>
      <c r="AA3205">
        <v>147.19986</v>
      </c>
      <c r="AB3205">
        <v>151.53500399999999</v>
      </c>
      <c r="AC3205">
        <v>156.53228799999999</v>
      </c>
      <c r="AD3205">
        <v>160.62597700000001</v>
      </c>
      <c r="AE3205">
        <v>165.436081</v>
      </c>
      <c r="AF3205">
        <v>171.199738</v>
      </c>
      <c r="AG3205">
        <v>177.53327899999999</v>
      </c>
      <c r="AH3205">
        <v>184.25308200000001</v>
      </c>
      <c r="AI3205">
        <v>191.53877299999999</v>
      </c>
      <c r="AJ3205">
        <v>198.16464199999999</v>
      </c>
      <c r="AK3205">
        <v>204.840057</v>
      </c>
      <c r="AL3205">
        <v>210.87117000000001</v>
      </c>
      <c r="AM3205">
        <v>218.80371099999999</v>
      </c>
      <c r="AN3205">
        <v>227.323441</v>
      </c>
      <c r="AO3205" s="1">
        <v>3.3000000000000002E-2</v>
      </c>
    </row>
    <row r="3206" spans="1:41" hidden="1" x14ac:dyDescent="0.2">
      <c r="A3206" t="s">
        <v>2357</v>
      </c>
      <c r="B3206" t="s">
        <v>176</v>
      </c>
      <c r="C3206" t="s">
        <v>181</v>
      </c>
      <c r="D3206" t="s">
        <v>2680</v>
      </c>
      <c r="E3206" t="s">
        <v>2679</v>
      </c>
      <c r="I3206" t="s">
        <v>311</v>
      </c>
    </row>
    <row r="3207" spans="1:41" hidden="1" x14ac:dyDescent="0.2">
      <c r="A3207" t="s">
        <v>2357</v>
      </c>
      <c r="B3207" t="s">
        <v>11</v>
      </c>
      <c r="C3207" t="s">
        <v>181</v>
      </c>
      <c r="D3207" t="s">
        <v>2680</v>
      </c>
      <c r="E3207" t="s">
        <v>2679</v>
      </c>
      <c r="F3207" t="s">
        <v>2651</v>
      </c>
      <c r="H3207" t="s">
        <v>2351</v>
      </c>
      <c r="I3207" t="s">
        <v>311</v>
      </c>
      <c r="K3207">
        <v>4.6702E-2</v>
      </c>
      <c r="L3207">
        <v>4.8993000000000002E-2</v>
      </c>
      <c r="M3207">
        <v>4.6177000000000003E-2</v>
      </c>
      <c r="N3207">
        <v>4.6880999999999999E-2</v>
      </c>
      <c r="O3207">
        <v>4.7465E-2</v>
      </c>
      <c r="P3207">
        <v>4.8522999999999997E-2</v>
      </c>
      <c r="Q3207">
        <v>4.9382000000000002E-2</v>
      </c>
      <c r="R3207">
        <v>5.0027000000000002E-2</v>
      </c>
      <c r="S3207">
        <v>5.0387000000000001E-2</v>
      </c>
      <c r="T3207">
        <v>5.1418999999999999E-2</v>
      </c>
      <c r="U3207">
        <v>5.1769999999999997E-2</v>
      </c>
      <c r="V3207">
        <v>5.1726000000000001E-2</v>
      </c>
      <c r="W3207">
        <v>5.2253000000000001E-2</v>
      </c>
      <c r="X3207">
        <v>5.1956000000000002E-2</v>
      </c>
      <c r="Y3207">
        <v>5.2271999999999999E-2</v>
      </c>
      <c r="Z3207">
        <v>5.3383E-2</v>
      </c>
      <c r="AA3207">
        <v>5.4816999999999998E-2</v>
      </c>
      <c r="AB3207">
        <v>5.6370999999999997E-2</v>
      </c>
      <c r="AC3207">
        <v>5.8259999999999999E-2</v>
      </c>
      <c r="AD3207">
        <v>6.0260000000000001E-2</v>
      </c>
      <c r="AE3207">
        <v>6.2939999999999996E-2</v>
      </c>
      <c r="AF3207">
        <v>6.5795999999999993E-2</v>
      </c>
      <c r="AG3207">
        <v>6.9449999999999998E-2</v>
      </c>
      <c r="AH3207">
        <v>7.3077000000000003E-2</v>
      </c>
      <c r="AI3207">
        <v>7.6656000000000002E-2</v>
      </c>
      <c r="AJ3207">
        <v>8.0854999999999996E-2</v>
      </c>
      <c r="AK3207">
        <v>8.5042000000000006E-2</v>
      </c>
      <c r="AL3207">
        <v>8.9130000000000001E-2</v>
      </c>
      <c r="AM3207">
        <v>9.3828999999999996E-2</v>
      </c>
      <c r="AN3207">
        <v>9.8853999999999997E-2</v>
      </c>
      <c r="AO3207" s="1">
        <v>2.5999999999999999E-2</v>
      </c>
    </row>
    <row r="3208" spans="1:41" hidden="1" x14ac:dyDescent="0.2">
      <c r="A3208" t="s">
        <v>2357</v>
      </c>
      <c r="B3208" t="s">
        <v>13</v>
      </c>
      <c r="C3208" t="s">
        <v>181</v>
      </c>
      <c r="D3208" t="s">
        <v>2680</v>
      </c>
      <c r="E3208" t="s">
        <v>2679</v>
      </c>
      <c r="F3208" t="s">
        <v>2652</v>
      </c>
      <c r="H3208" t="s">
        <v>2352</v>
      </c>
      <c r="I3208" t="s">
        <v>311</v>
      </c>
      <c r="K3208">
        <v>4.0656999999999999E-2</v>
      </c>
      <c r="L3208">
        <v>4.7638E-2</v>
      </c>
      <c r="M3208">
        <v>4.6093000000000002E-2</v>
      </c>
      <c r="N3208">
        <v>4.6135000000000002E-2</v>
      </c>
      <c r="O3208">
        <v>4.6514E-2</v>
      </c>
      <c r="P3208">
        <v>4.7222E-2</v>
      </c>
      <c r="Q3208">
        <v>4.8174000000000002E-2</v>
      </c>
      <c r="R3208">
        <v>4.9376000000000003E-2</v>
      </c>
      <c r="S3208">
        <v>4.9658000000000001E-2</v>
      </c>
      <c r="T3208">
        <v>5.0379E-2</v>
      </c>
      <c r="U3208">
        <v>4.9736000000000002E-2</v>
      </c>
      <c r="V3208">
        <v>5.0016999999999999E-2</v>
      </c>
      <c r="W3208">
        <v>5.1753E-2</v>
      </c>
      <c r="X3208">
        <v>5.1066E-2</v>
      </c>
      <c r="Y3208">
        <v>5.0867000000000002E-2</v>
      </c>
      <c r="Z3208">
        <v>5.3148000000000001E-2</v>
      </c>
      <c r="AA3208">
        <v>5.4357999999999997E-2</v>
      </c>
      <c r="AB3208">
        <v>5.4621999999999997E-2</v>
      </c>
      <c r="AC3208">
        <v>5.7105999999999997E-2</v>
      </c>
      <c r="AD3208">
        <v>5.8888999999999997E-2</v>
      </c>
      <c r="AE3208">
        <v>6.1400000000000003E-2</v>
      </c>
      <c r="AF3208">
        <v>6.4686999999999995E-2</v>
      </c>
      <c r="AG3208">
        <v>6.8673999999999999E-2</v>
      </c>
      <c r="AH3208">
        <v>7.1253999999999998E-2</v>
      </c>
      <c r="AI3208">
        <v>7.4743000000000004E-2</v>
      </c>
      <c r="AJ3208">
        <v>8.1984000000000001E-2</v>
      </c>
      <c r="AK3208">
        <v>8.4976999999999997E-2</v>
      </c>
      <c r="AL3208">
        <v>8.9365E-2</v>
      </c>
      <c r="AM3208">
        <v>9.4880000000000006E-2</v>
      </c>
      <c r="AN3208">
        <v>0.10054100000000001</v>
      </c>
      <c r="AO3208" s="1">
        <v>3.2000000000000001E-2</v>
      </c>
    </row>
    <row r="3209" spans="1:41" hidden="1" x14ac:dyDescent="0.2">
      <c r="A3209" t="s">
        <v>2357</v>
      </c>
      <c r="B3209" t="s">
        <v>15</v>
      </c>
      <c r="C3209" t="s">
        <v>181</v>
      </c>
      <c r="D3209" t="s">
        <v>2680</v>
      </c>
      <c r="E3209" t="s">
        <v>2679</v>
      </c>
      <c r="F3209" t="s">
        <v>2653</v>
      </c>
      <c r="H3209" t="s">
        <v>2353</v>
      </c>
      <c r="I3209" t="s">
        <v>311</v>
      </c>
      <c r="K3209">
        <v>4.2270000000000002E-2</v>
      </c>
      <c r="L3209">
        <v>4.6496999999999997E-2</v>
      </c>
      <c r="M3209">
        <v>4.6135000000000002E-2</v>
      </c>
      <c r="N3209">
        <v>4.8175999999999997E-2</v>
      </c>
      <c r="O3209">
        <v>4.9493000000000002E-2</v>
      </c>
      <c r="P3209">
        <v>5.0502999999999999E-2</v>
      </c>
      <c r="Q3209">
        <v>5.1286999999999999E-2</v>
      </c>
      <c r="R3209">
        <v>5.1887999999999997E-2</v>
      </c>
      <c r="S3209">
        <v>5.3089999999999998E-2</v>
      </c>
      <c r="T3209">
        <v>5.3642000000000002E-2</v>
      </c>
      <c r="U3209">
        <v>5.3788000000000002E-2</v>
      </c>
      <c r="V3209">
        <v>5.4005999999999998E-2</v>
      </c>
      <c r="W3209">
        <v>5.4189000000000001E-2</v>
      </c>
      <c r="X3209">
        <v>5.4280000000000002E-2</v>
      </c>
      <c r="Y3209">
        <v>5.4235999999999999E-2</v>
      </c>
      <c r="Z3209">
        <v>5.4701E-2</v>
      </c>
      <c r="AA3209">
        <v>5.5514000000000001E-2</v>
      </c>
      <c r="AB3209">
        <v>5.6083000000000001E-2</v>
      </c>
      <c r="AC3209">
        <v>5.7854999999999997E-2</v>
      </c>
      <c r="AD3209">
        <v>5.9311000000000003E-2</v>
      </c>
      <c r="AE3209">
        <v>6.1432E-2</v>
      </c>
      <c r="AF3209">
        <v>6.3786999999999996E-2</v>
      </c>
      <c r="AG3209">
        <v>6.6820000000000004E-2</v>
      </c>
      <c r="AH3209">
        <v>7.0342000000000002E-2</v>
      </c>
      <c r="AI3209">
        <v>7.3603000000000002E-2</v>
      </c>
      <c r="AJ3209">
        <v>7.6988000000000001E-2</v>
      </c>
      <c r="AK3209">
        <v>8.0435999999999994E-2</v>
      </c>
      <c r="AL3209">
        <v>8.4280999999999995E-2</v>
      </c>
      <c r="AM3209">
        <v>8.9093000000000006E-2</v>
      </c>
      <c r="AN3209">
        <v>9.4134999999999996E-2</v>
      </c>
      <c r="AO3209" s="1">
        <v>2.8000000000000001E-2</v>
      </c>
    </row>
    <row r="3210" spans="1:41" hidden="1" x14ac:dyDescent="0.2">
      <c r="A3210" t="s">
        <v>2357</v>
      </c>
      <c r="B3210" t="s">
        <v>180</v>
      </c>
      <c r="C3210" t="s">
        <v>181</v>
      </c>
      <c r="D3210" t="s">
        <v>2680</v>
      </c>
      <c r="I3210" t="s">
        <v>311</v>
      </c>
    </row>
    <row r="3211" spans="1:41" hidden="1" x14ac:dyDescent="0.2">
      <c r="A3211" t="s">
        <v>2357</v>
      </c>
      <c r="B3211" t="s">
        <v>11</v>
      </c>
      <c r="C3211" t="s">
        <v>181</v>
      </c>
      <c r="D3211" t="s">
        <v>2680</v>
      </c>
      <c r="E3211" t="s">
        <v>2651</v>
      </c>
      <c r="H3211" t="s">
        <v>2354</v>
      </c>
      <c r="I3211" t="s">
        <v>311</v>
      </c>
      <c r="K3211">
        <v>88.884253999999999</v>
      </c>
      <c r="L3211">
        <v>90.157570000000007</v>
      </c>
      <c r="M3211">
        <v>88.647452999999999</v>
      </c>
      <c r="N3211">
        <v>91.189362000000003</v>
      </c>
      <c r="O3211">
        <v>93.153640999999993</v>
      </c>
      <c r="P3211">
        <v>95.978431999999998</v>
      </c>
      <c r="Q3211">
        <v>99.252205000000004</v>
      </c>
      <c r="R3211">
        <v>102.81869500000001</v>
      </c>
      <c r="S3211">
        <v>106.490128</v>
      </c>
      <c r="T3211">
        <v>110.626999</v>
      </c>
      <c r="U3211">
        <v>114.677284</v>
      </c>
      <c r="V3211">
        <v>118.610283</v>
      </c>
      <c r="W3211">
        <v>122.516312</v>
      </c>
      <c r="X3211">
        <v>126.496696</v>
      </c>
      <c r="Y3211">
        <v>130.566879</v>
      </c>
      <c r="Z3211">
        <v>135.36575300000001</v>
      </c>
      <c r="AA3211">
        <v>140.46546900000001</v>
      </c>
      <c r="AB3211">
        <v>145.69989000000001</v>
      </c>
      <c r="AC3211">
        <v>150.623581</v>
      </c>
      <c r="AD3211">
        <v>155.936768</v>
      </c>
      <c r="AE3211">
        <v>162.000214</v>
      </c>
      <c r="AF3211">
        <v>167.736099</v>
      </c>
      <c r="AG3211">
        <v>174.67536899999999</v>
      </c>
      <c r="AH3211">
        <v>181.78976399999999</v>
      </c>
      <c r="AI3211">
        <v>188.39807099999999</v>
      </c>
      <c r="AJ3211">
        <v>195.93275499999999</v>
      </c>
      <c r="AK3211">
        <v>202.84913599999999</v>
      </c>
      <c r="AL3211">
        <v>209.29098500000001</v>
      </c>
      <c r="AM3211">
        <v>216.439438</v>
      </c>
      <c r="AN3211">
        <v>224.191406</v>
      </c>
      <c r="AO3211" s="1">
        <v>3.2000000000000001E-2</v>
      </c>
    </row>
    <row r="3212" spans="1:41" hidden="1" x14ac:dyDescent="0.2">
      <c r="A3212" t="s">
        <v>2357</v>
      </c>
      <c r="B3212" t="s">
        <v>13</v>
      </c>
      <c r="C3212" t="s">
        <v>181</v>
      </c>
      <c r="D3212" t="s">
        <v>2680</v>
      </c>
      <c r="E3212" t="s">
        <v>2652</v>
      </c>
      <c r="H3212" t="s">
        <v>2355</v>
      </c>
      <c r="I3212" t="s">
        <v>311</v>
      </c>
      <c r="K3212">
        <v>88.871116999999998</v>
      </c>
      <c r="L3212">
        <v>89.769096000000005</v>
      </c>
      <c r="M3212">
        <v>87.060294999999996</v>
      </c>
      <c r="N3212">
        <v>88.436774999999997</v>
      </c>
      <c r="O3212">
        <v>90.467392000000004</v>
      </c>
      <c r="P3212">
        <v>93.331192000000001</v>
      </c>
      <c r="Q3212">
        <v>96.727256999999994</v>
      </c>
      <c r="R3212">
        <v>100.204132</v>
      </c>
      <c r="S3212">
        <v>103.927376</v>
      </c>
      <c r="T3212">
        <v>107.86545599999999</v>
      </c>
      <c r="U3212">
        <v>111.879631</v>
      </c>
      <c r="V3212">
        <v>115.743225</v>
      </c>
      <c r="W3212">
        <v>119.67237900000001</v>
      </c>
      <c r="X3212">
        <v>123.38602400000001</v>
      </c>
      <c r="Y3212">
        <v>127.338516</v>
      </c>
      <c r="Z3212">
        <v>131.53391999999999</v>
      </c>
      <c r="AA3212">
        <v>136.16830400000001</v>
      </c>
      <c r="AB3212">
        <v>141.26376300000001</v>
      </c>
      <c r="AC3212">
        <v>146.076447</v>
      </c>
      <c r="AD3212">
        <v>152.51068100000001</v>
      </c>
      <c r="AE3212">
        <v>158.62455700000001</v>
      </c>
      <c r="AF3212">
        <v>164.33810399999999</v>
      </c>
      <c r="AG3212">
        <v>170.98495500000001</v>
      </c>
      <c r="AH3212">
        <v>177.76663199999999</v>
      </c>
      <c r="AI3212">
        <v>184.097824</v>
      </c>
      <c r="AJ3212">
        <v>191.27467300000001</v>
      </c>
      <c r="AK3212">
        <v>197.025497</v>
      </c>
      <c r="AL3212">
        <v>203.96369899999999</v>
      </c>
      <c r="AM3212">
        <v>211.92495700000001</v>
      </c>
      <c r="AN3212">
        <v>220.07652300000001</v>
      </c>
      <c r="AO3212" s="1">
        <v>3.2000000000000001E-2</v>
      </c>
    </row>
    <row r="3213" spans="1:41" hidden="1" x14ac:dyDescent="0.2">
      <c r="A3213" t="s">
        <v>2357</v>
      </c>
      <c r="B3213" t="s">
        <v>15</v>
      </c>
      <c r="C3213" t="s">
        <v>181</v>
      </c>
      <c r="D3213" t="s">
        <v>2680</v>
      </c>
      <c r="E3213" t="s">
        <v>2653</v>
      </c>
      <c r="H3213" t="s">
        <v>2356</v>
      </c>
      <c r="I3213" t="s">
        <v>311</v>
      </c>
      <c r="K3213">
        <v>89.037200999999996</v>
      </c>
      <c r="L3213">
        <v>90.477463</v>
      </c>
      <c r="M3213">
        <v>88.508635999999996</v>
      </c>
      <c r="N3213">
        <v>92.736320000000006</v>
      </c>
      <c r="O3213">
        <v>95.647925999999998</v>
      </c>
      <c r="P3213">
        <v>98.652962000000002</v>
      </c>
      <c r="Q3213">
        <v>102.131508</v>
      </c>
      <c r="R3213">
        <v>106.06532300000001</v>
      </c>
      <c r="S3213">
        <v>111.796837</v>
      </c>
      <c r="T3213">
        <v>116.035179</v>
      </c>
      <c r="U3213">
        <v>120.455536</v>
      </c>
      <c r="V3213">
        <v>125.09893</v>
      </c>
      <c r="W3213">
        <v>129.35539199999999</v>
      </c>
      <c r="X3213">
        <v>133.47950700000001</v>
      </c>
      <c r="Y3213">
        <v>137.48779300000001</v>
      </c>
      <c r="Z3213">
        <v>142.37266500000001</v>
      </c>
      <c r="AA3213">
        <v>147.255371</v>
      </c>
      <c r="AB3213">
        <v>151.591095</v>
      </c>
      <c r="AC3213">
        <v>156.590149</v>
      </c>
      <c r="AD3213">
        <v>160.685303</v>
      </c>
      <c r="AE3213">
        <v>165.497513</v>
      </c>
      <c r="AF3213">
        <v>171.263519</v>
      </c>
      <c r="AG3213">
        <v>177.60008199999999</v>
      </c>
      <c r="AH3213">
        <v>184.32342499999999</v>
      </c>
      <c r="AI3213">
        <v>191.612381</v>
      </c>
      <c r="AJ3213">
        <v>198.24163799999999</v>
      </c>
      <c r="AK3213">
        <v>204.920502</v>
      </c>
      <c r="AL3213">
        <v>210.95545999999999</v>
      </c>
      <c r="AM3213">
        <v>218.89279199999999</v>
      </c>
      <c r="AN3213">
        <v>227.417587</v>
      </c>
      <c r="AO3213" s="1">
        <v>3.3000000000000002E-2</v>
      </c>
    </row>
    <row r="3214" spans="1:41" hidden="1" x14ac:dyDescent="0.2">
      <c r="A3214" t="s">
        <v>2646</v>
      </c>
      <c r="B3214" t="s">
        <v>8</v>
      </c>
    </row>
    <row r="3215" spans="1:41" hidden="1" x14ac:dyDescent="0.2">
      <c r="A3215" t="s">
        <v>2646</v>
      </c>
      <c r="B3215" t="s">
        <v>9</v>
      </c>
      <c r="C3215" t="s">
        <v>2648</v>
      </c>
      <c r="D3215" t="s">
        <v>2649</v>
      </c>
      <c r="E3215" t="s">
        <v>2650</v>
      </c>
      <c r="I3215" t="s">
        <v>10</v>
      </c>
    </row>
    <row r="3216" spans="1:41" hidden="1" x14ac:dyDescent="0.2">
      <c r="A3216" t="s">
        <v>2646</v>
      </c>
      <c r="B3216" t="s">
        <v>11</v>
      </c>
      <c r="C3216" t="s">
        <v>2648</v>
      </c>
      <c r="D3216" t="s">
        <v>2649</v>
      </c>
      <c r="E3216" t="s">
        <v>2650</v>
      </c>
      <c r="F3216" t="s">
        <v>2651</v>
      </c>
      <c r="H3216" t="s">
        <v>2358</v>
      </c>
      <c r="I3216" t="s">
        <v>10</v>
      </c>
      <c r="K3216">
        <v>24.573464999999999</v>
      </c>
      <c r="L3216">
        <v>26.517755999999999</v>
      </c>
      <c r="M3216">
        <v>26.292679</v>
      </c>
      <c r="N3216">
        <v>26.343184000000001</v>
      </c>
      <c r="O3216">
        <v>26.279675000000001</v>
      </c>
      <c r="P3216">
        <v>26.374555999999998</v>
      </c>
      <c r="Q3216">
        <v>26.725683</v>
      </c>
      <c r="R3216">
        <v>27.308803999999999</v>
      </c>
      <c r="S3216">
        <v>27.860115</v>
      </c>
      <c r="T3216">
        <v>28.430295999999998</v>
      </c>
      <c r="U3216">
        <v>31.302216000000001</v>
      </c>
      <c r="V3216">
        <v>31.794155</v>
      </c>
      <c r="W3216">
        <v>32.582614999999997</v>
      </c>
      <c r="X3216">
        <v>32.938865999999997</v>
      </c>
      <c r="Y3216">
        <v>33.208466000000001</v>
      </c>
      <c r="Z3216">
        <v>33.466071999999997</v>
      </c>
      <c r="AA3216">
        <v>33.745483</v>
      </c>
      <c r="AB3216">
        <v>34.019398000000002</v>
      </c>
      <c r="AC3216">
        <v>34.222377999999999</v>
      </c>
      <c r="AD3216">
        <v>34.550803999999999</v>
      </c>
      <c r="AE3216">
        <v>34.836413999999998</v>
      </c>
      <c r="AF3216">
        <v>34.990250000000003</v>
      </c>
      <c r="AG3216">
        <v>35.214905000000002</v>
      </c>
      <c r="AH3216">
        <v>35.488219999999998</v>
      </c>
      <c r="AI3216">
        <v>35.641666000000001</v>
      </c>
      <c r="AJ3216">
        <v>35.806601999999998</v>
      </c>
      <c r="AK3216">
        <v>35.941276999999999</v>
      </c>
      <c r="AL3216">
        <v>36.035496000000002</v>
      </c>
      <c r="AM3216">
        <v>36.065353000000002</v>
      </c>
      <c r="AN3216">
        <v>36.063015</v>
      </c>
      <c r="AO3216" s="1">
        <v>1.2999999999999999E-2</v>
      </c>
    </row>
    <row r="3217" spans="1:41" hidden="1" x14ac:dyDescent="0.2">
      <c r="A3217" t="s">
        <v>2646</v>
      </c>
      <c r="B3217" t="s">
        <v>13</v>
      </c>
      <c r="C3217" t="s">
        <v>2648</v>
      </c>
      <c r="D3217" t="s">
        <v>2649</v>
      </c>
      <c r="E3217" t="s">
        <v>2650</v>
      </c>
      <c r="F3217" t="s">
        <v>2652</v>
      </c>
      <c r="H3217" t="s">
        <v>2359</v>
      </c>
      <c r="I3217" t="s">
        <v>10</v>
      </c>
      <c r="K3217">
        <v>24.573464999999999</v>
      </c>
      <c r="L3217">
        <v>26.184356999999999</v>
      </c>
      <c r="M3217">
        <v>25.428554999999999</v>
      </c>
      <c r="N3217">
        <v>24.745996000000002</v>
      </c>
      <c r="O3217">
        <v>24.156970999999999</v>
      </c>
      <c r="P3217">
        <v>23.803429000000001</v>
      </c>
      <c r="Q3217">
        <v>23.668082999999999</v>
      </c>
      <c r="R3217">
        <v>23.777878000000001</v>
      </c>
      <c r="S3217">
        <v>24.043215</v>
      </c>
      <c r="T3217">
        <v>24.311731000000002</v>
      </c>
      <c r="U3217">
        <v>26.875029000000001</v>
      </c>
      <c r="V3217">
        <v>27.58831</v>
      </c>
      <c r="W3217">
        <v>28.017444999999999</v>
      </c>
      <c r="X3217">
        <v>28.281561</v>
      </c>
      <c r="Y3217">
        <v>28.415581</v>
      </c>
      <c r="Z3217">
        <v>28.534154999999998</v>
      </c>
      <c r="AA3217">
        <v>28.710408999999999</v>
      </c>
      <c r="AB3217">
        <v>28.960165</v>
      </c>
      <c r="AC3217">
        <v>29.122769999999999</v>
      </c>
      <c r="AD3217">
        <v>29.41065</v>
      </c>
      <c r="AE3217">
        <v>29.601949999999999</v>
      </c>
      <c r="AF3217">
        <v>29.727979999999999</v>
      </c>
      <c r="AG3217">
        <v>29.833065000000001</v>
      </c>
      <c r="AH3217">
        <v>29.903275000000001</v>
      </c>
      <c r="AI3217">
        <v>29.957053999999999</v>
      </c>
      <c r="AJ3217">
        <v>29.970784999999999</v>
      </c>
      <c r="AK3217">
        <v>29.920698000000002</v>
      </c>
      <c r="AL3217">
        <v>29.849079</v>
      </c>
      <c r="AM3217">
        <v>29.888286999999998</v>
      </c>
      <c r="AN3217">
        <v>29.917452000000001</v>
      </c>
      <c r="AO3217" s="1">
        <v>7.0000000000000001E-3</v>
      </c>
    </row>
    <row r="3218" spans="1:41" hidden="1" x14ac:dyDescent="0.2">
      <c r="A3218" t="s">
        <v>2646</v>
      </c>
      <c r="B3218" t="s">
        <v>15</v>
      </c>
      <c r="C3218" t="s">
        <v>2648</v>
      </c>
      <c r="D3218" t="s">
        <v>2649</v>
      </c>
      <c r="E3218" t="s">
        <v>2650</v>
      </c>
      <c r="F3218" t="s">
        <v>2653</v>
      </c>
      <c r="H3218" t="s">
        <v>2360</v>
      </c>
      <c r="I3218" t="s">
        <v>10</v>
      </c>
      <c r="K3218">
        <v>24.573464999999999</v>
      </c>
      <c r="L3218">
        <v>27.047091999999999</v>
      </c>
      <c r="M3218">
        <v>27.500093</v>
      </c>
      <c r="N3218">
        <v>28.556761000000002</v>
      </c>
      <c r="O3218">
        <v>29.520582000000001</v>
      </c>
      <c r="P3218">
        <v>30.457578999999999</v>
      </c>
      <c r="Q3218">
        <v>31.384053999999999</v>
      </c>
      <c r="R3218">
        <v>32.396233000000002</v>
      </c>
      <c r="S3218">
        <v>33.861908</v>
      </c>
      <c r="T3218">
        <v>35.157696000000001</v>
      </c>
      <c r="U3218">
        <v>36.364708</v>
      </c>
      <c r="V3218">
        <v>37.828769999999999</v>
      </c>
      <c r="W3218">
        <v>40.808926</v>
      </c>
      <c r="X3218">
        <v>41.657791000000003</v>
      </c>
      <c r="Y3218">
        <v>42.583961000000002</v>
      </c>
      <c r="Z3218">
        <v>43.258209000000001</v>
      </c>
      <c r="AA3218">
        <v>43.777988000000001</v>
      </c>
      <c r="AB3218">
        <v>44.29224</v>
      </c>
      <c r="AC3218">
        <v>44.788753999999997</v>
      </c>
      <c r="AD3218">
        <v>45.071758000000003</v>
      </c>
      <c r="AE3218">
        <v>45.225056000000002</v>
      </c>
      <c r="AF3218">
        <v>45.298462000000001</v>
      </c>
      <c r="AG3218">
        <v>45.483131</v>
      </c>
      <c r="AH3218">
        <v>45.836551999999998</v>
      </c>
      <c r="AI3218">
        <v>46.270736999999997</v>
      </c>
      <c r="AJ3218">
        <v>46.618682999999997</v>
      </c>
      <c r="AK3218">
        <v>46.893214999999998</v>
      </c>
      <c r="AL3218">
        <v>47.065612999999999</v>
      </c>
      <c r="AM3218">
        <v>47.280914000000003</v>
      </c>
      <c r="AN3218">
        <v>47.400531999999998</v>
      </c>
      <c r="AO3218" s="1">
        <v>2.3E-2</v>
      </c>
    </row>
    <row r="3219" spans="1:41" hidden="1" x14ac:dyDescent="0.2">
      <c r="A3219" t="s">
        <v>2646</v>
      </c>
      <c r="B3219" t="s">
        <v>17</v>
      </c>
      <c r="C3219" t="s">
        <v>2648</v>
      </c>
      <c r="D3219" t="s">
        <v>2649</v>
      </c>
      <c r="E3219" t="s">
        <v>2654</v>
      </c>
      <c r="I3219" t="s">
        <v>10</v>
      </c>
    </row>
    <row r="3220" spans="1:41" hidden="1" x14ac:dyDescent="0.2">
      <c r="A3220" t="s">
        <v>2646</v>
      </c>
      <c r="B3220" t="s">
        <v>11</v>
      </c>
      <c r="C3220" t="s">
        <v>2648</v>
      </c>
      <c r="D3220" t="s">
        <v>2649</v>
      </c>
      <c r="E3220" t="s">
        <v>2654</v>
      </c>
      <c r="F3220" t="s">
        <v>2651</v>
      </c>
      <c r="H3220" t="s">
        <v>2361</v>
      </c>
      <c r="I3220" t="s">
        <v>10</v>
      </c>
      <c r="K3220">
        <v>21.697624000000001</v>
      </c>
      <c r="L3220">
        <v>22.090869999999999</v>
      </c>
      <c r="M3220">
        <v>21.533619000000002</v>
      </c>
      <c r="N3220">
        <v>23.042686</v>
      </c>
      <c r="O3220">
        <v>23.492172</v>
      </c>
      <c r="P3220">
        <v>24.020809</v>
      </c>
      <c r="Q3220">
        <v>24.662796</v>
      </c>
      <c r="R3220">
        <v>24.895706000000001</v>
      </c>
      <c r="S3220">
        <v>25.02158</v>
      </c>
      <c r="T3220">
        <v>25.009108000000001</v>
      </c>
      <c r="U3220">
        <v>25.556857999999998</v>
      </c>
      <c r="V3220">
        <v>25.703614999999999</v>
      </c>
      <c r="W3220">
        <v>25.790993</v>
      </c>
      <c r="X3220">
        <v>25.883955</v>
      </c>
      <c r="Y3220">
        <v>25.984864999999999</v>
      </c>
      <c r="Z3220">
        <v>26.177948000000001</v>
      </c>
      <c r="AA3220">
        <v>26.390529999999998</v>
      </c>
      <c r="AB3220">
        <v>26.542470999999999</v>
      </c>
      <c r="AC3220">
        <v>26.607668</v>
      </c>
      <c r="AD3220">
        <v>26.784838000000001</v>
      </c>
      <c r="AE3220">
        <v>26.900241999999999</v>
      </c>
      <c r="AF3220">
        <v>27.001072000000001</v>
      </c>
      <c r="AG3220">
        <v>27.259416999999999</v>
      </c>
      <c r="AH3220">
        <v>27.554525000000002</v>
      </c>
      <c r="AI3220">
        <v>27.693632000000001</v>
      </c>
      <c r="AJ3220">
        <v>27.954015999999999</v>
      </c>
      <c r="AK3220">
        <v>28.081651999999998</v>
      </c>
      <c r="AL3220">
        <v>28.053173000000001</v>
      </c>
      <c r="AM3220">
        <v>28.047176</v>
      </c>
      <c r="AN3220">
        <v>27.977436000000001</v>
      </c>
      <c r="AO3220" s="1">
        <v>8.9999999999999993E-3</v>
      </c>
    </row>
    <row r="3221" spans="1:41" hidden="1" x14ac:dyDescent="0.2">
      <c r="A3221" t="s">
        <v>2646</v>
      </c>
      <c r="B3221" t="s">
        <v>13</v>
      </c>
      <c r="C3221" t="s">
        <v>2648</v>
      </c>
      <c r="D3221" t="s">
        <v>2649</v>
      </c>
      <c r="E3221" t="s">
        <v>2654</v>
      </c>
      <c r="F3221" t="s">
        <v>2652</v>
      </c>
      <c r="H3221" t="s">
        <v>2362</v>
      </c>
      <c r="I3221" t="s">
        <v>10</v>
      </c>
      <c r="K3221">
        <v>21.697624000000001</v>
      </c>
      <c r="L3221">
        <v>22.090869999999999</v>
      </c>
      <c r="M3221">
        <v>21.119530000000001</v>
      </c>
      <c r="N3221">
        <v>22.118342999999999</v>
      </c>
      <c r="O3221">
        <v>22.520745999999999</v>
      </c>
      <c r="P3221">
        <v>23.065881999999998</v>
      </c>
      <c r="Q3221">
        <v>23.733803000000002</v>
      </c>
      <c r="R3221">
        <v>23.912621999999999</v>
      </c>
      <c r="S3221">
        <v>23.997561999999999</v>
      </c>
      <c r="T3221">
        <v>23.955185</v>
      </c>
      <c r="U3221">
        <v>24.295881000000001</v>
      </c>
      <c r="V3221">
        <v>24.413218000000001</v>
      </c>
      <c r="W3221">
        <v>24.407820000000001</v>
      </c>
      <c r="X3221">
        <v>24.270391</v>
      </c>
      <c r="Y3221">
        <v>24.264168000000002</v>
      </c>
      <c r="Z3221">
        <v>24.232057999999999</v>
      </c>
      <c r="AA3221">
        <v>24.268265</v>
      </c>
      <c r="AB3221">
        <v>24.418530000000001</v>
      </c>
      <c r="AC3221">
        <v>24.416706000000001</v>
      </c>
      <c r="AD3221">
        <v>24.769485</v>
      </c>
      <c r="AE3221">
        <v>24.916202999999999</v>
      </c>
      <c r="AF3221">
        <v>24.935286999999999</v>
      </c>
      <c r="AG3221">
        <v>25.228895000000001</v>
      </c>
      <c r="AH3221">
        <v>25.352039000000001</v>
      </c>
      <c r="AI3221">
        <v>25.405781000000001</v>
      </c>
      <c r="AJ3221">
        <v>25.619160000000001</v>
      </c>
      <c r="AK3221">
        <v>25.507797</v>
      </c>
      <c r="AL3221">
        <v>25.564088999999999</v>
      </c>
      <c r="AM3221">
        <v>25.805819</v>
      </c>
      <c r="AN3221">
        <v>25.945055</v>
      </c>
      <c r="AO3221" s="1">
        <v>6.0000000000000001E-3</v>
      </c>
    </row>
    <row r="3222" spans="1:41" hidden="1" x14ac:dyDescent="0.2">
      <c r="A3222" t="s">
        <v>2646</v>
      </c>
      <c r="B3222" t="s">
        <v>15</v>
      </c>
      <c r="C3222" t="s">
        <v>2648</v>
      </c>
      <c r="D3222" t="s">
        <v>2649</v>
      </c>
      <c r="E3222" t="s">
        <v>2654</v>
      </c>
      <c r="F3222" t="s">
        <v>2653</v>
      </c>
      <c r="H3222" t="s">
        <v>2363</v>
      </c>
      <c r="I3222" t="s">
        <v>10</v>
      </c>
      <c r="K3222">
        <v>21.697624000000001</v>
      </c>
      <c r="L3222">
        <v>22.090869999999999</v>
      </c>
      <c r="M3222">
        <v>21.350155000000001</v>
      </c>
      <c r="N3222">
        <v>23.19031</v>
      </c>
      <c r="O3222">
        <v>24.070944000000001</v>
      </c>
      <c r="P3222">
        <v>24.761804999999999</v>
      </c>
      <c r="Q3222">
        <v>25.542287999999999</v>
      </c>
      <c r="R3222">
        <v>26.016355999999998</v>
      </c>
      <c r="S3222">
        <v>26.973382999999998</v>
      </c>
      <c r="T3222">
        <v>27.259219999999999</v>
      </c>
      <c r="U3222">
        <v>27.691132</v>
      </c>
      <c r="V3222">
        <v>28.073605000000001</v>
      </c>
      <c r="W3222">
        <v>28.551998000000001</v>
      </c>
      <c r="X3222">
        <v>28.837208</v>
      </c>
      <c r="Y3222">
        <v>28.969376</v>
      </c>
      <c r="Z3222">
        <v>29.176451</v>
      </c>
      <c r="AA3222">
        <v>29.407774</v>
      </c>
      <c r="AB3222">
        <v>29.46829</v>
      </c>
      <c r="AC3222">
        <v>29.608993999999999</v>
      </c>
      <c r="AD3222">
        <v>29.278594999999999</v>
      </c>
      <c r="AE3222">
        <v>29.252365000000001</v>
      </c>
      <c r="AF3222">
        <v>29.351357</v>
      </c>
      <c r="AG3222">
        <v>29.649611</v>
      </c>
      <c r="AH3222">
        <v>29.852777</v>
      </c>
      <c r="AI3222">
        <v>30.215672000000001</v>
      </c>
      <c r="AJ3222">
        <v>30.260066999999999</v>
      </c>
      <c r="AK3222">
        <v>30.3489</v>
      </c>
      <c r="AL3222">
        <v>30.180698</v>
      </c>
      <c r="AM3222">
        <v>30.183249</v>
      </c>
      <c r="AN3222">
        <v>30.211684999999999</v>
      </c>
      <c r="AO3222" s="1">
        <v>1.0999999999999999E-2</v>
      </c>
    </row>
    <row r="3223" spans="1:41" hidden="1" x14ac:dyDescent="0.2">
      <c r="A3223" t="s">
        <v>2646</v>
      </c>
      <c r="B3223" t="s">
        <v>21</v>
      </c>
      <c r="C3223" t="s">
        <v>2648</v>
      </c>
      <c r="D3223" t="s">
        <v>2649</v>
      </c>
      <c r="E3223" t="s">
        <v>2655</v>
      </c>
      <c r="I3223" t="s">
        <v>10</v>
      </c>
    </row>
    <row r="3224" spans="1:41" hidden="1" x14ac:dyDescent="0.2">
      <c r="A3224" t="s">
        <v>2646</v>
      </c>
      <c r="B3224" t="s">
        <v>11</v>
      </c>
      <c r="C3224" t="s">
        <v>2648</v>
      </c>
      <c r="D3224" t="s">
        <v>2649</v>
      </c>
      <c r="E3224" t="s">
        <v>2655</v>
      </c>
      <c r="F3224" t="s">
        <v>2651</v>
      </c>
      <c r="H3224" t="s">
        <v>2364</v>
      </c>
      <c r="I3224" t="s">
        <v>10</v>
      </c>
      <c r="K3224">
        <v>14.881391000000001</v>
      </c>
      <c r="L3224">
        <v>14.964034</v>
      </c>
      <c r="M3224">
        <v>16.021103</v>
      </c>
      <c r="N3224">
        <v>14.490864</v>
      </c>
      <c r="O3224">
        <v>13.250343000000001</v>
      </c>
      <c r="P3224">
        <v>12.179423</v>
      </c>
      <c r="Q3224">
        <v>11.131883</v>
      </c>
      <c r="R3224">
        <v>11.149941999999999</v>
      </c>
      <c r="S3224">
        <v>11.332958</v>
      </c>
      <c r="T3224">
        <v>11.385984000000001</v>
      </c>
      <c r="U3224">
        <v>13.746183</v>
      </c>
      <c r="V3224">
        <v>13.894484</v>
      </c>
      <c r="W3224">
        <v>14.387053</v>
      </c>
      <c r="X3224">
        <v>14.472635</v>
      </c>
      <c r="Y3224">
        <v>14.432532</v>
      </c>
      <c r="Z3224">
        <v>14.463431</v>
      </c>
      <c r="AA3224">
        <v>14.512600000000001</v>
      </c>
      <c r="AB3224">
        <v>14.517738</v>
      </c>
      <c r="AC3224">
        <v>14.563352999999999</v>
      </c>
      <c r="AD3224">
        <v>14.585423</v>
      </c>
      <c r="AE3224">
        <v>14.67413</v>
      </c>
      <c r="AF3224">
        <v>14.678315</v>
      </c>
      <c r="AG3224">
        <v>14.671325</v>
      </c>
      <c r="AH3224">
        <v>14.706690999999999</v>
      </c>
      <c r="AI3224">
        <v>14.778179</v>
      </c>
      <c r="AJ3224">
        <v>14.807624000000001</v>
      </c>
      <c r="AK3224">
        <v>14.858248</v>
      </c>
      <c r="AL3224">
        <v>14.822259000000001</v>
      </c>
      <c r="AM3224">
        <v>14.849698</v>
      </c>
      <c r="AN3224">
        <v>14.873532000000001</v>
      </c>
      <c r="AO3224" s="1">
        <v>0</v>
      </c>
    </row>
    <row r="3225" spans="1:41" hidden="1" x14ac:dyDescent="0.2">
      <c r="A3225" t="s">
        <v>2646</v>
      </c>
      <c r="B3225" t="s">
        <v>13</v>
      </c>
      <c r="C3225" t="s">
        <v>2648</v>
      </c>
      <c r="D3225" t="s">
        <v>2649</v>
      </c>
      <c r="E3225" t="s">
        <v>2655</v>
      </c>
      <c r="F3225" t="s">
        <v>2652</v>
      </c>
      <c r="H3225" t="s">
        <v>2365</v>
      </c>
      <c r="I3225" t="s">
        <v>10</v>
      </c>
      <c r="K3225">
        <v>14.881391000000001</v>
      </c>
      <c r="L3225">
        <v>14.663803</v>
      </c>
      <c r="M3225">
        <v>15.526887</v>
      </c>
      <c r="N3225">
        <v>14.021789999999999</v>
      </c>
      <c r="O3225">
        <v>12.816782</v>
      </c>
      <c r="P3225">
        <v>11.711155</v>
      </c>
      <c r="Q3225">
        <v>10.635833</v>
      </c>
      <c r="R3225">
        <v>10.606356</v>
      </c>
      <c r="S3225">
        <v>10.638482</v>
      </c>
      <c r="T3225">
        <v>10.677028999999999</v>
      </c>
      <c r="U3225">
        <v>13.068422999999999</v>
      </c>
      <c r="V3225">
        <v>13.548416</v>
      </c>
      <c r="W3225">
        <v>13.705019</v>
      </c>
      <c r="X3225">
        <v>13.752561</v>
      </c>
      <c r="Y3225">
        <v>13.760489</v>
      </c>
      <c r="Z3225">
        <v>13.773445000000001</v>
      </c>
      <c r="AA3225">
        <v>13.791779</v>
      </c>
      <c r="AB3225">
        <v>13.794858</v>
      </c>
      <c r="AC3225">
        <v>13.83081</v>
      </c>
      <c r="AD3225">
        <v>13.78571</v>
      </c>
      <c r="AE3225">
        <v>13.806813</v>
      </c>
      <c r="AF3225">
        <v>13.804691</v>
      </c>
      <c r="AG3225">
        <v>13.810366</v>
      </c>
      <c r="AH3225">
        <v>13.822024000000001</v>
      </c>
      <c r="AI3225">
        <v>13.836531000000001</v>
      </c>
      <c r="AJ3225">
        <v>13.868779</v>
      </c>
      <c r="AK3225">
        <v>13.894169</v>
      </c>
      <c r="AL3225">
        <v>13.903639999999999</v>
      </c>
      <c r="AM3225">
        <v>13.946362000000001</v>
      </c>
      <c r="AN3225">
        <v>13.994888</v>
      </c>
      <c r="AO3225" s="1">
        <v>-2E-3</v>
      </c>
    </row>
    <row r="3226" spans="1:41" hidden="1" x14ac:dyDescent="0.2">
      <c r="A3226" t="s">
        <v>2646</v>
      </c>
      <c r="B3226" t="s">
        <v>15</v>
      </c>
      <c r="C3226" t="s">
        <v>2648</v>
      </c>
      <c r="D3226" t="s">
        <v>2649</v>
      </c>
      <c r="E3226" t="s">
        <v>2655</v>
      </c>
      <c r="F3226" t="s">
        <v>2653</v>
      </c>
      <c r="H3226" t="s">
        <v>2366</v>
      </c>
      <c r="I3226" t="s">
        <v>10</v>
      </c>
      <c r="K3226">
        <v>14.881391000000001</v>
      </c>
      <c r="L3226">
        <v>15.842919</v>
      </c>
      <c r="M3226">
        <v>16.830317000000001</v>
      </c>
      <c r="N3226">
        <v>15.666492</v>
      </c>
      <c r="O3226">
        <v>14.357507</v>
      </c>
      <c r="P3226">
        <v>13.2751</v>
      </c>
      <c r="Q3226">
        <v>12.167178</v>
      </c>
      <c r="R3226">
        <v>12.388216999999999</v>
      </c>
      <c r="S3226">
        <v>12.763957</v>
      </c>
      <c r="T3226">
        <v>12.967644999999999</v>
      </c>
      <c r="U3226">
        <v>13.239202000000001</v>
      </c>
      <c r="V3226">
        <v>13.822322</v>
      </c>
      <c r="W3226">
        <v>16.067093</v>
      </c>
      <c r="X3226">
        <v>16.292988000000001</v>
      </c>
      <c r="Y3226">
        <v>16.717669000000001</v>
      </c>
      <c r="Z3226">
        <v>16.905756</v>
      </c>
      <c r="AA3226">
        <v>17.037503999999998</v>
      </c>
      <c r="AB3226">
        <v>17.172169</v>
      </c>
      <c r="AC3226">
        <v>17.322949999999999</v>
      </c>
      <c r="AD3226">
        <v>17.480753</v>
      </c>
      <c r="AE3226">
        <v>17.563133000000001</v>
      </c>
      <c r="AF3226">
        <v>17.549496000000001</v>
      </c>
      <c r="AG3226">
        <v>17.586487000000002</v>
      </c>
      <c r="AH3226">
        <v>17.734465</v>
      </c>
      <c r="AI3226">
        <v>17.836493999999998</v>
      </c>
      <c r="AJ3226">
        <v>17.935772</v>
      </c>
      <c r="AK3226">
        <v>18.040358000000001</v>
      </c>
      <c r="AL3226">
        <v>18.049817999999998</v>
      </c>
      <c r="AM3226">
        <v>18.187111000000002</v>
      </c>
      <c r="AN3226">
        <v>18.301901000000001</v>
      </c>
      <c r="AO3226" s="1">
        <v>7.0000000000000001E-3</v>
      </c>
    </row>
    <row r="3227" spans="1:41" hidden="1" x14ac:dyDescent="0.2">
      <c r="A3227" t="s">
        <v>2646</v>
      </c>
      <c r="B3227" t="s">
        <v>25</v>
      </c>
      <c r="C3227" t="s">
        <v>2648</v>
      </c>
      <c r="D3227" t="s">
        <v>2649</v>
      </c>
      <c r="E3227" t="s">
        <v>2656</v>
      </c>
      <c r="I3227" t="s">
        <v>10</v>
      </c>
    </row>
    <row r="3228" spans="1:41" hidden="1" x14ac:dyDescent="0.2">
      <c r="A3228" t="s">
        <v>2646</v>
      </c>
      <c r="B3228" t="s">
        <v>11</v>
      </c>
      <c r="C3228" t="s">
        <v>2648</v>
      </c>
      <c r="D3228" t="s">
        <v>2649</v>
      </c>
      <c r="E3228" t="s">
        <v>2656</v>
      </c>
      <c r="F3228" t="s">
        <v>2651</v>
      </c>
      <c r="H3228" t="s">
        <v>2367</v>
      </c>
      <c r="I3228" t="s">
        <v>10</v>
      </c>
      <c r="K3228">
        <v>51.038677</v>
      </c>
      <c r="L3228">
        <v>51.061050000000002</v>
      </c>
      <c r="M3228">
        <v>48.798222000000003</v>
      </c>
      <c r="N3228">
        <v>45.827255000000001</v>
      </c>
      <c r="O3228">
        <v>46.254589000000003</v>
      </c>
      <c r="P3228">
        <v>47.695461000000002</v>
      </c>
      <c r="Q3228">
        <v>48.182423</v>
      </c>
      <c r="R3228">
        <v>48.702106000000001</v>
      </c>
      <c r="S3228">
        <v>48.977764000000001</v>
      </c>
      <c r="T3228">
        <v>49.464416999999997</v>
      </c>
      <c r="U3228">
        <v>50.426375999999998</v>
      </c>
      <c r="V3228">
        <v>51.129818</v>
      </c>
      <c r="W3228">
        <v>51.494185999999999</v>
      </c>
      <c r="X3228">
        <v>51.903599</v>
      </c>
      <c r="Y3228">
        <v>52.034691000000002</v>
      </c>
      <c r="Z3228">
        <v>52.087935999999999</v>
      </c>
      <c r="AA3228">
        <v>52.170639000000001</v>
      </c>
      <c r="AB3228">
        <v>52.287925999999999</v>
      </c>
      <c r="AC3228">
        <v>52.353110999999998</v>
      </c>
      <c r="AD3228">
        <v>52.456795</v>
      </c>
      <c r="AE3228">
        <v>52.630028000000003</v>
      </c>
      <c r="AF3228">
        <v>52.901608000000003</v>
      </c>
      <c r="AG3228">
        <v>53.184699999999999</v>
      </c>
      <c r="AH3228">
        <v>53.434863999999997</v>
      </c>
      <c r="AI3228">
        <v>53.714278999999998</v>
      </c>
      <c r="AJ3228">
        <v>54.080086000000001</v>
      </c>
      <c r="AK3228">
        <v>54.357922000000002</v>
      </c>
      <c r="AL3228">
        <v>54.575043000000001</v>
      </c>
      <c r="AM3228">
        <v>54.844898000000001</v>
      </c>
      <c r="AN3228">
        <v>55.030768999999999</v>
      </c>
      <c r="AO3228" s="1">
        <v>3.0000000000000001E-3</v>
      </c>
    </row>
    <row r="3229" spans="1:41" hidden="1" x14ac:dyDescent="0.2">
      <c r="A3229" t="s">
        <v>2646</v>
      </c>
      <c r="B3229" t="s">
        <v>13</v>
      </c>
      <c r="C3229" t="s">
        <v>2648</v>
      </c>
      <c r="D3229" t="s">
        <v>2649</v>
      </c>
      <c r="E3229" t="s">
        <v>2656</v>
      </c>
      <c r="F3229" t="s">
        <v>2652</v>
      </c>
      <c r="H3229" t="s">
        <v>2368</v>
      </c>
      <c r="I3229" t="s">
        <v>10</v>
      </c>
      <c r="K3229">
        <v>51.053035999999999</v>
      </c>
      <c r="L3229">
        <v>50.903229000000003</v>
      </c>
      <c r="M3229">
        <v>48.482990000000001</v>
      </c>
      <c r="N3229">
        <v>45.366546999999997</v>
      </c>
      <c r="O3229">
        <v>45.729790000000001</v>
      </c>
      <c r="P3229">
        <v>47.017315000000004</v>
      </c>
      <c r="Q3229">
        <v>47.295071</v>
      </c>
      <c r="R3229">
        <v>47.580813999999997</v>
      </c>
      <c r="S3229">
        <v>47.639442000000003</v>
      </c>
      <c r="T3229">
        <v>47.972197999999999</v>
      </c>
      <c r="U3229">
        <v>48.697495000000004</v>
      </c>
      <c r="V3229">
        <v>49.326321</v>
      </c>
      <c r="W3229">
        <v>49.652293999999998</v>
      </c>
      <c r="X3229">
        <v>49.827553000000002</v>
      </c>
      <c r="Y3229">
        <v>49.856380000000001</v>
      </c>
      <c r="Z3229">
        <v>49.887141999999997</v>
      </c>
      <c r="AA3229">
        <v>50.008411000000002</v>
      </c>
      <c r="AB3229">
        <v>50.063896</v>
      </c>
      <c r="AC3229">
        <v>50.151192000000002</v>
      </c>
      <c r="AD3229">
        <v>50.300002999999997</v>
      </c>
      <c r="AE3229">
        <v>50.573853</v>
      </c>
      <c r="AF3229">
        <v>50.941718999999999</v>
      </c>
      <c r="AG3229">
        <v>51.222313</v>
      </c>
      <c r="AH3229">
        <v>51.390396000000003</v>
      </c>
      <c r="AI3229">
        <v>51.725433000000002</v>
      </c>
      <c r="AJ3229">
        <v>52.073546999999998</v>
      </c>
      <c r="AK3229">
        <v>52.429180000000002</v>
      </c>
      <c r="AL3229">
        <v>52.877335000000002</v>
      </c>
      <c r="AM3229">
        <v>53.273570999999997</v>
      </c>
      <c r="AN3229">
        <v>53.543053</v>
      </c>
      <c r="AO3229" s="1">
        <v>2E-3</v>
      </c>
    </row>
    <row r="3230" spans="1:41" hidden="1" x14ac:dyDescent="0.2">
      <c r="A3230" t="s">
        <v>2646</v>
      </c>
      <c r="B3230" t="s">
        <v>15</v>
      </c>
      <c r="C3230" t="s">
        <v>2648</v>
      </c>
      <c r="D3230" t="s">
        <v>2649</v>
      </c>
      <c r="E3230" t="s">
        <v>2656</v>
      </c>
      <c r="F3230" t="s">
        <v>2653</v>
      </c>
      <c r="H3230" t="s">
        <v>2369</v>
      </c>
      <c r="I3230" t="s">
        <v>10</v>
      </c>
      <c r="K3230">
        <v>51.066012999999998</v>
      </c>
      <c r="L3230">
        <v>50.909053999999998</v>
      </c>
      <c r="M3230">
        <v>49.022404000000002</v>
      </c>
      <c r="N3230">
        <v>46.494979999999998</v>
      </c>
      <c r="O3230">
        <v>47.377842000000001</v>
      </c>
      <c r="P3230">
        <v>49.202404000000001</v>
      </c>
      <c r="Q3230">
        <v>49.891173999999999</v>
      </c>
      <c r="R3230">
        <v>50.396633000000001</v>
      </c>
      <c r="S3230">
        <v>51.040858999999998</v>
      </c>
      <c r="T3230">
        <v>51.885849</v>
      </c>
      <c r="U3230">
        <v>52.900604000000001</v>
      </c>
      <c r="V3230">
        <v>53.617866999999997</v>
      </c>
      <c r="W3230">
        <v>54.435490000000001</v>
      </c>
      <c r="X3230">
        <v>55.223090999999997</v>
      </c>
      <c r="Y3230">
        <v>55.738940999999997</v>
      </c>
      <c r="Z3230">
        <v>56.312424</v>
      </c>
      <c r="AA3230">
        <v>56.747559000000003</v>
      </c>
      <c r="AB3230">
        <v>56.978214000000001</v>
      </c>
      <c r="AC3230">
        <v>57.202697999999998</v>
      </c>
      <c r="AD3230">
        <v>57.461758000000003</v>
      </c>
      <c r="AE3230">
        <v>57.909663999999999</v>
      </c>
      <c r="AF3230">
        <v>58.256408999999998</v>
      </c>
      <c r="AG3230">
        <v>58.509014000000001</v>
      </c>
      <c r="AH3230">
        <v>58.898560000000003</v>
      </c>
      <c r="AI3230">
        <v>59.460715999999998</v>
      </c>
      <c r="AJ3230">
        <v>60.165011999999997</v>
      </c>
      <c r="AK3230">
        <v>60.386310999999999</v>
      </c>
      <c r="AL3230">
        <v>60.884613000000002</v>
      </c>
      <c r="AM3230">
        <v>61.159869999999998</v>
      </c>
      <c r="AN3230">
        <v>61.501255</v>
      </c>
      <c r="AO3230" s="1">
        <v>6.0000000000000001E-3</v>
      </c>
    </row>
    <row r="3231" spans="1:41" hidden="1" x14ac:dyDescent="0.2">
      <c r="A3231" t="s">
        <v>2646</v>
      </c>
      <c r="B3231" t="s">
        <v>29</v>
      </c>
    </row>
    <row r="3232" spans="1:41" hidden="1" x14ac:dyDescent="0.2">
      <c r="A3232" t="s">
        <v>2646</v>
      </c>
      <c r="B3232" t="s">
        <v>9</v>
      </c>
      <c r="C3232" t="s">
        <v>2648</v>
      </c>
      <c r="D3232" t="s">
        <v>2657</v>
      </c>
      <c r="E3232" t="s">
        <v>2650</v>
      </c>
      <c r="I3232" t="s">
        <v>10</v>
      </c>
    </row>
    <row r="3233" spans="1:41" hidden="1" x14ac:dyDescent="0.2">
      <c r="A3233" t="s">
        <v>2646</v>
      </c>
      <c r="B3233" t="s">
        <v>11</v>
      </c>
      <c r="C3233" t="s">
        <v>2648</v>
      </c>
      <c r="D3233" t="s">
        <v>2657</v>
      </c>
      <c r="E3233" t="s">
        <v>2650</v>
      </c>
      <c r="F3233" t="s">
        <v>2651</v>
      </c>
      <c r="H3233" t="s">
        <v>2370</v>
      </c>
      <c r="I3233" t="s">
        <v>10</v>
      </c>
      <c r="K3233">
        <v>20.212226999999999</v>
      </c>
      <c r="L3233">
        <v>21.281991999999999</v>
      </c>
      <c r="M3233">
        <v>19.643373</v>
      </c>
      <c r="N3233">
        <v>19.555387</v>
      </c>
      <c r="O3233">
        <v>19.413719</v>
      </c>
      <c r="P3233">
        <v>19.54196</v>
      </c>
      <c r="Q3233">
        <v>19.946726000000002</v>
      </c>
      <c r="R3233">
        <v>20.515975999999998</v>
      </c>
      <c r="S3233">
        <v>20.905978999999999</v>
      </c>
      <c r="T3233">
        <v>21.306376</v>
      </c>
      <c r="U3233">
        <v>23.564105999999999</v>
      </c>
      <c r="V3233">
        <v>23.858307</v>
      </c>
      <c r="W3233">
        <v>24.408726000000001</v>
      </c>
      <c r="X3233">
        <v>24.582685000000001</v>
      </c>
      <c r="Y3233">
        <v>24.699929999999998</v>
      </c>
      <c r="Z3233">
        <v>24.854002000000001</v>
      </c>
      <c r="AA3233">
        <v>25.051344</v>
      </c>
      <c r="AB3233">
        <v>25.234859</v>
      </c>
      <c r="AC3233">
        <v>25.329992000000001</v>
      </c>
      <c r="AD3233">
        <v>25.616413000000001</v>
      </c>
      <c r="AE3233">
        <v>25.797266</v>
      </c>
      <c r="AF3233">
        <v>25.822852999999999</v>
      </c>
      <c r="AG3233">
        <v>25.99991</v>
      </c>
      <c r="AH3233">
        <v>26.218643</v>
      </c>
      <c r="AI3233">
        <v>26.261244000000001</v>
      </c>
      <c r="AJ3233">
        <v>26.368095</v>
      </c>
      <c r="AK3233">
        <v>26.442592999999999</v>
      </c>
      <c r="AL3233">
        <v>26.481722000000001</v>
      </c>
      <c r="AM3233">
        <v>26.462671</v>
      </c>
      <c r="AN3233">
        <v>26.437588000000002</v>
      </c>
      <c r="AO3233" s="1">
        <v>8.9999999999999993E-3</v>
      </c>
    </row>
    <row r="3234" spans="1:41" hidden="1" x14ac:dyDescent="0.2">
      <c r="A3234" t="s">
        <v>2646</v>
      </c>
      <c r="B3234" t="s">
        <v>13</v>
      </c>
      <c r="C3234" t="s">
        <v>2648</v>
      </c>
      <c r="D3234" t="s">
        <v>2657</v>
      </c>
      <c r="E3234" t="s">
        <v>2650</v>
      </c>
      <c r="F3234" t="s">
        <v>2652</v>
      </c>
      <c r="H3234" t="s">
        <v>2371</v>
      </c>
      <c r="I3234" t="s">
        <v>10</v>
      </c>
      <c r="K3234">
        <v>20.212226999999999</v>
      </c>
      <c r="L3234">
        <v>20.824895999999999</v>
      </c>
      <c r="M3234">
        <v>18.702385</v>
      </c>
      <c r="N3234">
        <v>17.977820999999999</v>
      </c>
      <c r="O3234">
        <v>17.569787999999999</v>
      </c>
      <c r="P3234">
        <v>17.451360999999999</v>
      </c>
      <c r="Q3234">
        <v>17.510276999999999</v>
      </c>
      <c r="R3234">
        <v>17.760072999999998</v>
      </c>
      <c r="S3234">
        <v>18.070988</v>
      </c>
      <c r="T3234">
        <v>18.283954999999999</v>
      </c>
      <c r="U3234">
        <v>20.335215000000002</v>
      </c>
      <c r="V3234">
        <v>20.949797</v>
      </c>
      <c r="W3234">
        <v>21.288042000000001</v>
      </c>
      <c r="X3234">
        <v>21.378827999999999</v>
      </c>
      <c r="Y3234">
        <v>21.375036000000001</v>
      </c>
      <c r="Z3234">
        <v>21.428464999999999</v>
      </c>
      <c r="AA3234">
        <v>21.577809999999999</v>
      </c>
      <c r="AB3234">
        <v>21.798555</v>
      </c>
      <c r="AC3234">
        <v>21.868487999999999</v>
      </c>
      <c r="AD3234">
        <v>22.131606999999999</v>
      </c>
      <c r="AE3234">
        <v>22.219083999999999</v>
      </c>
      <c r="AF3234">
        <v>22.259194999999998</v>
      </c>
      <c r="AG3234">
        <v>22.310205</v>
      </c>
      <c r="AH3234">
        <v>22.334575999999998</v>
      </c>
      <c r="AI3234">
        <v>22.358217</v>
      </c>
      <c r="AJ3234">
        <v>22.343191000000001</v>
      </c>
      <c r="AK3234">
        <v>22.269251000000001</v>
      </c>
      <c r="AL3234">
        <v>22.201623999999999</v>
      </c>
      <c r="AM3234">
        <v>22.290588</v>
      </c>
      <c r="AN3234">
        <v>22.318906999999999</v>
      </c>
      <c r="AO3234" s="1">
        <v>3.0000000000000001E-3</v>
      </c>
    </row>
    <row r="3235" spans="1:41" hidden="1" x14ac:dyDescent="0.2">
      <c r="A3235" t="s">
        <v>2646</v>
      </c>
      <c r="B3235" t="s">
        <v>15</v>
      </c>
      <c r="C3235" t="s">
        <v>2648</v>
      </c>
      <c r="D3235" t="s">
        <v>2657</v>
      </c>
      <c r="E3235" t="s">
        <v>2650</v>
      </c>
      <c r="F3235" t="s">
        <v>2653</v>
      </c>
      <c r="H3235" t="s">
        <v>2372</v>
      </c>
      <c r="I3235" t="s">
        <v>10</v>
      </c>
      <c r="K3235">
        <v>20.212226999999999</v>
      </c>
      <c r="L3235">
        <v>22.016468</v>
      </c>
      <c r="M3235">
        <v>20.946518000000001</v>
      </c>
      <c r="N3235">
        <v>21.763075000000001</v>
      </c>
      <c r="O3235">
        <v>22.364253999999999</v>
      </c>
      <c r="P3235">
        <v>22.95384</v>
      </c>
      <c r="Q3235">
        <v>23.560224999999999</v>
      </c>
      <c r="R3235">
        <v>24.284662000000001</v>
      </c>
      <c r="S3235">
        <v>25.549427000000001</v>
      </c>
      <c r="T3235">
        <v>26.361813000000001</v>
      </c>
      <c r="U3235">
        <v>27.093465999999999</v>
      </c>
      <c r="V3235">
        <v>28.047421</v>
      </c>
      <c r="W3235">
        <v>30.229851</v>
      </c>
      <c r="X3235">
        <v>30.680933</v>
      </c>
      <c r="Y3235">
        <v>31.171652000000002</v>
      </c>
      <c r="Z3235">
        <v>31.625810999999999</v>
      </c>
      <c r="AA3235">
        <v>31.880065999999999</v>
      </c>
      <c r="AB3235">
        <v>32.197108999999998</v>
      </c>
      <c r="AC3235">
        <v>32.508018</v>
      </c>
      <c r="AD3235">
        <v>32.569758999999998</v>
      </c>
      <c r="AE3235">
        <v>32.572848999999998</v>
      </c>
      <c r="AF3235">
        <v>32.558281000000001</v>
      </c>
      <c r="AG3235">
        <v>32.731121000000002</v>
      </c>
      <c r="AH3235">
        <v>33.070743999999998</v>
      </c>
      <c r="AI3235">
        <v>33.425697</v>
      </c>
      <c r="AJ3235">
        <v>33.621051999999999</v>
      </c>
      <c r="AK3235">
        <v>33.755446999999997</v>
      </c>
      <c r="AL3235">
        <v>33.804676000000001</v>
      </c>
      <c r="AM3235">
        <v>33.960273999999998</v>
      </c>
      <c r="AN3235">
        <v>33.990783999999998</v>
      </c>
      <c r="AO3235" s="1">
        <v>1.7999999999999999E-2</v>
      </c>
    </row>
    <row r="3236" spans="1:41" hidden="1" x14ac:dyDescent="0.2">
      <c r="A3236" t="s">
        <v>2646</v>
      </c>
      <c r="B3236" t="s">
        <v>17</v>
      </c>
      <c r="C3236" t="s">
        <v>2648</v>
      </c>
      <c r="D3236" t="s">
        <v>2657</v>
      </c>
      <c r="E3236" t="s">
        <v>2654</v>
      </c>
      <c r="I3236" t="s">
        <v>10</v>
      </c>
    </row>
    <row r="3237" spans="1:41" hidden="1" x14ac:dyDescent="0.2">
      <c r="A3237" t="s">
        <v>2646</v>
      </c>
      <c r="B3237" t="s">
        <v>11</v>
      </c>
      <c r="C3237" t="s">
        <v>2648</v>
      </c>
      <c r="D3237" t="s">
        <v>2657</v>
      </c>
      <c r="E3237" t="s">
        <v>2654</v>
      </c>
      <c r="F3237" t="s">
        <v>2651</v>
      </c>
      <c r="H3237" t="s">
        <v>2373</v>
      </c>
      <c r="I3237" t="s">
        <v>10</v>
      </c>
      <c r="K3237">
        <v>23.381554000000001</v>
      </c>
      <c r="L3237">
        <v>23.774822</v>
      </c>
      <c r="M3237">
        <v>22.387815</v>
      </c>
      <c r="N3237">
        <v>22.751664999999999</v>
      </c>
      <c r="O3237">
        <v>22.219376</v>
      </c>
      <c r="P3237">
        <v>21.704985000000001</v>
      </c>
      <c r="Q3237">
        <v>21.288841000000001</v>
      </c>
      <c r="R3237">
        <v>21.485762000000001</v>
      </c>
      <c r="S3237">
        <v>21.582867</v>
      </c>
      <c r="T3237">
        <v>21.555085999999999</v>
      </c>
      <c r="U3237">
        <v>24.312778000000002</v>
      </c>
      <c r="V3237">
        <v>24.397141000000001</v>
      </c>
      <c r="W3237">
        <v>24.822588</v>
      </c>
      <c r="X3237">
        <v>24.874417999999999</v>
      </c>
      <c r="Y3237">
        <v>24.972909999999999</v>
      </c>
      <c r="Z3237">
        <v>25.156853000000002</v>
      </c>
      <c r="AA3237">
        <v>25.383071999999999</v>
      </c>
      <c r="AB3237">
        <v>25.521491999999999</v>
      </c>
      <c r="AC3237">
        <v>25.589974999999999</v>
      </c>
      <c r="AD3237">
        <v>25.773985</v>
      </c>
      <c r="AE3237">
        <v>25.886361999999998</v>
      </c>
      <c r="AF3237">
        <v>25.927199999999999</v>
      </c>
      <c r="AG3237">
        <v>26.186751999999998</v>
      </c>
      <c r="AH3237">
        <v>26.504826000000001</v>
      </c>
      <c r="AI3237">
        <v>26.667273999999999</v>
      </c>
      <c r="AJ3237">
        <v>26.835175</v>
      </c>
      <c r="AK3237">
        <v>26.923591999999999</v>
      </c>
      <c r="AL3237">
        <v>26.894836000000002</v>
      </c>
      <c r="AM3237">
        <v>26.890778000000001</v>
      </c>
      <c r="AN3237">
        <v>26.821026</v>
      </c>
      <c r="AO3237" s="1">
        <v>5.0000000000000001E-3</v>
      </c>
    </row>
    <row r="3238" spans="1:41" hidden="1" x14ac:dyDescent="0.2">
      <c r="A3238" t="s">
        <v>2646</v>
      </c>
      <c r="B3238" t="s">
        <v>13</v>
      </c>
      <c r="C3238" t="s">
        <v>2648</v>
      </c>
      <c r="D3238" t="s">
        <v>2657</v>
      </c>
      <c r="E3238" t="s">
        <v>2654</v>
      </c>
      <c r="F3238" t="s">
        <v>2652</v>
      </c>
      <c r="H3238" t="s">
        <v>2374</v>
      </c>
      <c r="I3238" t="s">
        <v>10</v>
      </c>
      <c r="K3238">
        <v>23.381554000000001</v>
      </c>
      <c r="L3238">
        <v>23.774822</v>
      </c>
      <c r="M3238">
        <v>21.956956999999999</v>
      </c>
      <c r="N3238">
        <v>21.841276000000001</v>
      </c>
      <c r="O3238">
        <v>21.232673999999999</v>
      </c>
      <c r="P3238">
        <v>20.734570999999999</v>
      </c>
      <c r="Q3238">
        <v>20.366465000000002</v>
      </c>
      <c r="R3238">
        <v>20.52356</v>
      </c>
      <c r="S3238">
        <v>20.587025000000001</v>
      </c>
      <c r="T3238">
        <v>20.510024999999999</v>
      </c>
      <c r="U3238">
        <v>23.046614000000002</v>
      </c>
      <c r="V3238">
        <v>23.455691999999999</v>
      </c>
      <c r="W3238">
        <v>23.416934999999999</v>
      </c>
      <c r="X3238">
        <v>23.232517000000001</v>
      </c>
      <c r="Y3238">
        <v>23.209934000000001</v>
      </c>
      <c r="Z3238">
        <v>23.189458999999999</v>
      </c>
      <c r="AA3238">
        <v>23.210578999999999</v>
      </c>
      <c r="AB3238">
        <v>23.301268</v>
      </c>
      <c r="AC3238">
        <v>23.316490000000002</v>
      </c>
      <c r="AD3238">
        <v>23.631128</v>
      </c>
      <c r="AE3238">
        <v>23.774999999999999</v>
      </c>
      <c r="AF3238">
        <v>23.794098000000002</v>
      </c>
      <c r="AG3238">
        <v>24.088764000000001</v>
      </c>
      <c r="AH3238">
        <v>24.212854</v>
      </c>
      <c r="AI3238">
        <v>24.266076999999999</v>
      </c>
      <c r="AJ3238">
        <v>24.473946000000002</v>
      </c>
      <c r="AK3238">
        <v>24.362891999999999</v>
      </c>
      <c r="AL3238">
        <v>24.421006999999999</v>
      </c>
      <c r="AM3238">
        <v>24.661290999999999</v>
      </c>
      <c r="AN3238">
        <v>24.798893</v>
      </c>
      <c r="AO3238" s="1">
        <v>2E-3</v>
      </c>
    </row>
    <row r="3239" spans="1:41" hidden="1" x14ac:dyDescent="0.2">
      <c r="A3239" t="s">
        <v>2646</v>
      </c>
      <c r="B3239" t="s">
        <v>15</v>
      </c>
      <c r="C3239" t="s">
        <v>2648</v>
      </c>
      <c r="D3239" t="s">
        <v>2657</v>
      </c>
      <c r="E3239" t="s">
        <v>2654</v>
      </c>
      <c r="F3239" t="s">
        <v>2653</v>
      </c>
      <c r="H3239" t="s">
        <v>2375</v>
      </c>
      <c r="I3239" t="s">
        <v>10</v>
      </c>
      <c r="K3239">
        <v>23.381554000000001</v>
      </c>
      <c r="L3239">
        <v>23.774822</v>
      </c>
      <c r="M3239">
        <v>22.240781999999999</v>
      </c>
      <c r="N3239">
        <v>22.919066999999998</v>
      </c>
      <c r="O3239">
        <v>22.786584999999999</v>
      </c>
      <c r="P3239">
        <v>22.436222000000001</v>
      </c>
      <c r="Q3239">
        <v>22.160425</v>
      </c>
      <c r="R3239">
        <v>22.600925</v>
      </c>
      <c r="S3239">
        <v>23.532276</v>
      </c>
      <c r="T3239">
        <v>23.790939000000002</v>
      </c>
      <c r="U3239">
        <v>24.173124000000001</v>
      </c>
      <c r="V3239">
        <v>24.855937999999998</v>
      </c>
      <c r="W3239">
        <v>27.239100000000001</v>
      </c>
      <c r="X3239">
        <v>27.512245</v>
      </c>
      <c r="Y3239">
        <v>27.958963000000001</v>
      </c>
      <c r="Z3239">
        <v>28.167058999999998</v>
      </c>
      <c r="AA3239">
        <v>28.413288000000001</v>
      </c>
      <c r="AB3239">
        <v>28.462872999999998</v>
      </c>
      <c r="AC3239">
        <v>28.623636000000001</v>
      </c>
      <c r="AD3239">
        <v>28.298897</v>
      </c>
      <c r="AE3239">
        <v>28.225428000000001</v>
      </c>
      <c r="AF3239">
        <v>28.313365999999998</v>
      </c>
      <c r="AG3239">
        <v>28.609715999999999</v>
      </c>
      <c r="AH3239">
        <v>28.807971999999999</v>
      </c>
      <c r="AI3239">
        <v>29.167369999999998</v>
      </c>
      <c r="AJ3239">
        <v>29.208528999999999</v>
      </c>
      <c r="AK3239">
        <v>29.280708000000001</v>
      </c>
      <c r="AL3239">
        <v>29.120719999999999</v>
      </c>
      <c r="AM3239">
        <v>29.120054</v>
      </c>
      <c r="AN3239">
        <v>29.216393</v>
      </c>
      <c r="AO3239" s="1">
        <v>8.0000000000000002E-3</v>
      </c>
    </row>
    <row r="3240" spans="1:41" hidden="1" x14ac:dyDescent="0.2">
      <c r="A3240" t="s">
        <v>2646</v>
      </c>
      <c r="B3240" t="s">
        <v>36</v>
      </c>
      <c r="C3240" t="s">
        <v>2648</v>
      </c>
      <c r="D3240" t="s">
        <v>2657</v>
      </c>
      <c r="E3240" t="s">
        <v>2658</v>
      </c>
      <c r="I3240" t="s">
        <v>10</v>
      </c>
    </row>
    <row r="3241" spans="1:41" hidden="1" x14ac:dyDescent="0.2">
      <c r="A3241" t="s">
        <v>2646</v>
      </c>
      <c r="B3241" t="s">
        <v>11</v>
      </c>
      <c r="C3241" t="s">
        <v>2648</v>
      </c>
      <c r="D3241" t="s">
        <v>2657</v>
      </c>
      <c r="E3241" t="s">
        <v>2658</v>
      </c>
      <c r="F3241" t="s">
        <v>2651</v>
      </c>
      <c r="H3241" t="s">
        <v>2376</v>
      </c>
      <c r="I3241" t="s">
        <v>10</v>
      </c>
      <c r="K3241">
        <v>7.9062979999999996</v>
      </c>
      <c r="L3241">
        <v>8.2995429999999999</v>
      </c>
      <c r="M3241">
        <v>8.1810729999999996</v>
      </c>
      <c r="N3241">
        <v>9.4617719999999998</v>
      </c>
      <c r="O3241">
        <v>10.129364000000001</v>
      </c>
      <c r="P3241">
        <v>10.74038</v>
      </c>
      <c r="Q3241">
        <v>11.559538</v>
      </c>
      <c r="R3241">
        <v>11.737245</v>
      </c>
      <c r="S3241">
        <v>11.860366000000001</v>
      </c>
      <c r="T3241">
        <v>11.969462</v>
      </c>
      <c r="U3241">
        <v>12.255795000000001</v>
      </c>
      <c r="V3241">
        <v>12.352455000000001</v>
      </c>
      <c r="W3241">
        <v>12.520555999999999</v>
      </c>
      <c r="X3241">
        <v>12.559659999999999</v>
      </c>
      <c r="Y3241">
        <v>12.620696000000001</v>
      </c>
      <c r="Z3241">
        <v>12.662756999999999</v>
      </c>
      <c r="AA3241">
        <v>12.796329999999999</v>
      </c>
      <c r="AB3241">
        <v>12.973330000000001</v>
      </c>
      <c r="AC3241">
        <v>13.028225000000001</v>
      </c>
      <c r="AD3241">
        <v>13.218937</v>
      </c>
      <c r="AE3241">
        <v>13.342442999999999</v>
      </c>
      <c r="AF3241">
        <v>13.405054</v>
      </c>
      <c r="AG3241">
        <v>13.705935</v>
      </c>
      <c r="AH3241">
        <v>13.938287000000001</v>
      </c>
      <c r="AI3241">
        <v>14.076385</v>
      </c>
      <c r="AJ3241">
        <v>14.241868</v>
      </c>
      <c r="AK3241">
        <v>14.296165</v>
      </c>
      <c r="AL3241">
        <v>14.286357000000001</v>
      </c>
      <c r="AM3241">
        <v>14.34024</v>
      </c>
      <c r="AN3241">
        <v>14.322079</v>
      </c>
      <c r="AO3241" s="1">
        <v>2.1000000000000001E-2</v>
      </c>
    </row>
    <row r="3242" spans="1:41" hidden="1" x14ac:dyDescent="0.2">
      <c r="A3242" t="s">
        <v>2646</v>
      </c>
      <c r="B3242" t="s">
        <v>13</v>
      </c>
      <c r="C3242" t="s">
        <v>2648</v>
      </c>
      <c r="D3242" t="s">
        <v>2657</v>
      </c>
      <c r="E3242" t="s">
        <v>2658</v>
      </c>
      <c r="F3242" t="s">
        <v>2652</v>
      </c>
      <c r="H3242" t="s">
        <v>2377</v>
      </c>
      <c r="I3242" t="s">
        <v>10</v>
      </c>
      <c r="K3242">
        <v>7.9062979999999996</v>
      </c>
      <c r="L3242">
        <v>8.2995429999999999</v>
      </c>
      <c r="M3242">
        <v>7.9231790000000002</v>
      </c>
      <c r="N3242">
        <v>8.9084409999999998</v>
      </c>
      <c r="O3242">
        <v>9.44177</v>
      </c>
      <c r="P3242">
        <v>9.9077359999999999</v>
      </c>
      <c r="Q3242">
        <v>10.72003</v>
      </c>
      <c r="R3242">
        <v>10.769812999999999</v>
      </c>
      <c r="S3242">
        <v>10.840026</v>
      </c>
      <c r="T3242">
        <v>10.854704</v>
      </c>
      <c r="U3242">
        <v>11.138114</v>
      </c>
      <c r="V3242">
        <v>11.187196999999999</v>
      </c>
      <c r="W3242">
        <v>11.174159</v>
      </c>
      <c r="X3242">
        <v>11.135417</v>
      </c>
      <c r="Y3242">
        <v>11.157213</v>
      </c>
      <c r="Z3242">
        <v>11.191177</v>
      </c>
      <c r="AA3242">
        <v>11.188437</v>
      </c>
      <c r="AB3242">
        <v>11.340223</v>
      </c>
      <c r="AC3242">
        <v>11.345653</v>
      </c>
      <c r="AD3242">
        <v>11.642314000000001</v>
      </c>
      <c r="AE3242">
        <v>11.771229</v>
      </c>
      <c r="AF3242">
        <v>11.779033999999999</v>
      </c>
      <c r="AG3242">
        <v>12.001227999999999</v>
      </c>
      <c r="AH3242">
        <v>12.116606000000001</v>
      </c>
      <c r="AI3242">
        <v>12.1524</v>
      </c>
      <c r="AJ3242">
        <v>12.369907</v>
      </c>
      <c r="AK3242">
        <v>12.298166999999999</v>
      </c>
      <c r="AL3242">
        <v>12.317815</v>
      </c>
      <c r="AM3242">
        <v>12.471614000000001</v>
      </c>
      <c r="AN3242">
        <v>12.567638000000001</v>
      </c>
      <c r="AO3242" s="1">
        <v>1.6E-2</v>
      </c>
    </row>
    <row r="3243" spans="1:41" hidden="1" x14ac:dyDescent="0.2">
      <c r="A3243" t="s">
        <v>2646</v>
      </c>
      <c r="B3243" t="s">
        <v>15</v>
      </c>
      <c r="C3243" t="s">
        <v>2648</v>
      </c>
      <c r="D3243" t="s">
        <v>2657</v>
      </c>
      <c r="E3243" t="s">
        <v>2658</v>
      </c>
      <c r="F3243" t="s">
        <v>2653</v>
      </c>
      <c r="H3243" t="s">
        <v>2378</v>
      </c>
      <c r="I3243" t="s">
        <v>10</v>
      </c>
      <c r="K3243">
        <v>7.9062979999999996</v>
      </c>
      <c r="L3243">
        <v>8.2995429999999999</v>
      </c>
      <c r="M3243">
        <v>8.1200930000000007</v>
      </c>
      <c r="N3243">
        <v>9.7797079999999994</v>
      </c>
      <c r="O3243">
        <v>10.651977</v>
      </c>
      <c r="P3243">
        <v>11.423731999999999</v>
      </c>
      <c r="Q3243">
        <v>12.279987999999999</v>
      </c>
      <c r="R3243">
        <v>12.667785</v>
      </c>
      <c r="S3243">
        <v>13.450862000000001</v>
      </c>
      <c r="T3243">
        <v>13.680669</v>
      </c>
      <c r="U3243">
        <v>14.036818</v>
      </c>
      <c r="V3243">
        <v>14.295831</v>
      </c>
      <c r="W3243">
        <v>14.543922</v>
      </c>
      <c r="X3243">
        <v>14.713691000000001</v>
      </c>
      <c r="Y3243">
        <v>14.792388000000001</v>
      </c>
      <c r="Z3243">
        <v>14.948245999999999</v>
      </c>
      <c r="AA3243">
        <v>15.122066999999999</v>
      </c>
      <c r="AB3243">
        <v>15.213490999999999</v>
      </c>
      <c r="AC3243">
        <v>15.355945</v>
      </c>
      <c r="AD3243">
        <v>15.115030000000001</v>
      </c>
      <c r="AE3243">
        <v>15.177047</v>
      </c>
      <c r="AF3243">
        <v>15.248692999999999</v>
      </c>
      <c r="AG3243">
        <v>15.49926</v>
      </c>
      <c r="AH3243">
        <v>15.697801999999999</v>
      </c>
      <c r="AI3243">
        <v>15.891795999999999</v>
      </c>
      <c r="AJ3243">
        <v>16.029499000000001</v>
      </c>
      <c r="AK3243">
        <v>16.095669000000001</v>
      </c>
      <c r="AL3243">
        <v>16.091808</v>
      </c>
      <c r="AM3243">
        <v>16.151909</v>
      </c>
      <c r="AN3243">
        <v>16.216484000000001</v>
      </c>
      <c r="AO3243" s="1">
        <v>2.5000000000000001E-2</v>
      </c>
    </row>
    <row r="3244" spans="1:41" hidden="1" x14ac:dyDescent="0.2">
      <c r="A3244" t="s">
        <v>2646</v>
      </c>
      <c r="B3244" t="s">
        <v>21</v>
      </c>
      <c r="C3244" t="s">
        <v>2648</v>
      </c>
      <c r="D3244" t="s">
        <v>2657</v>
      </c>
      <c r="E3244" t="s">
        <v>2655</v>
      </c>
      <c r="I3244" t="s">
        <v>10</v>
      </c>
    </row>
    <row r="3245" spans="1:41" hidden="1" x14ac:dyDescent="0.2">
      <c r="A3245" t="s">
        <v>2646</v>
      </c>
      <c r="B3245" t="s">
        <v>11</v>
      </c>
      <c r="C3245" t="s">
        <v>2648</v>
      </c>
      <c r="D3245" t="s">
        <v>2657</v>
      </c>
      <c r="E3245" t="s">
        <v>2655</v>
      </c>
      <c r="F3245" t="s">
        <v>2651</v>
      </c>
      <c r="H3245" t="s">
        <v>2379</v>
      </c>
      <c r="I3245" t="s">
        <v>10</v>
      </c>
      <c r="K3245">
        <v>10.899379</v>
      </c>
      <c r="L3245">
        <v>10.455007</v>
      </c>
      <c r="M3245">
        <v>10.082754</v>
      </c>
      <c r="N3245">
        <v>9.7737300000000005</v>
      </c>
      <c r="O3245">
        <v>9.7090499999999995</v>
      </c>
      <c r="P3245">
        <v>9.7839159999999996</v>
      </c>
      <c r="Q3245">
        <v>9.8543420000000008</v>
      </c>
      <c r="R3245">
        <v>9.9463030000000003</v>
      </c>
      <c r="S3245">
        <v>10.140971</v>
      </c>
      <c r="T3245">
        <v>10.190459000000001</v>
      </c>
      <c r="U3245">
        <v>12.180948000000001</v>
      </c>
      <c r="V3245">
        <v>12.183358999999999</v>
      </c>
      <c r="W3245">
        <v>12.560573</v>
      </c>
      <c r="X3245">
        <v>12.624995999999999</v>
      </c>
      <c r="Y3245">
        <v>12.586117</v>
      </c>
      <c r="Z3245">
        <v>12.626493999999999</v>
      </c>
      <c r="AA3245">
        <v>12.681338</v>
      </c>
      <c r="AB3245">
        <v>12.691800000000001</v>
      </c>
      <c r="AC3245">
        <v>12.739557</v>
      </c>
      <c r="AD3245">
        <v>12.764713</v>
      </c>
      <c r="AE3245">
        <v>12.853004</v>
      </c>
      <c r="AF3245">
        <v>12.859298000000001</v>
      </c>
      <c r="AG3245">
        <v>12.858950999999999</v>
      </c>
      <c r="AH3245">
        <v>12.900373999999999</v>
      </c>
      <c r="AI3245">
        <v>12.97367</v>
      </c>
      <c r="AJ3245">
        <v>13.00667</v>
      </c>
      <c r="AK3245">
        <v>13.061030000000001</v>
      </c>
      <c r="AL3245">
        <v>13.035489999999999</v>
      </c>
      <c r="AM3245">
        <v>13.072843000000001</v>
      </c>
      <c r="AN3245">
        <v>13.105575999999999</v>
      </c>
      <c r="AO3245" s="1">
        <v>6.0000000000000001E-3</v>
      </c>
    </row>
    <row r="3246" spans="1:41" hidden="1" x14ac:dyDescent="0.2">
      <c r="A3246" t="s">
        <v>2646</v>
      </c>
      <c r="B3246" t="s">
        <v>13</v>
      </c>
      <c r="C3246" t="s">
        <v>2648</v>
      </c>
      <c r="D3246" t="s">
        <v>2657</v>
      </c>
      <c r="E3246" t="s">
        <v>2655</v>
      </c>
      <c r="F3246" t="s">
        <v>2652</v>
      </c>
      <c r="H3246" t="s">
        <v>2380</v>
      </c>
      <c r="I3246" t="s">
        <v>10</v>
      </c>
      <c r="K3246">
        <v>10.899379</v>
      </c>
      <c r="L3246">
        <v>10.248118</v>
      </c>
      <c r="M3246">
        <v>9.7694740000000007</v>
      </c>
      <c r="N3246">
        <v>9.4766729999999999</v>
      </c>
      <c r="O3246">
        <v>9.425103</v>
      </c>
      <c r="P3246">
        <v>9.4516240000000007</v>
      </c>
      <c r="Q3246">
        <v>9.4711280000000002</v>
      </c>
      <c r="R3246">
        <v>9.5325989999999994</v>
      </c>
      <c r="S3246">
        <v>9.6007010000000008</v>
      </c>
      <c r="T3246">
        <v>9.649858</v>
      </c>
      <c r="U3246">
        <v>11.660064999999999</v>
      </c>
      <c r="V3246">
        <v>11.931025999999999</v>
      </c>
      <c r="W3246">
        <v>11.997294</v>
      </c>
      <c r="X3246">
        <v>12.037098</v>
      </c>
      <c r="Y3246">
        <v>12.052125999999999</v>
      </c>
      <c r="Z3246">
        <v>12.073721000000001</v>
      </c>
      <c r="AA3246">
        <v>12.099748999999999</v>
      </c>
      <c r="AB3246">
        <v>12.110325</v>
      </c>
      <c r="AC3246">
        <v>12.149468000000001</v>
      </c>
      <c r="AD3246">
        <v>12.113503</v>
      </c>
      <c r="AE3246">
        <v>12.144178999999999</v>
      </c>
      <c r="AF3246">
        <v>12.150214</v>
      </c>
      <c r="AG3246">
        <v>12.163705999999999</v>
      </c>
      <c r="AH3246">
        <v>12.182848</v>
      </c>
      <c r="AI3246">
        <v>12.204965</v>
      </c>
      <c r="AJ3246">
        <v>12.244713000000001</v>
      </c>
      <c r="AK3246">
        <v>12.277322</v>
      </c>
      <c r="AL3246">
        <v>12.295438000000001</v>
      </c>
      <c r="AM3246">
        <v>12.345306000000001</v>
      </c>
      <c r="AN3246">
        <v>12.398707999999999</v>
      </c>
      <c r="AO3246" s="1">
        <v>4.0000000000000001E-3</v>
      </c>
    </row>
    <row r="3247" spans="1:41" hidden="1" x14ac:dyDescent="0.2">
      <c r="A3247" t="s">
        <v>2646</v>
      </c>
      <c r="B3247" t="s">
        <v>15</v>
      </c>
      <c r="C3247" t="s">
        <v>2648</v>
      </c>
      <c r="D3247" t="s">
        <v>2657</v>
      </c>
      <c r="E3247" t="s">
        <v>2655</v>
      </c>
      <c r="F3247" t="s">
        <v>2653</v>
      </c>
      <c r="H3247" t="s">
        <v>2381</v>
      </c>
      <c r="I3247" t="s">
        <v>10</v>
      </c>
      <c r="K3247">
        <v>10.899379</v>
      </c>
      <c r="L3247">
        <v>11.060518</v>
      </c>
      <c r="M3247">
        <v>10.587828</v>
      </c>
      <c r="N3247">
        <v>10.55157</v>
      </c>
      <c r="O3247">
        <v>10.46635</v>
      </c>
      <c r="P3247">
        <v>10.579050000000001</v>
      </c>
      <c r="Q3247">
        <v>10.667456</v>
      </c>
      <c r="R3247">
        <v>10.933501</v>
      </c>
      <c r="S3247">
        <v>11.286911</v>
      </c>
      <c r="T3247">
        <v>11.45363</v>
      </c>
      <c r="U3247">
        <v>11.691675</v>
      </c>
      <c r="V3247">
        <v>12.195581000000001</v>
      </c>
      <c r="W3247">
        <v>14.109609000000001</v>
      </c>
      <c r="X3247">
        <v>14.202954</v>
      </c>
      <c r="Y3247">
        <v>14.532424000000001</v>
      </c>
      <c r="Z3247">
        <v>14.697418000000001</v>
      </c>
      <c r="AA3247">
        <v>14.814838</v>
      </c>
      <c r="AB3247">
        <v>14.940588</v>
      </c>
      <c r="AC3247">
        <v>15.079654</v>
      </c>
      <c r="AD3247">
        <v>15.224667999999999</v>
      </c>
      <c r="AE3247">
        <v>15.300284</v>
      </c>
      <c r="AF3247">
        <v>15.287471</v>
      </c>
      <c r="AG3247">
        <v>15.328185</v>
      </c>
      <c r="AH3247">
        <v>15.472407</v>
      </c>
      <c r="AI3247">
        <v>15.567534999999999</v>
      </c>
      <c r="AJ3247">
        <v>15.661396999999999</v>
      </c>
      <c r="AK3247">
        <v>15.761436</v>
      </c>
      <c r="AL3247">
        <v>15.772776</v>
      </c>
      <c r="AM3247">
        <v>15.907709000000001</v>
      </c>
      <c r="AN3247">
        <v>16.017954</v>
      </c>
      <c r="AO3247" s="1">
        <v>1.2999999999999999E-2</v>
      </c>
    </row>
    <row r="3248" spans="1:41" hidden="1" x14ac:dyDescent="0.2">
      <c r="A3248" t="s">
        <v>2646</v>
      </c>
      <c r="B3248" t="s">
        <v>25</v>
      </c>
      <c r="C3248" t="s">
        <v>2648</v>
      </c>
      <c r="D3248" t="s">
        <v>2657</v>
      </c>
      <c r="E3248" t="s">
        <v>2656</v>
      </c>
      <c r="I3248" t="s">
        <v>10</v>
      </c>
    </row>
    <row r="3249" spans="1:41" hidden="1" x14ac:dyDescent="0.2">
      <c r="A3249" t="s">
        <v>2646</v>
      </c>
      <c r="B3249" t="s">
        <v>11</v>
      </c>
      <c r="C3249" t="s">
        <v>2648</v>
      </c>
      <c r="D3249" t="s">
        <v>2657</v>
      </c>
      <c r="E3249" t="s">
        <v>2656</v>
      </c>
      <c r="F3249" t="s">
        <v>2651</v>
      </c>
      <c r="H3249" t="s">
        <v>2382</v>
      </c>
      <c r="I3249" t="s">
        <v>10</v>
      </c>
      <c r="K3249">
        <v>47.326756000000003</v>
      </c>
      <c r="L3249">
        <v>46.499023000000001</v>
      </c>
      <c r="M3249">
        <v>44.142085999999999</v>
      </c>
      <c r="N3249">
        <v>42.037269999999999</v>
      </c>
      <c r="O3249">
        <v>42.862369999999999</v>
      </c>
      <c r="P3249">
        <v>43.783146000000002</v>
      </c>
      <c r="Q3249">
        <v>44.015307999999997</v>
      </c>
      <c r="R3249">
        <v>44.238773000000002</v>
      </c>
      <c r="S3249">
        <v>44.184669</v>
      </c>
      <c r="T3249">
        <v>44.509224000000003</v>
      </c>
      <c r="U3249">
        <v>45.201576000000003</v>
      </c>
      <c r="V3249">
        <v>45.645733</v>
      </c>
      <c r="W3249">
        <v>45.657383000000003</v>
      </c>
      <c r="X3249">
        <v>45.697597999999999</v>
      </c>
      <c r="Y3249">
        <v>45.478374000000002</v>
      </c>
      <c r="Z3249">
        <v>45.204655000000002</v>
      </c>
      <c r="AA3249">
        <v>45.004829000000001</v>
      </c>
      <c r="AB3249">
        <v>44.846271999999999</v>
      </c>
      <c r="AC3249">
        <v>44.604412000000004</v>
      </c>
      <c r="AD3249">
        <v>44.359431999999998</v>
      </c>
      <c r="AE3249">
        <v>44.150288000000003</v>
      </c>
      <c r="AF3249">
        <v>44.006374000000001</v>
      </c>
      <c r="AG3249">
        <v>43.855910999999999</v>
      </c>
      <c r="AH3249">
        <v>43.765574999999998</v>
      </c>
      <c r="AI3249">
        <v>43.692810000000001</v>
      </c>
      <c r="AJ3249">
        <v>43.717705000000002</v>
      </c>
      <c r="AK3249">
        <v>43.642643</v>
      </c>
      <c r="AL3249">
        <v>43.535477</v>
      </c>
      <c r="AM3249">
        <v>43.493609999999997</v>
      </c>
      <c r="AN3249">
        <v>43.441871999999996</v>
      </c>
      <c r="AO3249" s="1">
        <v>-3.0000000000000001E-3</v>
      </c>
    </row>
    <row r="3250" spans="1:41" hidden="1" x14ac:dyDescent="0.2">
      <c r="A3250" t="s">
        <v>2646</v>
      </c>
      <c r="B3250" t="s">
        <v>13</v>
      </c>
      <c r="C3250" t="s">
        <v>2648</v>
      </c>
      <c r="D3250" t="s">
        <v>2657</v>
      </c>
      <c r="E3250" t="s">
        <v>2656</v>
      </c>
      <c r="F3250" t="s">
        <v>2652</v>
      </c>
      <c r="H3250" t="s">
        <v>2383</v>
      </c>
      <c r="I3250" t="s">
        <v>10</v>
      </c>
      <c r="K3250">
        <v>47.338776000000003</v>
      </c>
      <c r="L3250">
        <v>46.308394999999997</v>
      </c>
      <c r="M3250">
        <v>43.777946</v>
      </c>
      <c r="N3250">
        <v>41.575870999999999</v>
      </c>
      <c r="O3250">
        <v>42.342834000000003</v>
      </c>
      <c r="P3250">
        <v>43.120037000000004</v>
      </c>
      <c r="Q3250">
        <v>43.166877999999997</v>
      </c>
      <c r="R3250">
        <v>43.170825999999998</v>
      </c>
      <c r="S3250">
        <v>42.905861000000002</v>
      </c>
      <c r="T3250">
        <v>43.117587999999998</v>
      </c>
      <c r="U3250">
        <v>43.605502999999999</v>
      </c>
      <c r="V3250">
        <v>44.044327000000003</v>
      </c>
      <c r="W3250">
        <v>44.082034999999998</v>
      </c>
      <c r="X3250">
        <v>43.911934000000002</v>
      </c>
      <c r="Y3250">
        <v>43.588248999999998</v>
      </c>
      <c r="Z3250">
        <v>43.350296</v>
      </c>
      <c r="AA3250">
        <v>43.185550999999997</v>
      </c>
      <c r="AB3250">
        <v>42.967292999999998</v>
      </c>
      <c r="AC3250">
        <v>42.800750999999998</v>
      </c>
      <c r="AD3250">
        <v>42.648876000000001</v>
      </c>
      <c r="AE3250">
        <v>42.576228999999998</v>
      </c>
      <c r="AF3250">
        <v>42.522812000000002</v>
      </c>
      <c r="AG3250">
        <v>42.383853999999999</v>
      </c>
      <c r="AH3250">
        <v>42.197628000000002</v>
      </c>
      <c r="AI3250">
        <v>42.159438999999999</v>
      </c>
      <c r="AJ3250">
        <v>42.189673999999997</v>
      </c>
      <c r="AK3250">
        <v>42.203933999999997</v>
      </c>
      <c r="AL3250">
        <v>42.315021999999999</v>
      </c>
      <c r="AM3250">
        <v>42.368118000000003</v>
      </c>
      <c r="AN3250">
        <v>42.324885999999999</v>
      </c>
      <c r="AO3250" s="1">
        <v>-4.0000000000000001E-3</v>
      </c>
    </row>
    <row r="3251" spans="1:41" hidden="1" x14ac:dyDescent="0.2">
      <c r="A3251" t="s">
        <v>2646</v>
      </c>
      <c r="B3251" t="s">
        <v>15</v>
      </c>
      <c r="C3251" t="s">
        <v>2648</v>
      </c>
      <c r="D3251" t="s">
        <v>2657</v>
      </c>
      <c r="E3251" t="s">
        <v>2656</v>
      </c>
      <c r="F3251" t="s">
        <v>2653</v>
      </c>
      <c r="H3251" t="s">
        <v>2384</v>
      </c>
      <c r="I3251" t="s">
        <v>10</v>
      </c>
      <c r="K3251">
        <v>47.353096000000001</v>
      </c>
      <c r="L3251">
        <v>46.431099000000003</v>
      </c>
      <c r="M3251">
        <v>44.577140999999997</v>
      </c>
      <c r="N3251">
        <v>42.73856</v>
      </c>
      <c r="O3251">
        <v>44.100098000000003</v>
      </c>
      <c r="P3251">
        <v>45.366871000000003</v>
      </c>
      <c r="Q3251">
        <v>45.764954000000003</v>
      </c>
      <c r="R3251">
        <v>45.842495</v>
      </c>
      <c r="S3251">
        <v>46.153315999999997</v>
      </c>
      <c r="T3251">
        <v>46.787002999999999</v>
      </c>
      <c r="U3251">
        <v>47.307406999999998</v>
      </c>
      <c r="V3251">
        <v>47.523395999999998</v>
      </c>
      <c r="W3251">
        <v>47.884326999999999</v>
      </c>
      <c r="X3251">
        <v>48.184550999999999</v>
      </c>
      <c r="Y3251">
        <v>48.258495000000003</v>
      </c>
      <c r="Z3251">
        <v>48.404136999999999</v>
      </c>
      <c r="AA3251">
        <v>48.340919</v>
      </c>
      <c r="AB3251">
        <v>48.051051999999999</v>
      </c>
      <c r="AC3251">
        <v>47.893379000000003</v>
      </c>
      <c r="AD3251">
        <v>47.738239</v>
      </c>
      <c r="AE3251">
        <v>47.743687000000001</v>
      </c>
      <c r="AF3251">
        <v>47.617348</v>
      </c>
      <c r="AG3251">
        <v>47.361885000000001</v>
      </c>
      <c r="AH3251">
        <v>47.276370999999997</v>
      </c>
      <c r="AI3251">
        <v>47.305923</v>
      </c>
      <c r="AJ3251">
        <v>47.533096</v>
      </c>
      <c r="AK3251">
        <v>47.293007000000003</v>
      </c>
      <c r="AL3251">
        <v>47.344977999999998</v>
      </c>
      <c r="AM3251">
        <v>47.189678000000001</v>
      </c>
      <c r="AN3251">
        <v>47.108856000000003</v>
      </c>
      <c r="AO3251" s="1">
        <v>0</v>
      </c>
    </row>
    <row r="3252" spans="1:41" hidden="1" x14ac:dyDescent="0.2">
      <c r="A3252" t="s">
        <v>2646</v>
      </c>
      <c r="B3252" t="s">
        <v>46</v>
      </c>
    </row>
    <row r="3253" spans="1:41" hidden="1" x14ac:dyDescent="0.2">
      <c r="A3253" t="s">
        <v>2646</v>
      </c>
      <c r="B3253" t="s">
        <v>9</v>
      </c>
      <c r="C3253" t="s">
        <v>2648</v>
      </c>
      <c r="D3253" t="s">
        <v>2659</v>
      </c>
      <c r="E3253" t="s">
        <v>2650</v>
      </c>
      <c r="I3253" t="s">
        <v>10</v>
      </c>
    </row>
    <row r="3254" spans="1:41" hidden="1" x14ac:dyDescent="0.2">
      <c r="A3254" t="s">
        <v>2646</v>
      </c>
      <c r="B3254" t="s">
        <v>11</v>
      </c>
      <c r="C3254" t="s">
        <v>2648</v>
      </c>
      <c r="D3254" t="s">
        <v>2659</v>
      </c>
      <c r="E3254" t="s">
        <v>2650</v>
      </c>
      <c r="F3254" t="s">
        <v>2651</v>
      </c>
      <c r="H3254" t="s">
        <v>2385</v>
      </c>
      <c r="I3254" t="s">
        <v>10</v>
      </c>
      <c r="K3254">
        <v>13.641980999999999</v>
      </c>
      <c r="L3254">
        <v>14.473857000000001</v>
      </c>
      <c r="M3254">
        <v>12.690696000000001</v>
      </c>
      <c r="N3254">
        <v>12.673786</v>
      </c>
      <c r="O3254">
        <v>12.554608</v>
      </c>
      <c r="P3254">
        <v>12.704501</v>
      </c>
      <c r="Q3254">
        <v>13.113275</v>
      </c>
      <c r="R3254">
        <v>13.681419</v>
      </c>
      <c r="S3254">
        <v>14.057202</v>
      </c>
      <c r="T3254">
        <v>14.454497</v>
      </c>
      <c r="U3254">
        <v>14.810349</v>
      </c>
      <c r="V3254">
        <v>15.102989000000001</v>
      </c>
      <c r="W3254">
        <v>15.386189</v>
      </c>
      <c r="X3254">
        <v>15.557034</v>
      </c>
      <c r="Y3254">
        <v>15.672612000000001</v>
      </c>
      <c r="Z3254">
        <v>15.832416</v>
      </c>
      <c r="AA3254">
        <v>16.038618</v>
      </c>
      <c r="AB3254">
        <v>16.228031000000001</v>
      </c>
      <c r="AC3254">
        <v>16.321311999999999</v>
      </c>
      <c r="AD3254">
        <v>16.630306000000001</v>
      </c>
      <c r="AE3254">
        <v>16.814444000000002</v>
      </c>
      <c r="AF3254">
        <v>16.831151999999999</v>
      </c>
      <c r="AG3254">
        <v>17.024878000000001</v>
      </c>
      <c r="AH3254">
        <v>17.258875</v>
      </c>
      <c r="AI3254">
        <v>17.293581</v>
      </c>
      <c r="AJ3254">
        <v>17.409199000000001</v>
      </c>
      <c r="AK3254">
        <v>17.486640999999999</v>
      </c>
      <c r="AL3254">
        <v>17.525883</v>
      </c>
      <c r="AM3254">
        <v>17.502065999999999</v>
      </c>
      <c r="AN3254">
        <v>17.474976999999999</v>
      </c>
      <c r="AO3254" s="1">
        <v>8.9999999999999993E-3</v>
      </c>
    </row>
    <row r="3255" spans="1:41" hidden="1" x14ac:dyDescent="0.2">
      <c r="A3255" t="s">
        <v>2646</v>
      </c>
      <c r="B3255" t="s">
        <v>13</v>
      </c>
      <c r="C3255" t="s">
        <v>2648</v>
      </c>
      <c r="D3255" t="s">
        <v>2659</v>
      </c>
      <c r="E3255" t="s">
        <v>2650</v>
      </c>
      <c r="F3255" t="s">
        <v>2652</v>
      </c>
      <c r="H3255" t="s">
        <v>2386</v>
      </c>
      <c r="I3255" t="s">
        <v>10</v>
      </c>
      <c r="K3255">
        <v>13.641980999999999</v>
      </c>
      <c r="L3255">
        <v>13.992361000000001</v>
      </c>
      <c r="M3255">
        <v>11.771788000000001</v>
      </c>
      <c r="N3255">
        <v>11.15362</v>
      </c>
      <c r="O3255">
        <v>10.81174</v>
      </c>
      <c r="P3255">
        <v>10.731717</v>
      </c>
      <c r="Q3255">
        <v>10.797969999999999</v>
      </c>
      <c r="R3255">
        <v>11.039766</v>
      </c>
      <c r="S3255">
        <v>11.332568999999999</v>
      </c>
      <c r="T3255">
        <v>11.526113</v>
      </c>
      <c r="U3255">
        <v>11.663326</v>
      </c>
      <c r="V3255">
        <v>11.997527</v>
      </c>
      <c r="W3255">
        <v>12.319461</v>
      </c>
      <c r="X3255">
        <v>12.392177</v>
      </c>
      <c r="Y3255">
        <v>12.381449999999999</v>
      </c>
      <c r="Z3255">
        <v>12.434854</v>
      </c>
      <c r="AA3255">
        <v>12.583729999999999</v>
      </c>
      <c r="AB3255">
        <v>12.800808999999999</v>
      </c>
      <c r="AC3255">
        <v>12.860516000000001</v>
      </c>
      <c r="AD3255">
        <v>13.125033</v>
      </c>
      <c r="AE3255">
        <v>13.201523</v>
      </c>
      <c r="AF3255">
        <v>13.236582</v>
      </c>
      <c r="AG3255">
        <v>13.286612999999999</v>
      </c>
      <c r="AH3255">
        <v>13.309353</v>
      </c>
      <c r="AI3255">
        <v>13.33262</v>
      </c>
      <c r="AJ3255">
        <v>13.316136</v>
      </c>
      <c r="AK3255">
        <v>13.240873000000001</v>
      </c>
      <c r="AL3255">
        <v>13.175625999999999</v>
      </c>
      <c r="AM3255">
        <v>13.271592</v>
      </c>
      <c r="AN3255">
        <v>13.297623</v>
      </c>
      <c r="AO3255" s="1">
        <v>-1E-3</v>
      </c>
    </row>
    <row r="3256" spans="1:41" hidden="1" x14ac:dyDescent="0.2">
      <c r="A3256" t="s">
        <v>2646</v>
      </c>
      <c r="B3256" t="s">
        <v>15</v>
      </c>
      <c r="C3256" t="s">
        <v>2648</v>
      </c>
      <c r="D3256" t="s">
        <v>2659</v>
      </c>
      <c r="E3256" t="s">
        <v>2650</v>
      </c>
      <c r="F3256" t="s">
        <v>2653</v>
      </c>
      <c r="H3256" t="s">
        <v>2387</v>
      </c>
      <c r="I3256" t="s">
        <v>10</v>
      </c>
      <c r="K3256">
        <v>13.641980999999999</v>
      </c>
      <c r="L3256">
        <v>15.259123000000001</v>
      </c>
      <c r="M3256">
        <v>13.994263</v>
      </c>
      <c r="N3256">
        <v>14.900345</v>
      </c>
      <c r="O3256">
        <v>15.521675999999999</v>
      </c>
      <c r="P3256">
        <v>16.139341000000002</v>
      </c>
      <c r="Q3256">
        <v>16.768982000000001</v>
      </c>
      <c r="R3256">
        <v>17.538236999999999</v>
      </c>
      <c r="S3256">
        <v>18.930109000000002</v>
      </c>
      <c r="T3256">
        <v>19.791079</v>
      </c>
      <c r="U3256">
        <v>20.589682</v>
      </c>
      <c r="V3256">
        <v>21.342078999999998</v>
      </c>
      <c r="W3256">
        <v>21.963158</v>
      </c>
      <c r="X3256">
        <v>22.467511999999999</v>
      </c>
      <c r="Y3256">
        <v>22.702618000000001</v>
      </c>
      <c r="Z3256">
        <v>23.238289000000002</v>
      </c>
      <c r="AA3256">
        <v>23.520513999999999</v>
      </c>
      <c r="AB3256">
        <v>23.891157</v>
      </c>
      <c r="AC3256">
        <v>24.253948000000001</v>
      </c>
      <c r="AD3256">
        <v>24.309107000000001</v>
      </c>
      <c r="AE3256">
        <v>24.306349000000001</v>
      </c>
      <c r="AF3256">
        <v>24.287579000000001</v>
      </c>
      <c r="AG3256">
        <v>24.503086</v>
      </c>
      <c r="AH3256">
        <v>24.916274999999999</v>
      </c>
      <c r="AI3256">
        <v>25.338739</v>
      </c>
      <c r="AJ3256">
        <v>25.559778000000001</v>
      </c>
      <c r="AK3256">
        <v>25.713736999999998</v>
      </c>
      <c r="AL3256">
        <v>25.765578999999999</v>
      </c>
      <c r="AM3256">
        <v>25.957733000000001</v>
      </c>
      <c r="AN3256">
        <v>25.986998</v>
      </c>
      <c r="AO3256" s="1">
        <v>2.1999999999999999E-2</v>
      </c>
    </row>
    <row r="3257" spans="1:41" hidden="1" x14ac:dyDescent="0.2">
      <c r="A3257" t="s">
        <v>2646</v>
      </c>
      <c r="B3257" t="s">
        <v>17</v>
      </c>
      <c r="C3257" t="s">
        <v>2648</v>
      </c>
      <c r="D3257" t="s">
        <v>2659</v>
      </c>
      <c r="E3257" t="s">
        <v>2654</v>
      </c>
      <c r="I3257" t="s">
        <v>10</v>
      </c>
    </row>
    <row r="3258" spans="1:41" hidden="1" x14ac:dyDescent="0.2">
      <c r="A3258" t="s">
        <v>2646</v>
      </c>
      <c r="B3258" t="s">
        <v>11</v>
      </c>
      <c r="C3258" t="s">
        <v>2648</v>
      </c>
      <c r="D3258" t="s">
        <v>2659</v>
      </c>
      <c r="E3258" t="s">
        <v>2654</v>
      </c>
      <c r="F3258" t="s">
        <v>2651</v>
      </c>
      <c r="H3258" t="s">
        <v>2388</v>
      </c>
      <c r="I3258" t="s">
        <v>10</v>
      </c>
      <c r="K3258">
        <v>23.118677000000002</v>
      </c>
      <c r="L3258">
        <v>23.574014999999999</v>
      </c>
      <c r="M3258">
        <v>22.237501000000002</v>
      </c>
      <c r="N3258">
        <v>22.600404999999999</v>
      </c>
      <c r="O3258">
        <v>22.093831999999999</v>
      </c>
      <c r="P3258">
        <v>21.595162999999999</v>
      </c>
      <c r="Q3258">
        <v>21.192281999999999</v>
      </c>
      <c r="R3258">
        <v>21.383330999999998</v>
      </c>
      <c r="S3258">
        <v>21.475742</v>
      </c>
      <c r="T3258">
        <v>21.445464999999999</v>
      </c>
      <c r="U3258">
        <v>21.774055000000001</v>
      </c>
      <c r="V3258">
        <v>21.848240000000001</v>
      </c>
      <c r="W3258">
        <v>21.932251000000001</v>
      </c>
      <c r="X3258">
        <v>21.977374999999999</v>
      </c>
      <c r="Y3258">
        <v>22.075468000000001</v>
      </c>
      <c r="Z3258">
        <v>22.257921</v>
      </c>
      <c r="AA3258">
        <v>22.486367999999999</v>
      </c>
      <c r="AB3258">
        <v>22.622581</v>
      </c>
      <c r="AC3258">
        <v>22.691600999999999</v>
      </c>
      <c r="AD3258">
        <v>22.876726000000001</v>
      </c>
      <c r="AE3258">
        <v>22.988609</v>
      </c>
      <c r="AF3258">
        <v>23.019660999999999</v>
      </c>
      <c r="AG3258">
        <v>23.279409000000001</v>
      </c>
      <c r="AH3258">
        <v>23.601227000000002</v>
      </c>
      <c r="AI3258">
        <v>23.767486999999999</v>
      </c>
      <c r="AJ3258">
        <v>23.920297999999999</v>
      </c>
      <c r="AK3258">
        <v>24.002313999999998</v>
      </c>
      <c r="AL3258">
        <v>23.973520000000001</v>
      </c>
      <c r="AM3258">
        <v>23.969776</v>
      </c>
      <c r="AN3258">
        <v>23.900023999999998</v>
      </c>
      <c r="AO3258" s="1">
        <v>1E-3</v>
      </c>
    </row>
    <row r="3259" spans="1:41" hidden="1" x14ac:dyDescent="0.2">
      <c r="A3259" t="s">
        <v>2646</v>
      </c>
      <c r="B3259" t="s">
        <v>13</v>
      </c>
      <c r="C3259" t="s">
        <v>2648</v>
      </c>
      <c r="D3259" t="s">
        <v>2659</v>
      </c>
      <c r="E3259" t="s">
        <v>2654</v>
      </c>
      <c r="F3259" t="s">
        <v>2652</v>
      </c>
      <c r="H3259" t="s">
        <v>2389</v>
      </c>
      <c r="I3259" t="s">
        <v>10</v>
      </c>
      <c r="K3259">
        <v>23.118677000000002</v>
      </c>
      <c r="L3259">
        <v>23.574014999999999</v>
      </c>
      <c r="M3259">
        <v>21.803909000000001</v>
      </c>
      <c r="N3259">
        <v>21.692287</v>
      </c>
      <c r="O3259">
        <v>21.104634999999998</v>
      </c>
      <c r="P3259">
        <v>20.622223000000002</v>
      </c>
      <c r="Q3259">
        <v>20.270987000000002</v>
      </c>
      <c r="R3259">
        <v>20.424531999999999</v>
      </c>
      <c r="S3259">
        <v>20.484497000000001</v>
      </c>
      <c r="T3259">
        <v>20.40185</v>
      </c>
      <c r="U3259">
        <v>20.507045999999999</v>
      </c>
      <c r="V3259">
        <v>20.567139000000001</v>
      </c>
      <c r="W3259">
        <v>20.522932000000001</v>
      </c>
      <c r="X3259">
        <v>20.330850999999999</v>
      </c>
      <c r="Y3259">
        <v>20.305600999999999</v>
      </c>
      <c r="Z3259">
        <v>20.287023999999999</v>
      </c>
      <c r="AA3259">
        <v>20.305679000000001</v>
      </c>
      <c r="AB3259">
        <v>20.386649999999999</v>
      </c>
      <c r="AC3259">
        <v>20.404651999999999</v>
      </c>
      <c r="AD3259">
        <v>20.713066000000001</v>
      </c>
      <c r="AE3259">
        <v>20.856477999999999</v>
      </c>
      <c r="AF3259">
        <v>20.875575999999999</v>
      </c>
      <c r="AG3259">
        <v>21.170415999999999</v>
      </c>
      <c r="AH3259">
        <v>21.294658999999999</v>
      </c>
      <c r="AI3259">
        <v>21.347795000000001</v>
      </c>
      <c r="AJ3259">
        <v>21.554767999999999</v>
      </c>
      <c r="AK3259">
        <v>21.443766</v>
      </c>
      <c r="AL3259">
        <v>21.502174</v>
      </c>
      <c r="AM3259">
        <v>21.742224</v>
      </c>
      <c r="AN3259">
        <v>21.879559</v>
      </c>
      <c r="AO3259" s="1">
        <v>-2E-3</v>
      </c>
    </row>
    <row r="3260" spans="1:41" hidden="1" x14ac:dyDescent="0.2">
      <c r="A3260" t="s">
        <v>2646</v>
      </c>
      <c r="B3260" t="s">
        <v>15</v>
      </c>
      <c r="C3260" t="s">
        <v>2648</v>
      </c>
      <c r="D3260" t="s">
        <v>2659</v>
      </c>
      <c r="E3260" t="s">
        <v>2654</v>
      </c>
      <c r="F3260" t="s">
        <v>2653</v>
      </c>
      <c r="H3260" t="s">
        <v>2390</v>
      </c>
      <c r="I3260" t="s">
        <v>10</v>
      </c>
      <c r="K3260">
        <v>23.118677000000002</v>
      </c>
      <c r="L3260">
        <v>23.574014999999999</v>
      </c>
      <c r="M3260">
        <v>22.096411</v>
      </c>
      <c r="N3260">
        <v>22.77103</v>
      </c>
      <c r="O3260">
        <v>22.659153</v>
      </c>
      <c r="P3260">
        <v>22.324808000000001</v>
      </c>
      <c r="Q3260">
        <v>22.062574000000001</v>
      </c>
      <c r="R3260">
        <v>22.497599000000001</v>
      </c>
      <c r="S3260">
        <v>23.424759000000002</v>
      </c>
      <c r="T3260">
        <v>23.678992999999998</v>
      </c>
      <c r="U3260">
        <v>24.053063999999999</v>
      </c>
      <c r="V3260">
        <v>24.379742</v>
      </c>
      <c r="W3260">
        <v>24.689150000000001</v>
      </c>
      <c r="X3260">
        <v>24.960322999999999</v>
      </c>
      <c r="Y3260">
        <v>25.061779000000001</v>
      </c>
      <c r="Z3260">
        <v>25.270039000000001</v>
      </c>
      <c r="AA3260">
        <v>25.518698000000001</v>
      </c>
      <c r="AB3260">
        <v>25.566500000000001</v>
      </c>
      <c r="AC3260">
        <v>25.730536000000001</v>
      </c>
      <c r="AD3260">
        <v>25.406723</v>
      </c>
      <c r="AE3260">
        <v>25.325541999999999</v>
      </c>
      <c r="AF3260">
        <v>25.41168</v>
      </c>
      <c r="AG3260">
        <v>25.707719999999998</v>
      </c>
      <c r="AH3260">
        <v>25.905172</v>
      </c>
      <c r="AI3260">
        <v>26.264004</v>
      </c>
      <c r="AJ3260">
        <v>26.304632000000002</v>
      </c>
      <c r="AK3260">
        <v>26.374092000000001</v>
      </c>
      <c r="AL3260">
        <v>26.215443</v>
      </c>
      <c r="AM3260">
        <v>26.214255999999999</v>
      </c>
      <c r="AN3260">
        <v>26.321670999999998</v>
      </c>
      <c r="AO3260" s="1">
        <v>4.0000000000000001E-3</v>
      </c>
    </row>
    <row r="3261" spans="1:41" hidden="1" x14ac:dyDescent="0.2">
      <c r="A3261" t="s">
        <v>2646</v>
      </c>
      <c r="B3261" t="s">
        <v>36</v>
      </c>
      <c r="C3261" t="s">
        <v>2648</v>
      </c>
      <c r="D3261" t="s">
        <v>2659</v>
      </c>
      <c r="E3261" t="s">
        <v>2660</v>
      </c>
      <c r="I3261" t="s">
        <v>10</v>
      </c>
    </row>
    <row r="3262" spans="1:41" hidden="1" x14ac:dyDescent="0.2">
      <c r="A3262" t="s">
        <v>2646</v>
      </c>
      <c r="B3262" t="s">
        <v>11</v>
      </c>
      <c r="C3262" t="s">
        <v>2648</v>
      </c>
      <c r="D3262" t="s">
        <v>2659</v>
      </c>
      <c r="E3262" t="s">
        <v>2660</v>
      </c>
      <c r="F3262" t="s">
        <v>2651</v>
      </c>
      <c r="H3262" t="s">
        <v>2391</v>
      </c>
      <c r="I3262" t="s">
        <v>10</v>
      </c>
      <c r="K3262">
        <v>7.9062979999999996</v>
      </c>
      <c r="L3262">
        <v>8.2995429999999999</v>
      </c>
      <c r="M3262">
        <v>8.1810729999999996</v>
      </c>
      <c r="N3262">
        <v>9.4617719999999998</v>
      </c>
      <c r="O3262">
        <v>10.129364000000001</v>
      </c>
      <c r="P3262">
        <v>10.74038</v>
      </c>
      <c r="Q3262">
        <v>11.559538</v>
      </c>
      <c r="R3262">
        <v>11.737245</v>
      </c>
      <c r="S3262">
        <v>11.860366000000001</v>
      </c>
      <c r="T3262">
        <v>11.969462</v>
      </c>
      <c r="U3262">
        <v>12.255795000000001</v>
      </c>
      <c r="V3262">
        <v>12.352455000000001</v>
      </c>
      <c r="W3262">
        <v>12.520555999999999</v>
      </c>
      <c r="X3262">
        <v>12.559659999999999</v>
      </c>
      <c r="Y3262">
        <v>12.620696000000001</v>
      </c>
      <c r="Z3262">
        <v>12.662756999999999</v>
      </c>
      <c r="AA3262">
        <v>12.796329999999999</v>
      </c>
      <c r="AB3262">
        <v>12.973330000000001</v>
      </c>
      <c r="AC3262">
        <v>13.028225000000001</v>
      </c>
      <c r="AD3262">
        <v>13.218937</v>
      </c>
      <c r="AE3262">
        <v>13.342442999999999</v>
      </c>
      <c r="AF3262">
        <v>13.405054</v>
      </c>
      <c r="AG3262">
        <v>13.705935</v>
      </c>
      <c r="AH3262">
        <v>13.938287000000001</v>
      </c>
      <c r="AI3262">
        <v>14.076385</v>
      </c>
      <c r="AJ3262">
        <v>14.241868</v>
      </c>
      <c r="AK3262">
        <v>14.296165</v>
      </c>
      <c r="AL3262">
        <v>14.286357000000001</v>
      </c>
      <c r="AM3262">
        <v>14.34024</v>
      </c>
      <c r="AN3262">
        <v>14.322079</v>
      </c>
      <c r="AO3262" s="1">
        <v>2.1000000000000001E-2</v>
      </c>
    </row>
    <row r="3263" spans="1:41" hidden="1" x14ac:dyDescent="0.2">
      <c r="A3263" t="s">
        <v>2646</v>
      </c>
      <c r="B3263" t="s">
        <v>13</v>
      </c>
      <c r="C3263" t="s">
        <v>2648</v>
      </c>
      <c r="D3263" t="s">
        <v>2659</v>
      </c>
      <c r="E3263" t="s">
        <v>2660</v>
      </c>
      <c r="F3263" t="s">
        <v>2652</v>
      </c>
      <c r="H3263" t="s">
        <v>2392</v>
      </c>
      <c r="I3263" t="s">
        <v>10</v>
      </c>
      <c r="K3263">
        <v>7.9062979999999996</v>
      </c>
      <c r="L3263">
        <v>8.2995429999999999</v>
      </c>
      <c r="M3263">
        <v>7.9231790000000002</v>
      </c>
      <c r="N3263">
        <v>8.9084409999999998</v>
      </c>
      <c r="O3263">
        <v>9.44177</v>
      </c>
      <c r="P3263">
        <v>9.9077359999999999</v>
      </c>
      <c r="Q3263">
        <v>10.72003</v>
      </c>
      <c r="R3263">
        <v>10.769812999999999</v>
      </c>
      <c r="S3263">
        <v>10.840026</v>
      </c>
      <c r="T3263">
        <v>10.854704</v>
      </c>
      <c r="U3263">
        <v>11.138114</v>
      </c>
      <c r="V3263">
        <v>11.187196999999999</v>
      </c>
      <c r="W3263">
        <v>11.174159</v>
      </c>
      <c r="X3263">
        <v>11.135417</v>
      </c>
      <c r="Y3263">
        <v>11.157213</v>
      </c>
      <c r="Z3263">
        <v>11.191177</v>
      </c>
      <c r="AA3263">
        <v>11.188437</v>
      </c>
      <c r="AB3263">
        <v>11.340223</v>
      </c>
      <c r="AC3263">
        <v>11.345653</v>
      </c>
      <c r="AD3263">
        <v>11.642314000000001</v>
      </c>
      <c r="AE3263">
        <v>11.771229</v>
      </c>
      <c r="AF3263">
        <v>11.779033999999999</v>
      </c>
      <c r="AG3263">
        <v>12.001227999999999</v>
      </c>
      <c r="AH3263">
        <v>12.116606000000001</v>
      </c>
      <c r="AI3263">
        <v>12.1524</v>
      </c>
      <c r="AJ3263">
        <v>12.369907</v>
      </c>
      <c r="AK3263">
        <v>12.298166999999999</v>
      </c>
      <c r="AL3263">
        <v>12.317815</v>
      </c>
      <c r="AM3263">
        <v>12.471614000000001</v>
      </c>
      <c r="AN3263">
        <v>12.567638000000001</v>
      </c>
      <c r="AO3263" s="1">
        <v>1.6E-2</v>
      </c>
    </row>
    <row r="3264" spans="1:41" hidden="1" x14ac:dyDescent="0.2">
      <c r="A3264" t="s">
        <v>2646</v>
      </c>
      <c r="B3264" t="s">
        <v>15</v>
      </c>
      <c r="C3264" t="s">
        <v>2648</v>
      </c>
      <c r="D3264" t="s">
        <v>2659</v>
      </c>
      <c r="E3264" t="s">
        <v>2660</v>
      </c>
      <c r="F3264" t="s">
        <v>2653</v>
      </c>
      <c r="H3264" t="s">
        <v>2393</v>
      </c>
      <c r="I3264" t="s">
        <v>10</v>
      </c>
      <c r="K3264">
        <v>7.9062979999999996</v>
      </c>
      <c r="L3264">
        <v>8.2995429999999999</v>
      </c>
      <c r="M3264">
        <v>8.1200930000000007</v>
      </c>
      <c r="N3264">
        <v>9.7797079999999994</v>
      </c>
      <c r="O3264">
        <v>10.651977</v>
      </c>
      <c r="P3264">
        <v>11.423731999999999</v>
      </c>
      <c r="Q3264">
        <v>12.279987999999999</v>
      </c>
      <c r="R3264">
        <v>12.667785</v>
      </c>
      <c r="S3264">
        <v>13.450862000000001</v>
      </c>
      <c r="T3264">
        <v>13.680669</v>
      </c>
      <c r="U3264">
        <v>14.036818</v>
      </c>
      <c r="V3264">
        <v>14.295831</v>
      </c>
      <c r="W3264">
        <v>14.543922</v>
      </c>
      <c r="X3264">
        <v>14.713691000000001</v>
      </c>
      <c r="Y3264">
        <v>14.792388000000001</v>
      </c>
      <c r="Z3264">
        <v>14.948245999999999</v>
      </c>
      <c r="AA3264">
        <v>15.122066999999999</v>
      </c>
      <c r="AB3264">
        <v>15.213490999999999</v>
      </c>
      <c r="AC3264">
        <v>15.355945</v>
      </c>
      <c r="AD3264">
        <v>15.115030000000001</v>
      </c>
      <c r="AE3264">
        <v>15.177047</v>
      </c>
      <c r="AF3264">
        <v>15.248692999999999</v>
      </c>
      <c r="AG3264">
        <v>15.49926</v>
      </c>
      <c r="AH3264">
        <v>15.697801999999999</v>
      </c>
      <c r="AI3264">
        <v>15.891795999999999</v>
      </c>
      <c r="AJ3264">
        <v>16.029499000000001</v>
      </c>
      <c r="AK3264">
        <v>16.095669000000001</v>
      </c>
      <c r="AL3264">
        <v>16.091808</v>
      </c>
      <c r="AM3264">
        <v>16.151909</v>
      </c>
      <c r="AN3264">
        <v>16.216484000000001</v>
      </c>
      <c r="AO3264" s="1">
        <v>2.5000000000000001E-2</v>
      </c>
    </row>
    <row r="3265" spans="1:41" hidden="1" x14ac:dyDescent="0.2">
      <c r="A3265" t="s">
        <v>2646</v>
      </c>
      <c r="B3265" t="s">
        <v>21</v>
      </c>
      <c r="C3265" t="s">
        <v>2648</v>
      </c>
      <c r="D3265" t="s">
        <v>2659</v>
      </c>
      <c r="E3265" t="s">
        <v>2655</v>
      </c>
      <c r="I3265" t="s">
        <v>10</v>
      </c>
    </row>
    <row r="3266" spans="1:41" hidden="1" x14ac:dyDescent="0.2">
      <c r="A3266" t="s">
        <v>2646</v>
      </c>
      <c r="B3266" t="s">
        <v>11</v>
      </c>
      <c r="C3266" t="s">
        <v>2648</v>
      </c>
      <c r="D3266" t="s">
        <v>2659</v>
      </c>
      <c r="E3266" t="s">
        <v>2655</v>
      </c>
      <c r="F3266" t="s">
        <v>2651</v>
      </c>
      <c r="H3266" t="s">
        <v>2394</v>
      </c>
      <c r="I3266" t="s">
        <v>10</v>
      </c>
      <c r="K3266">
        <v>6.3186059999999999</v>
      </c>
      <c r="L3266">
        <v>6.0853539999999997</v>
      </c>
      <c r="M3266">
        <v>5.7785070000000003</v>
      </c>
      <c r="N3266">
        <v>5.3875070000000003</v>
      </c>
      <c r="O3266">
        <v>5.2374390000000002</v>
      </c>
      <c r="P3266">
        <v>5.2869469999999996</v>
      </c>
      <c r="Q3266">
        <v>5.3741180000000002</v>
      </c>
      <c r="R3266">
        <v>5.4964880000000003</v>
      </c>
      <c r="S3266">
        <v>5.6423969999999999</v>
      </c>
      <c r="T3266">
        <v>5.7150800000000004</v>
      </c>
      <c r="U3266">
        <v>5.6121780000000001</v>
      </c>
      <c r="V3266">
        <v>5.6532980000000004</v>
      </c>
      <c r="W3266">
        <v>5.7300370000000003</v>
      </c>
      <c r="X3266">
        <v>5.7591539999999997</v>
      </c>
      <c r="Y3266">
        <v>5.7341629999999997</v>
      </c>
      <c r="Z3266">
        <v>5.7561150000000003</v>
      </c>
      <c r="AA3266">
        <v>5.7909300000000004</v>
      </c>
      <c r="AB3266">
        <v>5.787337</v>
      </c>
      <c r="AC3266">
        <v>5.8144090000000004</v>
      </c>
      <c r="AD3266">
        <v>5.8419080000000001</v>
      </c>
      <c r="AE3266">
        <v>5.8982159999999997</v>
      </c>
      <c r="AF3266">
        <v>5.8799609999999998</v>
      </c>
      <c r="AG3266">
        <v>5.861205</v>
      </c>
      <c r="AH3266">
        <v>5.8859240000000002</v>
      </c>
      <c r="AI3266">
        <v>5.9400079999999997</v>
      </c>
      <c r="AJ3266">
        <v>5.9570410000000003</v>
      </c>
      <c r="AK3266">
        <v>5.9972529999999997</v>
      </c>
      <c r="AL3266">
        <v>5.9698450000000003</v>
      </c>
      <c r="AM3266">
        <v>5.9760200000000001</v>
      </c>
      <c r="AN3266">
        <v>5.9917319999999998</v>
      </c>
      <c r="AO3266" s="1">
        <v>-2E-3</v>
      </c>
    </row>
    <row r="3267" spans="1:41" hidden="1" x14ac:dyDescent="0.2">
      <c r="A3267" t="s">
        <v>2646</v>
      </c>
      <c r="B3267" t="s">
        <v>13</v>
      </c>
      <c r="C3267" t="s">
        <v>2648</v>
      </c>
      <c r="D3267" t="s">
        <v>2659</v>
      </c>
      <c r="E3267" t="s">
        <v>2655</v>
      </c>
      <c r="F3267" t="s">
        <v>2652</v>
      </c>
      <c r="H3267" t="s">
        <v>2395</v>
      </c>
      <c r="I3267" t="s">
        <v>10</v>
      </c>
      <c r="K3267">
        <v>6.327248</v>
      </c>
      <c r="L3267">
        <v>5.8422679999999998</v>
      </c>
      <c r="M3267">
        <v>5.407743</v>
      </c>
      <c r="N3267">
        <v>4.9848480000000004</v>
      </c>
      <c r="O3267">
        <v>4.8623419999999999</v>
      </c>
      <c r="P3267">
        <v>4.8505399999999996</v>
      </c>
      <c r="Q3267">
        <v>4.8706319999999996</v>
      </c>
      <c r="R3267">
        <v>4.9339940000000002</v>
      </c>
      <c r="S3267">
        <v>4.9720129999999996</v>
      </c>
      <c r="T3267">
        <v>5.013287</v>
      </c>
      <c r="U3267">
        <v>4.9002559999999997</v>
      </c>
      <c r="V3267">
        <v>4.9099000000000004</v>
      </c>
      <c r="W3267">
        <v>4.9996029999999996</v>
      </c>
      <c r="X3267">
        <v>5.025226</v>
      </c>
      <c r="Y3267">
        <v>5.0155940000000001</v>
      </c>
      <c r="Z3267">
        <v>5.0287819999999996</v>
      </c>
      <c r="AA3267">
        <v>5.0197760000000002</v>
      </c>
      <c r="AB3267">
        <v>5.0089259999999998</v>
      </c>
      <c r="AC3267">
        <v>5.0588360000000003</v>
      </c>
      <c r="AD3267">
        <v>4.9673959999999999</v>
      </c>
      <c r="AE3267">
        <v>4.9737309999999999</v>
      </c>
      <c r="AF3267">
        <v>4.9523830000000002</v>
      </c>
      <c r="AG3267">
        <v>4.944153</v>
      </c>
      <c r="AH3267">
        <v>4.9396360000000001</v>
      </c>
      <c r="AI3267">
        <v>4.9245169999999998</v>
      </c>
      <c r="AJ3267">
        <v>4.9475639999999999</v>
      </c>
      <c r="AK3267">
        <v>4.9713909999999997</v>
      </c>
      <c r="AL3267">
        <v>4.98203</v>
      </c>
      <c r="AM3267">
        <v>5.0252059999999998</v>
      </c>
      <c r="AN3267">
        <v>5.0758919999999996</v>
      </c>
      <c r="AO3267" s="1">
        <v>-8.0000000000000002E-3</v>
      </c>
    </row>
    <row r="3268" spans="1:41" hidden="1" x14ac:dyDescent="0.2">
      <c r="A3268" t="s">
        <v>2646</v>
      </c>
      <c r="B3268" t="s">
        <v>15</v>
      </c>
      <c r="C3268" t="s">
        <v>2648</v>
      </c>
      <c r="D3268" t="s">
        <v>2659</v>
      </c>
      <c r="E3268" t="s">
        <v>2655</v>
      </c>
      <c r="F3268" t="s">
        <v>2653</v>
      </c>
      <c r="H3268" t="s">
        <v>2396</v>
      </c>
      <c r="I3268" t="s">
        <v>10</v>
      </c>
      <c r="K3268">
        <v>6.3113219999999997</v>
      </c>
      <c r="L3268">
        <v>6.5811469999999996</v>
      </c>
      <c r="M3268">
        <v>6.4270889999999996</v>
      </c>
      <c r="N3268">
        <v>6.2314069999999999</v>
      </c>
      <c r="O3268">
        <v>6.2042580000000003</v>
      </c>
      <c r="P3268">
        <v>6.3301730000000003</v>
      </c>
      <c r="Q3268">
        <v>6.4315410000000002</v>
      </c>
      <c r="R3268">
        <v>6.7395290000000001</v>
      </c>
      <c r="S3268">
        <v>7.0497519999999998</v>
      </c>
      <c r="T3268">
        <v>7.275487</v>
      </c>
      <c r="U3268">
        <v>7.4930070000000004</v>
      </c>
      <c r="V3268">
        <v>7.7022959999999996</v>
      </c>
      <c r="W3268">
        <v>7.8028000000000004</v>
      </c>
      <c r="X3268">
        <v>7.9340789999999997</v>
      </c>
      <c r="Y3268">
        <v>7.9615470000000004</v>
      </c>
      <c r="Z3268">
        <v>8.1567450000000008</v>
      </c>
      <c r="AA3268">
        <v>8.2479759999999995</v>
      </c>
      <c r="AB3268">
        <v>8.3745189999999994</v>
      </c>
      <c r="AC3268">
        <v>8.5186550000000008</v>
      </c>
      <c r="AD3268">
        <v>8.6934819999999995</v>
      </c>
      <c r="AE3268">
        <v>8.7497070000000008</v>
      </c>
      <c r="AF3268">
        <v>8.7230030000000003</v>
      </c>
      <c r="AG3268">
        <v>8.7396060000000002</v>
      </c>
      <c r="AH3268">
        <v>8.9056010000000008</v>
      </c>
      <c r="AI3268">
        <v>8.9890699999999999</v>
      </c>
      <c r="AJ3268">
        <v>9.0598100000000006</v>
      </c>
      <c r="AK3268">
        <v>9.1339109999999994</v>
      </c>
      <c r="AL3268">
        <v>9.1582570000000008</v>
      </c>
      <c r="AM3268">
        <v>9.2582900000000006</v>
      </c>
      <c r="AN3268">
        <v>9.3678539999999995</v>
      </c>
      <c r="AO3268" s="1">
        <v>1.4E-2</v>
      </c>
    </row>
    <row r="3269" spans="1:41" hidden="1" x14ac:dyDescent="0.2">
      <c r="A3269" t="s">
        <v>2646</v>
      </c>
      <c r="B3269" t="s">
        <v>59</v>
      </c>
      <c r="C3269" t="s">
        <v>2648</v>
      </c>
      <c r="D3269" t="s">
        <v>2659</v>
      </c>
      <c r="E3269" t="s">
        <v>2661</v>
      </c>
      <c r="I3269" t="s">
        <v>10</v>
      </c>
    </row>
    <row r="3270" spans="1:41" hidden="1" x14ac:dyDescent="0.2">
      <c r="A3270" t="s">
        <v>2646</v>
      </c>
      <c r="B3270" t="s">
        <v>11</v>
      </c>
      <c r="C3270" t="s">
        <v>2648</v>
      </c>
      <c r="D3270" t="s">
        <v>2659</v>
      </c>
      <c r="E3270" t="s">
        <v>2661</v>
      </c>
      <c r="F3270" t="s">
        <v>2651</v>
      </c>
      <c r="H3270" t="s">
        <v>2397</v>
      </c>
      <c r="I3270" t="s">
        <v>10</v>
      </c>
      <c r="K3270">
        <v>0</v>
      </c>
      <c r="L3270">
        <v>0</v>
      </c>
      <c r="M3270">
        <v>0</v>
      </c>
      <c r="N3270">
        <v>0</v>
      </c>
      <c r="O3270">
        <v>0</v>
      </c>
      <c r="P3270">
        <v>0</v>
      </c>
      <c r="Q3270">
        <v>0</v>
      </c>
      <c r="R3270">
        <v>0</v>
      </c>
      <c r="S3270">
        <v>0</v>
      </c>
      <c r="T3270">
        <v>0</v>
      </c>
      <c r="U3270">
        <v>0</v>
      </c>
      <c r="V3270">
        <v>0</v>
      </c>
      <c r="W3270">
        <v>0</v>
      </c>
      <c r="X3270">
        <v>0</v>
      </c>
      <c r="Y3270">
        <v>0</v>
      </c>
      <c r="Z3270">
        <v>0</v>
      </c>
      <c r="AA3270">
        <v>0</v>
      </c>
      <c r="AB3270">
        <v>0</v>
      </c>
      <c r="AC3270">
        <v>0</v>
      </c>
      <c r="AD3270">
        <v>0</v>
      </c>
      <c r="AE3270">
        <v>0</v>
      </c>
      <c r="AF3270">
        <v>0</v>
      </c>
      <c r="AG3270">
        <v>0</v>
      </c>
      <c r="AH3270">
        <v>0</v>
      </c>
      <c r="AI3270">
        <v>0</v>
      </c>
      <c r="AJ3270">
        <v>0</v>
      </c>
      <c r="AK3270">
        <v>0</v>
      </c>
      <c r="AL3270">
        <v>0</v>
      </c>
      <c r="AM3270">
        <v>0</v>
      </c>
      <c r="AN3270">
        <v>0</v>
      </c>
      <c r="AO3270" t="s">
        <v>69</v>
      </c>
    </row>
    <row r="3271" spans="1:41" hidden="1" x14ac:dyDescent="0.2">
      <c r="A3271" t="s">
        <v>2646</v>
      </c>
      <c r="B3271" t="s">
        <v>13</v>
      </c>
      <c r="C3271" t="s">
        <v>2648</v>
      </c>
      <c r="D3271" t="s">
        <v>2659</v>
      </c>
      <c r="E3271" t="s">
        <v>2661</v>
      </c>
      <c r="F3271" t="s">
        <v>2652</v>
      </c>
      <c r="H3271" t="s">
        <v>2398</v>
      </c>
      <c r="I3271" t="s">
        <v>10</v>
      </c>
      <c r="K3271">
        <v>0</v>
      </c>
      <c r="L3271">
        <v>0</v>
      </c>
      <c r="M3271">
        <v>0</v>
      </c>
      <c r="N3271">
        <v>0</v>
      </c>
      <c r="O3271">
        <v>0</v>
      </c>
      <c r="P3271">
        <v>0</v>
      </c>
      <c r="Q3271">
        <v>0</v>
      </c>
      <c r="R3271">
        <v>0</v>
      </c>
      <c r="S3271">
        <v>0</v>
      </c>
      <c r="T3271">
        <v>0</v>
      </c>
      <c r="U3271">
        <v>0</v>
      </c>
      <c r="V3271">
        <v>0</v>
      </c>
      <c r="W3271">
        <v>0</v>
      </c>
      <c r="X3271">
        <v>0</v>
      </c>
      <c r="Y3271">
        <v>0</v>
      </c>
      <c r="Z3271">
        <v>0</v>
      </c>
      <c r="AA3271">
        <v>0</v>
      </c>
      <c r="AB3271">
        <v>0</v>
      </c>
      <c r="AC3271">
        <v>0</v>
      </c>
      <c r="AD3271">
        <v>0</v>
      </c>
      <c r="AE3271">
        <v>0</v>
      </c>
      <c r="AF3271">
        <v>0</v>
      </c>
      <c r="AG3271">
        <v>0</v>
      </c>
      <c r="AH3271">
        <v>0</v>
      </c>
      <c r="AI3271">
        <v>0</v>
      </c>
      <c r="AJ3271">
        <v>0</v>
      </c>
      <c r="AK3271">
        <v>0</v>
      </c>
      <c r="AL3271">
        <v>0</v>
      </c>
      <c r="AM3271">
        <v>0</v>
      </c>
      <c r="AN3271">
        <v>0</v>
      </c>
      <c r="AO3271" t="s">
        <v>69</v>
      </c>
    </row>
    <row r="3272" spans="1:41" hidden="1" x14ac:dyDescent="0.2">
      <c r="A3272" t="s">
        <v>2646</v>
      </c>
      <c r="B3272" t="s">
        <v>15</v>
      </c>
      <c r="C3272" t="s">
        <v>2648</v>
      </c>
      <c r="D3272" t="s">
        <v>2659</v>
      </c>
      <c r="E3272" t="s">
        <v>2661</v>
      </c>
      <c r="F3272" t="s">
        <v>2653</v>
      </c>
      <c r="H3272" t="s">
        <v>2399</v>
      </c>
      <c r="I3272" t="s">
        <v>10</v>
      </c>
      <c r="K3272">
        <v>0</v>
      </c>
      <c r="L3272">
        <v>0</v>
      </c>
      <c r="M3272">
        <v>0</v>
      </c>
      <c r="N3272">
        <v>0</v>
      </c>
      <c r="O3272">
        <v>0</v>
      </c>
      <c r="P3272">
        <v>0</v>
      </c>
      <c r="Q3272">
        <v>0</v>
      </c>
      <c r="R3272">
        <v>0</v>
      </c>
      <c r="S3272">
        <v>0</v>
      </c>
      <c r="T3272">
        <v>0</v>
      </c>
      <c r="U3272">
        <v>0</v>
      </c>
      <c r="V3272">
        <v>0</v>
      </c>
      <c r="W3272">
        <v>0</v>
      </c>
      <c r="X3272">
        <v>0</v>
      </c>
      <c r="Y3272">
        <v>0</v>
      </c>
      <c r="Z3272">
        <v>0</v>
      </c>
      <c r="AA3272">
        <v>0</v>
      </c>
      <c r="AB3272">
        <v>0</v>
      </c>
      <c r="AC3272">
        <v>0</v>
      </c>
      <c r="AD3272">
        <v>0</v>
      </c>
      <c r="AE3272">
        <v>0</v>
      </c>
      <c r="AF3272">
        <v>0</v>
      </c>
      <c r="AG3272">
        <v>0</v>
      </c>
      <c r="AH3272">
        <v>0</v>
      </c>
      <c r="AI3272">
        <v>0</v>
      </c>
      <c r="AJ3272">
        <v>0</v>
      </c>
      <c r="AK3272">
        <v>0</v>
      </c>
      <c r="AL3272">
        <v>0</v>
      </c>
      <c r="AM3272">
        <v>0</v>
      </c>
      <c r="AN3272">
        <v>0</v>
      </c>
      <c r="AO3272" t="s">
        <v>69</v>
      </c>
    </row>
    <row r="3273" spans="1:41" hidden="1" x14ac:dyDescent="0.2">
      <c r="A3273" t="s">
        <v>2646</v>
      </c>
      <c r="B3273" t="s">
        <v>63</v>
      </c>
      <c r="C3273" t="s">
        <v>2648</v>
      </c>
      <c r="D3273" t="s">
        <v>2659</v>
      </c>
      <c r="E3273" t="s">
        <v>2662</v>
      </c>
      <c r="I3273" t="s">
        <v>10</v>
      </c>
    </row>
    <row r="3274" spans="1:41" hidden="1" x14ac:dyDescent="0.2">
      <c r="A3274" t="s">
        <v>2646</v>
      </c>
      <c r="B3274" t="s">
        <v>11</v>
      </c>
      <c r="C3274" t="s">
        <v>2648</v>
      </c>
      <c r="D3274" t="s">
        <v>2659</v>
      </c>
      <c r="E3274" t="s">
        <v>2662</v>
      </c>
      <c r="F3274" t="s">
        <v>2651</v>
      </c>
      <c r="H3274" t="s">
        <v>2400</v>
      </c>
      <c r="I3274" t="s">
        <v>10</v>
      </c>
      <c r="K3274">
        <v>3.485325</v>
      </c>
      <c r="L3274">
        <v>3.4623569999999999</v>
      </c>
      <c r="M3274">
        <v>3.4503810000000001</v>
      </c>
      <c r="N3274">
        <v>3.4692099999999999</v>
      </c>
      <c r="O3274">
        <v>3.456423</v>
      </c>
      <c r="P3274">
        <v>3.4358789999999999</v>
      </c>
      <c r="Q3274">
        <v>3.4147449999999999</v>
      </c>
      <c r="R3274">
        <v>3.4034019999999998</v>
      </c>
      <c r="S3274">
        <v>3.3922500000000002</v>
      </c>
      <c r="T3274">
        <v>3.3887770000000002</v>
      </c>
      <c r="U3274">
        <v>3.3806769999999999</v>
      </c>
      <c r="V3274">
        <v>3.3684370000000001</v>
      </c>
      <c r="W3274">
        <v>3.3552179999999998</v>
      </c>
      <c r="X3274">
        <v>3.3420010000000002</v>
      </c>
      <c r="Y3274">
        <v>3.3268550000000001</v>
      </c>
      <c r="Z3274">
        <v>3.313094</v>
      </c>
      <c r="AA3274">
        <v>3.2986789999999999</v>
      </c>
      <c r="AB3274">
        <v>3.2846540000000002</v>
      </c>
      <c r="AC3274">
        <v>3.2708599999999999</v>
      </c>
      <c r="AD3274">
        <v>3.2585310000000001</v>
      </c>
      <c r="AE3274">
        <v>3.24682</v>
      </c>
      <c r="AF3274">
        <v>3.2329870000000001</v>
      </c>
      <c r="AG3274">
        <v>3.2288169999999998</v>
      </c>
      <c r="AH3274">
        <v>3.2208649999999999</v>
      </c>
      <c r="AI3274">
        <v>3.210842</v>
      </c>
      <c r="AJ3274">
        <v>3.1998579999999999</v>
      </c>
      <c r="AK3274">
        <v>3.1872739999999999</v>
      </c>
      <c r="AL3274">
        <v>3.1736300000000002</v>
      </c>
      <c r="AM3274">
        <v>3.1630370000000001</v>
      </c>
      <c r="AN3274">
        <v>3.1530230000000001</v>
      </c>
      <c r="AO3274" s="1">
        <v>-3.0000000000000001E-3</v>
      </c>
    </row>
    <row r="3275" spans="1:41" hidden="1" x14ac:dyDescent="0.2">
      <c r="A3275" t="s">
        <v>2646</v>
      </c>
      <c r="B3275" t="s">
        <v>13</v>
      </c>
      <c r="C3275" t="s">
        <v>2648</v>
      </c>
      <c r="D3275" t="s">
        <v>2659</v>
      </c>
      <c r="E3275" t="s">
        <v>2662</v>
      </c>
      <c r="F3275" t="s">
        <v>2652</v>
      </c>
      <c r="H3275" t="s">
        <v>2401</v>
      </c>
      <c r="I3275" t="s">
        <v>10</v>
      </c>
      <c r="K3275">
        <v>3.4853269999999998</v>
      </c>
      <c r="L3275">
        <v>3.4625370000000002</v>
      </c>
      <c r="M3275">
        <v>3.4448829999999999</v>
      </c>
      <c r="N3275">
        <v>3.4514089999999999</v>
      </c>
      <c r="O3275">
        <v>3.4419050000000002</v>
      </c>
      <c r="P3275">
        <v>3.4200620000000002</v>
      </c>
      <c r="Q3275">
        <v>3.3973529999999998</v>
      </c>
      <c r="R3275">
        <v>3.3790629999999999</v>
      </c>
      <c r="S3275">
        <v>3.361872</v>
      </c>
      <c r="T3275">
        <v>3.3542369999999999</v>
      </c>
      <c r="U3275">
        <v>3.3441930000000002</v>
      </c>
      <c r="V3275">
        <v>3.3288410000000002</v>
      </c>
      <c r="W3275">
        <v>3.3121749999999999</v>
      </c>
      <c r="X3275">
        <v>3.2964380000000002</v>
      </c>
      <c r="Y3275">
        <v>3.2788029999999999</v>
      </c>
      <c r="Z3275">
        <v>3.2624680000000001</v>
      </c>
      <c r="AA3275">
        <v>3.2459639999999998</v>
      </c>
      <c r="AB3275">
        <v>3.2314850000000002</v>
      </c>
      <c r="AC3275">
        <v>3.2175280000000002</v>
      </c>
      <c r="AD3275">
        <v>3.2049629999999998</v>
      </c>
      <c r="AE3275">
        <v>3.1903600000000001</v>
      </c>
      <c r="AF3275">
        <v>3.1735959999999999</v>
      </c>
      <c r="AG3275">
        <v>3.16161</v>
      </c>
      <c r="AH3275">
        <v>3.1486869999999998</v>
      </c>
      <c r="AI3275">
        <v>3.136063</v>
      </c>
      <c r="AJ3275">
        <v>3.1314259999999998</v>
      </c>
      <c r="AK3275">
        <v>3.120015</v>
      </c>
      <c r="AL3275">
        <v>3.1086550000000002</v>
      </c>
      <c r="AM3275">
        <v>3.0998380000000001</v>
      </c>
      <c r="AN3275">
        <v>3.0897480000000002</v>
      </c>
      <c r="AO3275" s="1">
        <v>-4.0000000000000001E-3</v>
      </c>
    </row>
    <row r="3276" spans="1:41" hidden="1" x14ac:dyDescent="0.2">
      <c r="A3276" t="s">
        <v>2646</v>
      </c>
      <c r="B3276" t="s">
        <v>15</v>
      </c>
      <c r="C3276" t="s">
        <v>2648</v>
      </c>
      <c r="D3276" t="s">
        <v>2659</v>
      </c>
      <c r="E3276" t="s">
        <v>2662</v>
      </c>
      <c r="F3276" t="s">
        <v>2653</v>
      </c>
      <c r="H3276" t="s">
        <v>2402</v>
      </c>
      <c r="I3276" t="s">
        <v>10</v>
      </c>
      <c r="K3276">
        <v>3.4853260000000001</v>
      </c>
      <c r="L3276">
        <v>3.4621789999999999</v>
      </c>
      <c r="M3276">
        <v>3.4507080000000001</v>
      </c>
      <c r="N3276">
        <v>3.4721609999999998</v>
      </c>
      <c r="O3276">
        <v>3.468267</v>
      </c>
      <c r="P3276">
        <v>3.457328</v>
      </c>
      <c r="Q3276">
        <v>3.4412069999999999</v>
      </c>
      <c r="R3276">
        <v>3.4363649999999999</v>
      </c>
      <c r="S3276">
        <v>3.434018</v>
      </c>
      <c r="T3276">
        <v>3.4355060000000002</v>
      </c>
      <c r="U3276">
        <v>3.4307150000000002</v>
      </c>
      <c r="V3276">
        <v>3.4250250000000002</v>
      </c>
      <c r="W3276">
        <v>3.4181110000000001</v>
      </c>
      <c r="X3276">
        <v>3.4095620000000002</v>
      </c>
      <c r="Y3276">
        <v>3.3978739999999998</v>
      </c>
      <c r="Z3276">
        <v>3.3867250000000002</v>
      </c>
      <c r="AA3276">
        <v>3.37493</v>
      </c>
      <c r="AB3276">
        <v>3.362269</v>
      </c>
      <c r="AC3276">
        <v>3.3506860000000001</v>
      </c>
      <c r="AD3276">
        <v>3.3347500000000001</v>
      </c>
      <c r="AE3276">
        <v>3.319598</v>
      </c>
      <c r="AF3276">
        <v>3.3058839999999998</v>
      </c>
      <c r="AG3276">
        <v>3.2942269999999998</v>
      </c>
      <c r="AH3276">
        <v>3.2897090000000002</v>
      </c>
      <c r="AI3276">
        <v>3.2840910000000001</v>
      </c>
      <c r="AJ3276">
        <v>3.2719909999999999</v>
      </c>
      <c r="AK3276">
        <v>3.2581060000000002</v>
      </c>
      <c r="AL3276">
        <v>3.2413319999999999</v>
      </c>
      <c r="AM3276">
        <v>3.229101</v>
      </c>
      <c r="AN3276">
        <v>3.2193909999999999</v>
      </c>
      <c r="AO3276" s="1">
        <v>-3.0000000000000001E-3</v>
      </c>
    </row>
    <row r="3277" spans="1:41" hidden="1" x14ac:dyDescent="0.2">
      <c r="A3277" t="s">
        <v>2646</v>
      </c>
      <c r="B3277" t="s">
        <v>67</v>
      </c>
      <c r="C3277" t="s">
        <v>2648</v>
      </c>
      <c r="D3277" t="s">
        <v>2659</v>
      </c>
      <c r="E3277" t="s">
        <v>2663</v>
      </c>
      <c r="I3277" t="s">
        <v>10</v>
      </c>
    </row>
    <row r="3278" spans="1:41" hidden="1" x14ac:dyDescent="0.2">
      <c r="A3278" t="s">
        <v>2646</v>
      </c>
      <c r="B3278" t="s">
        <v>11</v>
      </c>
      <c r="C3278" t="s">
        <v>2648</v>
      </c>
      <c r="D3278" t="s">
        <v>2659</v>
      </c>
      <c r="E3278" t="s">
        <v>2663</v>
      </c>
      <c r="F3278" t="s">
        <v>2651</v>
      </c>
      <c r="H3278" t="s">
        <v>2403</v>
      </c>
      <c r="I3278" t="s">
        <v>10</v>
      </c>
      <c r="K3278">
        <v>0</v>
      </c>
      <c r="L3278">
        <v>0</v>
      </c>
      <c r="M3278">
        <v>0</v>
      </c>
      <c r="N3278">
        <v>0</v>
      </c>
      <c r="O3278">
        <v>0</v>
      </c>
      <c r="P3278">
        <v>0</v>
      </c>
      <c r="Q3278">
        <v>0</v>
      </c>
      <c r="R3278">
        <v>0</v>
      </c>
      <c r="S3278">
        <v>0</v>
      </c>
      <c r="T3278">
        <v>0</v>
      </c>
      <c r="U3278">
        <v>0</v>
      </c>
      <c r="V3278">
        <v>0</v>
      </c>
      <c r="W3278">
        <v>0</v>
      </c>
      <c r="X3278">
        <v>0</v>
      </c>
      <c r="Y3278">
        <v>0</v>
      </c>
      <c r="Z3278">
        <v>0</v>
      </c>
      <c r="AA3278">
        <v>0</v>
      </c>
      <c r="AB3278">
        <v>0</v>
      </c>
      <c r="AC3278">
        <v>0</v>
      </c>
      <c r="AD3278">
        <v>0</v>
      </c>
      <c r="AE3278">
        <v>0</v>
      </c>
      <c r="AF3278">
        <v>0</v>
      </c>
      <c r="AG3278">
        <v>0</v>
      </c>
      <c r="AH3278">
        <v>0</v>
      </c>
      <c r="AI3278">
        <v>0</v>
      </c>
      <c r="AJ3278">
        <v>0</v>
      </c>
      <c r="AK3278">
        <v>0</v>
      </c>
      <c r="AL3278">
        <v>0</v>
      </c>
      <c r="AM3278">
        <v>0</v>
      </c>
      <c r="AN3278">
        <v>0</v>
      </c>
      <c r="AO3278" t="s">
        <v>69</v>
      </c>
    </row>
    <row r="3279" spans="1:41" hidden="1" x14ac:dyDescent="0.2">
      <c r="A3279" t="s">
        <v>2646</v>
      </c>
      <c r="B3279" t="s">
        <v>13</v>
      </c>
      <c r="C3279" t="s">
        <v>2648</v>
      </c>
      <c r="D3279" t="s">
        <v>2659</v>
      </c>
      <c r="E3279" t="s">
        <v>2663</v>
      </c>
      <c r="F3279" t="s">
        <v>2652</v>
      </c>
      <c r="H3279" t="s">
        <v>2404</v>
      </c>
      <c r="I3279" t="s">
        <v>10</v>
      </c>
      <c r="K3279">
        <v>0</v>
      </c>
      <c r="L3279">
        <v>0</v>
      </c>
      <c r="M3279">
        <v>0</v>
      </c>
      <c r="N3279">
        <v>0</v>
      </c>
      <c r="O3279">
        <v>0</v>
      </c>
      <c r="P3279">
        <v>0</v>
      </c>
      <c r="Q3279">
        <v>0</v>
      </c>
      <c r="R3279">
        <v>0</v>
      </c>
      <c r="S3279">
        <v>0</v>
      </c>
      <c r="T3279">
        <v>0</v>
      </c>
      <c r="U3279">
        <v>0</v>
      </c>
      <c r="V3279">
        <v>0</v>
      </c>
      <c r="W3279">
        <v>0</v>
      </c>
      <c r="X3279">
        <v>0</v>
      </c>
      <c r="Y3279">
        <v>0</v>
      </c>
      <c r="Z3279">
        <v>0</v>
      </c>
      <c r="AA3279">
        <v>0</v>
      </c>
      <c r="AB3279">
        <v>0</v>
      </c>
      <c r="AC3279">
        <v>0</v>
      </c>
      <c r="AD3279">
        <v>0</v>
      </c>
      <c r="AE3279">
        <v>0</v>
      </c>
      <c r="AF3279">
        <v>0</v>
      </c>
      <c r="AG3279">
        <v>0</v>
      </c>
      <c r="AH3279">
        <v>0</v>
      </c>
      <c r="AI3279">
        <v>0</v>
      </c>
      <c r="AJ3279">
        <v>0</v>
      </c>
      <c r="AK3279">
        <v>0</v>
      </c>
      <c r="AL3279">
        <v>0</v>
      </c>
      <c r="AM3279">
        <v>0</v>
      </c>
      <c r="AN3279">
        <v>0</v>
      </c>
      <c r="AO3279" t="s">
        <v>69</v>
      </c>
    </row>
    <row r="3280" spans="1:41" hidden="1" x14ac:dyDescent="0.2">
      <c r="A3280" t="s">
        <v>2646</v>
      </c>
      <c r="B3280" t="s">
        <v>15</v>
      </c>
      <c r="C3280" t="s">
        <v>2648</v>
      </c>
      <c r="D3280" t="s">
        <v>2659</v>
      </c>
      <c r="E3280" t="s">
        <v>2663</v>
      </c>
      <c r="F3280" t="s">
        <v>2653</v>
      </c>
      <c r="H3280" t="s">
        <v>2405</v>
      </c>
      <c r="I3280" t="s">
        <v>10</v>
      </c>
      <c r="K3280">
        <v>0</v>
      </c>
      <c r="L3280">
        <v>0</v>
      </c>
      <c r="M3280">
        <v>0</v>
      </c>
      <c r="N3280">
        <v>0</v>
      </c>
      <c r="O3280">
        <v>0</v>
      </c>
      <c r="P3280">
        <v>0</v>
      </c>
      <c r="Q3280">
        <v>0</v>
      </c>
      <c r="R3280">
        <v>0</v>
      </c>
      <c r="S3280">
        <v>0</v>
      </c>
      <c r="T3280">
        <v>0</v>
      </c>
      <c r="U3280">
        <v>0</v>
      </c>
      <c r="V3280">
        <v>0</v>
      </c>
      <c r="W3280">
        <v>0</v>
      </c>
      <c r="X3280">
        <v>0</v>
      </c>
      <c r="Y3280">
        <v>0</v>
      </c>
      <c r="Z3280">
        <v>0</v>
      </c>
      <c r="AA3280">
        <v>0</v>
      </c>
      <c r="AB3280">
        <v>0</v>
      </c>
      <c r="AC3280">
        <v>0</v>
      </c>
      <c r="AD3280">
        <v>0</v>
      </c>
      <c r="AE3280">
        <v>0</v>
      </c>
      <c r="AF3280">
        <v>0</v>
      </c>
      <c r="AG3280">
        <v>0</v>
      </c>
      <c r="AH3280">
        <v>0</v>
      </c>
      <c r="AI3280">
        <v>0</v>
      </c>
      <c r="AJ3280">
        <v>0</v>
      </c>
      <c r="AK3280">
        <v>0</v>
      </c>
      <c r="AL3280">
        <v>0</v>
      </c>
      <c r="AM3280">
        <v>0</v>
      </c>
      <c r="AN3280">
        <v>0</v>
      </c>
      <c r="AO3280" t="s">
        <v>69</v>
      </c>
    </row>
    <row r="3281" spans="1:41" hidden="1" x14ac:dyDescent="0.2">
      <c r="A3281" t="s">
        <v>2646</v>
      </c>
      <c r="B3281" t="s">
        <v>25</v>
      </c>
      <c r="C3281" t="s">
        <v>2648</v>
      </c>
      <c r="D3281" t="s">
        <v>2659</v>
      </c>
      <c r="E3281" t="s">
        <v>2656</v>
      </c>
      <c r="I3281" t="s">
        <v>10</v>
      </c>
    </row>
    <row r="3282" spans="1:41" hidden="1" x14ac:dyDescent="0.2">
      <c r="A3282" t="s">
        <v>2646</v>
      </c>
      <c r="B3282" t="s">
        <v>11</v>
      </c>
      <c r="C3282" t="s">
        <v>2648</v>
      </c>
      <c r="D3282" t="s">
        <v>2659</v>
      </c>
      <c r="E3282" t="s">
        <v>2656</v>
      </c>
      <c r="F3282" t="s">
        <v>2651</v>
      </c>
      <c r="H3282" t="s">
        <v>2406</v>
      </c>
      <c r="I3282" t="s">
        <v>10</v>
      </c>
      <c r="K3282">
        <v>32.700938999999998</v>
      </c>
      <c r="L3282">
        <v>31.532205999999999</v>
      </c>
      <c r="M3282">
        <v>28.184398999999999</v>
      </c>
      <c r="N3282">
        <v>26.574953000000001</v>
      </c>
      <c r="O3282">
        <v>27.435473999999999</v>
      </c>
      <c r="P3282">
        <v>27.720036</v>
      </c>
      <c r="Q3282">
        <v>27.80208</v>
      </c>
      <c r="R3282">
        <v>27.910736</v>
      </c>
      <c r="S3282">
        <v>27.856656999999998</v>
      </c>
      <c r="T3282">
        <v>28.1327</v>
      </c>
      <c r="U3282">
        <v>28.596218</v>
      </c>
      <c r="V3282">
        <v>28.834561999999998</v>
      </c>
      <c r="W3282">
        <v>28.84243</v>
      </c>
      <c r="X3282">
        <v>28.874075000000001</v>
      </c>
      <c r="Y3282">
        <v>28.693172000000001</v>
      </c>
      <c r="Z3282">
        <v>28.509449</v>
      </c>
      <c r="AA3282">
        <v>28.351316000000001</v>
      </c>
      <c r="AB3282">
        <v>28.244624999999999</v>
      </c>
      <c r="AC3282">
        <v>28.126162000000001</v>
      </c>
      <c r="AD3282">
        <v>27.992531</v>
      </c>
      <c r="AE3282">
        <v>27.882709999999999</v>
      </c>
      <c r="AF3282">
        <v>27.892206000000002</v>
      </c>
      <c r="AG3282">
        <v>27.841940000000001</v>
      </c>
      <c r="AH3282">
        <v>27.754829000000001</v>
      </c>
      <c r="AI3282">
        <v>27.667104999999999</v>
      </c>
      <c r="AJ3282">
        <v>27.686271999999999</v>
      </c>
      <c r="AK3282">
        <v>27.60183</v>
      </c>
      <c r="AL3282">
        <v>27.571213</v>
      </c>
      <c r="AM3282">
        <v>27.616364999999998</v>
      </c>
      <c r="AN3282">
        <v>27.516511999999999</v>
      </c>
      <c r="AO3282" s="1">
        <v>-6.0000000000000001E-3</v>
      </c>
    </row>
    <row r="3283" spans="1:41" hidden="1" x14ac:dyDescent="0.2">
      <c r="A3283" t="s">
        <v>2646</v>
      </c>
      <c r="B3283" t="s">
        <v>13</v>
      </c>
      <c r="C3283" t="s">
        <v>2648</v>
      </c>
      <c r="D3283" t="s">
        <v>2659</v>
      </c>
      <c r="E3283" t="s">
        <v>2656</v>
      </c>
      <c r="F3283" t="s">
        <v>2652</v>
      </c>
      <c r="H3283" t="s">
        <v>2407</v>
      </c>
      <c r="I3283" t="s">
        <v>10</v>
      </c>
      <c r="K3283">
        <v>32.712921000000001</v>
      </c>
      <c r="L3283">
        <v>31.375337999999999</v>
      </c>
      <c r="M3283">
        <v>27.807601999999999</v>
      </c>
      <c r="N3283">
        <v>26.176210000000001</v>
      </c>
      <c r="O3283">
        <v>27.032837000000001</v>
      </c>
      <c r="P3283">
        <v>27.220763999999999</v>
      </c>
      <c r="Q3283">
        <v>27.203657</v>
      </c>
      <c r="R3283">
        <v>27.177713000000001</v>
      </c>
      <c r="S3283">
        <v>27.025351000000001</v>
      </c>
      <c r="T3283">
        <v>27.212855999999999</v>
      </c>
      <c r="U3283">
        <v>27.514063</v>
      </c>
      <c r="V3283">
        <v>27.802261000000001</v>
      </c>
      <c r="W3283">
        <v>27.833921</v>
      </c>
      <c r="X3283">
        <v>27.708410000000001</v>
      </c>
      <c r="Y3283">
        <v>27.503675000000001</v>
      </c>
      <c r="Z3283">
        <v>27.335139999999999</v>
      </c>
      <c r="AA3283">
        <v>27.222301000000002</v>
      </c>
      <c r="AB3283">
        <v>27.065591999999999</v>
      </c>
      <c r="AC3283">
        <v>26.988281000000001</v>
      </c>
      <c r="AD3283">
        <v>26.926673999999998</v>
      </c>
      <c r="AE3283">
        <v>26.924816</v>
      </c>
      <c r="AF3283">
        <v>27.043348000000002</v>
      </c>
      <c r="AG3283">
        <v>26.936444999999999</v>
      </c>
      <c r="AH3283">
        <v>26.815472</v>
      </c>
      <c r="AI3283">
        <v>26.805074999999999</v>
      </c>
      <c r="AJ3283">
        <v>26.768060999999999</v>
      </c>
      <c r="AK3283">
        <v>26.723333</v>
      </c>
      <c r="AL3283">
        <v>26.799548999999999</v>
      </c>
      <c r="AM3283">
        <v>26.785312999999999</v>
      </c>
      <c r="AN3283">
        <v>26.796989</v>
      </c>
      <c r="AO3283" s="1">
        <v>-7.0000000000000001E-3</v>
      </c>
    </row>
    <row r="3284" spans="1:41" hidden="1" x14ac:dyDescent="0.2">
      <c r="A3284" t="s">
        <v>2646</v>
      </c>
      <c r="B3284" t="s">
        <v>15</v>
      </c>
      <c r="C3284" t="s">
        <v>2648</v>
      </c>
      <c r="D3284" t="s">
        <v>2659</v>
      </c>
      <c r="E3284" t="s">
        <v>2656</v>
      </c>
      <c r="F3284" t="s">
        <v>2653</v>
      </c>
      <c r="H3284" t="s">
        <v>2408</v>
      </c>
      <c r="I3284" t="s">
        <v>10</v>
      </c>
      <c r="K3284">
        <v>32.729430999999998</v>
      </c>
      <c r="L3284">
        <v>31.449190000000002</v>
      </c>
      <c r="M3284">
        <v>28.688670999999999</v>
      </c>
      <c r="N3284">
        <v>27.188245999999999</v>
      </c>
      <c r="O3284">
        <v>28.394853999999999</v>
      </c>
      <c r="P3284">
        <v>28.909796</v>
      </c>
      <c r="Q3284">
        <v>29.064613000000001</v>
      </c>
      <c r="R3284">
        <v>29.104149</v>
      </c>
      <c r="S3284">
        <v>29.257052999999999</v>
      </c>
      <c r="T3284">
        <v>29.665426</v>
      </c>
      <c r="U3284">
        <v>29.941132</v>
      </c>
      <c r="V3284">
        <v>30.026282999999999</v>
      </c>
      <c r="W3284">
        <v>30.267561000000001</v>
      </c>
      <c r="X3284">
        <v>30.461400999999999</v>
      </c>
      <c r="Y3284">
        <v>30.442240000000002</v>
      </c>
      <c r="Z3284">
        <v>30.562387000000001</v>
      </c>
      <c r="AA3284">
        <v>30.565875999999999</v>
      </c>
      <c r="AB3284">
        <v>30.413639</v>
      </c>
      <c r="AC3284">
        <v>30.344384999999999</v>
      </c>
      <c r="AD3284">
        <v>30.286231999999998</v>
      </c>
      <c r="AE3284">
        <v>30.300443999999999</v>
      </c>
      <c r="AF3284">
        <v>30.226469000000002</v>
      </c>
      <c r="AG3284">
        <v>30.081171000000001</v>
      </c>
      <c r="AH3284">
        <v>30.017685</v>
      </c>
      <c r="AI3284">
        <v>30.115417000000001</v>
      </c>
      <c r="AJ3284">
        <v>30.174515</v>
      </c>
      <c r="AK3284">
        <v>29.951074999999999</v>
      </c>
      <c r="AL3284">
        <v>29.910194000000001</v>
      </c>
      <c r="AM3284">
        <v>29.809103</v>
      </c>
      <c r="AN3284">
        <v>29.825126999999998</v>
      </c>
      <c r="AO3284" s="1">
        <v>-3.0000000000000001E-3</v>
      </c>
    </row>
    <row r="3285" spans="1:41" hidden="1" x14ac:dyDescent="0.2">
      <c r="A3285" t="s">
        <v>2646</v>
      </c>
      <c r="B3285" t="s">
        <v>75</v>
      </c>
    </row>
    <row r="3286" spans="1:41" hidden="1" x14ac:dyDescent="0.2">
      <c r="A3286" t="s">
        <v>2646</v>
      </c>
      <c r="B3286" t="s">
        <v>9</v>
      </c>
      <c r="C3286" t="s">
        <v>2648</v>
      </c>
      <c r="D3286" t="s">
        <v>2664</v>
      </c>
      <c r="E3286" t="s">
        <v>2650</v>
      </c>
      <c r="I3286" t="s">
        <v>10</v>
      </c>
    </row>
    <row r="3287" spans="1:41" hidden="1" x14ac:dyDescent="0.2">
      <c r="A3287" t="s">
        <v>2646</v>
      </c>
      <c r="B3287" t="s">
        <v>11</v>
      </c>
      <c r="C3287" t="s">
        <v>2648</v>
      </c>
      <c r="D3287" t="s">
        <v>2664</v>
      </c>
      <c r="E3287" t="s">
        <v>2650</v>
      </c>
      <c r="F3287" t="s">
        <v>2651</v>
      </c>
      <c r="H3287" t="s">
        <v>2409</v>
      </c>
      <c r="I3287" t="s">
        <v>10</v>
      </c>
      <c r="K3287">
        <v>18.197372000000001</v>
      </c>
      <c r="L3287">
        <v>18.807337</v>
      </c>
      <c r="M3287">
        <v>17.302166</v>
      </c>
      <c r="N3287">
        <v>17.30592</v>
      </c>
      <c r="O3287">
        <v>17.207228000000001</v>
      </c>
      <c r="P3287">
        <v>17.337738000000002</v>
      </c>
      <c r="Q3287">
        <v>17.683605</v>
      </c>
      <c r="R3287">
        <v>18.154577</v>
      </c>
      <c r="S3287">
        <v>18.458404999999999</v>
      </c>
      <c r="T3287">
        <v>18.778756999999999</v>
      </c>
      <c r="U3287">
        <v>21.163699999999999</v>
      </c>
      <c r="V3287">
        <v>21.395014</v>
      </c>
      <c r="W3287">
        <v>21.916836</v>
      </c>
      <c r="X3287">
        <v>22.049816</v>
      </c>
      <c r="Y3287">
        <v>22.139982</v>
      </c>
      <c r="Z3287">
        <v>22.265549</v>
      </c>
      <c r="AA3287">
        <v>22.426774999999999</v>
      </c>
      <c r="AB3287">
        <v>22.573563</v>
      </c>
      <c r="AC3287">
        <v>22.645052</v>
      </c>
      <c r="AD3287">
        <v>22.884944999999998</v>
      </c>
      <c r="AE3287">
        <v>23.024830000000001</v>
      </c>
      <c r="AF3287">
        <v>23.036442000000001</v>
      </c>
      <c r="AG3287">
        <v>23.186160999999998</v>
      </c>
      <c r="AH3287">
        <v>23.364439000000001</v>
      </c>
      <c r="AI3287">
        <v>23.389372000000002</v>
      </c>
      <c r="AJ3287">
        <v>23.478114999999999</v>
      </c>
      <c r="AK3287">
        <v>23.537099999999999</v>
      </c>
      <c r="AL3287">
        <v>23.567385000000002</v>
      </c>
      <c r="AM3287">
        <v>23.550222000000002</v>
      </c>
      <c r="AN3287">
        <v>23.531298</v>
      </c>
      <c r="AO3287" s="1">
        <v>8.9999999999999993E-3</v>
      </c>
    </row>
    <row r="3288" spans="1:41" hidden="1" x14ac:dyDescent="0.2">
      <c r="A3288" t="s">
        <v>2646</v>
      </c>
      <c r="B3288" t="s">
        <v>13</v>
      </c>
      <c r="C3288" t="s">
        <v>2648</v>
      </c>
      <c r="D3288" t="s">
        <v>2664</v>
      </c>
      <c r="E3288" t="s">
        <v>2650</v>
      </c>
      <c r="F3288" t="s">
        <v>2652</v>
      </c>
      <c r="H3288" t="s">
        <v>2410</v>
      </c>
      <c r="I3288" t="s">
        <v>10</v>
      </c>
      <c r="K3288">
        <v>18.197989</v>
      </c>
      <c r="L3288">
        <v>18.413005999999999</v>
      </c>
      <c r="M3288">
        <v>16.513649000000001</v>
      </c>
      <c r="N3288">
        <v>15.990783</v>
      </c>
      <c r="O3288">
        <v>15.694846999999999</v>
      </c>
      <c r="P3288">
        <v>15.628743999999999</v>
      </c>
      <c r="Q3288">
        <v>15.691269</v>
      </c>
      <c r="R3288">
        <v>15.909363000000001</v>
      </c>
      <c r="S3288">
        <v>16.168748999999998</v>
      </c>
      <c r="T3288">
        <v>16.33699</v>
      </c>
      <c r="U3288">
        <v>18.556968999999999</v>
      </c>
      <c r="V3288">
        <v>19.147141000000001</v>
      </c>
      <c r="W3288">
        <v>19.422837999999999</v>
      </c>
      <c r="X3288">
        <v>19.481895000000002</v>
      </c>
      <c r="Y3288">
        <v>19.472137</v>
      </c>
      <c r="Z3288">
        <v>19.519085</v>
      </c>
      <c r="AA3288">
        <v>19.647352000000001</v>
      </c>
      <c r="AB3288">
        <v>19.831886000000001</v>
      </c>
      <c r="AC3288">
        <v>19.880827</v>
      </c>
      <c r="AD3288">
        <v>20.104814999999999</v>
      </c>
      <c r="AE3288">
        <v>20.167051000000001</v>
      </c>
      <c r="AF3288">
        <v>20.196287000000002</v>
      </c>
      <c r="AG3288">
        <v>20.238842000000002</v>
      </c>
      <c r="AH3288">
        <v>20.258371</v>
      </c>
      <c r="AI3288">
        <v>20.278727</v>
      </c>
      <c r="AJ3288">
        <v>20.265716999999999</v>
      </c>
      <c r="AK3288">
        <v>20.203914999999999</v>
      </c>
      <c r="AL3288">
        <v>20.151129000000001</v>
      </c>
      <c r="AM3288">
        <v>20.234038999999999</v>
      </c>
      <c r="AN3288">
        <v>20.256153000000001</v>
      </c>
      <c r="AO3288" s="1">
        <v>4.0000000000000001E-3</v>
      </c>
    </row>
    <row r="3289" spans="1:41" hidden="1" x14ac:dyDescent="0.2">
      <c r="A3289" t="s">
        <v>2646</v>
      </c>
      <c r="B3289" t="s">
        <v>15</v>
      </c>
      <c r="C3289" t="s">
        <v>2648</v>
      </c>
      <c r="D3289" t="s">
        <v>2664</v>
      </c>
      <c r="E3289" t="s">
        <v>2650</v>
      </c>
      <c r="F3289" t="s">
        <v>2653</v>
      </c>
      <c r="H3289" t="s">
        <v>2411</v>
      </c>
      <c r="I3289" t="s">
        <v>10</v>
      </c>
      <c r="K3289">
        <v>18.197012000000001</v>
      </c>
      <c r="L3289">
        <v>19.441212</v>
      </c>
      <c r="M3289">
        <v>18.385314999999999</v>
      </c>
      <c r="N3289">
        <v>19.133593000000001</v>
      </c>
      <c r="O3289">
        <v>19.621281</v>
      </c>
      <c r="P3289">
        <v>20.099772999999999</v>
      </c>
      <c r="Q3289">
        <v>20.581168999999999</v>
      </c>
      <c r="R3289">
        <v>21.161850000000001</v>
      </c>
      <c r="S3289">
        <v>22.194739999999999</v>
      </c>
      <c r="T3289">
        <v>22.809324</v>
      </c>
      <c r="U3289">
        <v>23.374576999999999</v>
      </c>
      <c r="V3289">
        <v>24.205791000000001</v>
      </c>
      <c r="W3289">
        <v>26.430229000000001</v>
      </c>
      <c r="X3289">
        <v>26.775103000000001</v>
      </c>
      <c r="Y3289">
        <v>27.231707</v>
      </c>
      <c r="Z3289">
        <v>27.598478</v>
      </c>
      <c r="AA3289">
        <v>27.787004</v>
      </c>
      <c r="AB3289">
        <v>28.037018</v>
      </c>
      <c r="AC3289">
        <v>28.279778</v>
      </c>
      <c r="AD3289">
        <v>28.314496999999999</v>
      </c>
      <c r="AE3289">
        <v>28.313084</v>
      </c>
      <c r="AF3289">
        <v>28.301689</v>
      </c>
      <c r="AG3289">
        <v>28.448399999999999</v>
      </c>
      <c r="AH3289">
        <v>28.724872999999999</v>
      </c>
      <c r="AI3289">
        <v>29.003613000000001</v>
      </c>
      <c r="AJ3289">
        <v>29.147213000000001</v>
      </c>
      <c r="AK3289">
        <v>29.248076999999999</v>
      </c>
      <c r="AL3289">
        <v>29.282351999999999</v>
      </c>
      <c r="AM3289">
        <v>29.410048</v>
      </c>
      <c r="AN3289">
        <v>29.429162999999999</v>
      </c>
      <c r="AO3289" s="1">
        <v>1.7000000000000001E-2</v>
      </c>
    </row>
    <row r="3290" spans="1:41" hidden="1" x14ac:dyDescent="0.2">
      <c r="A3290" t="s">
        <v>2646</v>
      </c>
      <c r="B3290" t="s">
        <v>79</v>
      </c>
      <c r="C3290" t="s">
        <v>2648</v>
      </c>
      <c r="D3290" t="s">
        <v>2664</v>
      </c>
      <c r="E3290" t="s">
        <v>2665</v>
      </c>
      <c r="I3290" t="s">
        <v>10</v>
      </c>
    </row>
    <row r="3291" spans="1:41" hidden="1" x14ac:dyDescent="0.2">
      <c r="A3291" t="s">
        <v>2646</v>
      </c>
      <c r="B3291" t="s">
        <v>11</v>
      </c>
      <c r="C3291" t="s">
        <v>2648</v>
      </c>
      <c r="D3291" t="s">
        <v>2664</v>
      </c>
      <c r="E3291" t="s">
        <v>2665</v>
      </c>
      <c r="F3291" t="s">
        <v>2651</v>
      </c>
      <c r="H3291" t="s">
        <v>2412</v>
      </c>
      <c r="I3291" t="s">
        <v>10</v>
      </c>
      <c r="K3291">
        <v>31.398050000000001</v>
      </c>
      <c r="L3291">
        <v>31.398060000000001</v>
      </c>
      <c r="M3291">
        <v>32.387343999999999</v>
      </c>
      <c r="N3291">
        <v>32.829945000000002</v>
      </c>
      <c r="O3291">
        <v>32.791652999999997</v>
      </c>
      <c r="P3291">
        <v>33.136898000000002</v>
      </c>
      <c r="Q3291">
        <v>33.502220000000001</v>
      </c>
      <c r="R3291">
        <v>33.808444999999999</v>
      </c>
      <c r="S3291">
        <v>34.000239999999998</v>
      </c>
      <c r="T3291">
        <v>34.541350999999999</v>
      </c>
      <c r="U3291">
        <v>38.382561000000003</v>
      </c>
      <c r="V3291">
        <v>38.597267000000002</v>
      </c>
      <c r="W3291">
        <v>39.277168000000003</v>
      </c>
      <c r="X3291">
        <v>39.411673999999998</v>
      </c>
      <c r="Y3291">
        <v>39.523724000000001</v>
      </c>
      <c r="Z3291">
        <v>39.660473000000003</v>
      </c>
      <c r="AA3291">
        <v>39.79327</v>
      </c>
      <c r="AB3291">
        <v>40.159927000000003</v>
      </c>
      <c r="AC3291">
        <v>40.168922000000002</v>
      </c>
      <c r="AD3291">
        <v>40.485686999999999</v>
      </c>
      <c r="AE3291">
        <v>40.690219999999997</v>
      </c>
      <c r="AF3291">
        <v>40.757145000000001</v>
      </c>
      <c r="AG3291">
        <v>41.139313000000001</v>
      </c>
      <c r="AH3291">
        <v>41.421398000000003</v>
      </c>
      <c r="AI3291">
        <v>41.593384</v>
      </c>
      <c r="AJ3291">
        <v>41.833508000000002</v>
      </c>
      <c r="AK3291">
        <v>41.953335000000003</v>
      </c>
      <c r="AL3291">
        <v>41.868721000000001</v>
      </c>
      <c r="AM3291">
        <v>41.894672</v>
      </c>
      <c r="AN3291">
        <v>41.984444000000003</v>
      </c>
      <c r="AO3291" s="1">
        <v>0.01</v>
      </c>
    </row>
    <row r="3292" spans="1:41" hidden="1" x14ac:dyDescent="0.2">
      <c r="A3292" t="s">
        <v>2646</v>
      </c>
      <c r="B3292" t="s">
        <v>13</v>
      </c>
      <c r="C3292" t="s">
        <v>2648</v>
      </c>
      <c r="D3292" t="s">
        <v>2664</v>
      </c>
      <c r="E3292" t="s">
        <v>2665</v>
      </c>
      <c r="F3292" t="s">
        <v>2652</v>
      </c>
      <c r="H3292" t="s">
        <v>2413</v>
      </c>
      <c r="I3292" t="s">
        <v>10</v>
      </c>
      <c r="K3292">
        <v>31.398050000000001</v>
      </c>
      <c r="L3292">
        <v>31.398060000000001</v>
      </c>
      <c r="M3292">
        <v>31.905441</v>
      </c>
      <c r="N3292">
        <v>31.816557</v>
      </c>
      <c r="O3292">
        <v>31.688828999999998</v>
      </c>
      <c r="P3292">
        <v>31.866403999999999</v>
      </c>
      <c r="Q3292">
        <v>32.209811999999999</v>
      </c>
      <c r="R3292">
        <v>32.325935000000001</v>
      </c>
      <c r="S3292">
        <v>32.448146999999999</v>
      </c>
      <c r="T3292">
        <v>32.729477000000003</v>
      </c>
      <c r="U3292">
        <v>36.263306</v>
      </c>
      <c r="V3292">
        <v>36.922969999999999</v>
      </c>
      <c r="W3292">
        <v>36.976841</v>
      </c>
      <c r="X3292">
        <v>36.953712000000003</v>
      </c>
      <c r="Y3292">
        <v>36.962902</v>
      </c>
      <c r="Z3292">
        <v>36.959248000000002</v>
      </c>
      <c r="AA3292">
        <v>36.895077000000001</v>
      </c>
      <c r="AB3292">
        <v>37.100200999999998</v>
      </c>
      <c r="AC3292">
        <v>37.134791999999997</v>
      </c>
      <c r="AD3292">
        <v>37.606560000000002</v>
      </c>
      <c r="AE3292">
        <v>37.766627999999997</v>
      </c>
      <c r="AF3292">
        <v>37.775623000000003</v>
      </c>
      <c r="AG3292">
        <v>38.024783999999997</v>
      </c>
      <c r="AH3292">
        <v>38.219420999999997</v>
      </c>
      <c r="AI3292">
        <v>38.267578</v>
      </c>
      <c r="AJ3292">
        <v>38.453659000000002</v>
      </c>
      <c r="AK3292">
        <v>38.268875000000001</v>
      </c>
      <c r="AL3292">
        <v>38.39423</v>
      </c>
      <c r="AM3292">
        <v>38.713481999999999</v>
      </c>
      <c r="AN3292">
        <v>38.975349000000001</v>
      </c>
      <c r="AO3292" s="1">
        <v>7.0000000000000001E-3</v>
      </c>
    </row>
    <row r="3293" spans="1:41" hidden="1" x14ac:dyDescent="0.2">
      <c r="A3293" t="s">
        <v>2646</v>
      </c>
      <c r="B3293" t="s">
        <v>15</v>
      </c>
      <c r="C3293" t="s">
        <v>2648</v>
      </c>
      <c r="D3293" t="s">
        <v>2664</v>
      </c>
      <c r="E3293" t="s">
        <v>2665</v>
      </c>
      <c r="F3293" t="s">
        <v>2653</v>
      </c>
      <c r="H3293" t="s">
        <v>2414</v>
      </c>
      <c r="I3293" t="s">
        <v>10</v>
      </c>
      <c r="K3293">
        <v>31.398050000000001</v>
      </c>
      <c r="L3293">
        <v>31.398060000000001</v>
      </c>
      <c r="M3293">
        <v>32.213821000000003</v>
      </c>
      <c r="N3293">
        <v>33.464770999999999</v>
      </c>
      <c r="O3293">
        <v>33.896557000000001</v>
      </c>
      <c r="P3293">
        <v>34.366531000000002</v>
      </c>
      <c r="Q3293">
        <v>34.887943</v>
      </c>
      <c r="R3293">
        <v>35.434882999999999</v>
      </c>
      <c r="S3293">
        <v>36.557926000000002</v>
      </c>
      <c r="T3293">
        <v>37.038775999999999</v>
      </c>
      <c r="U3293">
        <v>37.537430000000001</v>
      </c>
      <c r="V3293">
        <v>38.555728999999999</v>
      </c>
      <c r="W3293">
        <v>42.018925000000003</v>
      </c>
      <c r="X3293">
        <v>42.285617999999999</v>
      </c>
      <c r="Y3293">
        <v>42.965224999999997</v>
      </c>
      <c r="Z3293">
        <v>43.157058999999997</v>
      </c>
      <c r="AA3293">
        <v>43.439903000000001</v>
      </c>
      <c r="AB3293">
        <v>43.539149999999999</v>
      </c>
      <c r="AC3293">
        <v>43.693527000000003</v>
      </c>
      <c r="AD3293">
        <v>43.418793000000001</v>
      </c>
      <c r="AE3293">
        <v>43.440586000000003</v>
      </c>
      <c r="AF3293">
        <v>43.720649999999999</v>
      </c>
      <c r="AG3293">
        <v>44.163651000000002</v>
      </c>
      <c r="AH3293">
        <v>44.236556999999998</v>
      </c>
      <c r="AI3293">
        <v>44.605186000000003</v>
      </c>
      <c r="AJ3293">
        <v>44.717148000000002</v>
      </c>
      <c r="AK3293">
        <v>44.760632000000001</v>
      </c>
      <c r="AL3293">
        <v>44.665137999999999</v>
      </c>
      <c r="AM3293">
        <v>44.839843999999999</v>
      </c>
      <c r="AN3293">
        <v>45.014575999999998</v>
      </c>
      <c r="AO3293" s="1">
        <v>1.2E-2</v>
      </c>
    </row>
    <row r="3294" spans="1:41" hidden="1" x14ac:dyDescent="0.2">
      <c r="A3294" t="s">
        <v>2646</v>
      </c>
      <c r="B3294" t="s">
        <v>83</v>
      </c>
      <c r="C3294" t="s">
        <v>2648</v>
      </c>
      <c r="D3294" t="s">
        <v>2664</v>
      </c>
      <c r="E3294" t="s">
        <v>2666</v>
      </c>
      <c r="I3294" t="s">
        <v>10</v>
      </c>
    </row>
    <row r="3295" spans="1:41" hidden="1" x14ac:dyDescent="0.2">
      <c r="A3295" t="s">
        <v>2646</v>
      </c>
      <c r="B3295" t="s">
        <v>11</v>
      </c>
      <c r="C3295" t="s">
        <v>2648</v>
      </c>
      <c r="D3295" t="s">
        <v>2664</v>
      </c>
      <c r="E3295" t="s">
        <v>2666</v>
      </c>
      <c r="F3295" t="s">
        <v>2651</v>
      </c>
      <c r="H3295" t="s">
        <v>2415</v>
      </c>
      <c r="I3295" t="s">
        <v>10</v>
      </c>
      <c r="K3295">
        <v>29.601917</v>
      </c>
      <c r="L3295">
        <v>28.897777999999999</v>
      </c>
      <c r="M3295">
        <v>27.071767999999999</v>
      </c>
      <c r="N3295">
        <v>27.441427000000001</v>
      </c>
      <c r="O3295">
        <v>27.409552000000001</v>
      </c>
      <c r="P3295">
        <v>27.698008999999999</v>
      </c>
      <c r="Q3295">
        <v>28.003235</v>
      </c>
      <c r="R3295">
        <v>28.259096</v>
      </c>
      <c r="S3295">
        <v>28.419394</v>
      </c>
      <c r="T3295">
        <v>28.871433</v>
      </c>
      <c r="U3295">
        <v>32.358756999999997</v>
      </c>
      <c r="V3295">
        <v>32.539700000000003</v>
      </c>
      <c r="W3295">
        <v>33.163891</v>
      </c>
      <c r="X3295">
        <v>33.277687</v>
      </c>
      <c r="Y3295">
        <v>33.372517000000002</v>
      </c>
      <c r="Z3295">
        <v>33.488052000000003</v>
      </c>
      <c r="AA3295">
        <v>33.600250000000003</v>
      </c>
      <c r="AB3295">
        <v>33.909095999999998</v>
      </c>
      <c r="AC3295">
        <v>33.917141000000001</v>
      </c>
      <c r="AD3295">
        <v>34.184162000000001</v>
      </c>
      <c r="AE3295">
        <v>34.356605999999999</v>
      </c>
      <c r="AF3295">
        <v>34.413302999999999</v>
      </c>
      <c r="AG3295">
        <v>34.698169999999998</v>
      </c>
      <c r="AH3295">
        <v>34.930294000000004</v>
      </c>
      <c r="AI3295">
        <v>35.075279000000002</v>
      </c>
      <c r="AJ3295">
        <v>35.277473000000001</v>
      </c>
      <c r="AK3295">
        <v>35.378642999999997</v>
      </c>
      <c r="AL3295">
        <v>35.308002000000002</v>
      </c>
      <c r="AM3295">
        <v>35.330257000000003</v>
      </c>
      <c r="AN3295">
        <v>35.406174</v>
      </c>
      <c r="AO3295" s="1">
        <v>6.0000000000000001E-3</v>
      </c>
    </row>
    <row r="3296" spans="1:41" hidden="1" x14ac:dyDescent="0.2">
      <c r="A3296" t="s">
        <v>2646</v>
      </c>
      <c r="B3296" t="s">
        <v>13</v>
      </c>
      <c r="C3296" t="s">
        <v>2648</v>
      </c>
      <c r="D3296" t="s">
        <v>2664</v>
      </c>
      <c r="E3296" t="s">
        <v>2666</v>
      </c>
      <c r="F3296" t="s">
        <v>2652</v>
      </c>
      <c r="H3296" t="s">
        <v>2416</v>
      </c>
      <c r="I3296" t="s">
        <v>10</v>
      </c>
      <c r="K3296">
        <v>29.601731999999998</v>
      </c>
      <c r="L3296">
        <v>28.897707</v>
      </c>
      <c r="M3296">
        <v>26.702379000000001</v>
      </c>
      <c r="N3296">
        <v>26.624587999999999</v>
      </c>
      <c r="O3296">
        <v>26.522003000000002</v>
      </c>
      <c r="P3296">
        <v>26.666558999999999</v>
      </c>
      <c r="Q3296">
        <v>26.953619</v>
      </c>
      <c r="R3296">
        <v>27.055309000000001</v>
      </c>
      <c r="S3296">
        <v>27.174354999999998</v>
      </c>
      <c r="T3296">
        <v>27.409700000000001</v>
      </c>
      <c r="U3296">
        <v>30.644766000000001</v>
      </c>
      <c r="V3296">
        <v>31.262785000000001</v>
      </c>
      <c r="W3296">
        <v>31.284725000000002</v>
      </c>
      <c r="X3296">
        <v>31.270707999999999</v>
      </c>
      <c r="Y3296">
        <v>31.279070000000001</v>
      </c>
      <c r="Z3296">
        <v>31.290903</v>
      </c>
      <c r="AA3296">
        <v>31.225586</v>
      </c>
      <c r="AB3296">
        <v>31.391275</v>
      </c>
      <c r="AC3296">
        <v>31.421309000000001</v>
      </c>
      <c r="AD3296">
        <v>31.821187999999999</v>
      </c>
      <c r="AE3296">
        <v>31.956569999999999</v>
      </c>
      <c r="AF3296">
        <v>31.962441999999999</v>
      </c>
      <c r="AG3296">
        <v>32.172794000000003</v>
      </c>
      <c r="AH3296">
        <v>32.31765</v>
      </c>
      <c r="AI3296">
        <v>32.361060999999999</v>
      </c>
      <c r="AJ3296">
        <v>32.530608999999998</v>
      </c>
      <c r="AK3296">
        <v>32.375442999999997</v>
      </c>
      <c r="AL3296">
        <v>32.481476000000001</v>
      </c>
      <c r="AM3296">
        <v>32.751021999999999</v>
      </c>
      <c r="AN3296">
        <v>32.972256000000002</v>
      </c>
      <c r="AO3296" s="1">
        <v>4.0000000000000001E-3</v>
      </c>
    </row>
    <row r="3297" spans="1:41" hidden="1" x14ac:dyDescent="0.2">
      <c r="A3297" t="s">
        <v>2646</v>
      </c>
      <c r="B3297" t="s">
        <v>15</v>
      </c>
      <c r="C3297" t="s">
        <v>2648</v>
      </c>
      <c r="D3297" t="s">
        <v>2664</v>
      </c>
      <c r="E3297" t="s">
        <v>2666</v>
      </c>
      <c r="F3297" t="s">
        <v>2653</v>
      </c>
      <c r="H3297" t="s">
        <v>2417</v>
      </c>
      <c r="I3297" t="s">
        <v>10</v>
      </c>
      <c r="K3297">
        <v>29.601738000000001</v>
      </c>
      <c r="L3297">
        <v>28.897655</v>
      </c>
      <c r="M3297">
        <v>26.960301999999999</v>
      </c>
      <c r="N3297">
        <v>27.997726</v>
      </c>
      <c r="O3297">
        <v>28.358768000000001</v>
      </c>
      <c r="P3297">
        <v>28.751814</v>
      </c>
      <c r="Q3297">
        <v>29.187757000000001</v>
      </c>
      <c r="R3297">
        <v>29.629013</v>
      </c>
      <c r="S3297">
        <v>30.569983000000001</v>
      </c>
      <c r="T3297">
        <v>30.974236000000001</v>
      </c>
      <c r="U3297">
        <v>31.400663000000002</v>
      </c>
      <c r="V3297">
        <v>32.291198999999999</v>
      </c>
      <c r="W3297">
        <v>35.431930999999999</v>
      </c>
      <c r="X3297">
        <v>35.662185999999998</v>
      </c>
      <c r="Y3297">
        <v>36.246223000000001</v>
      </c>
      <c r="Z3297">
        <v>36.430076999999997</v>
      </c>
      <c r="AA3297">
        <v>36.646107000000001</v>
      </c>
      <c r="AB3297">
        <v>36.730072</v>
      </c>
      <c r="AC3297">
        <v>36.860134000000002</v>
      </c>
      <c r="AD3297">
        <v>36.632339000000002</v>
      </c>
      <c r="AE3297">
        <v>36.670985999999999</v>
      </c>
      <c r="AF3297">
        <v>36.884472000000002</v>
      </c>
      <c r="AG3297">
        <v>37.257381000000002</v>
      </c>
      <c r="AH3297">
        <v>37.319096000000002</v>
      </c>
      <c r="AI3297">
        <v>37.611728999999997</v>
      </c>
      <c r="AJ3297">
        <v>37.717936999999999</v>
      </c>
      <c r="AK3297">
        <v>37.743423</v>
      </c>
      <c r="AL3297">
        <v>37.681151999999997</v>
      </c>
      <c r="AM3297">
        <v>37.825755999999998</v>
      </c>
      <c r="AN3297">
        <v>37.975819000000001</v>
      </c>
      <c r="AO3297" s="1">
        <v>8.9999999999999993E-3</v>
      </c>
    </row>
    <row r="3298" spans="1:41" hidden="1" x14ac:dyDescent="0.2">
      <c r="A3298" t="s">
        <v>2646</v>
      </c>
      <c r="B3298" t="s">
        <v>87</v>
      </c>
      <c r="C3298" t="s">
        <v>2648</v>
      </c>
      <c r="D3298" t="s">
        <v>2664</v>
      </c>
      <c r="E3298" t="s">
        <v>2667</v>
      </c>
      <c r="I3298" t="s">
        <v>10</v>
      </c>
    </row>
    <row r="3299" spans="1:41" hidden="1" x14ac:dyDescent="0.2">
      <c r="A3299" t="s">
        <v>2646</v>
      </c>
      <c r="B3299" t="s">
        <v>11</v>
      </c>
      <c r="C3299" t="s">
        <v>2648</v>
      </c>
      <c r="D3299" t="s">
        <v>2664</v>
      </c>
      <c r="E3299" t="s">
        <v>2667</v>
      </c>
      <c r="F3299" t="s">
        <v>2651</v>
      </c>
      <c r="H3299" t="s">
        <v>2418</v>
      </c>
      <c r="I3299" t="s">
        <v>10</v>
      </c>
      <c r="K3299">
        <v>14.864630999999999</v>
      </c>
      <c r="L3299">
        <v>15.506244000000001</v>
      </c>
      <c r="M3299">
        <v>14.570186</v>
      </c>
      <c r="N3299">
        <v>15.614713</v>
      </c>
      <c r="O3299">
        <v>15.651361</v>
      </c>
      <c r="P3299">
        <v>15.681858</v>
      </c>
      <c r="Q3299">
        <v>15.985703000000001</v>
      </c>
      <c r="R3299">
        <v>16.228587999999998</v>
      </c>
      <c r="S3299">
        <v>16.425308000000001</v>
      </c>
      <c r="T3299">
        <v>16.374779</v>
      </c>
      <c r="U3299">
        <v>17.042473000000001</v>
      </c>
      <c r="V3299">
        <v>17.226683000000001</v>
      </c>
      <c r="W3299">
        <v>17.360745999999999</v>
      </c>
      <c r="X3299">
        <v>17.536341</v>
      </c>
      <c r="Y3299">
        <v>17.647504999999999</v>
      </c>
      <c r="Z3299">
        <v>17.841660999999998</v>
      </c>
      <c r="AA3299">
        <v>18.093368999999999</v>
      </c>
      <c r="AB3299">
        <v>18.271180999999999</v>
      </c>
      <c r="AC3299">
        <v>18.363275999999999</v>
      </c>
      <c r="AD3299">
        <v>18.571428000000001</v>
      </c>
      <c r="AE3299">
        <v>18.704035000000001</v>
      </c>
      <c r="AF3299">
        <v>18.734839999999998</v>
      </c>
      <c r="AG3299">
        <v>19.011977999999999</v>
      </c>
      <c r="AH3299">
        <v>19.320677</v>
      </c>
      <c r="AI3299">
        <v>19.426729000000002</v>
      </c>
      <c r="AJ3299">
        <v>19.651743</v>
      </c>
      <c r="AK3299">
        <v>19.777594000000001</v>
      </c>
      <c r="AL3299">
        <v>19.742771000000001</v>
      </c>
      <c r="AM3299">
        <v>19.760135999999999</v>
      </c>
      <c r="AN3299">
        <v>19.737579</v>
      </c>
      <c r="AO3299" s="1">
        <v>0.01</v>
      </c>
    </row>
    <row r="3300" spans="1:41" hidden="1" x14ac:dyDescent="0.2">
      <c r="A3300" t="s">
        <v>2646</v>
      </c>
      <c r="B3300" t="s">
        <v>13</v>
      </c>
      <c r="C3300" t="s">
        <v>2648</v>
      </c>
      <c r="D3300" t="s">
        <v>2664</v>
      </c>
      <c r="E3300" t="s">
        <v>2667</v>
      </c>
      <c r="F3300" t="s">
        <v>2652</v>
      </c>
      <c r="H3300" t="s">
        <v>2419</v>
      </c>
      <c r="I3300" t="s">
        <v>10</v>
      </c>
      <c r="K3300">
        <v>14.864630999999999</v>
      </c>
      <c r="L3300">
        <v>15.506244000000001</v>
      </c>
      <c r="M3300">
        <v>14.140200999999999</v>
      </c>
      <c r="N3300">
        <v>14.61978</v>
      </c>
      <c r="O3300">
        <v>14.718033</v>
      </c>
      <c r="P3300">
        <v>14.838466</v>
      </c>
      <c r="Q3300">
        <v>15.033770000000001</v>
      </c>
      <c r="R3300">
        <v>15.278862999999999</v>
      </c>
      <c r="S3300">
        <v>15.410696</v>
      </c>
      <c r="T3300">
        <v>15.356458</v>
      </c>
      <c r="U3300">
        <v>15.802104999999999</v>
      </c>
      <c r="V3300">
        <v>15.971943</v>
      </c>
      <c r="W3300">
        <v>15.957106</v>
      </c>
      <c r="X3300">
        <v>15.814233</v>
      </c>
      <c r="Y3300">
        <v>15.842556999999999</v>
      </c>
      <c r="Z3300">
        <v>15.821049</v>
      </c>
      <c r="AA3300">
        <v>15.858409999999999</v>
      </c>
      <c r="AB3300">
        <v>16.027239000000002</v>
      </c>
      <c r="AC3300">
        <v>16.031237000000001</v>
      </c>
      <c r="AD3300">
        <v>16.374521000000001</v>
      </c>
      <c r="AE3300">
        <v>16.521221000000001</v>
      </c>
      <c r="AF3300">
        <v>16.514665999999998</v>
      </c>
      <c r="AG3300">
        <v>16.839608999999999</v>
      </c>
      <c r="AH3300">
        <v>16.980961000000001</v>
      </c>
      <c r="AI3300">
        <v>17.054586</v>
      </c>
      <c r="AJ3300">
        <v>17.277826000000001</v>
      </c>
      <c r="AK3300">
        <v>17.177471000000001</v>
      </c>
      <c r="AL3300">
        <v>17.256551999999999</v>
      </c>
      <c r="AM3300">
        <v>17.515940000000001</v>
      </c>
      <c r="AN3300">
        <v>17.665939000000002</v>
      </c>
      <c r="AO3300" s="1">
        <v>6.0000000000000001E-3</v>
      </c>
    </row>
    <row r="3301" spans="1:41" hidden="1" x14ac:dyDescent="0.2">
      <c r="A3301" t="s">
        <v>2646</v>
      </c>
      <c r="B3301" t="s">
        <v>15</v>
      </c>
      <c r="C3301" t="s">
        <v>2648</v>
      </c>
      <c r="D3301" t="s">
        <v>2664</v>
      </c>
      <c r="E3301" t="s">
        <v>2667</v>
      </c>
      <c r="F3301" t="s">
        <v>2653</v>
      </c>
      <c r="H3301" t="s">
        <v>2420</v>
      </c>
      <c r="I3301" t="s">
        <v>10</v>
      </c>
      <c r="K3301">
        <v>14.864630999999999</v>
      </c>
      <c r="L3301">
        <v>15.506244000000001</v>
      </c>
      <c r="M3301">
        <v>14.283640999999999</v>
      </c>
      <c r="N3301">
        <v>15.687817000000001</v>
      </c>
      <c r="O3301">
        <v>16.103054</v>
      </c>
      <c r="P3301">
        <v>16.409590000000001</v>
      </c>
      <c r="Q3301">
        <v>16.767863999999999</v>
      </c>
      <c r="R3301">
        <v>17.337603000000001</v>
      </c>
      <c r="S3301">
        <v>18.336400999999999</v>
      </c>
      <c r="T3301">
        <v>18.668253</v>
      </c>
      <c r="U3301">
        <v>19.148074999999999</v>
      </c>
      <c r="V3301">
        <v>19.563334000000001</v>
      </c>
      <c r="W3301">
        <v>20.082419999999999</v>
      </c>
      <c r="X3301">
        <v>20.362762</v>
      </c>
      <c r="Y3301">
        <v>20.5215</v>
      </c>
      <c r="Z3301">
        <v>20.747952000000002</v>
      </c>
      <c r="AA3301">
        <v>21.008403999999999</v>
      </c>
      <c r="AB3301">
        <v>21.078019999999999</v>
      </c>
      <c r="AC3301">
        <v>21.263826000000002</v>
      </c>
      <c r="AD3301">
        <v>20.990517000000001</v>
      </c>
      <c r="AE3301">
        <v>20.928979999999999</v>
      </c>
      <c r="AF3301">
        <v>21.036090999999999</v>
      </c>
      <c r="AG3301">
        <v>21.346198999999999</v>
      </c>
      <c r="AH3301">
        <v>21.560649999999999</v>
      </c>
      <c r="AI3301">
        <v>21.943068</v>
      </c>
      <c r="AJ3301">
        <v>22.013504000000001</v>
      </c>
      <c r="AK3301">
        <v>22.114286</v>
      </c>
      <c r="AL3301">
        <v>21.976790999999999</v>
      </c>
      <c r="AM3301">
        <v>21.981774999999999</v>
      </c>
      <c r="AN3301">
        <v>22.134411</v>
      </c>
      <c r="AO3301" s="1">
        <v>1.4E-2</v>
      </c>
    </row>
    <row r="3302" spans="1:41" hidden="1" x14ac:dyDescent="0.2">
      <c r="A3302" t="s">
        <v>2646</v>
      </c>
      <c r="B3302" t="s">
        <v>91</v>
      </c>
      <c r="C3302" t="s">
        <v>2648</v>
      </c>
      <c r="D3302" t="s">
        <v>2664</v>
      </c>
      <c r="E3302" t="s">
        <v>2668</v>
      </c>
      <c r="I3302" t="s">
        <v>10</v>
      </c>
    </row>
    <row r="3303" spans="1:41" hidden="1" x14ac:dyDescent="0.2">
      <c r="A3303" t="s">
        <v>2646</v>
      </c>
      <c r="B3303" t="s">
        <v>11</v>
      </c>
      <c r="C3303" t="s">
        <v>2648</v>
      </c>
      <c r="D3303" t="s">
        <v>2664</v>
      </c>
      <c r="E3303" t="s">
        <v>2668</v>
      </c>
      <c r="F3303" t="s">
        <v>2651</v>
      </c>
      <c r="H3303" t="s">
        <v>2421</v>
      </c>
      <c r="I3303" t="s">
        <v>10</v>
      </c>
      <c r="K3303">
        <v>27.150200000000002</v>
      </c>
      <c r="L3303">
        <v>26.612103000000001</v>
      </c>
      <c r="M3303">
        <v>26.246715999999999</v>
      </c>
      <c r="N3303">
        <v>27.228736999999999</v>
      </c>
      <c r="O3303">
        <v>27.434532000000001</v>
      </c>
      <c r="P3303">
        <v>27.594571999999999</v>
      </c>
      <c r="Q3303">
        <v>27.878159</v>
      </c>
      <c r="R3303">
        <v>28.058233000000001</v>
      </c>
      <c r="S3303">
        <v>28.189875000000001</v>
      </c>
      <c r="T3303">
        <v>28.159306999999998</v>
      </c>
      <c r="U3303">
        <v>31.461542000000001</v>
      </c>
      <c r="V3303">
        <v>31.485607000000002</v>
      </c>
      <c r="W3303">
        <v>32.043640000000003</v>
      </c>
      <c r="X3303">
        <v>32.058993999999998</v>
      </c>
      <c r="Y3303">
        <v>32.153561000000003</v>
      </c>
      <c r="Z3303">
        <v>32.236023000000003</v>
      </c>
      <c r="AA3303">
        <v>32.416522999999998</v>
      </c>
      <c r="AB3303">
        <v>32.558174000000001</v>
      </c>
      <c r="AC3303">
        <v>32.637000999999998</v>
      </c>
      <c r="AD3303">
        <v>32.830050999999997</v>
      </c>
      <c r="AE3303">
        <v>32.966495999999999</v>
      </c>
      <c r="AF3303">
        <v>32.979370000000003</v>
      </c>
      <c r="AG3303">
        <v>33.285567999999998</v>
      </c>
      <c r="AH3303">
        <v>33.590397000000003</v>
      </c>
      <c r="AI3303">
        <v>33.732761000000004</v>
      </c>
      <c r="AJ3303">
        <v>33.886924999999998</v>
      </c>
      <c r="AK3303">
        <v>33.955334000000001</v>
      </c>
      <c r="AL3303">
        <v>33.928019999999997</v>
      </c>
      <c r="AM3303">
        <v>33.929927999999997</v>
      </c>
      <c r="AN3303">
        <v>33.861243999999999</v>
      </c>
      <c r="AO3303" s="1">
        <v>8.0000000000000002E-3</v>
      </c>
    </row>
    <row r="3304" spans="1:41" hidden="1" x14ac:dyDescent="0.2">
      <c r="A3304" t="s">
        <v>2646</v>
      </c>
      <c r="B3304" t="s">
        <v>13</v>
      </c>
      <c r="C3304" t="s">
        <v>2648</v>
      </c>
      <c r="D3304" t="s">
        <v>2664</v>
      </c>
      <c r="E3304" t="s">
        <v>2668</v>
      </c>
      <c r="F3304" t="s">
        <v>2652</v>
      </c>
      <c r="H3304" t="s">
        <v>2422</v>
      </c>
      <c r="I3304" t="s">
        <v>10</v>
      </c>
      <c r="K3304">
        <v>27.150200000000002</v>
      </c>
      <c r="L3304">
        <v>26.612103000000001</v>
      </c>
      <c r="M3304">
        <v>25.982386000000002</v>
      </c>
      <c r="N3304">
        <v>26.444701999999999</v>
      </c>
      <c r="O3304">
        <v>26.616987000000002</v>
      </c>
      <c r="P3304">
        <v>26.816870000000002</v>
      </c>
      <c r="Q3304">
        <v>27.08466</v>
      </c>
      <c r="R3304">
        <v>27.239018999999999</v>
      </c>
      <c r="S3304">
        <v>27.342728000000001</v>
      </c>
      <c r="T3304">
        <v>27.292390999999999</v>
      </c>
      <c r="U3304">
        <v>30.463892000000001</v>
      </c>
      <c r="V3304">
        <v>30.955425000000002</v>
      </c>
      <c r="W3304">
        <v>30.893937999999999</v>
      </c>
      <c r="X3304">
        <v>30.702414999999998</v>
      </c>
      <c r="Y3304">
        <v>30.718378000000001</v>
      </c>
      <c r="Z3304">
        <v>30.722823999999999</v>
      </c>
      <c r="AA3304">
        <v>30.742384000000001</v>
      </c>
      <c r="AB3304">
        <v>30.806152000000001</v>
      </c>
      <c r="AC3304">
        <v>30.790030000000002</v>
      </c>
      <c r="AD3304">
        <v>31.088816000000001</v>
      </c>
      <c r="AE3304">
        <v>31.229033999999999</v>
      </c>
      <c r="AF3304">
        <v>31.240013000000001</v>
      </c>
      <c r="AG3304">
        <v>31.481964000000001</v>
      </c>
      <c r="AH3304">
        <v>31.548711999999998</v>
      </c>
      <c r="AI3304">
        <v>31.612780000000001</v>
      </c>
      <c r="AJ3304">
        <v>31.804569000000001</v>
      </c>
      <c r="AK3304">
        <v>31.741485999999998</v>
      </c>
      <c r="AL3304">
        <v>31.825102000000001</v>
      </c>
      <c r="AM3304">
        <v>32.064605999999998</v>
      </c>
      <c r="AN3304">
        <v>32.193001000000002</v>
      </c>
      <c r="AO3304" s="1">
        <v>6.0000000000000001E-3</v>
      </c>
    </row>
    <row r="3305" spans="1:41" hidden="1" x14ac:dyDescent="0.2">
      <c r="A3305" t="s">
        <v>2646</v>
      </c>
      <c r="B3305" t="s">
        <v>15</v>
      </c>
      <c r="C3305" t="s">
        <v>2648</v>
      </c>
      <c r="D3305" t="s">
        <v>2664</v>
      </c>
      <c r="E3305" t="s">
        <v>2668</v>
      </c>
      <c r="F3305" t="s">
        <v>2653</v>
      </c>
      <c r="H3305" t="s">
        <v>2423</v>
      </c>
      <c r="I3305" t="s">
        <v>10</v>
      </c>
      <c r="K3305">
        <v>27.150200000000002</v>
      </c>
      <c r="L3305">
        <v>26.612103000000001</v>
      </c>
      <c r="M3305">
        <v>26.135079999999999</v>
      </c>
      <c r="N3305">
        <v>27.488392000000001</v>
      </c>
      <c r="O3305">
        <v>28.10895</v>
      </c>
      <c r="P3305">
        <v>28.509314</v>
      </c>
      <c r="Q3305">
        <v>28.912690999999999</v>
      </c>
      <c r="R3305">
        <v>29.218412000000001</v>
      </c>
      <c r="S3305">
        <v>30.230789000000001</v>
      </c>
      <c r="T3305">
        <v>30.538708</v>
      </c>
      <c r="U3305">
        <v>30.890421</v>
      </c>
      <c r="V3305">
        <v>31.620139999999999</v>
      </c>
      <c r="W3305">
        <v>34.324416999999997</v>
      </c>
      <c r="X3305">
        <v>34.521693999999997</v>
      </c>
      <c r="Y3305">
        <v>34.993175999999998</v>
      </c>
      <c r="Z3305">
        <v>35.259048</v>
      </c>
      <c r="AA3305">
        <v>35.441890999999998</v>
      </c>
      <c r="AB3305">
        <v>35.449043000000003</v>
      </c>
      <c r="AC3305">
        <v>35.669620999999999</v>
      </c>
      <c r="AD3305">
        <v>35.431331999999998</v>
      </c>
      <c r="AE3305">
        <v>35.416316999999999</v>
      </c>
      <c r="AF3305">
        <v>35.463428</v>
      </c>
      <c r="AG3305">
        <v>35.758102000000001</v>
      </c>
      <c r="AH3305">
        <v>35.971046000000001</v>
      </c>
      <c r="AI3305">
        <v>36.214492999999997</v>
      </c>
      <c r="AJ3305">
        <v>36.354458000000001</v>
      </c>
      <c r="AK3305">
        <v>36.404705</v>
      </c>
      <c r="AL3305">
        <v>36.336945</v>
      </c>
      <c r="AM3305">
        <v>36.342345999999999</v>
      </c>
      <c r="AN3305">
        <v>36.427967000000002</v>
      </c>
      <c r="AO3305" s="1">
        <v>0.01</v>
      </c>
    </row>
    <row r="3306" spans="1:41" hidden="1" x14ac:dyDescent="0.2">
      <c r="A3306" t="s">
        <v>2646</v>
      </c>
      <c r="B3306" t="s">
        <v>36</v>
      </c>
      <c r="C3306" t="s">
        <v>2648</v>
      </c>
      <c r="D3306" t="s">
        <v>2664</v>
      </c>
      <c r="E3306" t="s">
        <v>2660</v>
      </c>
      <c r="I3306" t="s">
        <v>10</v>
      </c>
    </row>
    <row r="3307" spans="1:41" hidden="1" x14ac:dyDescent="0.2">
      <c r="A3307" t="s">
        <v>2646</v>
      </c>
      <c r="B3307" t="s">
        <v>11</v>
      </c>
      <c r="C3307" t="s">
        <v>2648</v>
      </c>
      <c r="D3307" t="s">
        <v>2664</v>
      </c>
      <c r="E3307" t="s">
        <v>2660</v>
      </c>
      <c r="F3307" t="s">
        <v>2651</v>
      </c>
      <c r="H3307" t="s">
        <v>2424</v>
      </c>
      <c r="I3307" t="s">
        <v>10</v>
      </c>
      <c r="K3307">
        <v>18.900545000000001</v>
      </c>
      <c r="L3307">
        <v>16.615622999999999</v>
      </c>
      <c r="M3307">
        <v>18.285578000000001</v>
      </c>
      <c r="N3307">
        <v>19.178926000000001</v>
      </c>
      <c r="O3307">
        <v>19.429136</v>
      </c>
      <c r="P3307">
        <v>19.616437999999999</v>
      </c>
      <c r="Q3307">
        <v>20.008575</v>
      </c>
      <c r="R3307">
        <v>20.184847000000001</v>
      </c>
      <c r="S3307">
        <v>20.308835999999999</v>
      </c>
      <c r="T3307">
        <v>20.418392000000001</v>
      </c>
      <c r="U3307">
        <v>20.703994999999999</v>
      </c>
      <c r="V3307">
        <v>20.800547000000002</v>
      </c>
      <c r="W3307">
        <v>20.968503999999999</v>
      </c>
      <c r="X3307">
        <v>21.00853</v>
      </c>
      <c r="Y3307">
        <v>21.06925</v>
      </c>
      <c r="Z3307">
        <v>21.112096999999999</v>
      </c>
      <c r="AA3307">
        <v>21.244854</v>
      </c>
      <c r="AB3307">
        <v>21.417293999999998</v>
      </c>
      <c r="AC3307">
        <v>21.474509999999999</v>
      </c>
      <c r="AD3307">
        <v>21.646919</v>
      </c>
      <c r="AE3307">
        <v>21.761756999999999</v>
      </c>
      <c r="AF3307">
        <v>21.816782</v>
      </c>
      <c r="AG3307">
        <v>22.098697999999999</v>
      </c>
      <c r="AH3307">
        <v>22.313313000000001</v>
      </c>
      <c r="AI3307">
        <v>22.444645000000001</v>
      </c>
      <c r="AJ3307">
        <v>22.599875999999998</v>
      </c>
      <c r="AK3307">
        <v>22.649687</v>
      </c>
      <c r="AL3307">
        <v>22.642029000000001</v>
      </c>
      <c r="AM3307">
        <v>22.693605000000002</v>
      </c>
      <c r="AN3307">
        <v>22.677692</v>
      </c>
      <c r="AO3307" s="1">
        <v>6.0000000000000001E-3</v>
      </c>
    </row>
    <row r="3308" spans="1:41" hidden="1" x14ac:dyDescent="0.2">
      <c r="A3308" t="s">
        <v>2646</v>
      </c>
      <c r="B3308" t="s">
        <v>13</v>
      </c>
      <c r="C3308" t="s">
        <v>2648</v>
      </c>
      <c r="D3308" t="s">
        <v>2664</v>
      </c>
      <c r="E3308" t="s">
        <v>2660</v>
      </c>
      <c r="F3308" t="s">
        <v>2652</v>
      </c>
      <c r="H3308" t="s">
        <v>2425</v>
      </c>
      <c r="I3308" t="s">
        <v>10</v>
      </c>
      <c r="K3308">
        <v>18.900649999999999</v>
      </c>
      <c r="L3308">
        <v>16.613495</v>
      </c>
      <c r="M3308">
        <v>17.957186</v>
      </c>
      <c r="N3308">
        <v>18.562035000000002</v>
      </c>
      <c r="O3308">
        <v>18.730522000000001</v>
      </c>
      <c r="P3308">
        <v>18.781399</v>
      </c>
      <c r="Q3308">
        <v>19.177724999999999</v>
      </c>
      <c r="R3308">
        <v>19.229111</v>
      </c>
      <c r="S3308">
        <v>19.302251999999999</v>
      </c>
      <c r="T3308">
        <v>19.322967999999999</v>
      </c>
      <c r="U3308">
        <v>19.608029999999999</v>
      </c>
      <c r="V3308">
        <v>19.656587999999999</v>
      </c>
      <c r="W3308">
        <v>19.647316</v>
      </c>
      <c r="X3308">
        <v>19.612755</v>
      </c>
      <c r="Y3308">
        <v>19.634091999999999</v>
      </c>
      <c r="Z3308">
        <v>19.667074</v>
      </c>
      <c r="AA3308">
        <v>19.663948000000001</v>
      </c>
      <c r="AB3308">
        <v>19.807452999999999</v>
      </c>
      <c r="AC3308">
        <v>19.818781000000001</v>
      </c>
      <c r="AD3308">
        <v>20.095828999999998</v>
      </c>
      <c r="AE3308">
        <v>20.219591000000001</v>
      </c>
      <c r="AF3308">
        <v>20.230991</v>
      </c>
      <c r="AG3308">
        <v>20.428916999999998</v>
      </c>
      <c r="AH3308">
        <v>20.537147999999998</v>
      </c>
      <c r="AI3308">
        <v>20.573765000000002</v>
      </c>
      <c r="AJ3308">
        <v>20.771196</v>
      </c>
      <c r="AK3308">
        <v>20.711264</v>
      </c>
      <c r="AL3308">
        <v>20.727808</v>
      </c>
      <c r="AM3308">
        <v>20.865034000000001</v>
      </c>
      <c r="AN3308">
        <v>20.956724000000001</v>
      </c>
      <c r="AO3308" s="1">
        <v>4.0000000000000001E-3</v>
      </c>
    </row>
    <row r="3309" spans="1:41" hidden="1" x14ac:dyDescent="0.2">
      <c r="A3309" t="s">
        <v>2646</v>
      </c>
      <c r="B3309" t="s">
        <v>15</v>
      </c>
      <c r="C3309" t="s">
        <v>2648</v>
      </c>
      <c r="D3309" t="s">
        <v>2664</v>
      </c>
      <c r="E3309" t="s">
        <v>2660</v>
      </c>
      <c r="F3309" t="s">
        <v>2653</v>
      </c>
      <c r="H3309" t="s">
        <v>2426</v>
      </c>
      <c r="I3309" t="s">
        <v>10</v>
      </c>
      <c r="K3309">
        <v>18.900518000000002</v>
      </c>
      <c r="L3309">
        <v>16.623669</v>
      </c>
      <c r="M3309">
        <v>18.316448000000001</v>
      </c>
      <c r="N3309">
        <v>19.566303000000001</v>
      </c>
      <c r="O3309">
        <v>19.994558000000001</v>
      </c>
      <c r="P3309">
        <v>20.316792</v>
      </c>
      <c r="Q3309">
        <v>20.722929000000001</v>
      </c>
      <c r="R3309">
        <v>21.109294999999999</v>
      </c>
      <c r="S3309">
        <v>21.886251000000001</v>
      </c>
      <c r="T3309">
        <v>22.117170000000002</v>
      </c>
      <c r="U3309">
        <v>22.472252000000001</v>
      </c>
      <c r="V3309">
        <v>22.731998000000001</v>
      </c>
      <c r="W3309">
        <v>22.981521999999998</v>
      </c>
      <c r="X3309">
        <v>23.151783000000002</v>
      </c>
      <c r="Y3309">
        <v>23.233864000000001</v>
      </c>
      <c r="Z3309">
        <v>23.388404999999999</v>
      </c>
      <c r="AA3309">
        <v>23.557870999999999</v>
      </c>
      <c r="AB3309">
        <v>23.647677999999999</v>
      </c>
      <c r="AC3309">
        <v>23.790092000000001</v>
      </c>
      <c r="AD3309">
        <v>23.558239</v>
      </c>
      <c r="AE3309">
        <v>23.618441000000001</v>
      </c>
      <c r="AF3309">
        <v>23.688644</v>
      </c>
      <c r="AG3309">
        <v>23.930655000000002</v>
      </c>
      <c r="AH3309">
        <v>24.130901000000001</v>
      </c>
      <c r="AI3309">
        <v>24.318836000000001</v>
      </c>
      <c r="AJ3309">
        <v>24.454988</v>
      </c>
      <c r="AK3309">
        <v>24.522107999999999</v>
      </c>
      <c r="AL3309">
        <v>24.518122000000002</v>
      </c>
      <c r="AM3309">
        <v>24.578308</v>
      </c>
      <c r="AN3309">
        <v>24.646170000000001</v>
      </c>
      <c r="AO3309" s="1">
        <v>8.9999999999999993E-3</v>
      </c>
    </row>
    <row r="3310" spans="1:41" hidden="1" x14ac:dyDescent="0.2">
      <c r="A3310" t="s">
        <v>2646</v>
      </c>
      <c r="B3310" t="s">
        <v>21</v>
      </c>
      <c r="C3310" t="s">
        <v>2648</v>
      </c>
      <c r="D3310" t="s">
        <v>2664</v>
      </c>
      <c r="E3310" t="s">
        <v>2655</v>
      </c>
      <c r="I3310" t="s">
        <v>10</v>
      </c>
    </row>
    <row r="3311" spans="1:41" hidden="1" x14ac:dyDescent="0.2">
      <c r="A3311" t="s">
        <v>2646</v>
      </c>
      <c r="B3311" t="s">
        <v>11</v>
      </c>
      <c r="C3311" t="s">
        <v>2648</v>
      </c>
      <c r="D3311" t="s">
        <v>2664</v>
      </c>
      <c r="E3311" t="s">
        <v>2655</v>
      </c>
      <c r="F3311" t="s">
        <v>2651</v>
      </c>
      <c r="H3311" t="s">
        <v>2427</v>
      </c>
      <c r="I3311" t="s">
        <v>10</v>
      </c>
      <c r="K3311">
        <v>15.682588000000001</v>
      </c>
      <c r="L3311">
        <v>15.977444</v>
      </c>
      <c r="M3311">
        <v>15.194905</v>
      </c>
      <c r="N3311">
        <v>14.654896000000001</v>
      </c>
      <c r="O3311">
        <v>14.40123</v>
      </c>
      <c r="P3311">
        <v>14.297815999999999</v>
      </c>
      <c r="Q3311">
        <v>14.226794</v>
      </c>
      <c r="R3311">
        <v>14.237913000000001</v>
      </c>
      <c r="S3311">
        <v>14.299569</v>
      </c>
      <c r="T3311">
        <v>14.263527</v>
      </c>
      <c r="U3311">
        <v>17.188572000000001</v>
      </c>
      <c r="V3311">
        <v>17.118313000000001</v>
      </c>
      <c r="W3311">
        <v>17.549377</v>
      </c>
      <c r="X3311">
        <v>17.498961999999999</v>
      </c>
      <c r="Y3311">
        <v>17.374659999999999</v>
      </c>
      <c r="Z3311">
        <v>17.313853999999999</v>
      </c>
      <c r="AA3311">
        <v>17.267064999999999</v>
      </c>
      <c r="AB3311">
        <v>17.175287000000001</v>
      </c>
      <c r="AC3311">
        <v>17.136645999999999</v>
      </c>
      <c r="AD3311">
        <v>17.05913</v>
      </c>
      <c r="AE3311">
        <v>17.047028000000001</v>
      </c>
      <c r="AF3311">
        <v>16.958755</v>
      </c>
      <c r="AG3311">
        <v>16.857482999999998</v>
      </c>
      <c r="AH3311">
        <v>16.812601000000001</v>
      </c>
      <c r="AI3311">
        <v>16.817260999999998</v>
      </c>
      <c r="AJ3311">
        <v>16.779751000000001</v>
      </c>
      <c r="AK3311">
        <v>16.776789000000001</v>
      </c>
      <c r="AL3311">
        <v>16.706886000000001</v>
      </c>
      <c r="AM3311">
        <v>16.676805000000002</v>
      </c>
      <c r="AN3311">
        <v>16.657415</v>
      </c>
      <c r="AO3311" s="1">
        <v>2E-3</v>
      </c>
    </row>
    <row r="3312" spans="1:41" hidden="1" x14ac:dyDescent="0.2">
      <c r="A3312" t="s">
        <v>2646</v>
      </c>
      <c r="B3312" t="s">
        <v>13</v>
      </c>
      <c r="C3312" t="s">
        <v>2648</v>
      </c>
      <c r="D3312" t="s">
        <v>2664</v>
      </c>
      <c r="E3312" t="s">
        <v>2655</v>
      </c>
      <c r="F3312" t="s">
        <v>2652</v>
      </c>
      <c r="H3312" t="s">
        <v>2428</v>
      </c>
      <c r="I3312" t="s">
        <v>10</v>
      </c>
      <c r="K3312">
        <v>15.659115</v>
      </c>
      <c r="L3312">
        <v>15.709732000000001</v>
      </c>
      <c r="M3312">
        <v>14.821768</v>
      </c>
      <c r="N3312">
        <v>14.249584</v>
      </c>
      <c r="O3312">
        <v>14.108219</v>
      </c>
      <c r="P3312">
        <v>13.916846</v>
      </c>
      <c r="Q3312">
        <v>13.763382999999999</v>
      </c>
      <c r="R3312">
        <v>13.680306</v>
      </c>
      <c r="S3312">
        <v>13.599038999999999</v>
      </c>
      <c r="T3312">
        <v>13.532926</v>
      </c>
      <c r="U3312">
        <v>16.467554</v>
      </c>
      <c r="V3312">
        <v>16.805783999999999</v>
      </c>
      <c r="W3312">
        <v>16.789885999999999</v>
      </c>
      <c r="X3312">
        <v>16.716799000000002</v>
      </c>
      <c r="Y3312">
        <v>16.610673999999999</v>
      </c>
      <c r="Z3312">
        <v>16.532114</v>
      </c>
      <c r="AA3312">
        <v>16.432649999999999</v>
      </c>
      <c r="AB3312">
        <v>16.326837999999999</v>
      </c>
      <c r="AC3312">
        <v>16.289940000000001</v>
      </c>
      <c r="AD3312">
        <v>16.106069999999999</v>
      </c>
      <c r="AE3312">
        <v>16.024719000000001</v>
      </c>
      <c r="AF3312">
        <v>15.930721999999999</v>
      </c>
      <c r="AG3312">
        <v>15.844296</v>
      </c>
      <c r="AH3312">
        <v>15.767605</v>
      </c>
      <c r="AI3312">
        <v>15.696775000000001</v>
      </c>
      <c r="AJ3312">
        <v>15.658211</v>
      </c>
      <c r="AK3312">
        <v>15.632345000000001</v>
      </c>
      <c r="AL3312">
        <v>15.595566</v>
      </c>
      <c r="AM3312">
        <v>15.595345999999999</v>
      </c>
      <c r="AN3312">
        <v>15.601793000000001</v>
      </c>
      <c r="AO3312" s="1">
        <v>0</v>
      </c>
    </row>
    <row r="3313" spans="1:41" hidden="1" x14ac:dyDescent="0.2">
      <c r="A3313" t="s">
        <v>2646</v>
      </c>
      <c r="B3313" t="s">
        <v>15</v>
      </c>
      <c r="C3313" t="s">
        <v>2648</v>
      </c>
      <c r="D3313" t="s">
        <v>2664</v>
      </c>
      <c r="E3313" t="s">
        <v>2655</v>
      </c>
      <c r="F3313" t="s">
        <v>2653</v>
      </c>
      <c r="H3313" t="s">
        <v>2429</v>
      </c>
      <c r="I3313" t="s">
        <v>10</v>
      </c>
      <c r="K3313">
        <v>15.686040999999999</v>
      </c>
      <c r="L3313">
        <v>16.621527</v>
      </c>
      <c r="M3313">
        <v>15.952272000000001</v>
      </c>
      <c r="N3313">
        <v>15.704235000000001</v>
      </c>
      <c r="O3313">
        <v>15.531319999999999</v>
      </c>
      <c r="P3313">
        <v>15.526967000000001</v>
      </c>
      <c r="Q3313">
        <v>15.507548</v>
      </c>
      <c r="R3313">
        <v>15.707872999999999</v>
      </c>
      <c r="S3313">
        <v>15.915804</v>
      </c>
      <c r="T3313">
        <v>16.038468999999999</v>
      </c>
      <c r="U3313">
        <v>16.186458999999999</v>
      </c>
      <c r="V3313">
        <v>16.775601999999999</v>
      </c>
      <c r="W3313">
        <v>19.480270000000001</v>
      </c>
      <c r="X3313">
        <v>19.526067999999999</v>
      </c>
      <c r="Y3313">
        <v>19.912182000000001</v>
      </c>
      <c r="Z3313">
        <v>20.036546999999999</v>
      </c>
      <c r="AA3313">
        <v>20.050474000000001</v>
      </c>
      <c r="AB3313">
        <v>20.100565</v>
      </c>
      <c r="AC3313">
        <v>20.180766999999999</v>
      </c>
      <c r="AD3313">
        <v>20.294342</v>
      </c>
      <c r="AE3313">
        <v>20.286349999999999</v>
      </c>
      <c r="AF3313">
        <v>20.191475000000001</v>
      </c>
      <c r="AG3313">
        <v>20.135445000000001</v>
      </c>
      <c r="AH3313">
        <v>20.238731000000001</v>
      </c>
      <c r="AI3313">
        <v>20.271151</v>
      </c>
      <c r="AJ3313">
        <v>20.297440999999999</v>
      </c>
      <c r="AK3313">
        <v>20.328856999999999</v>
      </c>
      <c r="AL3313">
        <v>20.298034999999999</v>
      </c>
      <c r="AM3313">
        <v>20.365746999999999</v>
      </c>
      <c r="AN3313">
        <v>20.433786000000001</v>
      </c>
      <c r="AO3313" s="1">
        <v>8.9999999999999993E-3</v>
      </c>
    </row>
    <row r="3314" spans="1:41" hidden="1" x14ac:dyDescent="0.2">
      <c r="A3314" t="s">
        <v>2646</v>
      </c>
      <c r="B3314" t="s">
        <v>25</v>
      </c>
      <c r="C3314" t="s">
        <v>2648</v>
      </c>
      <c r="D3314" t="s">
        <v>2664</v>
      </c>
      <c r="E3314" t="s">
        <v>2656</v>
      </c>
      <c r="I3314" t="s">
        <v>10</v>
      </c>
    </row>
    <row r="3315" spans="1:41" hidden="1" x14ac:dyDescent="0.2">
      <c r="A3315" t="s">
        <v>2646</v>
      </c>
      <c r="B3315" t="s">
        <v>11</v>
      </c>
      <c r="C3315" t="s">
        <v>2648</v>
      </c>
      <c r="D3315" t="s">
        <v>2664</v>
      </c>
      <c r="E3315" t="s">
        <v>2656</v>
      </c>
      <c r="F3315" t="s">
        <v>2651</v>
      </c>
      <c r="H3315" t="s">
        <v>2430</v>
      </c>
      <c r="I3315" t="s">
        <v>10</v>
      </c>
      <c r="K3315">
        <v>54.007491999999999</v>
      </c>
      <c r="L3315">
        <v>53.953671</v>
      </c>
      <c r="M3315">
        <v>51.396335999999998</v>
      </c>
      <c r="N3315">
        <v>48.352505000000001</v>
      </c>
      <c r="O3315">
        <v>48.135261999999997</v>
      </c>
      <c r="P3315">
        <v>49.188198</v>
      </c>
      <c r="Q3315">
        <v>49.325645000000002</v>
      </c>
      <c r="R3315">
        <v>49.453491</v>
      </c>
      <c r="S3315">
        <v>49.52713</v>
      </c>
      <c r="T3315">
        <v>49.685752999999998</v>
      </c>
      <c r="U3315">
        <v>50.320552999999997</v>
      </c>
      <c r="V3315">
        <v>50.939247000000002</v>
      </c>
      <c r="W3315">
        <v>50.882331999999998</v>
      </c>
      <c r="X3315">
        <v>51.040947000000003</v>
      </c>
      <c r="Y3315">
        <v>50.783355999999998</v>
      </c>
      <c r="Z3315">
        <v>50.363869000000001</v>
      </c>
      <c r="AA3315">
        <v>50.161628999999998</v>
      </c>
      <c r="AB3315">
        <v>49.900767999999999</v>
      </c>
      <c r="AC3315">
        <v>49.484631</v>
      </c>
      <c r="AD3315">
        <v>49.087746000000003</v>
      </c>
      <c r="AE3315">
        <v>48.865856000000001</v>
      </c>
      <c r="AF3315">
        <v>48.852142000000001</v>
      </c>
      <c r="AG3315">
        <v>48.709946000000002</v>
      </c>
      <c r="AH3315">
        <v>48.553863999999997</v>
      </c>
      <c r="AI3315">
        <v>48.400920999999997</v>
      </c>
      <c r="AJ3315">
        <v>48.273502000000001</v>
      </c>
      <c r="AK3315">
        <v>48.096321000000003</v>
      </c>
      <c r="AL3315">
        <v>47.868893</v>
      </c>
      <c r="AM3315">
        <v>47.731014000000002</v>
      </c>
      <c r="AN3315">
        <v>47.538615999999998</v>
      </c>
      <c r="AO3315" s="1">
        <v>-4.0000000000000001E-3</v>
      </c>
    </row>
    <row r="3316" spans="1:41" hidden="1" x14ac:dyDescent="0.2">
      <c r="A3316" t="s">
        <v>2646</v>
      </c>
      <c r="B3316" t="s">
        <v>13</v>
      </c>
      <c r="C3316" t="s">
        <v>2648</v>
      </c>
      <c r="D3316" t="s">
        <v>2664</v>
      </c>
      <c r="E3316" t="s">
        <v>2656</v>
      </c>
      <c r="F3316" t="s">
        <v>2652</v>
      </c>
      <c r="H3316" t="s">
        <v>2431</v>
      </c>
      <c r="I3316" t="s">
        <v>10</v>
      </c>
      <c r="K3316">
        <v>53.999039000000003</v>
      </c>
      <c r="L3316">
        <v>53.766719999999999</v>
      </c>
      <c r="M3316">
        <v>51.061793999999999</v>
      </c>
      <c r="N3316">
        <v>47.810436000000003</v>
      </c>
      <c r="O3316">
        <v>47.555793999999999</v>
      </c>
      <c r="P3316">
        <v>48.475409999999997</v>
      </c>
      <c r="Q3316">
        <v>48.386845000000001</v>
      </c>
      <c r="R3316">
        <v>48.317520000000002</v>
      </c>
      <c r="S3316">
        <v>48.147202</v>
      </c>
      <c r="T3316">
        <v>48.163226999999999</v>
      </c>
      <c r="U3316">
        <v>48.513508000000002</v>
      </c>
      <c r="V3316">
        <v>48.94455</v>
      </c>
      <c r="W3316">
        <v>48.906185000000001</v>
      </c>
      <c r="X3316">
        <v>48.720398000000003</v>
      </c>
      <c r="Y3316">
        <v>48.401381999999998</v>
      </c>
      <c r="Z3316">
        <v>48.175868999999999</v>
      </c>
      <c r="AA3316">
        <v>48.054690999999998</v>
      </c>
      <c r="AB3316">
        <v>47.705074000000003</v>
      </c>
      <c r="AC3316">
        <v>47.375458000000002</v>
      </c>
      <c r="AD3316">
        <v>47.166477</v>
      </c>
      <c r="AE3316">
        <v>46.985455000000002</v>
      </c>
      <c r="AF3316">
        <v>47.078055999999997</v>
      </c>
      <c r="AG3316">
        <v>47.162734999999998</v>
      </c>
      <c r="AH3316">
        <v>46.912227999999999</v>
      </c>
      <c r="AI3316">
        <v>46.772056999999997</v>
      </c>
      <c r="AJ3316">
        <v>46.661265999999998</v>
      </c>
      <c r="AK3316">
        <v>46.568255999999998</v>
      </c>
      <c r="AL3316">
        <v>46.505661000000003</v>
      </c>
      <c r="AM3316">
        <v>46.473236</v>
      </c>
      <c r="AN3316">
        <v>46.258941999999998</v>
      </c>
      <c r="AO3316" s="1">
        <v>-5.0000000000000001E-3</v>
      </c>
    </row>
    <row r="3317" spans="1:41" hidden="1" x14ac:dyDescent="0.2">
      <c r="A3317" t="s">
        <v>2646</v>
      </c>
      <c r="B3317" t="s">
        <v>15</v>
      </c>
      <c r="C3317" t="s">
        <v>2648</v>
      </c>
      <c r="D3317" t="s">
        <v>2664</v>
      </c>
      <c r="E3317" t="s">
        <v>2656</v>
      </c>
      <c r="F3317" t="s">
        <v>2653</v>
      </c>
      <c r="H3317" t="s">
        <v>2432</v>
      </c>
      <c r="I3317" t="s">
        <v>10</v>
      </c>
      <c r="K3317">
        <v>54.055869999999999</v>
      </c>
      <c r="L3317">
        <v>53.888489</v>
      </c>
      <c r="M3317">
        <v>51.758403999999999</v>
      </c>
      <c r="N3317">
        <v>49.303992999999998</v>
      </c>
      <c r="O3317">
        <v>49.340285999999999</v>
      </c>
      <c r="P3317">
        <v>50.789279999999998</v>
      </c>
      <c r="Q3317">
        <v>51.161212999999996</v>
      </c>
      <c r="R3317">
        <v>51.332138</v>
      </c>
      <c r="S3317">
        <v>51.598216999999998</v>
      </c>
      <c r="T3317">
        <v>52.00732</v>
      </c>
      <c r="U3317">
        <v>52.574066000000002</v>
      </c>
      <c r="V3317">
        <v>52.992615000000001</v>
      </c>
      <c r="W3317">
        <v>53.350163000000002</v>
      </c>
      <c r="X3317">
        <v>53.727882000000001</v>
      </c>
      <c r="Y3317">
        <v>53.687964999999998</v>
      </c>
      <c r="Z3317">
        <v>53.486465000000003</v>
      </c>
      <c r="AA3317">
        <v>53.592758000000003</v>
      </c>
      <c r="AB3317">
        <v>53.532378999999999</v>
      </c>
      <c r="AC3317">
        <v>53.230629</v>
      </c>
      <c r="AD3317">
        <v>53.213256999999999</v>
      </c>
      <c r="AE3317">
        <v>53.126967999999998</v>
      </c>
      <c r="AF3317">
        <v>52.875069000000003</v>
      </c>
      <c r="AG3317">
        <v>52.421703000000001</v>
      </c>
      <c r="AH3317">
        <v>52.177315</v>
      </c>
      <c r="AI3317">
        <v>52.231098000000003</v>
      </c>
      <c r="AJ3317">
        <v>52.079543999999999</v>
      </c>
      <c r="AK3317">
        <v>51.956268000000001</v>
      </c>
      <c r="AL3317">
        <v>51.706490000000002</v>
      </c>
      <c r="AM3317">
        <v>51.413868000000001</v>
      </c>
      <c r="AN3317">
        <v>51.160907999999999</v>
      </c>
      <c r="AO3317" s="1">
        <v>-2E-3</v>
      </c>
    </row>
    <row r="3318" spans="1:41" hidden="1" x14ac:dyDescent="0.2">
      <c r="A3318" t="s">
        <v>2646</v>
      </c>
      <c r="B3318" t="s">
        <v>104</v>
      </c>
    </row>
    <row r="3319" spans="1:41" hidden="1" x14ac:dyDescent="0.2">
      <c r="A3319" t="s">
        <v>2646</v>
      </c>
      <c r="B3319" t="s">
        <v>17</v>
      </c>
      <c r="C3319" t="s">
        <v>2648</v>
      </c>
      <c r="D3319" t="s">
        <v>2669</v>
      </c>
      <c r="E3319" t="s">
        <v>2654</v>
      </c>
      <c r="I3319" t="s">
        <v>10</v>
      </c>
    </row>
    <row r="3320" spans="1:41" hidden="1" x14ac:dyDescent="0.2">
      <c r="A3320" t="s">
        <v>2646</v>
      </c>
      <c r="B3320" t="s">
        <v>11</v>
      </c>
      <c r="C3320" t="s">
        <v>2648</v>
      </c>
      <c r="D3320" t="s">
        <v>2669</v>
      </c>
      <c r="E3320" t="s">
        <v>2654</v>
      </c>
      <c r="F3320" t="s">
        <v>2651</v>
      </c>
      <c r="H3320" t="s">
        <v>2433</v>
      </c>
      <c r="I3320" t="s">
        <v>10</v>
      </c>
      <c r="K3320">
        <v>22.559854999999999</v>
      </c>
      <c r="L3320">
        <v>22.932403999999998</v>
      </c>
      <c r="M3320">
        <v>21.274061</v>
      </c>
      <c r="N3320">
        <v>21.682048999999999</v>
      </c>
      <c r="O3320">
        <v>21.030443000000002</v>
      </c>
      <c r="P3320">
        <v>20.457992999999998</v>
      </c>
      <c r="Q3320">
        <v>19.998899000000002</v>
      </c>
      <c r="R3320">
        <v>20.231808000000001</v>
      </c>
      <c r="S3320">
        <v>20.357679000000001</v>
      </c>
      <c r="T3320">
        <v>20.345205</v>
      </c>
      <c r="U3320">
        <v>20.719563999999998</v>
      </c>
      <c r="V3320">
        <v>20.866323000000001</v>
      </c>
      <c r="W3320">
        <v>20.929051999999999</v>
      </c>
      <c r="X3320">
        <v>21.022010999999999</v>
      </c>
      <c r="Y3320">
        <v>21.122921000000002</v>
      </c>
      <c r="Z3320">
        <v>21.316004</v>
      </c>
      <c r="AA3320">
        <v>21.528587000000002</v>
      </c>
      <c r="AB3320">
        <v>21.680529</v>
      </c>
      <c r="AC3320">
        <v>21.745723999999999</v>
      </c>
      <c r="AD3320">
        <v>21.922892000000001</v>
      </c>
      <c r="AE3320">
        <v>22.038295999999999</v>
      </c>
      <c r="AF3320">
        <v>22.139126000000001</v>
      </c>
      <c r="AG3320">
        <v>22.397469999999998</v>
      </c>
      <c r="AH3320">
        <v>22.692582999999999</v>
      </c>
      <c r="AI3320">
        <v>22.831688</v>
      </c>
      <c r="AJ3320">
        <v>23.09207</v>
      </c>
      <c r="AK3320">
        <v>23.219705999999999</v>
      </c>
      <c r="AL3320">
        <v>23.191227000000001</v>
      </c>
      <c r="AM3320">
        <v>23.185230000000001</v>
      </c>
      <c r="AN3320">
        <v>23.115492</v>
      </c>
      <c r="AO3320" s="1">
        <v>1E-3</v>
      </c>
    </row>
    <row r="3321" spans="1:41" hidden="1" x14ac:dyDescent="0.2">
      <c r="A3321" t="s">
        <v>2646</v>
      </c>
      <c r="B3321" t="s">
        <v>13</v>
      </c>
      <c r="C3321" t="s">
        <v>2648</v>
      </c>
      <c r="D3321" t="s">
        <v>2669</v>
      </c>
      <c r="E3321" t="s">
        <v>2654</v>
      </c>
      <c r="F3321" t="s">
        <v>2652</v>
      </c>
      <c r="H3321" t="s">
        <v>2434</v>
      </c>
      <c r="I3321" t="s">
        <v>10</v>
      </c>
      <c r="K3321">
        <v>22.559854999999999</v>
      </c>
      <c r="L3321">
        <v>22.932403999999998</v>
      </c>
      <c r="M3321">
        <v>20.859976</v>
      </c>
      <c r="N3321">
        <v>20.757704</v>
      </c>
      <c r="O3321">
        <v>20.059018999999999</v>
      </c>
      <c r="P3321">
        <v>19.503067000000001</v>
      </c>
      <c r="Q3321">
        <v>19.069904000000001</v>
      </c>
      <c r="R3321">
        <v>19.248722000000001</v>
      </c>
      <c r="S3321">
        <v>19.333659999999998</v>
      </c>
      <c r="T3321">
        <v>19.291284999999998</v>
      </c>
      <c r="U3321">
        <v>19.458587999999999</v>
      </c>
      <c r="V3321">
        <v>19.551272999999998</v>
      </c>
      <c r="W3321">
        <v>19.545874000000001</v>
      </c>
      <c r="X3321">
        <v>19.408442999999998</v>
      </c>
      <c r="Y3321">
        <v>19.402225000000001</v>
      </c>
      <c r="Z3321">
        <v>19.370113</v>
      </c>
      <c r="AA3321">
        <v>19.406320999999998</v>
      </c>
      <c r="AB3321">
        <v>19.556583</v>
      </c>
      <c r="AC3321">
        <v>19.554760000000002</v>
      </c>
      <c r="AD3321">
        <v>19.907543</v>
      </c>
      <c r="AE3321">
        <v>20.054258000000001</v>
      </c>
      <c r="AF3321">
        <v>20.073345</v>
      </c>
      <c r="AG3321">
        <v>20.366949000000002</v>
      </c>
      <c r="AH3321">
        <v>20.490095</v>
      </c>
      <c r="AI3321">
        <v>20.543835000000001</v>
      </c>
      <c r="AJ3321">
        <v>20.757214000000001</v>
      </c>
      <c r="AK3321">
        <v>20.645855000000001</v>
      </c>
      <c r="AL3321">
        <v>20.702145000000002</v>
      </c>
      <c r="AM3321">
        <v>20.943871000000001</v>
      </c>
      <c r="AN3321">
        <v>21.083109</v>
      </c>
      <c r="AO3321" s="1">
        <v>-2E-3</v>
      </c>
    </row>
    <row r="3322" spans="1:41" hidden="1" x14ac:dyDescent="0.2">
      <c r="A3322" t="s">
        <v>2646</v>
      </c>
      <c r="B3322" t="s">
        <v>15</v>
      </c>
      <c r="C3322" t="s">
        <v>2648</v>
      </c>
      <c r="D3322" t="s">
        <v>2669</v>
      </c>
      <c r="E3322" t="s">
        <v>2654</v>
      </c>
      <c r="F3322" t="s">
        <v>2653</v>
      </c>
      <c r="H3322" t="s">
        <v>2435</v>
      </c>
      <c r="I3322" t="s">
        <v>10</v>
      </c>
      <c r="K3322">
        <v>22.559854999999999</v>
      </c>
      <c r="L3322">
        <v>22.932403999999998</v>
      </c>
      <c r="M3322">
        <v>21.090600999999999</v>
      </c>
      <c r="N3322">
        <v>21.829666</v>
      </c>
      <c r="O3322">
        <v>21.609214999999999</v>
      </c>
      <c r="P3322">
        <v>21.198988</v>
      </c>
      <c r="Q3322">
        <v>20.878387</v>
      </c>
      <c r="R3322">
        <v>21.352453000000001</v>
      </c>
      <c r="S3322">
        <v>22.309481000000002</v>
      </c>
      <c r="T3322">
        <v>22.595320000000001</v>
      </c>
      <c r="U3322">
        <v>23.027228999999998</v>
      </c>
      <c r="V3322">
        <v>23.384518</v>
      </c>
      <c r="W3322">
        <v>23.714703</v>
      </c>
      <c r="X3322">
        <v>23.999911999999998</v>
      </c>
      <c r="Y3322">
        <v>24.107430000000001</v>
      </c>
      <c r="Z3322">
        <v>24.314506999999999</v>
      </c>
      <c r="AA3322">
        <v>24.545832000000001</v>
      </c>
      <c r="AB3322">
        <v>24.606345999999998</v>
      </c>
      <c r="AC3322">
        <v>24.747049000000001</v>
      </c>
      <c r="AD3322">
        <v>24.416649</v>
      </c>
      <c r="AE3322">
        <v>24.390421</v>
      </c>
      <c r="AF3322">
        <v>24.489412000000002</v>
      </c>
      <c r="AG3322">
        <v>24.787662999999998</v>
      </c>
      <c r="AH3322">
        <v>24.990831</v>
      </c>
      <c r="AI3322">
        <v>25.353726999999999</v>
      </c>
      <c r="AJ3322">
        <v>25.398125</v>
      </c>
      <c r="AK3322">
        <v>25.486958000000001</v>
      </c>
      <c r="AL3322">
        <v>25.318753999999998</v>
      </c>
      <c r="AM3322">
        <v>25.321300999999998</v>
      </c>
      <c r="AN3322">
        <v>25.349737000000001</v>
      </c>
      <c r="AO3322" s="1">
        <v>4.0000000000000001E-3</v>
      </c>
    </row>
    <row r="3323" spans="1:41" hidden="1" x14ac:dyDescent="0.2">
      <c r="A3323" t="s">
        <v>2646</v>
      </c>
      <c r="B3323" t="s">
        <v>36</v>
      </c>
      <c r="C3323" t="s">
        <v>2648</v>
      </c>
      <c r="D3323" t="s">
        <v>2669</v>
      </c>
      <c r="E3323" t="s">
        <v>2660</v>
      </c>
      <c r="I3323" t="s">
        <v>10</v>
      </c>
    </row>
    <row r="3324" spans="1:41" hidden="1" x14ac:dyDescent="0.2">
      <c r="A3324" t="s">
        <v>2646</v>
      </c>
      <c r="B3324" t="s">
        <v>11</v>
      </c>
      <c r="C3324" t="s">
        <v>2648</v>
      </c>
      <c r="D3324" t="s">
        <v>2669</v>
      </c>
      <c r="E3324" t="s">
        <v>2660</v>
      </c>
      <c r="F3324" t="s">
        <v>2651</v>
      </c>
      <c r="H3324" t="s">
        <v>2436</v>
      </c>
      <c r="I3324" t="s">
        <v>10</v>
      </c>
      <c r="K3324">
        <v>14.819134</v>
      </c>
      <c r="L3324">
        <v>14.819134</v>
      </c>
      <c r="M3324">
        <v>14.270163999999999</v>
      </c>
      <c r="N3324">
        <v>15.120364</v>
      </c>
      <c r="O3324">
        <v>15.357454000000001</v>
      </c>
      <c r="P3324">
        <v>15.537972999999999</v>
      </c>
      <c r="Q3324">
        <v>15.926629</v>
      </c>
      <c r="R3324">
        <v>16.104336</v>
      </c>
      <c r="S3324">
        <v>16.227454999999999</v>
      </c>
      <c r="T3324">
        <v>16.336554</v>
      </c>
      <c r="U3324">
        <v>16.622885</v>
      </c>
      <c r="V3324">
        <v>16.719545</v>
      </c>
      <c r="W3324">
        <v>16.887650000000001</v>
      </c>
      <c r="X3324">
        <v>16.926749999999998</v>
      </c>
      <c r="Y3324">
        <v>16.987784999999999</v>
      </c>
      <c r="Z3324">
        <v>17.029848000000001</v>
      </c>
      <c r="AA3324">
        <v>17.163422000000001</v>
      </c>
      <c r="AB3324">
        <v>17.340420000000002</v>
      </c>
      <c r="AC3324">
        <v>17.395319000000001</v>
      </c>
      <c r="AD3324">
        <v>17.586029</v>
      </c>
      <c r="AE3324">
        <v>17.709536</v>
      </c>
      <c r="AF3324">
        <v>17.772144000000001</v>
      </c>
      <c r="AG3324">
        <v>18.073025000000001</v>
      </c>
      <c r="AH3324">
        <v>18.305378000000001</v>
      </c>
      <c r="AI3324">
        <v>18.443476</v>
      </c>
      <c r="AJ3324">
        <v>18.608958999999999</v>
      </c>
      <c r="AK3324">
        <v>18.663256000000001</v>
      </c>
      <c r="AL3324">
        <v>18.653449999999999</v>
      </c>
      <c r="AM3324">
        <v>18.707331</v>
      </c>
      <c r="AN3324">
        <v>18.689171000000002</v>
      </c>
      <c r="AO3324" s="1">
        <v>8.0000000000000002E-3</v>
      </c>
    </row>
    <row r="3325" spans="1:41" hidden="1" x14ac:dyDescent="0.2">
      <c r="A3325" t="s">
        <v>2646</v>
      </c>
      <c r="B3325" t="s">
        <v>13</v>
      </c>
      <c r="C3325" t="s">
        <v>2648</v>
      </c>
      <c r="D3325" t="s">
        <v>2669</v>
      </c>
      <c r="E3325" t="s">
        <v>2660</v>
      </c>
      <c r="F3325" t="s">
        <v>2652</v>
      </c>
      <c r="H3325" t="s">
        <v>2437</v>
      </c>
      <c r="I3325" t="s">
        <v>10</v>
      </c>
      <c r="K3325">
        <v>14.819134</v>
      </c>
      <c r="L3325">
        <v>14.819134</v>
      </c>
      <c r="M3325">
        <v>14.012269</v>
      </c>
      <c r="N3325">
        <v>14.567031</v>
      </c>
      <c r="O3325">
        <v>14.669860999999999</v>
      </c>
      <c r="P3325">
        <v>14.705325999999999</v>
      </c>
      <c r="Q3325">
        <v>15.087121</v>
      </c>
      <c r="R3325">
        <v>15.136905</v>
      </c>
      <c r="S3325">
        <v>15.207117</v>
      </c>
      <c r="T3325">
        <v>15.221795</v>
      </c>
      <c r="U3325">
        <v>15.505205</v>
      </c>
      <c r="V3325">
        <v>15.554287</v>
      </c>
      <c r="W3325">
        <v>15.541249000000001</v>
      </c>
      <c r="X3325">
        <v>15.502507</v>
      </c>
      <c r="Y3325">
        <v>15.524304000000001</v>
      </c>
      <c r="Z3325">
        <v>15.558268999999999</v>
      </c>
      <c r="AA3325">
        <v>15.555529</v>
      </c>
      <c r="AB3325">
        <v>15.707314</v>
      </c>
      <c r="AC3325">
        <v>15.712744000000001</v>
      </c>
      <c r="AD3325">
        <v>16.009406999999999</v>
      </c>
      <c r="AE3325">
        <v>16.138318999999999</v>
      </c>
      <c r="AF3325">
        <v>16.146125999999999</v>
      </c>
      <c r="AG3325">
        <v>16.368319</v>
      </c>
      <c r="AH3325">
        <v>16.483698</v>
      </c>
      <c r="AI3325">
        <v>16.519489</v>
      </c>
      <c r="AJ3325">
        <v>16.736998</v>
      </c>
      <c r="AK3325">
        <v>16.665257</v>
      </c>
      <c r="AL3325">
        <v>16.684904</v>
      </c>
      <c r="AM3325">
        <v>16.838702999999999</v>
      </c>
      <c r="AN3325">
        <v>16.934730999999999</v>
      </c>
      <c r="AO3325" s="1">
        <v>5.0000000000000001E-3</v>
      </c>
    </row>
    <row r="3326" spans="1:41" hidden="1" x14ac:dyDescent="0.2">
      <c r="A3326" t="s">
        <v>2646</v>
      </c>
      <c r="B3326" t="s">
        <v>15</v>
      </c>
      <c r="C3326" t="s">
        <v>2648</v>
      </c>
      <c r="D3326" t="s">
        <v>2669</v>
      </c>
      <c r="E3326" t="s">
        <v>2660</v>
      </c>
      <c r="F3326" t="s">
        <v>2653</v>
      </c>
      <c r="H3326" t="s">
        <v>2438</v>
      </c>
      <c r="I3326" t="s">
        <v>10</v>
      </c>
      <c r="K3326">
        <v>14.819134</v>
      </c>
      <c r="L3326">
        <v>14.819134</v>
      </c>
      <c r="M3326">
        <v>14.209184</v>
      </c>
      <c r="N3326">
        <v>15.438298</v>
      </c>
      <c r="O3326">
        <v>15.880068</v>
      </c>
      <c r="P3326">
        <v>16.221323000000002</v>
      </c>
      <c r="Q3326">
        <v>16.647078</v>
      </c>
      <c r="R3326">
        <v>17.034877999999999</v>
      </c>
      <c r="S3326">
        <v>17.817952999999999</v>
      </c>
      <c r="T3326">
        <v>18.04776</v>
      </c>
      <c r="U3326">
        <v>18.40391</v>
      </c>
      <c r="V3326">
        <v>18.662921999999998</v>
      </c>
      <c r="W3326">
        <v>18.911014999999999</v>
      </c>
      <c r="X3326">
        <v>19.080780000000001</v>
      </c>
      <c r="Y3326">
        <v>19.159481</v>
      </c>
      <c r="Z3326">
        <v>19.315338000000001</v>
      </c>
      <c r="AA3326">
        <v>19.489159000000001</v>
      </c>
      <c r="AB3326">
        <v>19.580582</v>
      </c>
      <c r="AC3326">
        <v>19.723036</v>
      </c>
      <c r="AD3326">
        <v>19.482122</v>
      </c>
      <c r="AE3326">
        <v>19.544136000000002</v>
      </c>
      <c r="AF3326">
        <v>19.615784000000001</v>
      </c>
      <c r="AG3326">
        <v>19.866350000000001</v>
      </c>
      <c r="AH3326">
        <v>20.064892</v>
      </c>
      <c r="AI3326">
        <v>20.258886</v>
      </c>
      <c r="AJ3326">
        <v>20.396591000000001</v>
      </c>
      <c r="AK3326">
        <v>20.462761</v>
      </c>
      <c r="AL3326">
        <v>20.458898999999999</v>
      </c>
      <c r="AM3326">
        <v>20.518999000000001</v>
      </c>
      <c r="AN3326">
        <v>20.583576000000001</v>
      </c>
      <c r="AO3326" s="1">
        <v>1.0999999999999999E-2</v>
      </c>
    </row>
    <row r="3327" spans="1:41" hidden="1" x14ac:dyDescent="0.2">
      <c r="A3327" t="s">
        <v>2646</v>
      </c>
      <c r="B3327" t="s">
        <v>21</v>
      </c>
      <c r="C3327" t="s">
        <v>2648</v>
      </c>
      <c r="D3327" t="s">
        <v>2669</v>
      </c>
      <c r="E3327" t="s">
        <v>2655</v>
      </c>
      <c r="I3327" t="s">
        <v>10</v>
      </c>
    </row>
    <row r="3328" spans="1:41" hidden="1" x14ac:dyDescent="0.2">
      <c r="A3328" t="s">
        <v>2646</v>
      </c>
      <c r="B3328" t="s">
        <v>11</v>
      </c>
      <c r="C3328" t="s">
        <v>2648</v>
      </c>
      <c r="D3328" t="s">
        <v>2669</v>
      </c>
      <c r="E3328" t="s">
        <v>2655</v>
      </c>
      <c r="F3328" t="s">
        <v>2651</v>
      </c>
      <c r="H3328" t="s">
        <v>2439</v>
      </c>
      <c r="I3328" t="s">
        <v>10</v>
      </c>
      <c r="K3328">
        <v>5.7808950000000001</v>
      </c>
      <c r="L3328">
        <v>4.3917619999999999</v>
      </c>
      <c r="M3328">
        <v>4.1826920000000003</v>
      </c>
      <c r="N3328">
        <v>3.8149649999999999</v>
      </c>
      <c r="O3328">
        <v>3.7280980000000001</v>
      </c>
      <c r="P3328">
        <v>3.8458230000000002</v>
      </c>
      <c r="Q3328">
        <v>3.9768699999999999</v>
      </c>
      <c r="R3328">
        <v>4.1308569999999998</v>
      </c>
      <c r="S3328">
        <v>4.2658370000000003</v>
      </c>
      <c r="T3328">
        <v>4.3490270000000004</v>
      </c>
      <c r="U3328">
        <v>4.2127949999999998</v>
      </c>
      <c r="V3328">
        <v>4.1908839999999996</v>
      </c>
      <c r="W3328">
        <v>4.2609700000000004</v>
      </c>
      <c r="X3328">
        <v>4.2678010000000004</v>
      </c>
      <c r="Y3328">
        <v>4.2385400000000004</v>
      </c>
      <c r="Z3328">
        <v>4.2657429999999996</v>
      </c>
      <c r="AA3328">
        <v>4.2926159999999998</v>
      </c>
      <c r="AB3328">
        <v>4.3010489999999999</v>
      </c>
      <c r="AC3328">
        <v>4.3104199999999997</v>
      </c>
      <c r="AD3328">
        <v>4.3469709999999999</v>
      </c>
      <c r="AE3328">
        <v>4.3764089999999998</v>
      </c>
      <c r="AF3328">
        <v>4.3193630000000001</v>
      </c>
      <c r="AG3328">
        <v>4.3171809999999997</v>
      </c>
      <c r="AH3328">
        <v>4.3063539999999998</v>
      </c>
      <c r="AI3328">
        <v>4.3395489999999999</v>
      </c>
      <c r="AJ3328">
        <v>4.370533</v>
      </c>
      <c r="AK3328">
        <v>4.4271440000000002</v>
      </c>
      <c r="AL3328">
        <v>4.4512070000000001</v>
      </c>
      <c r="AM3328">
        <v>4.3741469999999998</v>
      </c>
      <c r="AN3328">
        <v>4.391159</v>
      </c>
      <c r="AO3328" s="1">
        <v>-8.9999999999999993E-3</v>
      </c>
    </row>
    <row r="3329" spans="1:41" hidden="1" x14ac:dyDescent="0.2">
      <c r="A3329" t="s">
        <v>2646</v>
      </c>
      <c r="B3329" t="s">
        <v>13</v>
      </c>
      <c r="C3329" t="s">
        <v>2648</v>
      </c>
      <c r="D3329" t="s">
        <v>2669</v>
      </c>
      <c r="E3329" t="s">
        <v>2655</v>
      </c>
      <c r="F3329" t="s">
        <v>2652</v>
      </c>
      <c r="H3329" t="s">
        <v>2440</v>
      </c>
      <c r="I3329" t="s">
        <v>10</v>
      </c>
      <c r="K3329">
        <v>5.8024050000000003</v>
      </c>
      <c r="L3329">
        <v>4.1527070000000004</v>
      </c>
      <c r="M3329">
        <v>3.8184269999999998</v>
      </c>
      <c r="N3329">
        <v>3.4283359999999998</v>
      </c>
      <c r="O3329">
        <v>3.3924599999999998</v>
      </c>
      <c r="P3329">
        <v>3.4347729999999999</v>
      </c>
      <c r="Q3329">
        <v>3.482694</v>
      </c>
      <c r="R3329">
        <v>3.5735679999999999</v>
      </c>
      <c r="S3329">
        <v>3.5721059999999998</v>
      </c>
      <c r="T3329">
        <v>3.6036440000000001</v>
      </c>
      <c r="U3329">
        <v>3.417484</v>
      </c>
      <c r="V3329">
        <v>3.4464510000000002</v>
      </c>
      <c r="W3329">
        <v>3.5382289999999998</v>
      </c>
      <c r="X3329">
        <v>3.5700029999999998</v>
      </c>
      <c r="Y3329">
        <v>3.5633919999999999</v>
      </c>
      <c r="Z3329">
        <v>3.5914130000000002</v>
      </c>
      <c r="AA3329">
        <v>3.5463659999999999</v>
      </c>
      <c r="AB3329">
        <v>3.4951460000000001</v>
      </c>
      <c r="AC3329">
        <v>3.541671</v>
      </c>
      <c r="AD3329">
        <v>3.4735670000000001</v>
      </c>
      <c r="AE3329">
        <v>3.4583529999999998</v>
      </c>
      <c r="AF3329">
        <v>3.4448650000000001</v>
      </c>
      <c r="AG3329">
        <v>3.4383819999999998</v>
      </c>
      <c r="AH3329">
        <v>3.3829410000000002</v>
      </c>
      <c r="AI3329">
        <v>3.3893279999999999</v>
      </c>
      <c r="AJ3329">
        <v>3.3885550000000002</v>
      </c>
      <c r="AK3329">
        <v>3.4177689999999998</v>
      </c>
      <c r="AL3329">
        <v>3.4336959999999999</v>
      </c>
      <c r="AM3329">
        <v>3.4152930000000001</v>
      </c>
      <c r="AN3329">
        <v>3.5012629999999998</v>
      </c>
      <c r="AO3329" s="1">
        <v>-1.7000000000000001E-2</v>
      </c>
    </row>
    <row r="3330" spans="1:41" hidden="1" x14ac:dyDescent="0.2">
      <c r="A3330" t="s">
        <v>2646</v>
      </c>
      <c r="B3330" t="s">
        <v>15</v>
      </c>
      <c r="C3330" t="s">
        <v>2648</v>
      </c>
      <c r="D3330" t="s">
        <v>2669</v>
      </c>
      <c r="E3330" t="s">
        <v>2655</v>
      </c>
      <c r="F3330" t="s">
        <v>2653</v>
      </c>
      <c r="H3330" t="s">
        <v>2441</v>
      </c>
      <c r="I3330" t="s">
        <v>10</v>
      </c>
      <c r="K3330">
        <v>5.7868680000000001</v>
      </c>
      <c r="L3330">
        <v>4.8847639999999997</v>
      </c>
      <c r="M3330">
        <v>4.8003609999999997</v>
      </c>
      <c r="N3330">
        <v>4.6351399999999998</v>
      </c>
      <c r="O3330">
        <v>4.6561599999999999</v>
      </c>
      <c r="P3330">
        <v>4.852557</v>
      </c>
      <c r="Q3330">
        <v>5.0086180000000002</v>
      </c>
      <c r="R3330">
        <v>5.3389119999999997</v>
      </c>
      <c r="S3330">
        <v>5.6438449999999998</v>
      </c>
      <c r="T3330">
        <v>5.8644920000000003</v>
      </c>
      <c r="U3330">
        <v>5.9998420000000001</v>
      </c>
      <c r="V3330">
        <v>6.2161730000000004</v>
      </c>
      <c r="W3330">
        <v>6.1666069999999999</v>
      </c>
      <c r="X3330">
        <v>6.3133629999999998</v>
      </c>
      <c r="Y3330">
        <v>6.3255119999999998</v>
      </c>
      <c r="Z3330">
        <v>6.5501060000000004</v>
      </c>
      <c r="AA3330">
        <v>6.6617519999999999</v>
      </c>
      <c r="AB3330">
        <v>6.788462</v>
      </c>
      <c r="AC3330">
        <v>6.9454989999999999</v>
      </c>
      <c r="AD3330">
        <v>7.1597869999999997</v>
      </c>
      <c r="AE3330">
        <v>7.2400200000000003</v>
      </c>
      <c r="AF3330">
        <v>7.199281</v>
      </c>
      <c r="AG3330">
        <v>7.1813950000000002</v>
      </c>
      <c r="AH3330">
        <v>7.4498509999999998</v>
      </c>
      <c r="AI3330">
        <v>7.4353939999999996</v>
      </c>
      <c r="AJ3330">
        <v>7.4888209999999997</v>
      </c>
      <c r="AK3330">
        <v>7.5856690000000002</v>
      </c>
      <c r="AL3330">
        <v>7.5739159999999996</v>
      </c>
      <c r="AM3330">
        <v>7.6749400000000003</v>
      </c>
      <c r="AN3330">
        <v>7.7465929999999998</v>
      </c>
      <c r="AO3330" s="1">
        <v>0.01</v>
      </c>
    </row>
    <row r="3331" spans="1:41" hidden="1" x14ac:dyDescent="0.2">
      <c r="A3331" t="s">
        <v>2646</v>
      </c>
      <c r="B3331" t="s">
        <v>114</v>
      </c>
      <c r="C3331" t="s">
        <v>2648</v>
      </c>
      <c r="D3331" t="s">
        <v>2669</v>
      </c>
      <c r="E3331" t="s">
        <v>2670</v>
      </c>
      <c r="I3331" t="s">
        <v>10</v>
      </c>
    </row>
    <row r="3332" spans="1:41" hidden="1" x14ac:dyDescent="0.2">
      <c r="A3332" t="s">
        <v>2646</v>
      </c>
      <c r="B3332" t="s">
        <v>11</v>
      </c>
      <c r="C3332" t="s">
        <v>2648</v>
      </c>
      <c r="D3332" t="s">
        <v>2669</v>
      </c>
      <c r="E3332" t="s">
        <v>2670</v>
      </c>
      <c r="F3332" t="s">
        <v>2651</v>
      </c>
      <c r="H3332" t="s">
        <v>2442</v>
      </c>
      <c r="I3332" t="s">
        <v>10</v>
      </c>
      <c r="K3332">
        <v>1.8985300000000001</v>
      </c>
      <c r="L3332">
        <v>1.9138010000000001</v>
      </c>
      <c r="M3332">
        <v>1.923916</v>
      </c>
      <c r="N3332">
        <v>2.034573</v>
      </c>
      <c r="O3332">
        <v>2.0263149999999999</v>
      </c>
      <c r="P3332">
        <v>1.988783</v>
      </c>
      <c r="Q3332">
        <v>1.979849</v>
      </c>
      <c r="R3332">
        <v>1.9810430000000001</v>
      </c>
      <c r="S3332">
        <v>1.9765779999999999</v>
      </c>
      <c r="T3332">
        <v>1.962083</v>
      </c>
      <c r="U3332">
        <v>1.9588369999999999</v>
      </c>
      <c r="V3332">
        <v>1.9540299999999999</v>
      </c>
      <c r="W3332">
        <v>1.950285</v>
      </c>
      <c r="X3332">
        <v>1.9453560000000001</v>
      </c>
      <c r="Y3332">
        <v>1.9351259999999999</v>
      </c>
      <c r="Z3332">
        <v>1.928345</v>
      </c>
      <c r="AA3332">
        <v>1.920113</v>
      </c>
      <c r="AB3332">
        <v>1.911232</v>
      </c>
      <c r="AC3332">
        <v>1.9041999999999999</v>
      </c>
      <c r="AD3332">
        <v>1.8992720000000001</v>
      </c>
      <c r="AE3332">
        <v>1.895616</v>
      </c>
      <c r="AF3332">
        <v>1.890717</v>
      </c>
      <c r="AG3332">
        <v>1.8877539999999999</v>
      </c>
      <c r="AH3332">
        <v>1.8858900000000001</v>
      </c>
      <c r="AI3332">
        <v>1.881399</v>
      </c>
      <c r="AJ3332">
        <v>1.8776790000000001</v>
      </c>
      <c r="AK3332">
        <v>1.87365</v>
      </c>
      <c r="AL3332">
        <v>1.8690070000000001</v>
      </c>
      <c r="AM3332">
        <v>1.8656109999999999</v>
      </c>
      <c r="AN3332">
        <v>1.862411</v>
      </c>
      <c r="AO3332" s="1">
        <v>-1E-3</v>
      </c>
    </row>
    <row r="3333" spans="1:41" hidden="1" x14ac:dyDescent="0.2">
      <c r="A3333" t="s">
        <v>2646</v>
      </c>
      <c r="B3333" t="s">
        <v>13</v>
      </c>
      <c r="C3333" t="s">
        <v>2648</v>
      </c>
      <c r="D3333" t="s">
        <v>2669</v>
      </c>
      <c r="E3333" t="s">
        <v>2670</v>
      </c>
      <c r="F3333" t="s">
        <v>2652</v>
      </c>
      <c r="H3333" t="s">
        <v>2443</v>
      </c>
      <c r="I3333" t="s">
        <v>10</v>
      </c>
      <c r="K3333">
        <v>1.897397</v>
      </c>
      <c r="L3333">
        <v>1.9128799999999999</v>
      </c>
      <c r="M3333">
        <v>1.917734</v>
      </c>
      <c r="N3333">
        <v>2.0203890000000002</v>
      </c>
      <c r="O3333">
        <v>2.0039180000000001</v>
      </c>
      <c r="P3333">
        <v>1.9708490000000001</v>
      </c>
      <c r="Q3333">
        <v>1.957945</v>
      </c>
      <c r="R3333">
        <v>1.9480519999999999</v>
      </c>
      <c r="S3333">
        <v>1.9418930000000001</v>
      </c>
      <c r="T3333">
        <v>1.928933</v>
      </c>
      <c r="U3333">
        <v>1.9218170000000001</v>
      </c>
      <c r="V3333">
        <v>1.9157420000000001</v>
      </c>
      <c r="W3333">
        <v>1.903057</v>
      </c>
      <c r="X3333">
        <v>1.8949339999999999</v>
      </c>
      <c r="Y3333">
        <v>1.889626</v>
      </c>
      <c r="Z3333">
        <v>1.878066</v>
      </c>
      <c r="AA3333">
        <v>1.8644510000000001</v>
      </c>
      <c r="AB3333">
        <v>1.8534440000000001</v>
      </c>
      <c r="AC3333">
        <v>1.846352</v>
      </c>
      <c r="AD3333">
        <v>1.8390120000000001</v>
      </c>
      <c r="AE3333">
        <v>1.829161</v>
      </c>
      <c r="AF3333">
        <v>1.8170109999999999</v>
      </c>
      <c r="AG3333">
        <v>1.8085290000000001</v>
      </c>
      <c r="AH3333">
        <v>1.7972049999999999</v>
      </c>
      <c r="AI3333">
        <v>1.785388</v>
      </c>
      <c r="AJ3333">
        <v>1.7745249999999999</v>
      </c>
      <c r="AK3333">
        <v>1.7621709999999999</v>
      </c>
      <c r="AL3333">
        <v>1.751741</v>
      </c>
      <c r="AM3333">
        <v>1.7424379999999999</v>
      </c>
      <c r="AN3333">
        <v>1.7318750000000001</v>
      </c>
      <c r="AO3333" s="1">
        <v>-3.0000000000000001E-3</v>
      </c>
    </row>
    <row r="3334" spans="1:41" hidden="1" x14ac:dyDescent="0.2">
      <c r="A3334" t="s">
        <v>2646</v>
      </c>
      <c r="B3334" t="s">
        <v>15</v>
      </c>
      <c r="C3334" t="s">
        <v>2648</v>
      </c>
      <c r="D3334" t="s">
        <v>2669</v>
      </c>
      <c r="E3334" t="s">
        <v>2670</v>
      </c>
      <c r="F3334" t="s">
        <v>2653</v>
      </c>
      <c r="H3334" t="s">
        <v>2444</v>
      </c>
      <c r="I3334" t="s">
        <v>10</v>
      </c>
      <c r="K3334">
        <v>1.898129</v>
      </c>
      <c r="L3334">
        <v>1.913111</v>
      </c>
      <c r="M3334">
        <v>1.922998</v>
      </c>
      <c r="N3334">
        <v>2.0371130000000002</v>
      </c>
      <c r="O3334">
        <v>2.0429889999999999</v>
      </c>
      <c r="P3334">
        <v>2.0164800000000001</v>
      </c>
      <c r="Q3334">
        <v>2.0126230000000001</v>
      </c>
      <c r="R3334">
        <v>2.0118900000000002</v>
      </c>
      <c r="S3334">
        <v>2.0134750000000001</v>
      </c>
      <c r="T3334">
        <v>2.0051359999999998</v>
      </c>
      <c r="U3334">
        <v>1.9999100000000001</v>
      </c>
      <c r="V3334">
        <v>1.998613</v>
      </c>
      <c r="W3334">
        <v>1.9991449999999999</v>
      </c>
      <c r="X3334">
        <v>1.9991209999999999</v>
      </c>
      <c r="Y3334">
        <v>1.9923120000000001</v>
      </c>
      <c r="Z3334">
        <v>1.988405</v>
      </c>
      <c r="AA3334">
        <v>1.983465</v>
      </c>
      <c r="AB3334">
        <v>1.9747509999999999</v>
      </c>
      <c r="AC3334">
        <v>1.9682980000000001</v>
      </c>
      <c r="AD3334">
        <v>1.959876</v>
      </c>
      <c r="AE3334">
        <v>1.953346</v>
      </c>
      <c r="AF3334">
        <v>1.9454530000000001</v>
      </c>
      <c r="AG3334">
        <v>1.9403619999999999</v>
      </c>
      <c r="AH3334">
        <v>1.935964</v>
      </c>
      <c r="AI3334">
        <v>1.933403</v>
      </c>
      <c r="AJ3334">
        <v>1.9301470000000001</v>
      </c>
      <c r="AK3334">
        <v>1.924215</v>
      </c>
      <c r="AL3334">
        <v>1.914274</v>
      </c>
      <c r="AM3334">
        <v>1.905043</v>
      </c>
      <c r="AN3334">
        <v>1.8977280000000001</v>
      </c>
      <c r="AO3334" s="1">
        <v>0</v>
      </c>
    </row>
    <row r="3335" spans="1:41" hidden="1" x14ac:dyDescent="0.2">
      <c r="A3335" t="s">
        <v>2646</v>
      </c>
      <c r="B3335" t="s">
        <v>118</v>
      </c>
      <c r="C3335" t="s">
        <v>2648</v>
      </c>
      <c r="D3335" t="s">
        <v>2669</v>
      </c>
      <c r="E3335" t="s">
        <v>2671</v>
      </c>
      <c r="I3335" t="s">
        <v>10</v>
      </c>
    </row>
    <row r="3336" spans="1:41" hidden="1" x14ac:dyDescent="0.2">
      <c r="A3336" t="s">
        <v>2646</v>
      </c>
      <c r="B3336" t="s">
        <v>11</v>
      </c>
      <c r="C3336" t="s">
        <v>2648</v>
      </c>
      <c r="D3336" t="s">
        <v>2669</v>
      </c>
      <c r="E3336" t="s">
        <v>2671</v>
      </c>
      <c r="F3336" t="s">
        <v>2651</v>
      </c>
      <c r="H3336" t="s">
        <v>2445</v>
      </c>
      <c r="I3336" t="s">
        <v>10</v>
      </c>
      <c r="K3336">
        <v>0.71666399999999997</v>
      </c>
      <c r="L3336">
        <v>0.71771300000000005</v>
      </c>
      <c r="M3336">
        <v>0.71981200000000001</v>
      </c>
      <c r="N3336">
        <v>0.72086099999999997</v>
      </c>
      <c r="O3336">
        <v>0.72295900000000002</v>
      </c>
      <c r="P3336">
        <v>0.72400900000000001</v>
      </c>
      <c r="Q3336">
        <v>0.72610699999999995</v>
      </c>
      <c r="R3336">
        <v>0.72715700000000005</v>
      </c>
      <c r="S3336">
        <v>0.72925499999999999</v>
      </c>
      <c r="T3336">
        <v>0.73135399999999995</v>
      </c>
      <c r="U3336">
        <v>0.73240300000000003</v>
      </c>
      <c r="V3336">
        <v>0.73450199999999999</v>
      </c>
      <c r="W3336">
        <v>0.73660000000000003</v>
      </c>
      <c r="X3336">
        <v>0.737649</v>
      </c>
      <c r="Y3336">
        <v>0.73974799999999996</v>
      </c>
      <c r="Z3336">
        <v>0.74184700000000003</v>
      </c>
      <c r="AA3336">
        <v>0.742896</v>
      </c>
      <c r="AB3336">
        <v>0.74499400000000005</v>
      </c>
      <c r="AC3336">
        <v>0.74709300000000001</v>
      </c>
      <c r="AD3336">
        <v>0.74919199999999997</v>
      </c>
      <c r="AE3336">
        <v>0.75129000000000001</v>
      </c>
      <c r="AF3336">
        <v>0.75338899999999998</v>
      </c>
      <c r="AG3336">
        <v>0.75548700000000002</v>
      </c>
      <c r="AH3336">
        <v>0.75758599999999998</v>
      </c>
      <c r="AI3336">
        <v>0.75968500000000005</v>
      </c>
      <c r="AJ3336">
        <v>0.76178299999999999</v>
      </c>
      <c r="AK3336">
        <v>0.76388199999999995</v>
      </c>
      <c r="AL3336">
        <v>0.76597999999999999</v>
      </c>
      <c r="AM3336">
        <v>0.76807899999999996</v>
      </c>
      <c r="AN3336">
        <v>0.770177</v>
      </c>
      <c r="AO3336" s="1">
        <v>2E-3</v>
      </c>
    </row>
    <row r="3337" spans="1:41" hidden="1" x14ac:dyDescent="0.2">
      <c r="A3337" t="s">
        <v>2646</v>
      </c>
      <c r="B3337" t="s">
        <v>13</v>
      </c>
      <c r="C3337" t="s">
        <v>2648</v>
      </c>
      <c r="D3337" t="s">
        <v>2669</v>
      </c>
      <c r="E3337" t="s">
        <v>2671</v>
      </c>
      <c r="F3337" t="s">
        <v>2652</v>
      </c>
      <c r="H3337" t="s">
        <v>2446</v>
      </c>
      <c r="I3337" t="s">
        <v>10</v>
      </c>
      <c r="K3337">
        <v>0.71666399999999997</v>
      </c>
      <c r="L3337">
        <v>0.71771300000000005</v>
      </c>
      <c r="M3337">
        <v>0.71981200000000001</v>
      </c>
      <c r="N3337">
        <v>0.72086099999999997</v>
      </c>
      <c r="O3337">
        <v>0.72295900000000002</v>
      </c>
      <c r="P3337">
        <v>0.72400900000000001</v>
      </c>
      <c r="Q3337">
        <v>0.72610699999999995</v>
      </c>
      <c r="R3337">
        <v>0.72715700000000005</v>
      </c>
      <c r="S3337">
        <v>0.72925499999999999</v>
      </c>
      <c r="T3337">
        <v>0.73135399999999995</v>
      </c>
      <c r="U3337">
        <v>0.73240300000000003</v>
      </c>
      <c r="V3337">
        <v>0.73450199999999999</v>
      </c>
      <c r="W3337">
        <v>0.73660000000000003</v>
      </c>
      <c r="X3337">
        <v>0.737649</v>
      </c>
      <c r="Y3337">
        <v>0.73974799999999996</v>
      </c>
      <c r="Z3337">
        <v>0.74184700000000003</v>
      </c>
      <c r="AA3337">
        <v>0.742896</v>
      </c>
      <c r="AB3337">
        <v>0.74499400000000005</v>
      </c>
      <c r="AC3337">
        <v>0.74709300000000001</v>
      </c>
      <c r="AD3337">
        <v>0.74919199999999997</v>
      </c>
      <c r="AE3337">
        <v>0.75129000000000001</v>
      </c>
      <c r="AF3337">
        <v>0.75338899999999998</v>
      </c>
      <c r="AG3337">
        <v>0.75548700000000002</v>
      </c>
      <c r="AH3337">
        <v>0.75758599999999998</v>
      </c>
      <c r="AI3337">
        <v>0.75968500000000005</v>
      </c>
      <c r="AJ3337">
        <v>0.76178299999999999</v>
      </c>
      <c r="AK3337">
        <v>0.76388199999999995</v>
      </c>
      <c r="AL3337">
        <v>0.76597999999999999</v>
      </c>
      <c r="AM3337">
        <v>0.76807899999999996</v>
      </c>
      <c r="AN3337">
        <v>0.770177</v>
      </c>
      <c r="AO3337" s="1">
        <v>2E-3</v>
      </c>
    </row>
    <row r="3338" spans="1:41" hidden="1" x14ac:dyDescent="0.2">
      <c r="A3338" t="s">
        <v>2646</v>
      </c>
      <c r="B3338" t="s">
        <v>15</v>
      </c>
      <c r="C3338" t="s">
        <v>2648</v>
      </c>
      <c r="D3338" t="s">
        <v>2669</v>
      </c>
      <c r="E3338" t="s">
        <v>2671</v>
      </c>
      <c r="F3338" t="s">
        <v>2653</v>
      </c>
      <c r="H3338" t="s">
        <v>2447</v>
      </c>
      <c r="I3338" t="s">
        <v>10</v>
      </c>
      <c r="K3338">
        <v>0.71666399999999997</v>
      </c>
      <c r="L3338">
        <v>0.71771300000000005</v>
      </c>
      <c r="M3338">
        <v>0.71981200000000001</v>
      </c>
      <c r="N3338">
        <v>0.72086099999999997</v>
      </c>
      <c r="O3338">
        <v>0.72295900000000002</v>
      </c>
      <c r="P3338">
        <v>0.72400900000000001</v>
      </c>
      <c r="Q3338">
        <v>0.72610699999999995</v>
      </c>
      <c r="R3338">
        <v>0.72715700000000005</v>
      </c>
      <c r="S3338">
        <v>0.72925499999999999</v>
      </c>
      <c r="T3338">
        <v>0.73135399999999995</v>
      </c>
      <c r="U3338">
        <v>0.73240300000000003</v>
      </c>
      <c r="V3338">
        <v>0.73450199999999999</v>
      </c>
      <c r="W3338">
        <v>0.73660000000000003</v>
      </c>
      <c r="X3338">
        <v>0.737649</v>
      </c>
      <c r="Y3338">
        <v>0.73974799999999996</v>
      </c>
      <c r="Z3338">
        <v>0.74184700000000003</v>
      </c>
      <c r="AA3338">
        <v>0.742896</v>
      </c>
      <c r="AB3338">
        <v>0.74499400000000005</v>
      </c>
      <c r="AC3338">
        <v>0.74709300000000001</v>
      </c>
      <c r="AD3338">
        <v>0.74919199999999997</v>
      </c>
      <c r="AE3338">
        <v>0.75129000000000001</v>
      </c>
      <c r="AF3338">
        <v>0.75338899999999998</v>
      </c>
      <c r="AG3338">
        <v>0.75548700000000002</v>
      </c>
      <c r="AH3338">
        <v>0.75758599999999998</v>
      </c>
      <c r="AI3338">
        <v>0.75968500000000005</v>
      </c>
      <c r="AJ3338">
        <v>0.76178299999999999</v>
      </c>
      <c r="AK3338">
        <v>0.76388199999999995</v>
      </c>
      <c r="AL3338">
        <v>0.76597999999999999</v>
      </c>
      <c r="AM3338">
        <v>0.76807899999999996</v>
      </c>
      <c r="AN3338">
        <v>0.770177</v>
      </c>
      <c r="AO3338" s="1">
        <v>2E-3</v>
      </c>
    </row>
    <row r="3339" spans="1:41" hidden="1" x14ac:dyDescent="0.2">
      <c r="A3339" t="s">
        <v>2646</v>
      </c>
      <c r="B3339" t="s">
        <v>122</v>
      </c>
    </row>
    <row r="3340" spans="1:41" hidden="1" x14ac:dyDescent="0.2">
      <c r="A3340" t="s">
        <v>2646</v>
      </c>
      <c r="B3340" t="s">
        <v>9</v>
      </c>
      <c r="C3340" t="s">
        <v>2648</v>
      </c>
      <c r="D3340" t="s">
        <v>2672</v>
      </c>
      <c r="E3340" t="s">
        <v>2650</v>
      </c>
      <c r="I3340" t="s">
        <v>10</v>
      </c>
    </row>
    <row r="3341" spans="1:41" hidden="1" x14ac:dyDescent="0.2">
      <c r="A3341" t="s">
        <v>2646</v>
      </c>
      <c r="B3341" t="s">
        <v>11</v>
      </c>
      <c r="C3341" t="s">
        <v>2648</v>
      </c>
      <c r="D3341" t="s">
        <v>2672</v>
      </c>
      <c r="E3341" t="s">
        <v>2650</v>
      </c>
      <c r="F3341" t="s">
        <v>2651</v>
      </c>
      <c r="H3341" t="s">
        <v>2448</v>
      </c>
      <c r="I3341" t="s">
        <v>10</v>
      </c>
      <c r="K3341">
        <v>21.181087000000002</v>
      </c>
      <c r="L3341">
        <v>23.492273000000001</v>
      </c>
      <c r="M3341">
        <v>23.348002999999999</v>
      </c>
      <c r="N3341">
        <v>22.748346000000002</v>
      </c>
      <c r="O3341">
        <v>22.661463000000001</v>
      </c>
      <c r="P3341">
        <v>22.784673999999999</v>
      </c>
      <c r="Q3341">
        <v>23.136341000000002</v>
      </c>
      <c r="R3341">
        <v>23.690194999999999</v>
      </c>
      <c r="S3341">
        <v>24.139631000000001</v>
      </c>
      <c r="T3341">
        <v>24.604341999999999</v>
      </c>
      <c r="U3341">
        <v>27.041397</v>
      </c>
      <c r="V3341">
        <v>27.400938</v>
      </c>
      <c r="W3341">
        <v>28.024816999999999</v>
      </c>
      <c r="X3341">
        <v>28.263628000000001</v>
      </c>
      <c r="Y3341">
        <v>28.433109000000002</v>
      </c>
      <c r="Z3341">
        <v>28.615917</v>
      </c>
      <c r="AA3341">
        <v>28.831858</v>
      </c>
      <c r="AB3341">
        <v>29.038084000000001</v>
      </c>
      <c r="AC3341">
        <v>29.164584999999999</v>
      </c>
      <c r="AD3341">
        <v>29.450686000000001</v>
      </c>
      <c r="AE3341">
        <v>29.662302</v>
      </c>
      <c r="AF3341">
        <v>29.730972000000001</v>
      </c>
      <c r="AG3341">
        <v>29.91329</v>
      </c>
      <c r="AH3341">
        <v>30.141064</v>
      </c>
      <c r="AI3341">
        <v>30.219591000000001</v>
      </c>
      <c r="AJ3341">
        <v>30.338642</v>
      </c>
      <c r="AK3341">
        <v>30.427591</v>
      </c>
      <c r="AL3341">
        <v>30.479225</v>
      </c>
      <c r="AM3341">
        <v>30.470313999999998</v>
      </c>
      <c r="AN3341">
        <v>30.442785000000001</v>
      </c>
      <c r="AO3341" s="1">
        <v>1.2999999999999999E-2</v>
      </c>
    </row>
    <row r="3342" spans="1:41" hidden="1" x14ac:dyDescent="0.2">
      <c r="A3342" t="s">
        <v>2646</v>
      </c>
      <c r="B3342" t="s">
        <v>13</v>
      </c>
      <c r="C3342" t="s">
        <v>2648</v>
      </c>
      <c r="D3342" t="s">
        <v>2672</v>
      </c>
      <c r="E3342" t="s">
        <v>2650</v>
      </c>
      <c r="F3342" t="s">
        <v>2652</v>
      </c>
      <c r="H3342" t="s">
        <v>2449</v>
      </c>
      <c r="I3342" t="s">
        <v>10</v>
      </c>
      <c r="K3342">
        <v>21.180817000000001</v>
      </c>
      <c r="L3342">
        <v>23.871207999999999</v>
      </c>
      <c r="M3342">
        <v>22.457563</v>
      </c>
      <c r="N3342">
        <v>21.176489</v>
      </c>
      <c r="O3342">
        <v>20.692436000000001</v>
      </c>
      <c r="P3342">
        <v>20.466625000000001</v>
      </c>
      <c r="Q3342">
        <v>20.406276999999999</v>
      </c>
      <c r="R3342">
        <v>20.567405999999998</v>
      </c>
      <c r="S3342">
        <v>20.836335999999999</v>
      </c>
      <c r="T3342">
        <v>21.060445999999999</v>
      </c>
      <c r="U3342">
        <v>23.248757999999999</v>
      </c>
      <c r="V3342">
        <v>23.867377999999999</v>
      </c>
      <c r="W3342">
        <v>24.222847000000002</v>
      </c>
      <c r="X3342">
        <v>24.379415999999999</v>
      </c>
      <c r="Y3342">
        <v>24.42568</v>
      </c>
      <c r="Z3342">
        <v>24.492411000000001</v>
      </c>
      <c r="AA3342">
        <v>24.635446999999999</v>
      </c>
      <c r="AB3342">
        <v>24.849815</v>
      </c>
      <c r="AC3342">
        <v>24.945063000000001</v>
      </c>
      <c r="AD3342">
        <v>25.199043</v>
      </c>
      <c r="AE3342">
        <v>25.317271999999999</v>
      </c>
      <c r="AF3342">
        <v>25.380419</v>
      </c>
      <c r="AG3342">
        <v>25.439297</v>
      </c>
      <c r="AH3342">
        <v>25.468236999999998</v>
      </c>
      <c r="AI3342">
        <v>25.489205999999999</v>
      </c>
      <c r="AJ3342">
        <v>25.471920000000001</v>
      </c>
      <c r="AK3342">
        <v>25.394217999999999</v>
      </c>
      <c r="AL3342">
        <v>25.309419999999999</v>
      </c>
      <c r="AM3342">
        <v>25.359324999999998</v>
      </c>
      <c r="AN3342">
        <v>25.371931</v>
      </c>
      <c r="AO3342" s="1">
        <v>6.0000000000000001E-3</v>
      </c>
    </row>
    <row r="3343" spans="1:41" hidden="1" x14ac:dyDescent="0.2">
      <c r="A3343" t="s">
        <v>2646</v>
      </c>
      <c r="B3343" t="s">
        <v>15</v>
      </c>
      <c r="C3343" t="s">
        <v>2648</v>
      </c>
      <c r="D3343" t="s">
        <v>2672</v>
      </c>
      <c r="E3343" t="s">
        <v>2650</v>
      </c>
      <c r="F3343" t="s">
        <v>2653</v>
      </c>
      <c r="H3343" t="s">
        <v>2450</v>
      </c>
      <c r="I3343" t="s">
        <v>10</v>
      </c>
      <c r="K3343">
        <v>21.181218999999999</v>
      </c>
      <c r="L3343">
        <v>24.869425</v>
      </c>
      <c r="M3343">
        <v>24.587406000000001</v>
      </c>
      <c r="N3343">
        <v>24.945367999999998</v>
      </c>
      <c r="O3343">
        <v>25.744236000000001</v>
      </c>
      <c r="P3343">
        <v>26.525082000000001</v>
      </c>
      <c r="Q3343">
        <v>27.267831999999999</v>
      </c>
      <c r="R3343">
        <v>28.116184000000001</v>
      </c>
      <c r="S3343">
        <v>29.458615999999999</v>
      </c>
      <c r="T3343">
        <v>30.490784000000001</v>
      </c>
      <c r="U3343">
        <v>31.435155999999999</v>
      </c>
      <c r="V3343">
        <v>32.601990000000001</v>
      </c>
      <c r="W3343">
        <v>31.992353000000001</v>
      </c>
      <c r="X3343">
        <v>32.222279</v>
      </c>
      <c r="Y3343">
        <v>32.504447999999996</v>
      </c>
      <c r="Z3343">
        <v>32.895358999999999</v>
      </c>
      <c r="AA3343">
        <v>33.326552999999997</v>
      </c>
      <c r="AB3343">
        <v>33.762217999999997</v>
      </c>
      <c r="AC3343">
        <v>34.290951</v>
      </c>
      <c r="AD3343">
        <v>34.578136000000001</v>
      </c>
      <c r="AE3343">
        <v>34.838543000000001</v>
      </c>
      <c r="AF3343">
        <v>34.962356999999997</v>
      </c>
      <c r="AG3343">
        <v>35.294162999999998</v>
      </c>
      <c r="AH3343">
        <v>35.757174999999997</v>
      </c>
      <c r="AI3343">
        <v>36.240856000000001</v>
      </c>
      <c r="AJ3343">
        <v>36.584152000000003</v>
      </c>
      <c r="AK3343">
        <v>36.864852999999997</v>
      </c>
      <c r="AL3343">
        <v>39.578448999999999</v>
      </c>
      <c r="AM3343">
        <v>38.491397999999997</v>
      </c>
      <c r="AN3343">
        <v>39.806815999999998</v>
      </c>
      <c r="AO3343" s="1">
        <v>2.1999999999999999E-2</v>
      </c>
    </row>
    <row r="3344" spans="1:41" hidden="1" x14ac:dyDescent="0.2">
      <c r="A3344" t="s">
        <v>2646</v>
      </c>
      <c r="B3344" t="s">
        <v>79</v>
      </c>
      <c r="C3344" t="s">
        <v>2648</v>
      </c>
      <c r="D3344" t="s">
        <v>2672</v>
      </c>
      <c r="E3344" t="s">
        <v>2665</v>
      </c>
      <c r="I3344" t="s">
        <v>10</v>
      </c>
    </row>
    <row r="3345" spans="1:41" hidden="1" x14ac:dyDescent="0.2">
      <c r="A3345" t="s">
        <v>2646</v>
      </c>
      <c r="B3345" t="s">
        <v>11</v>
      </c>
      <c r="C3345" t="s">
        <v>2648</v>
      </c>
      <c r="D3345" t="s">
        <v>2672</v>
      </c>
      <c r="E3345" t="s">
        <v>2665</v>
      </c>
      <c r="F3345" t="s">
        <v>2651</v>
      </c>
      <c r="H3345" t="s">
        <v>2451</v>
      </c>
      <c r="I3345" t="s">
        <v>10</v>
      </c>
      <c r="K3345">
        <v>31.398050000000001</v>
      </c>
      <c r="L3345">
        <v>31.398060000000001</v>
      </c>
      <c r="M3345">
        <v>32.387343999999999</v>
      </c>
      <c r="N3345">
        <v>32.829945000000002</v>
      </c>
      <c r="O3345">
        <v>32.791652999999997</v>
      </c>
      <c r="P3345">
        <v>33.136898000000002</v>
      </c>
      <c r="Q3345">
        <v>33.502220000000001</v>
      </c>
      <c r="R3345">
        <v>33.808444999999999</v>
      </c>
      <c r="S3345">
        <v>34.000239999999998</v>
      </c>
      <c r="T3345">
        <v>34.541350999999999</v>
      </c>
      <c r="U3345">
        <v>38.382561000000003</v>
      </c>
      <c r="V3345">
        <v>38.597267000000002</v>
      </c>
      <c r="W3345">
        <v>39.277168000000003</v>
      </c>
      <c r="X3345">
        <v>39.411673999999998</v>
      </c>
      <c r="Y3345">
        <v>39.523724000000001</v>
      </c>
      <c r="Z3345">
        <v>39.660473000000003</v>
      </c>
      <c r="AA3345">
        <v>39.79327</v>
      </c>
      <c r="AB3345">
        <v>40.159927000000003</v>
      </c>
      <c r="AC3345">
        <v>40.168922000000002</v>
      </c>
      <c r="AD3345">
        <v>40.485686999999999</v>
      </c>
      <c r="AE3345">
        <v>40.690219999999997</v>
      </c>
      <c r="AF3345">
        <v>40.757145000000001</v>
      </c>
      <c r="AG3345">
        <v>41.139313000000001</v>
      </c>
      <c r="AH3345">
        <v>41.421398000000003</v>
      </c>
      <c r="AI3345">
        <v>41.593384</v>
      </c>
      <c r="AJ3345">
        <v>41.833508000000002</v>
      </c>
      <c r="AK3345">
        <v>41.953335000000003</v>
      </c>
      <c r="AL3345">
        <v>41.868721000000001</v>
      </c>
      <c r="AM3345">
        <v>41.894672</v>
      </c>
      <c r="AN3345">
        <v>41.984444000000003</v>
      </c>
      <c r="AO3345" s="1">
        <v>0.01</v>
      </c>
    </row>
    <row r="3346" spans="1:41" hidden="1" x14ac:dyDescent="0.2">
      <c r="A3346" t="s">
        <v>2646</v>
      </c>
      <c r="B3346" t="s">
        <v>13</v>
      </c>
      <c r="C3346" t="s">
        <v>2648</v>
      </c>
      <c r="D3346" t="s">
        <v>2672</v>
      </c>
      <c r="E3346" t="s">
        <v>2665</v>
      </c>
      <c r="F3346" t="s">
        <v>2652</v>
      </c>
      <c r="H3346" t="s">
        <v>2452</v>
      </c>
      <c r="I3346" t="s">
        <v>10</v>
      </c>
      <c r="K3346">
        <v>31.398050000000001</v>
      </c>
      <c r="L3346">
        <v>31.398060000000001</v>
      </c>
      <c r="M3346">
        <v>31.905441</v>
      </c>
      <c r="N3346">
        <v>31.816557</v>
      </c>
      <c r="O3346">
        <v>31.688828999999998</v>
      </c>
      <c r="P3346">
        <v>31.866403999999999</v>
      </c>
      <c r="Q3346">
        <v>32.209811999999999</v>
      </c>
      <c r="R3346">
        <v>32.325935000000001</v>
      </c>
      <c r="S3346">
        <v>32.448146999999999</v>
      </c>
      <c r="T3346">
        <v>32.729477000000003</v>
      </c>
      <c r="U3346">
        <v>36.263306</v>
      </c>
      <c r="V3346">
        <v>36.922969999999999</v>
      </c>
      <c r="W3346">
        <v>36.976841</v>
      </c>
      <c r="X3346">
        <v>36.953712000000003</v>
      </c>
      <c r="Y3346">
        <v>36.962902</v>
      </c>
      <c r="Z3346">
        <v>36.959248000000002</v>
      </c>
      <c r="AA3346">
        <v>36.895077000000001</v>
      </c>
      <c r="AB3346">
        <v>37.100200999999998</v>
      </c>
      <c r="AC3346">
        <v>37.134791999999997</v>
      </c>
      <c r="AD3346">
        <v>37.606560000000002</v>
      </c>
      <c r="AE3346">
        <v>37.766627999999997</v>
      </c>
      <c r="AF3346">
        <v>37.775623000000003</v>
      </c>
      <c r="AG3346">
        <v>38.024783999999997</v>
      </c>
      <c r="AH3346">
        <v>38.219420999999997</v>
      </c>
      <c r="AI3346">
        <v>38.267578</v>
      </c>
      <c r="AJ3346">
        <v>38.453659000000002</v>
      </c>
      <c r="AK3346">
        <v>38.268875000000001</v>
      </c>
      <c r="AL3346">
        <v>38.39423</v>
      </c>
      <c r="AM3346">
        <v>38.713481999999999</v>
      </c>
      <c r="AN3346">
        <v>38.975349000000001</v>
      </c>
      <c r="AO3346" s="1">
        <v>7.0000000000000001E-3</v>
      </c>
    </row>
    <row r="3347" spans="1:41" hidden="1" x14ac:dyDescent="0.2">
      <c r="A3347" t="s">
        <v>2646</v>
      </c>
      <c r="B3347" t="s">
        <v>15</v>
      </c>
      <c r="C3347" t="s">
        <v>2648</v>
      </c>
      <c r="D3347" t="s">
        <v>2672</v>
      </c>
      <c r="E3347" t="s">
        <v>2665</v>
      </c>
      <c r="F3347" t="s">
        <v>2653</v>
      </c>
      <c r="H3347" t="s">
        <v>2453</v>
      </c>
      <c r="I3347" t="s">
        <v>10</v>
      </c>
      <c r="K3347">
        <v>31.398050000000001</v>
      </c>
      <c r="L3347">
        <v>31.398060000000001</v>
      </c>
      <c r="M3347">
        <v>32.213821000000003</v>
      </c>
      <c r="N3347">
        <v>33.464770999999999</v>
      </c>
      <c r="O3347">
        <v>33.896557000000001</v>
      </c>
      <c r="P3347">
        <v>34.366531000000002</v>
      </c>
      <c r="Q3347">
        <v>34.887943</v>
      </c>
      <c r="R3347">
        <v>35.434882999999999</v>
      </c>
      <c r="S3347">
        <v>36.557926000000002</v>
      </c>
      <c r="T3347">
        <v>37.038775999999999</v>
      </c>
      <c r="U3347">
        <v>37.537430000000001</v>
      </c>
      <c r="V3347">
        <v>38.555728999999999</v>
      </c>
      <c r="W3347">
        <v>42.018925000000003</v>
      </c>
      <c r="X3347">
        <v>42.285617999999999</v>
      </c>
      <c r="Y3347">
        <v>42.965224999999997</v>
      </c>
      <c r="Z3347">
        <v>43.157058999999997</v>
      </c>
      <c r="AA3347">
        <v>43.439903000000001</v>
      </c>
      <c r="AB3347">
        <v>43.539149999999999</v>
      </c>
      <c r="AC3347">
        <v>43.693527000000003</v>
      </c>
      <c r="AD3347">
        <v>43.418793000000001</v>
      </c>
      <c r="AE3347">
        <v>43.440586000000003</v>
      </c>
      <c r="AF3347">
        <v>43.720649999999999</v>
      </c>
      <c r="AG3347">
        <v>44.163651000000002</v>
      </c>
      <c r="AH3347">
        <v>44.236556999999998</v>
      </c>
      <c r="AI3347">
        <v>44.605186000000003</v>
      </c>
      <c r="AJ3347">
        <v>44.717148000000002</v>
      </c>
      <c r="AK3347">
        <v>44.760632000000001</v>
      </c>
      <c r="AL3347">
        <v>44.665137999999999</v>
      </c>
      <c r="AM3347">
        <v>44.839843999999999</v>
      </c>
      <c r="AN3347">
        <v>45.014575999999998</v>
      </c>
      <c r="AO3347" s="1">
        <v>1.2E-2</v>
      </c>
    </row>
    <row r="3348" spans="1:41" hidden="1" x14ac:dyDescent="0.2">
      <c r="A3348" t="s">
        <v>2646</v>
      </c>
      <c r="B3348" t="s">
        <v>83</v>
      </c>
      <c r="C3348" t="s">
        <v>2648</v>
      </c>
      <c r="D3348" t="s">
        <v>2672</v>
      </c>
      <c r="E3348" t="s">
        <v>2666</v>
      </c>
      <c r="I3348" t="s">
        <v>10</v>
      </c>
    </row>
    <row r="3349" spans="1:41" hidden="1" x14ac:dyDescent="0.2">
      <c r="A3349" t="s">
        <v>2646</v>
      </c>
      <c r="B3349" t="s">
        <v>11</v>
      </c>
      <c r="C3349" t="s">
        <v>2648</v>
      </c>
      <c r="D3349" t="s">
        <v>2672</v>
      </c>
      <c r="E3349" t="s">
        <v>2666</v>
      </c>
      <c r="F3349" t="s">
        <v>2651</v>
      </c>
      <c r="H3349" t="s">
        <v>2454</v>
      </c>
      <c r="I3349" t="s">
        <v>10</v>
      </c>
      <c r="K3349">
        <v>29.587118</v>
      </c>
      <c r="L3349">
        <v>28.883984000000002</v>
      </c>
      <c r="M3349">
        <v>27.07732</v>
      </c>
      <c r="N3349">
        <v>27.452915000000001</v>
      </c>
      <c r="O3349">
        <v>27.418099999999999</v>
      </c>
      <c r="P3349">
        <v>27.698098999999999</v>
      </c>
      <c r="Q3349">
        <v>27.992014000000001</v>
      </c>
      <c r="R3349">
        <v>28.247736</v>
      </c>
      <c r="S3349">
        <v>28.407865999999999</v>
      </c>
      <c r="T3349">
        <v>28.859741</v>
      </c>
      <c r="U3349">
        <v>32.304496999999998</v>
      </c>
      <c r="V3349">
        <v>32.484760000000001</v>
      </c>
      <c r="W3349">
        <v>33.101985999999997</v>
      </c>
      <c r="X3349">
        <v>33.215133999999999</v>
      </c>
      <c r="Y3349">
        <v>33.309322000000002</v>
      </c>
      <c r="Z3349">
        <v>33.424210000000002</v>
      </c>
      <c r="AA3349">
        <v>33.535721000000002</v>
      </c>
      <c r="AB3349">
        <v>33.843829999999997</v>
      </c>
      <c r="AC3349">
        <v>33.851173000000003</v>
      </c>
      <c r="AD3349">
        <v>34.117393</v>
      </c>
      <c r="AE3349">
        <v>34.289116</v>
      </c>
      <c r="AF3349">
        <v>34.345238000000002</v>
      </c>
      <c r="AG3349">
        <v>34.629513000000003</v>
      </c>
      <c r="AH3349">
        <v>34.861060999999999</v>
      </c>
      <c r="AI3349">
        <v>35.005485999999998</v>
      </c>
      <c r="AJ3349">
        <v>35.207172</v>
      </c>
      <c r="AK3349">
        <v>35.307980000000001</v>
      </c>
      <c r="AL3349">
        <v>35.237003000000001</v>
      </c>
      <c r="AM3349">
        <v>35.258845999999998</v>
      </c>
      <c r="AN3349">
        <v>35.334251000000002</v>
      </c>
      <c r="AO3349" s="1">
        <v>6.0000000000000001E-3</v>
      </c>
    </row>
    <row r="3350" spans="1:41" hidden="1" x14ac:dyDescent="0.2">
      <c r="A3350" t="s">
        <v>2646</v>
      </c>
      <c r="B3350" t="s">
        <v>13</v>
      </c>
      <c r="C3350" t="s">
        <v>2648</v>
      </c>
      <c r="D3350" t="s">
        <v>2672</v>
      </c>
      <c r="E3350" t="s">
        <v>2666</v>
      </c>
      <c r="F3350" t="s">
        <v>2652</v>
      </c>
      <c r="H3350" t="s">
        <v>2455</v>
      </c>
      <c r="I3350" t="s">
        <v>10</v>
      </c>
      <c r="K3350">
        <v>29.586939000000001</v>
      </c>
      <c r="L3350">
        <v>28.884063999999999</v>
      </c>
      <c r="M3350">
        <v>26.709553</v>
      </c>
      <c r="N3350">
        <v>26.638072999999999</v>
      </c>
      <c r="O3350">
        <v>26.532152</v>
      </c>
      <c r="P3350">
        <v>26.66741</v>
      </c>
      <c r="Q3350">
        <v>26.942112000000002</v>
      </c>
      <c r="R3350">
        <v>27.043655000000001</v>
      </c>
      <c r="S3350">
        <v>27.162541999999998</v>
      </c>
      <c r="T3350">
        <v>27.397722000000002</v>
      </c>
      <c r="U3350">
        <v>30.589251000000001</v>
      </c>
      <c r="V3350">
        <v>31.200384</v>
      </c>
      <c r="W3350">
        <v>31.221518</v>
      </c>
      <c r="X3350">
        <v>31.206883999999999</v>
      </c>
      <c r="Y3350">
        <v>31.214527</v>
      </c>
      <c r="Z3350">
        <v>31.225650999999999</v>
      </c>
      <c r="AA3350">
        <v>31.15962</v>
      </c>
      <c r="AB3350">
        <v>31.324615000000001</v>
      </c>
      <c r="AC3350">
        <v>31.353949</v>
      </c>
      <c r="AD3350">
        <v>31.753035000000001</v>
      </c>
      <c r="AE3350">
        <v>31.887682000000002</v>
      </c>
      <c r="AF3350">
        <v>31.892976999999998</v>
      </c>
      <c r="AG3350">
        <v>32.102710999999999</v>
      </c>
      <c r="AH3350">
        <v>32.246974999999999</v>
      </c>
      <c r="AI3350">
        <v>32.289883000000003</v>
      </c>
      <c r="AJ3350">
        <v>32.458992000000002</v>
      </c>
      <c r="AK3350">
        <v>32.303406000000003</v>
      </c>
      <c r="AL3350">
        <v>32.409053999999998</v>
      </c>
      <c r="AM3350">
        <v>32.678348999999997</v>
      </c>
      <c r="AN3350">
        <v>32.899258000000003</v>
      </c>
      <c r="AO3350" s="1">
        <v>4.0000000000000001E-3</v>
      </c>
    </row>
    <row r="3351" spans="1:41" hidden="1" x14ac:dyDescent="0.2">
      <c r="A3351" t="s">
        <v>2646</v>
      </c>
      <c r="B3351" t="s">
        <v>15</v>
      </c>
      <c r="C3351" t="s">
        <v>2648</v>
      </c>
      <c r="D3351" t="s">
        <v>2672</v>
      </c>
      <c r="E3351" t="s">
        <v>2666</v>
      </c>
      <c r="F3351" t="s">
        <v>2653</v>
      </c>
      <c r="H3351" t="s">
        <v>2456</v>
      </c>
      <c r="I3351" t="s">
        <v>10</v>
      </c>
      <c r="K3351">
        <v>29.586946000000001</v>
      </c>
      <c r="L3351">
        <v>28.884060000000002</v>
      </c>
      <c r="M3351">
        <v>26.961144999999998</v>
      </c>
      <c r="N3351">
        <v>28.003124</v>
      </c>
      <c r="O3351">
        <v>28.362203999999998</v>
      </c>
      <c r="P3351">
        <v>28.749205</v>
      </c>
      <c r="Q3351">
        <v>29.176964000000002</v>
      </c>
      <c r="R3351">
        <v>29.618061000000001</v>
      </c>
      <c r="S3351">
        <v>30.558847</v>
      </c>
      <c r="T3351">
        <v>30.962933</v>
      </c>
      <c r="U3351">
        <v>31.389194</v>
      </c>
      <c r="V3351">
        <v>32.273505999999998</v>
      </c>
      <c r="W3351">
        <v>35.377754000000003</v>
      </c>
      <c r="X3351">
        <v>35.607329999999997</v>
      </c>
      <c r="Y3351">
        <v>36.184401999999999</v>
      </c>
      <c r="Z3351">
        <v>36.367446999999999</v>
      </c>
      <c r="AA3351">
        <v>36.582745000000003</v>
      </c>
      <c r="AB3351">
        <v>36.666038999999998</v>
      </c>
      <c r="AC3351">
        <v>36.795501999999999</v>
      </c>
      <c r="AD3351">
        <v>36.567073999999998</v>
      </c>
      <c r="AE3351">
        <v>36.604987999999999</v>
      </c>
      <c r="AF3351">
        <v>36.817883000000002</v>
      </c>
      <c r="AG3351">
        <v>37.190201000000002</v>
      </c>
      <c r="AH3351">
        <v>37.251368999999997</v>
      </c>
      <c r="AI3351">
        <v>37.543545000000002</v>
      </c>
      <c r="AJ3351">
        <v>37.649323000000003</v>
      </c>
      <c r="AK3351">
        <v>37.674404000000003</v>
      </c>
      <c r="AL3351">
        <v>37.611679000000002</v>
      </c>
      <c r="AM3351">
        <v>37.755809999999997</v>
      </c>
      <c r="AN3351">
        <v>37.905338</v>
      </c>
      <c r="AO3351" s="1">
        <v>8.9999999999999993E-3</v>
      </c>
    </row>
    <row r="3352" spans="1:41" hidden="1" x14ac:dyDescent="0.2">
      <c r="A3352" t="s">
        <v>2646</v>
      </c>
      <c r="B3352" t="s">
        <v>87</v>
      </c>
      <c r="C3352" t="s">
        <v>2648</v>
      </c>
      <c r="D3352" t="s">
        <v>2672</v>
      </c>
      <c r="E3352" t="s">
        <v>2667</v>
      </c>
      <c r="I3352" t="s">
        <v>10</v>
      </c>
    </row>
    <row r="3353" spans="1:41" hidden="1" x14ac:dyDescent="0.2">
      <c r="A3353" t="s">
        <v>2646</v>
      </c>
      <c r="B3353" t="s">
        <v>11</v>
      </c>
      <c r="C3353" t="s">
        <v>2648</v>
      </c>
      <c r="D3353" t="s">
        <v>2672</v>
      </c>
      <c r="E3353" t="s">
        <v>2667</v>
      </c>
      <c r="F3353" t="s">
        <v>2651</v>
      </c>
      <c r="H3353" t="s">
        <v>2457</v>
      </c>
      <c r="I3353" t="s">
        <v>10</v>
      </c>
      <c r="K3353">
        <v>14.864630999999999</v>
      </c>
      <c r="L3353">
        <v>15.506244000000001</v>
      </c>
      <c r="M3353">
        <v>14.570186</v>
      </c>
      <c r="N3353">
        <v>15.614713</v>
      </c>
      <c r="O3353">
        <v>15.651361</v>
      </c>
      <c r="P3353">
        <v>15.681858</v>
      </c>
      <c r="Q3353">
        <v>15.985703000000001</v>
      </c>
      <c r="R3353">
        <v>16.228587999999998</v>
      </c>
      <c r="S3353">
        <v>16.425308000000001</v>
      </c>
      <c r="T3353">
        <v>16.374779</v>
      </c>
      <c r="U3353">
        <v>17.042473000000001</v>
      </c>
      <c r="V3353">
        <v>17.226683000000001</v>
      </c>
      <c r="W3353">
        <v>17.360745999999999</v>
      </c>
      <c r="X3353">
        <v>17.536341</v>
      </c>
      <c r="Y3353">
        <v>17.647504999999999</v>
      </c>
      <c r="Z3353">
        <v>17.841660999999998</v>
      </c>
      <c r="AA3353">
        <v>18.093368999999999</v>
      </c>
      <c r="AB3353">
        <v>18.271180999999999</v>
      </c>
      <c r="AC3353">
        <v>18.363275999999999</v>
      </c>
      <c r="AD3353">
        <v>18.571428000000001</v>
      </c>
      <c r="AE3353">
        <v>18.704035000000001</v>
      </c>
      <c r="AF3353">
        <v>18.734839999999998</v>
      </c>
      <c r="AG3353">
        <v>19.011977999999999</v>
      </c>
      <c r="AH3353">
        <v>19.320677</v>
      </c>
      <c r="AI3353">
        <v>19.426729000000002</v>
      </c>
      <c r="AJ3353">
        <v>19.651743</v>
      </c>
      <c r="AK3353">
        <v>19.777594000000001</v>
      </c>
      <c r="AL3353">
        <v>19.742771000000001</v>
      </c>
      <c r="AM3353">
        <v>19.760135999999999</v>
      </c>
      <c r="AN3353">
        <v>19.737579</v>
      </c>
      <c r="AO3353" s="1">
        <v>0.01</v>
      </c>
    </row>
    <row r="3354" spans="1:41" hidden="1" x14ac:dyDescent="0.2">
      <c r="A3354" t="s">
        <v>2646</v>
      </c>
      <c r="B3354" t="s">
        <v>13</v>
      </c>
      <c r="C3354" t="s">
        <v>2648</v>
      </c>
      <c r="D3354" t="s">
        <v>2672</v>
      </c>
      <c r="E3354" t="s">
        <v>2667</v>
      </c>
      <c r="F3354" t="s">
        <v>2652</v>
      </c>
      <c r="H3354" t="s">
        <v>2458</v>
      </c>
      <c r="I3354" t="s">
        <v>10</v>
      </c>
      <c r="K3354">
        <v>14.864630999999999</v>
      </c>
      <c r="L3354">
        <v>15.506244000000001</v>
      </c>
      <c r="M3354">
        <v>14.140200999999999</v>
      </c>
      <c r="N3354">
        <v>14.61978</v>
      </c>
      <c r="O3354">
        <v>14.718033</v>
      </c>
      <c r="P3354">
        <v>14.838466</v>
      </c>
      <c r="Q3354">
        <v>15.033770000000001</v>
      </c>
      <c r="R3354">
        <v>15.278862999999999</v>
      </c>
      <c r="S3354">
        <v>15.410696</v>
      </c>
      <c r="T3354">
        <v>15.356458</v>
      </c>
      <c r="U3354">
        <v>15.802104999999999</v>
      </c>
      <c r="V3354">
        <v>15.971943</v>
      </c>
      <c r="W3354">
        <v>15.957106</v>
      </c>
      <c r="X3354">
        <v>15.814233</v>
      </c>
      <c r="Y3354">
        <v>15.842556999999999</v>
      </c>
      <c r="Z3354">
        <v>15.821049</v>
      </c>
      <c r="AA3354">
        <v>15.858409999999999</v>
      </c>
      <c r="AB3354">
        <v>16.027239000000002</v>
      </c>
      <c r="AC3354">
        <v>16.031237000000001</v>
      </c>
      <c r="AD3354">
        <v>16.374521000000001</v>
      </c>
      <c r="AE3354">
        <v>16.521221000000001</v>
      </c>
      <c r="AF3354">
        <v>16.514665999999998</v>
      </c>
      <c r="AG3354">
        <v>16.839608999999999</v>
      </c>
      <c r="AH3354">
        <v>16.980961000000001</v>
      </c>
      <c r="AI3354">
        <v>17.054586</v>
      </c>
      <c r="AJ3354">
        <v>17.277826000000001</v>
      </c>
      <c r="AK3354">
        <v>17.177471000000001</v>
      </c>
      <c r="AL3354">
        <v>17.256551999999999</v>
      </c>
      <c r="AM3354">
        <v>17.515940000000001</v>
      </c>
      <c r="AN3354">
        <v>17.665939000000002</v>
      </c>
      <c r="AO3354" s="1">
        <v>6.0000000000000001E-3</v>
      </c>
    </row>
    <row r="3355" spans="1:41" hidden="1" x14ac:dyDescent="0.2">
      <c r="A3355" t="s">
        <v>2646</v>
      </c>
      <c r="B3355" t="s">
        <v>15</v>
      </c>
      <c r="C3355" t="s">
        <v>2648</v>
      </c>
      <c r="D3355" t="s">
        <v>2672</v>
      </c>
      <c r="E3355" t="s">
        <v>2667</v>
      </c>
      <c r="F3355" t="s">
        <v>2653</v>
      </c>
      <c r="H3355" t="s">
        <v>2459</v>
      </c>
      <c r="I3355" t="s">
        <v>10</v>
      </c>
      <c r="K3355">
        <v>14.864630999999999</v>
      </c>
      <c r="L3355">
        <v>15.506244000000001</v>
      </c>
      <c r="M3355">
        <v>14.283640999999999</v>
      </c>
      <c r="N3355">
        <v>15.687817000000001</v>
      </c>
      <c r="O3355">
        <v>16.103054</v>
      </c>
      <c r="P3355">
        <v>16.409590000000001</v>
      </c>
      <c r="Q3355">
        <v>16.767863999999999</v>
      </c>
      <c r="R3355">
        <v>17.337603000000001</v>
      </c>
      <c r="S3355">
        <v>18.336400999999999</v>
      </c>
      <c r="T3355">
        <v>18.668253</v>
      </c>
      <c r="U3355">
        <v>19.148074999999999</v>
      </c>
      <c r="V3355">
        <v>19.563334000000001</v>
      </c>
      <c r="W3355">
        <v>20.082419999999999</v>
      </c>
      <c r="X3355">
        <v>20.362762</v>
      </c>
      <c r="Y3355">
        <v>20.5215</v>
      </c>
      <c r="Z3355">
        <v>20.747952000000002</v>
      </c>
      <c r="AA3355">
        <v>21.008403999999999</v>
      </c>
      <c r="AB3355">
        <v>21.078019999999999</v>
      </c>
      <c r="AC3355">
        <v>21.263826000000002</v>
      </c>
      <c r="AD3355">
        <v>20.990517000000001</v>
      </c>
      <c r="AE3355">
        <v>20.928979999999999</v>
      </c>
      <c r="AF3355">
        <v>21.036090999999999</v>
      </c>
      <c r="AG3355">
        <v>21.346198999999999</v>
      </c>
      <c r="AH3355">
        <v>21.560649999999999</v>
      </c>
      <c r="AI3355">
        <v>21.943068</v>
      </c>
      <c r="AJ3355">
        <v>22.013504000000001</v>
      </c>
      <c r="AK3355">
        <v>22.114286</v>
      </c>
      <c r="AL3355">
        <v>21.976790999999999</v>
      </c>
      <c r="AM3355">
        <v>21.981774999999999</v>
      </c>
      <c r="AN3355">
        <v>22.134411</v>
      </c>
      <c r="AO3355" s="1">
        <v>1.4E-2</v>
      </c>
    </row>
    <row r="3356" spans="1:41" hidden="1" x14ac:dyDescent="0.2">
      <c r="A3356" t="s">
        <v>2646</v>
      </c>
      <c r="B3356" t="s">
        <v>17</v>
      </c>
      <c r="C3356" t="s">
        <v>2648</v>
      </c>
      <c r="D3356" t="s">
        <v>2672</v>
      </c>
      <c r="E3356" t="s">
        <v>2654</v>
      </c>
      <c r="I3356" t="s">
        <v>10</v>
      </c>
    </row>
    <row r="3357" spans="1:41" hidden="1" x14ac:dyDescent="0.2">
      <c r="A3357" t="s">
        <v>2646</v>
      </c>
      <c r="B3357" t="s">
        <v>11</v>
      </c>
      <c r="C3357" t="s">
        <v>2648</v>
      </c>
      <c r="D3357" t="s">
        <v>2672</v>
      </c>
      <c r="E3357" t="s">
        <v>2654</v>
      </c>
      <c r="F3357" t="s">
        <v>2651</v>
      </c>
      <c r="H3357" t="s">
        <v>2460</v>
      </c>
      <c r="I3357" t="s">
        <v>10</v>
      </c>
      <c r="K3357">
        <v>26.286239999999999</v>
      </c>
      <c r="L3357">
        <v>25.909136</v>
      </c>
      <c r="M3357">
        <v>25.376474000000002</v>
      </c>
      <c r="N3357">
        <v>26.248813999999999</v>
      </c>
      <c r="O3357">
        <v>26.305254000000001</v>
      </c>
      <c r="P3357">
        <v>26.329788000000001</v>
      </c>
      <c r="Q3357">
        <v>26.476687999999999</v>
      </c>
      <c r="R3357">
        <v>26.658611000000001</v>
      </c>
      <c r="S3357">
        <v>26.769131000000002</v>
      </c>
      <c r="T3357">
        <v>26.729139</v>
      </c>
      <c r="U3357">
        <v>29.388607</v>
      </c>
      <c r="V3357">
        <v>29.419270000000001</v>
      </c>
      <c r="W3357">
        <v>29.866551999999999</v>
      </c>
      <c r="X3357">
        <v>29.874165999999999</v>
      </c>
      <c r="Y3357">
        <v>29.957917999999999</v>
      </c>
      <c r="Z3357">
        <v>30.052996</v>
      </c>
      <c r="AA3357">
        <v>30.244204</v>
      </c>
      <c r="AB3357">
        <v>30.363444999999999</v>
      </c>
      <c r="AC3357">
        <v>30.430864</v>
      </c>
      <c r="AD3357">
        <v>30.609874999999999</v>
      </c>
      <c r="AE3357">
        <v>30.726315</v>
      </c>
      <c r="AF3357">
        <v>30.745654999999999</v>
      </c>
      <c r="AG3357">
        <v>31.026934000000001</v>
      </c>
      <c r="AH3357">
        <v>31.319739999999999</v>
      </c>
      <c r="AI3357">
        <v>31.469353000000002</v>
      </c>
      <c r="AJ3357">
        <v>31.619814000000002</v>
      </c>
      <c r="AK3357">
        <v>31.678004999999999</v>
      </c>
      <c r="AL3357">
        <v>31.638097999999999</v>
      </c>
      <c r="AM3357">
        <v>31.632206</v>
      </c>
      <c r="AN3357">
        <v>31.545362000000001</v>
      </c>
      <c r="AO3357" s="1">
        <v>6.0000000000000001E-3</v>
      </c>
    </row>
    <row r="3358" spans="1:41" hidden="1" x14ac:dyDescent="0.2">
      <c r="A3358" t="s">
        <v>2646</v>
      </c>
      <c r="B3358" t="s">
        <v>13</v>
      </c>
      <c r="C3358" t="s">
        <v>2648</v>
      </c>
      <c r="D3358" t="s">
        <v>2672</v>
      </c>
      <c r="E3358" t="s">
        <v>2654</v>
      </c>
      <c r="F3358" t="s">
        <v>2652</v>
      </c>
      <c r="H3358" t="s">
        <v>2461</v>
      </c>
      <c r="I3358" t="s">
        <v>10</v>
      </c>
      <c r="K3358">
        <v>26.286224000000001</v>
      </c>
      <c r="L3358">
        <v>25.91696</v>
      </c>
      <c r="M3358">
        <v>24.965824000000001</v>
      </c>
      <c r="N3358">
        <v>25.333718999999999</v>
      </c>
      <c r="O3358">
        <v>25.322115</v>
      </c>
      <c r="P3358">
        <v>25.398785</v>
      </c>
      <c r="Q3358">
        <v>25.553421</v>
      </c>
      <c r="R3358">
        <v>25.703606000000001</v>
      </c>
      <c r="S3358">
        <v>25.770589999999999</v>
      </c>
      <c r="T3358">
        <v>25.668431999999999</v>
      </c>
      <c r="U3358">
        <v>28.137858999999999</v>
      </c>
      <c r="V3358">
        <v>28.533735</v>
      </c>
      <c r="W3358">
        <v>28.515940000000001</v>
      </c>
      <c r="X3358">
        <v>28.336433</v>
      </c>
      <c r="Y3358">
        <v>28.310364</v>
      </c>
      <c r="Z3358">
        <v>28.280360999999999</v>
      </c>
      <c r="AA3358">
        <v>28.286947000000001</v>
      </c>
      <c r="AB3358">
        <v>28.352914999999999</v>
      </c>
      <c r="AC3358">
        <v>28.359349999999999</v>
      </c>
      <c r="AD3358">
        <v>28.644217999999999</v>
      </c>
      <c r="AE3358">
        <v>28.783387999999999</v>
      </c>
      <c r="AF3358">
        <v>28.777493</v>
      </c>
      <c r="AG3358">
        <v>29.011331999999999</v>
      </c>
      <c r="AH3358">
        <v>29.132988000000001</v>
      </c>
      <c r="AI3358">
        <v>29.168745000000001</v>
      </c>
      <c r="AJ3358">
        <v>29.36795</v>
      </c>
      <c r="AK3358">
        <v>29.278831</v>
      </c>
      <c r="AL3358">
        <v>29.336642999999999</v>
      </c>
      <c r="AM3358">
        <v>29.547232000000001</v>
      </c>
      <c r="AN3358">
        <v>29.673003999999999</v>
      </c>
      <c r="AO3358" s="1">
        <v>4.0000000000000001E-3</v>
      </c>
    </row>
    <row r="3359" spans="1:41" hidden="1" x14ac:dyDescent="0.2">
      <c r="A3359" t="s">
        <v>2646</v>
      </c>
      <c r="B3359" t="s">
        <v>15</v>
      </c>
      <c r="C3359" t="s">
        <v>2648</v>
      </c>
      <c r="D3359" t="s">
        <v>2672</v>
      </c>
      <c r="E3359" t="s">
        <v>2654</v>
      </c>
      <c r="F3359" t="s">
        <v>2653</v>
      </c>
      <c r="H3359" t="s">
        <v>2462</v>
      </c>
      <c r="I3359" t="s">
        <v>10</v>
      </c>
      <c r="K3359">
        <v>26.285402000000001</v>
      </c>
      <c r="L3359">
        <v>25.916882999999999</v>
      </c>
      <c r="M3359">
        <v>25.196918</v>
      </c>
      <c r="N3359">
        <v>26.409172000000002</v>
      </c>
      <c r="O3359">
        <v>26.850124000000001</v>
      </c>
      <c r="P3359">
        <v>27.087651999999999</v>
      </c>
      <c r="Q3359">
        <v>27.368134999999999</v>
      </c>
      <c r="R3359">
        <v>27.779245</v>
      </c>
      <c r="S3359">
        <v>28.695703999999999</v>
      </c>
      <c r="T3359">
        <v>28.965472999999999</v>
      </c>
      <c r="U3359">
        <v>29.313607999999999</v>
      </c>
      <c r="V3359">
        <v>29.938883000000001</v>
      </c>
      <c r="W3359">
        <v>32.131191000000001</v>
      </c>
      <c r="X3359">
        <v>32.369503000000002</v>
      </c>
      <c r="Y3359">
        <v>32.774124</v>
      </c>
      <c r="Z3359">
        <v>32.963889999999999</v>
      </c>
      <c r="AA3359">
        <v>33.196033</v>
      </c>
      <c r="AB3359">
        <v>33.236977000000003</v>
      </c>
      <c r="AC3359">
        <v>33.395504000000003</v>
      </c>
      <c r="AD3359">
        <v>33.080353000000002</v>
      </c>
      <c r="AE3359">
        <v>33.027794</v>
      </c>
      <c r="AF3359">
        <v>33.087302999999999</v>
      </c>
      <c r="AG3359">
        <v>33.376880999999997</v>
      </c>
      <c r="AH3359">
        <v>33.603771000000002</v>
      </c>
      <c r="AI3359">
        <v>33.914802999999999</v>
      </c>
      <c r="AJ3359">
        <v>33.988453</v>
      </c>
      <c r="AK3359">
        <v>34.065514</v>
      </c>
      <c r="AL3359">
        <v>33.909767000000002</v>
      </c>
      <c r="AM3359">
        <v>33.891689</v>
      </c>
      <c r="AN3359">
        <v>33.977718000000003</v>
      </c>
      <c r="AO3359" s="1">
        <v>8.9999999999999993E-3</v>
      </c>
    </row>
    <row r="3360" spans="1:41" hidden="1" x14ac:dyDescent="0.2">
      <c r="A3360" t="s">
        <v>2646</v>
      </c>
      <c r="B3360" t="s">
        <v>36</v>
      </c>
      <c r="C3360" t="s">
        <v>2648</v>
      </c>
      <c r="D3360" t="s">
        <v>2672</v>
      </c>
      <c r="E3360" t="s">
        <v>2660</v>
      </c>
      <c r="I3360" t="s">
        <v>10</v>
      </c>
    </row>
    <row r="3361" spans="1:41" hidden="1" x14ac:dyDescent="0.2">
      <c r="A3361" t="s">
        <v>2646</v>
      </c>
      <c r="B3361" t="s">
        <v>11</v>
      </c>
      <c r="C3361" t="s">
        <v>2648</v>
      </c>
      <c r="D3361" t="s">
        <v>2672</v>
      </c>
      <c r="E3361" t="s">
        <v>2660</v>
      </c>
      <c r="F3361" t="s">
        <v>2651</v>
      </c>
      <c r="H3361" t="s">
        <v>2463</v>
      </c>
      <c r="I3361" t="s">
        <v>10</v>
      </c>
      <c r="K3361">
        <v>18.489488999999999</v>
      </c>
      <c r="L3361">
        <v>16.469695999999999</v>
      </c>
      <c r="M3361">
        <v>17.873158</v>
      </c>
      <c r="N3361">
        <v>18.766463999999999</v>
      </c>
      <c r="O3361">
        <v>19.023712</v>
      </c>
      <c r="P3361">
        <v>19.214914</v>
      </c>
      <c r="Q3361">
        <v>19.608118000000001</v>
      </c>
      <c r="R3361">
        <v>19.786873</v>
      </c>
      <c r="S3361">
        <v>19.916723000000001</v>
      </c>
      <c r="T3361">
        <v>20.030415000000001</v>
      </c>
      <c r="U3361">
        <v>20.327394000000002</v>
      </c>
      <c r="V3361">
        <v>20.426262000000001</v>
      </c>
      <c r="W3361">
        <v>20.596986999999999</v>
      </c>
      <c r="X3361">
        <v>20.641332999999999</v>
      </c>
      <c r="Y3361">
        <v>20.705774000000002</v>
      </c>
      <c r="Z3361">
        <v>20.758749000000002</v>
      </c>
      <c r="AA3361">
        <v>20.902721</v>
      </c>
      <c r="AB3361">
        <v>21.082649</v>
      </c>
      <c r="AC3361">
        <v>21.150182999999998</v>
      </c>
      <c r="AD3361">
        <v>21.325277</v>
      </c>
      <c r="AE3361">
        <v>21.466707</v>
      </c>
      <c r="AF3361">
        <v>21.549139</v>
      </c>
      <c r="AG3361">
        <v>21.856508000000002</v>
      </c>
      <c r="AH3361">
        <v>22.101061000000001</v>
      </c>
      <c r="AI3361">
        <v>22.264811000000002</v>
      </c>
      <c r="AJ3361">
        <v>22.418672999999998</v>
      </c>
      <c r="AK3361">
        <v>22.467441999999998</v>
      </c>
      <c r="AL3361">
        <v>22.459902</v>
      </c>
      <c r="AM3361">
        <v>22.510635000000001</v>
      </c>
      <c r="AN3361">
        <v>22.493697999999998</v>
      </c>
      <c r="AO3361" s="1">
        <v>7.0000000000000001E-3</v>
      </c>
    </row>
    <row r="3362" spans="1:41" hidden="1" x14ac:dyDescent="0.2">
      <c r="A3362" t="s">
        <v>2646</v>
      </c>
      <c r="B3362" t="s">
        <v>13</v>
      </c>
      <c r="C3362" t="s">
        <v>2648</v>
      </c>
      <c r="D3362" t="s">
        <v>2672</v>
      </c>
      <c r="E3362" t="s">
        <v>2660</v>
      </c>
      <c r="F3362" t="s">
        <v>2652</v>
      </c>
      <c r="H3362" t="s">
        <v>2464</v>
      </c>
      <c r="I3362" t="s">
        <v>10</v>
      </c>
      <c r="K3362">
        <v>18.489628</v>
      </c>
      <c r="L3362">
        <v>16.464970000000001</v>
      </c>
      <c r="M3362">
        <v>17.546417000000002</v>
      </c>
      <c r="N3362">
        <v>18.147708999999999</v>
      </c>
      <c r="O3362">
        <v>18.321732000000001</v>
      </c>
      <c r="P3362">
        <v>18.374797999999998</v>
      </c>
      <c r="Q3362">
        <v>18.772082999999999</v>
      </c>
      <c r="R3362">
        <v>18.824041000000001</v>
      </c>
      <c r="S3362">
        <v>18.901602</v>
      </c>
      <c r="T3362">
        <v>18.927226999999998</v>
      </c>
      <c r="U3362">
        <v>19.223471</v>
      </c>
      <c r="V3362">
        <v>19.273975</v>
      </c>
      <c r="W3362">
        <v>19.265478000000002</v>
      </c>
      <c r="X3362">
        <v>19.233034</v>
      </c>
      <c r="Y3362">
        <v>19.256536000000001</v>
      </c>
      <c r="Z3362">
        <v>19.296679999999999</v>
      </c>
      <c r="AA3362">
        <v>19.301033</v>
      </c>
      <c r="AB3362">
        <v>19.451242000000001</v>
      </c>
      <c r="AC3362">
        <v>19.470907</v>
      </c>
      <c r="AD3362">
        <v>19.753283</v>
      </c>
      <c r="AE3362">
        <v>19.902248</v>
      </c>
      <c r="AF3362">
        <v>19.941298</v>
      </c>
      <c r="AG3362">
        <v>20.165082999999999</v>
      </c>
      <c r="AH3362">
        <v>20.302607999999999</v>
      </c>
      <c r="AI3362">
        <v>20.370277000000002</v>
      </c>
      <c r="AJ3362">
        <v>20.565709999999999</v>
      </c>
      <c r="AK3362">
        <v>20.50515</v>
      </c>
      <c r="AL3362">
        <v>20.520910000000001</v>
      </c>
      <c r="AM3362">
        <v>20.656756999999999</v>
      </c>
      <c r="AN3362">
        <v>20.746357</v>
      </c>
      <c r="AO3362" s="1">
        <v>4.0000000000000001E-3</v>
      </c>
    </row>
    <row r="3363" spans="1:41" hidden="1" x14ac:dyDescent="0.2">
      <c r="A3363" t="s">
        <v>2646</v>
      </c>
      <c r="B3363" t="s">
        <v>15</v>
      </c>
      <c r="C3363" t="s">
        <v>2648</v>
      </c>
      <c r="D3363" t="s">
        <v>2672</v>
      </c>
      <c r="E3363" t="s">
        <v>2660</v>
      </c>
      <c r="F3363" t="s">
        <v>2653</v>
      </c>
      <c r="H3363" t="s">
        <v>2465</v>
      </c>
      <c r="I3363" t="s">
        <v>10</v>
      </c>
      <c r="K3363">
        <v>18.489418000000001</v>
      </c>
      <c r="L3363">
        <v>16.474305999999999</v>
      </c>
      <c r="M3363">
        <v>17.88777</v>
      </c>
      <c r="N3363">
        <v>19.142341999999999</v>
      </c>
      <c r="O3363">
        <v>19.582408999999998</v>
      </c>
      <c r="P3363">
        <v>19.914009</v>
      </c>
      <c r="Q3363">
        <v>20.327845</v>
      </c>
      <c r="R3363">
        <v>20.720535000000002</v>
      </c>
      <c r="S3363">
        <v>21.503596999999999</v>
      </c>
      <c r="T3363">
        <v>21.745163000000002</v>
      </c>
      <c r="U3363">
        <v>22.106842</v>
      </c>
      <c r="V3363">
        <v>22.373118999999999</v>
      </c>
      <c r="W3363">
        <v>22.634779000000002</v>
      </c>
      <c r="X3363">
        <v>22.809571999999999</v>
      </c>
      <c r="Y3363">
        <v>22.896453999999999</v>
      </c>
      <c r="Z3363">
        <v>23.059515000000001</v>
      </c>
      <c r="AA3363">
        <v>23.237877000000001</v>
      </c>
      <c r="AB3363">
        <v>23.33494</v>
      </c>
      <c r="AC3363">
        <v>23.487062000000002</v>
      </c>
      <c r="AD3363">
        <v>23.263895000000002</v>
      </c>
      <c r="AE3363">
        <v>23.350601000000001</v>
      </c>
      <c r="AF3363">
        <v>23.448326000000002</v>
      </c>
      <c r="AG3363">
        <v>23.718572999999999</v>
      </c>
      <c r="AH3363">
        <v>23.950609</v>
      </c>
      <c r="AI3363">
        <v>24.171398</v>
      </c>
      <c r="AJ3363">
        <v>24.307687999999999</v>
      </c>
      <c r="AK3363">
        <v>24.375008000000001</v>
      </c>
      <c r="AL3363">
        <v>24.370163000000002</v>
      </c>
      <c r="AM3363">
        <v>24.429656999999999</v>
      </c>
      <c r="AN3363">
        <v>24.496663999999999</v>
      </c>
      <c r="AO3363" s="1">
        <v>0.01</v>
      </c>
    </row>
    <row r="3364" spans="1:41" hidden="1" x14ac:dyDescent="0.2">
      <c r="A3364" t="s">
        <v>2646</v>
      </c>
      <c r="B3364" t="s">
        <v>21</v>
      </c>
      <c r="C3364" t="s">
        <v>2648</v>
      </c>
      <c r="D3364" t="s">
        <v>2672</v>
      </c>
      <c r="E3364" t="s">
        <v>2655</v>
      </c>
      <c r="I3364" t="s">
        <v>10</v>
      </c>
    </row>
    <row r="3365" spans="1:41" hidden="1" x14ac:dyDescent="0.2">
      <c r="A3365" t="s">
        <v>2646</v>
      </c>
      <c r="B3365" t="s">
        <v>11</v>
      </c>
      <c r="C3365" t="s">
        <v>2648</v>
      </c>
      <c r="D3365" t="s">
        <v>2672</v>
      </c>
      <c r="E3365" t="s">
        <v>2655</v>
      </c>
      <c r="F3365" t="s">
        <v>2651</v>
      </c>
      <c r="H3365" t="s">
        <v>2466</v>
      </c>
      <c r="I3365" t="s">
        <v>10</v>
      </c>
      <c r="K3365">
        <v>8.772195</v>
      </c>
      <c r="L3365">
        <v>8.5167079999999995</v>
      </c>
      <c r="M3365">
        <v>8.2201660000000007</v>
      </c>
      <c r="N3365">
        <v>7.6790620000000001</v>
      </c>
      <c r="O3365">
        <v>7.2922390000000004</v>
      </c>
      <c r="P3365">
        <v>7.0931660000000001</v>
      </c>
      <c r="Q3365">
        <v>6.9781389999999996</v>
      </c>
      <c r="R3365">
        <v>7.0995239999999997</v>
      </c>
      <c r="S3365">
        <v>7.2643319999999996</v>
      </c>
      <c r="T3365">
        <v>7.3350770000000001</v>
      </c>
      <c r="U3365">
        <v>8.2610539999999997</v>
      </c>
      <c r="V3365">
        <v>8.3591800000000003</v>
      </c>
      <c r="W3365">
        <v>8.5889140000000008</v>
      </c>
      <c r="X3365">
        <v>8.6303429999999999</v>
      </c>
      <c r="Y3365">
        <v>8.5874319999999997</v>
      </c>
      <c r="Z3365">
        <v>8.5885540000000002</v>
      </c>
      <c r="AA3365">
        <v>8.6119649999999996</v>
      </c>
      <c r="AB3365">
        <v>8.6250859999999996</v>
      </c>
      <c r="AC3365">
        <v>8.6620450000000009</v>
      </c>
      <c r="AD3365">
        <v>8.7240009999999995</v>
      </c>
      <c r="AE3365">
        <v>8.7731370000000002</v>
      </c>
      <c r="AF3365">
        <v>8.7443899999999992</v>
      </c>
      <c r="AG3365">
        <v>8.7315470000000008</v>
      </c>
      <c r="AH3365">
        <v>8.7658179999999994</v>
      </c>
      <c r="AI3365">
        <v>8.8061830000000008</v>
      </c>
      <c r="AJ3365">
        <v>8.817024</v>
      </c>
      <c r="AK3365">
        <v>8.8349189999999993</v>
      </c>
      <c r="AL3365">
        <v>8.796996</v>
      </c>
      <c r="AM3365">
        <v>8.8078140000000005</v>
      </c>
      <c r="AN3365">
        <v>8.7948470000000007</v>
      </c>
      <c r="AO3365" s="1">
        <v>0</v>
      </c>
    </row>
    <row r="3366" spans="1:41" hidden="1" x14ac:dyDescent="0.2">
      <c r="A3366" t="s">
        <v>2646</v>
      </c>
      <c r="B3366" t="s">
        <v>13</v>
      </c>
      <c r="C3366" t="s">
        <v>2648</v>
      </c>
      <c r="D3366" t="s">
        <v>2672</v>
      </c>
      <c r="E3366" t="s">
        <v>2655</v>
      </c>
      <c r="F3366" t="s">
        <v>2652</v>
      </c>
      <c r="H3366" t="s">
        <v>2467</v>
      </c>
      <c r="I3366" t="s">
        <v>10</v>
      </c>
      <c r="K3366">
        <v>8.7814940000000004</v>
      </c>
      <c r="L3366">
        <v>8.2654519999999998</v>
      </c>
      <c r="M3366">
        <v>7.8250950000000001</v>
      </c>
      <c r="N3366">
        <v>7.1994100000000003</v>
      </c>
      <c r="O3366">
        <v>6.8083359999999997</v>
      </c>
      <c r="P3366">
        <v>6.5815210000000004</v>
      </c>
      <c r="Q3366">
        <v>6.4176859999999998</v>
      </c>
      <c r="R3366">
        <v>6.4801409999999997</v>
      </c>
      <c r="S3366">
        <v>6.5801449999999999</v>
      </c>
      <c r="T3366">
        <v>6.6255259999999998</v>
      </c>
      <c r="U3366">
        <v>7.6247939999999996</v>
      </c>
      <c r="V3366">
        <v>7.7697320000000003</v>
      </c>
      <c r="W3366">
        <v>7.8570589999999996</v>
      </c>
      <c r="X3366">
        <v>7.8591189999999997</v>
      </c>
      <c r="Y3366">
        <v>7.8610749999999996</v>
      </c>
      <c r="Z3366">
        <v>7.8460179999999999</v>
      </c>
      <c r="AA3366">
        <v>7.8564049999999996</v>
      </c>
      <c r="AB3366">
        <v>7.8809469999999999</v>
      </c>
      <c r="AC3366">
        <v>7.9168609999999999</v>
      </c>
      <c r="AD3366">
        <v>7.8370160000000002</v>
      </c>
      <c r="AE3366">
        <v>7.8488959999999999</v>
      </c>
      <c r="AF3366">
        <v>7.809215</v>
      </c>
      <c r="AG3366">
        <v>7.7810550000000003</v>
      </c>
      <c r="AH3366">
        <v>7.803687</v>
      </c>
      <c r="AI3366">
        <v>7.7611850000000002</v>
      </c>
      <c r="AJ3366">
        <v>7.7478220000000002</v>
      </c>
      <c r="AK3366">
        <v>7.7610289999999997</v>
      </c>
      <c r="AL3366">
        <v>7.7526869999999999</v>
      </c>
      <c r="AM3366">
        <v>7.7948139999999997</v>
      </c>
      <c r="AN3366">
        <v>7.802505</v>
      </c>
      <c r="AO3366" s="1">
        <v>-4.0000000000000001E-3</v>
      </c>
    </row>
    <row r="3367" spans="1:41" hidden="1" x14ac:dyDescent="0.2">
      <c r="A3367" t="s">
        <v>2646</v>
      </c>
      <c r="B3367" t="s">
        <v>15</v>
      </c>
      <c r="C3367" t="s">
        <v>2648</v>
      </c>
      <c r="D3367" t="s">
        <v>2672</v>
      </c>
      <c r="E3367" t="s">
        <v>2655</v>
      </c>
      <c r="F3367" t="s">
        <v>2653</v>
      </c>
      <c r="H3367" t="s">
        <v>2468</v>
      </c>
      <c r="I3367" t="s">
        <v>10</v>
      </c>
      <c r="K3367">
        <v>8.7705040000000007</v>
      </c>
      <c r="L3367">
        <v>9.1530489999999993</v>
      </c>
      <c r="M3367">
        <v>8.9704759999999997</v>
      </c>
      <c r="N3367">
        <v>8.7116559999999996</v>
      </c>
      <c r="O3367">
        <v>8.4111960000000003</v>
      </c>
      <c r="P3367">
        <v>8.2777919999999998</v>
      </c>
      <c r="Q3367">
        <v>8.1678730000000002</v>
      </c>
      <c r="R3367">
        <v>8.4858390000000004</v>
      </c>
      <c r="S3367">
        <v>8.8415579999999991</v>
      </c>
      <c r="T3367">
        <v>9.0926570000000009</v>
      </c>
      <c r="U3367">
        <v>9.3621960000000009</v>
      </c>
      <c r="V3367">
        <v>9.6997680000000006</v>
      </c>
      <c r="W3367">
        <v>10.665934999999999</v>
      </c>
      <c r="X3367">
        <v>10.796855000000001</v>
      </c>
      <c r="Y3367">
        <v>10.96176</v>
      </c>
      <c r="Z3367">
        <v>11.146604</v>
      </c>
      <c r="AA3367">
        <v>11.237418999999999</v>
      </c>
      <c r="AB3367">
        <v>11.345231</v>
      </c>
      <c r="AC3367">
        <v>11.484632</v>
      </c>
      <c r="AD3367">
        <v>11.621675</v>
      </c>
      <c r="AE3367">
        <v>11.657749000000001</v>
      </c>
      <c r="AF3367">
        <v>11.622619</v>
      </c>
      <c r="AG3367">
        <v>11.639606000000001</v>
      </c>
      <c r="AH3367">
        <v>11.770628</v>
      </c>
      <c r="AI3367">
        <v>11.848894</v>
      </c>
      <c r="AJ3367">
        <v>11.902799999999999</v>
      </c>
      <c r="AK3367">
        <v>11.960683</v>
      </c>
      <c r="AL3367">
        <v>11.970981</v>
      </c>
      <c r="AM3367">
        <v>12.070589</v>
      </c>
      <c r="AN3367">
        <v>12.149993</v>
      </c>
      <c r="AO3367" s="1">
        <v>1.0999999999999999E-2</v>
      </c>
    </row>
    <row r="3368" spans="1:41" hidden="1" x14ac:dyDescent="0.2">
      <c r="A3368" t="s">
        <v>2646</v>
      </c>
      <c r="B3368" t="s">
        <v>59</v>
      </c>
      <c r="C3368" t="s">
        <v>2648</v>
      </c>
      <c r="D3368" t="s">
        <v>2672</v>
      </c>
      <c r="E3368" t="s">
        <v>2661</v>
      </c>
      <c r="I3368" t="s">
        <v>10</v>
      </c>
    </row>
    <row r="3369" spans="1:41" hidden="1" x14ac:dyDescent="0.2">
      <c r="A3369" t="s">
        <v>2646</v>
      </c>
      <c r="B3369" t="s">
        <v>11</v>
      </c>
      <c r="C3369" t="s">
        <v>2648</v>
      </c>
      <c r="D3369" t="s">
        <v>2672</v>
      </c>
      <c r="E3369" t="s">
        <v>2661</v>
      </c>
      <c r="F3369" t="s">
        <v>2651</v>
      </c>
      <c r="H3369" t="s">
        <v>2469</v>
      </c>
      <c r="I3369" t="s">
        <v>10</v>
      </c>
      <c r="K3369">
        <v>0</v>
      </c>
      <c r="L3369">
        <v>0</v>
      </c>
      <c r="M3369">
        <v>0</v>
      </c>
      <c r="N3369">
        <v>0</v>
      </c>
      <c r="O3369">
        <v>0</v>
      </c>
      <c r="P3369">
        <v>0</v>
      </c>
      <c r="Q3369">
        <v>0</v>
      </c>
      <c r="R3369">
        <v>0</v>
      </c>
      <c r="S3369">
        <v>0</v>
      </c>
      <c r="T3369">
        <v>0</v>
      </c>
      <c r="U3369">
        <v>0</v>
      </c>
      <c r="V3369">
        <v>0</v>
      </c>
      <c r="W3369">
        <v>0</v>
      </c>
      <c r="X3369">
        <v>0</v>
      </c>
      <c r="Y3369">
        <v>0</v>
      </c>
      <c r="Z3369">
        <v>0</v>
      </c>
      <c r="AA3369">
        <v>0</v>
      </c>
      <c r="AB3369">
        <v>0</v>
      </c>
      <c r="AC3369">
        <v>0</v>
      </c>
      <c r="AD3369">
        <v>0</v>
      </c>
      <c r="AE3369">
        <v>0</v>
      </c>
      <c r="AF3369">
        <v>0</v>
      </c>
      <c r="AG3369">
        <v>0</v>
      </c>
      <c r="AH3369">
        <v>0</v>
      </c>
      <c r="AI3369">
        <v>0</v>
      </c>
      <c r="AJ3369">
        <v>0</v>
      </c>
      <c r="AK3369">
        <v>0</v>
      </c>
      <c r="AL3369">
        <v>0</v>
      </c>
      <c r="AM3369">
        <v>0</v>
      </c>
      <c r="AN3369">
        <v>0</v>
      </c>
      <c r="AO3369" t="s">
        <v>69</v>
      </c>
    </row>
    <row r="3370" spans="1:41" hidden="1" x14ac:dyDescent="0.2">
      <c r="A3370" t="s">
        <v>2646</v>
      </c>
      <c r="B3370" t="s">
        <v>13</v>
      </c>
      <c r="C3370" t="s">
        <v>2648</v>
      </c>
      <c r="D3370" t="s">
        <v>2672</v>
      </c>
      <c r="E3370" t="s">
        <v>2661</v>
      </c>
      <c r="F3370" t="s">
        <v>2652</v>
      </c>
      <c r="H3370" t="s">
        <v>2470</v>
      </c>
      <c r="I3370" t="s">
        <v>10</v>
      </c>
      <c r="K3370">
        <v>0</v>
      </c>
      <c r="L3370">
        <v>0</v>
      </c>
      <c r="M3370">
        <v>0</v>
      </c>
      <c r="N3370">
        <v>0</v>
      </c>
      <c r="O3370">
        <v>0</v>
      </c>
      <c r="P3370">
        <v>0</v>
      </c>
      <c r="Q3370">
        <v>0</v>
      </c>
      <c r="R3370">
        <v>0</v>
      </c>
      <c r="S3370">
        <v>0</v>
      </c>
      <c r="T3370">
        <v>0</v>
      </c>
      <c r="U3370">
        <v>0</v>
      </c>
      <c r="V3370">
        <v>0</v>
      </c>
      <c r="W3370">
        <v>0</v>
      </c>
      <c r="X3370">
        <v>0</v>
      </c>
      <c r="Y3370">
        <v>0</v>
      </c>
      <c r="Z3370">
        <v>0</v>
      </c>
      <c r="AA3370">
        <v>0</v>
      </c>
      <c r="AB3370">
        <v>0</v>
      </c>
      <c r="AC3370">
        <v>0</v>
      </c>
      <c r="AD3370">
        <v>0</v>
      </c>
      <c r="AE3370">
        <v>0</v>
      </c>
      <c r="AF3370">
        <v>0</v>
      </c>
      <c r="AG3370">
        <v>0</v>
      </c>
      <c r="AH3370">
        <v>0</v>
      </c>
      <c r="AI3370">
        <v>0</v>
      </c>
      <c r="AJ3370">
        <v>0</v>
      </c>
      <c r="AK3370">
        <v>0</v>
      </c>
      <c r="AL3370">
        <v>0</v>
      </c>
      <c r="AM3370">
        <v>0</v>
      </c>
      <c r="AN3370">
        <v>0</v>
      </c>
      <c r="AO3370" t="s">
        <v>69</v>
      </c>
    </row>
    <row r="3371" spans="1:41" hidden="1" x14ac:dyDescent="0.2">
      <c r="A3371" t="s">
        <v>2646</v>
      </c>
      <c r="B3371" t="s">
        <v>15</v>
      </c>
      <c r="C3371" t="s">
        <v>2648</v>
      </c>
      <c r="D3371" t="s">
        <v>2672</v>
      </c>
      <c r="E3371" t="s">
        <v>2661</v>
      </c>
      <c r="F3371" t="s">
        <v>2653</v>
      </c>
      <c r="H3371" t="s">
        <v>2471</v>
      </c>
      <c r="I3371" t="s">
        <v>10</v>
      </c>
      <c r="K3371">
        <v>0</v>
      </c>
      <c r="L3371">
        <v>0</v>
      </c>
      <c r="M3371">
        <v>0</v>
      </c>
      <c r="N3371">
        <v>0</v>
      </c>
      <c r="O3371">
        <v>0</v>
      </c>
      <c r="P3371">
        <v>0</v>
      </c>
      <c r="Q3371">
        <v>0</v>
      </c>
      <c r="R3371">
        <v>0</v>
      </c>
      <c r="S3371">
        <v>0</v>
      </c>
      <c r="T3371">
        <v>0</v>
      </c>
      <c r="U3371">
        <v>0</v>
      </c>
      <c r="V3371">
        <v>0</v>
      </c>
      <c r="W3371">
        <v>0</v>
      </c>
      <c r="X3371">
        <v>0</v>
      </c>
      <c r="Y3371">
        <v>0</v>
      </c>
      <c r="Z3371">
        <v>0</v>
      </c>
      <c r="AA3371">
        <v>0</v>
      </c>
      <c r="AB3371">
        <v>0</v>
      </c>
      <c r="AC3371">
        <v>0</v>
      </c>
      <c r="AD3371">
        <v>0</v>
      </c>
      <c r="AE3371">
        <v>0</v>
      </c>
      <c r="AF3371">
        <v>0</v>
      </c>
      <c r="AG3371">
        <v>0</v>
      </c>
      <c r="AH3371">
        <v>0</v>
      </c>
      <c r="AI3371">
        <v>0</v>
      </c>
      <c r="AJ3371">
        <v>0</v>
      </c>
      <c r="AK3371">
        <v>0</v>
      </c>
      <c r="AL3371">
        <v>0</v>
      </c>
      <c r="AM3371">
        <v>0</v>
      </c>
      <c r="AN3371">
        <v>0</v>
      </c>
      <c r="AO3371" t="s">
        <v>69</v>
      </c>
    </row>
    <row r="3372" spans="1:41" hidden="1" x14ac:dyDescent="0.2">
      <c r="A3372" t="s">
        <v>2646</v>
      </c>
      <c r="B3372" t="s">
        <v>147</v>
      </c>
      <c r="C3372" t="s">
        <v>2648</v>
      </c>
      <c r="D3372" t="s">
        <v>2672</v>
      </c>
      <c r="E3372" t="s">
        <v>2673</v>
      </c>
      <c r="I3372" t="s">
        <v>10</v>
      </c>
    </row>
    <row r="3373" spans="1:41" hidden="1" x14ac:dyDescent="0.2">
      <c r="A3373" t="s">
        <v>2646</v>
      </c>
      <c r="B3373" t="s">
        <v>11</v>
      </c>
      <c r="C3373" t="s">
        <v>2648</v>
      </c>
      <c r="D3373" t="s">
        <v>2672</v>
      </c>
      <c r="E3373" t="s">
        <v>2673</v>
      </c>
      <c r="F3373" t="s">
        <v>2651</v>
      </c>
      <c r="H3373" t="s">
        <v>2472</v>
      </c>
      <c r="I3373" t="s">
        <v>10</v>
      </c>
      <c r="K3373">
        <v>2.6545429999999999</v>
      </c>
      <c r="L3373">
        <v>2.6248490000000002</v>
      </c>
      <c r="M3373">
        <v>2.621801</v>
      </c>
      <c r="N3373">
        <v>2.6793079999999998</v>
      </c>
      <c r="O3373">
        <v>2.6765759999999998</v>
      </c>
      <c r="P3373">
        <v>3.0777290000000002</v>
      </c>
      <c r="Q3373">
        <v>3.065118</v>
      </c>
      <c r="R3373">
        <v>3.0619809999999998</v>
      </c>
      <c r="S3373">
        <v>3.05586</v>
      </c>
      <c r="T3373">
        <v>3.0510799999999998</v>
      </c>
      <c r="U3373">
        <v>3.0465559999999998</v>
      </c>
      <c r="V3373">
        <v>3.0385789999999999</v>
      </c>
      <c r="W3373">
        <v>3.0296449999999999</v>
      </c>
      <c r="X3373">
        <v>3.0198580000000002</v>
      </c>
      <c r="Y3373">
        <v>3.0066060000000001</v>
      </c>
      <c r="Z3373">
        <v>2.997611</v>
      </c>
      <c r="AA3373">
        <v>2.9879060000000002</v>
      </c>
      <c r="AB3373">
        <v>2.9779469999999999</v>
      </c>
      <c r="AC3373">
        <v>2.9687549999999998</v>
      </c>
      <c r="AD3373">
        <v>2.9613649999999998</v>
      </c>
      <c r="AE3373">
        <v>2.9632010000000002</v>
      </c>
      <c r="AF3373">
        <v>2.962755</v>
      </c>
      <c r="AG3373">
        <v>2.9692080000000001</v>
      </c>
      <c r="AH3373">
        <v>2.974345</v>
      </c>
      <c r="AI3373">
        <v>2.97784</v>
      </c>
      <c r="AJ3373">
        <v>2.9667720000000002</v>
      </c>
      <c r="AK3373">
        <v>2.9544790000000001</v>
      </c>
      <c r="AL3373">
        <v>2.9415330000000002</v>
      </c>
      <c r="AM3373">
        <v>2.932023</v>
      </c>
      <c r="AN3373">
        <v>2.9217140000000001</v>
      </c>
      <c r="AO3373" s="1">
        <v>3.0000000000000001E-3</v>
      </c>
    </row>
    <row r="3374" spans="1:41" hidden="1" x14ac:dyDescent="0.2">
      <c r="A3374" t="s">
        <v>2646</v>
      </c>
      <c r="B3374" t="s">
        <v>13</v>
      </c>
      <c r="C3374" t="s">
        <v>2648</v>
      </c>
      <c r="D3374" t="s">
        <v>2672</v>
      </c>
      <c r="E3374" t="s">
        <v>2673</v>
      </c>
      <c r="F3374" t="s">
        <v>2652</v>
      </c>
      <c r="H3374" t="s">
        <v>2473</v>
      </c>
      <c r="I3374" t="s">
        <v>10</v>
      </c>
      <c r="K3374">
        <v>2.6538620000000002</v>
      </c>
      <c r="L3374">
        <v>2.6245859999999999</v>
      </c>
      <c r="M3374">
        <v>2.616314</v>
      </c>
      <c r="N3374">
        <v>2.6858379999999999</v>
      </c>
      <c r="O3374">
        <v>2.6653709999999999</v>
      </c>
      <c r="P3374">
        <v>3.059215</v>
      </c>
      <c r="Q3374">
        <v>3.0441639999999999</v>
      </c>
      <c r="R3374">
        <v>3.032057</v>
      </c>
      <c r="S3374">
        <v>3.0213839999999998</v>
      </c>
      <c r="T3374">
        <v>3.014106</v>
      </c>
      <c r="U3374">
        <v>3.0065460000000002</v>
      </c>
      <c r="V3374">
        <v>2.9959380000000002</v>
      </c>
      <c r="W3374">
        <v>2.981636</v>
      </c>
      <c r="X3374">
        <v>2.968728</v>
      </c>
      <c r="Y3374">
        <v>2.9550179999999999</v>
      </c>
      <c r="Z3374">
        <v>2.9427219999999998</v>
      </c>
      <c r="AA3374">
        <v>2.9296479999999998</v>
      </c>
      <c r="AB3374">
        <v>2.9184489999999998</v>
      </c>
      <c r="AC3374">
        <v>2.9089860000000001</v>
      </c>
      <c r="AD3374">
        <v>2.9007200000000002</v>
      </c>
      <c r="AE3374">
        <v>2.8984719999999999</v>
      </c>
      <c r="AF3374">
        <v>2.8948860000000001</v>
      </c>
      <c r="AG3374">
        <v>2.8949720000000001</v>
      </c>
      <c r="AH3374">
        <v>2.893948</v>
      </c>
      <c r="AI3374">
        <v>2.8932850000000001</v>
      </c>
      <c r="AJ3374">
        <v>2.883626</v>
      </c>
      <c r="AK3374">
        <v>2.8689010000000001</v>
      </c>
      <c r="AL3374">
        <v>2.8552870000000001</v>
      </c>
      <c r="AM3374">
        <v>2.8451909999999998</v>
      </c>
      <c r="AN3374">
        <v>2.832643</v>
      </c>
      <c r="AO3374" s="1">
        <v>2E-3</v>
      </c>
    </row>
    <row r="3375" spans="1:41" hidden="1" x14ac:dyDescent="0.2">
      <c r="A3375" t="s">
        <v>2646</v>
      </c>
      <c r="B3375" t="s">
        <v>15</v>
      </c>
      <c r="C3375" t="s">
        <v>2648</v>
      </c>
      <c r="D3375" t="s">
        <v>2672</v>
      </c>
      <c r="E3375" t="s">
        <v>2673</v>
      </c>
      <c r="F3375" t="s">
        <v>2653</v>
      </c>
      <c r="H3375" t="s">
        <v>2474</v>
      </c>
      <c r="I3375" t="s">
        <v>10</v>
      </c>
      <c r="K3375">
        <v>2.6542780000000001</v>
      </c>
      <c r="L3375">
        <v>2.6247159999999998</v>
      </c>
      <c r="M3375">
        <v>2.62195</v>
      </c>
      <c r="N3375">
        <v>2.683179</v>
      </c>
      <c r="O3375">
        <v>2.6811530000000001</v>
      </c>
      <c r="P3375">
        <v>3.1078329999999998</v>
      </c>
      <c r="Q3375">
        <v>3.1009440000000001</v>
      </c>
      <c r="R3375">
        <v>3.1010550000000001</v>
      </c>
      <c r="S3375">
        <v>3.1036730000000001</v>
      </c>
      <c r="T3375">
        <v>3.1057389999999998</v>
      </c>
      <c r="U3375">
        <v>3.1029330000000002</v>
      </c>
      <c r="V3375">
        <v>3.1011489999999999</v>
      </c>
      <c r="W3375">
        <v>3.0990899999999999</v>
      </c>
      <c r="X3375">
        <v>3.094195</v>
      </c>
      <c r="Y3375">
        <v>3.0847910000000001</v>
      </c>
      <c r="Z3375">
        <v>3.0780590000000001</v>
      </c>
      <c r="AA3375">
        <v>3.071383</v>
      </c>
      <c r="AB3375">
        <v>3.0627339999999998</v>
      </c>
      <c r="AC3375">
        <v>3.0564200000000001</v>
      </c>
      <c r="AD3375">
        <v>3.0460980000000002</v>
      </c>
      <c r="AE3375">
        <v>3.0438489999999998</v>
      </c>
      <c r="AF3375">
        <v>3.0436209999999999</v>
      </c>
      <c r="AG3375">
        <v>3.045121</v>
      </c>
      <c r="AH3375">
        <v>3.051714</v>
      </c>
      <c r="AI3375">
        <v>3.058691</v>
      </c>
      <c r="AJ3375">
        <v>3.0478429999999999</v>
      </c>
      <c r="AK3375">
        <v>3.0345800000000001</v>
      </c>
      <c r="AL3375">
        <v>3.0185520000000001</v>
      </c>
      <c r="AM3375">
        <v>3.0069149999999998</v>
      </c>
      <c r="AN3375">
        <v>2.9962819999999999</v>
      </c>
      <c r="AO3375" s="1">
        <v>4.0000000000000001E-3</v>
      </c>
    </row>
    <row r="3376" spans="1:41" hidden="1" x14ac:dyDescent="0.2">
      <c r="A3376" t="s">
        <v>2646</v>
      </c>
      <c r="B3376" t="s">
        <v>67</v>
      </c>
      <c r="C3376" t="s">
        <v>2648</v>
      </c>
      <c r="D3376" t="s">
        <v>2672</v>
      </c>
      <c r="E3376" t="s">
        <v>2663</v>
      </c>
      <c r="I3376" t="s">
        <v>10</v>
      </c>
    </row>
    <row r="3377" spans="1:41" hidden="1" x14ac:dyDescent="0.2">
      <c r="A3377" t="s">
        <v>2646</v>
      </c>
      <c r="B3377" t="s">
        <v>11</v>
      </c>
      <c r="C3377" t="s">
        <v>2648</v>
      </c>
      <c r="D3377" t="s">
        <v>2672</v>
      </c>
      <c r="E3377" t="s">
        <v>2663</v>
      </c>
      <c r="F3377" t="s">
        <v>2651</v>
      </c>
      <c r="H3377" t="s">
        <v>2475</v>
      </c>
      <c r="I3377" t="s">
        <v>10</v>
      </c>
      <c r="K3377">
        <v>0</v>
      </c>
      <c r="L3377">
        <v>0</v>
      </c>
      <c r="M3377">
        <v>0</v>
      </c>
      <c r="N3377">
        <v>0</v>
      </c>
      <c r="O3377">
        <v>0</v>
      </c>
      <c r="P3377">
        <v>0</v>
      </c>
      <c r="Q3377">
        <v>0</v>
      </c>
      <c r="R3377">
        <v>0</v>
      </c>
      <c r="S3377">
        <v>0</v>
      </c>
      <c r="T3377">
        <v>0</v>
      </c>
      <c r="U3377">
        <v>0</v>
      </c>
      <c r="V3377">
        <v>0</v>
      </c>
      <c r="W3377">
        <v>0</v>
      </c>
      <c r="X3377">
        <v>0</v>
      </c>
      <c r="Y3377">
        <v>0</v>
      </c>
      <c r="Z3377">
        <v>0</v>
      </c>
      <c r="AA3377">
        <v>0</v>
      </c>
      <c r="AB3377">
        <v>0</v>
      </c>
      <c r="AC3377">
        <v>0</v>
      </c>
      <c r="AD3377">
        <v>0</v>
      </c>
      <c r="AE3377">
        <v>0</v>
      </c>
      <c r="AF3377">
        <v>0</v>
      </c>
      <c r="AG3377">
        <v>0</v>
      </c>
      <c r="AH3377">
        <v>0</v>
      </c>
      <c r="AI3377">
        <v>0</v>
      </c>
      <c r="AJ3377">
        <v>0</v>
      </c>
      <c r="AK3377">
        <v>0</v>
      </c>
      <c r="AL3377">
        <v>0</v>
      </c>
      <c r="AM3377">
        <v>0</v>
      </c>
      <c r="AN3377">
        <v>0</v>
      </c>
      <c r="AO3377" t="s">
        <v>69</v>
      </c>
    </row>
    <row r="3378" spans="1:41" hidden="1" x14ac:dyDescent="0.2">
      <c r="A3378" t="s">
        <v>2646</v>
      </c>
      <c r="B3378" t="s">
        <v>13</v>
      </c>
      <c r="C3378" t="s">
        <v>2648</v>
      </c>
      <c r="D3378" t="s">
        <v>2672</v>
      </c>
      <c r="E3378" t="s">
        <v>2663</v>
      </c>
      <c r="F3378" t="s">
        <v>2652</v>
      </c>
      <c r="H3378" t="s">
        <v>2476</v>
      </c>
      <c r="I3378" t="s">
        <v>10</v>
      </c>
      <c r="K3378">
        <v>0</v>
      </c>
      <c r="L3378">
        <v>0</v>
      </c>
      <c r="M3378">
        <v>0</v>
      </c>
      <c r="N3378">
        <v>0</v>
      </c>
      <c r="O3378">
        <v>0</v>
      </c>
      <c r="P3378">
        <v>0</v>
      </c>
      <c r="Q3378">
        <v>0</v>
      </c>
      <c r="R3378">
        <v>0</v>
      </c>
      <c r="S3378">
        <v>0</v>
      </c>
      <c r="T3378">
        <v>0</v>
      </c>
      <c r="U3378">
        <v>0</v>
      </c>
      <c r="V3378">
        <v>0</v>
      </c>
      <c r="W3378">
        <v>0</v>
      </c>
      <c r="X3378">
        <v>0</v>
      </c>
      <c r="Y3378">
        <v>0</v>
      </c>
      <c r="Z3378">
        <v>0</v>
      </c>
      <c r="AA3378">
        <v>0</v>
      </c>
      <c r="AB3378">
        <v>0</v>
      </c>
      <c r="AC3378">
        <v>0</v>
      </c>
      <c r="AD3378">
        <v>0</v>
      </c>
      <c r="AE3378">
        <v>0</v>
      </c>
      <c r="AF3378">
        <v>0</v>
      </c>
      <c r="AG3378">
        <v>0</v>
      </c>
      <c r="AH3378">
        <v>0</v>
      </c>
      <c r="AI3378">
        <v>0</v>
      </c>
      <c r="AJ3378">
        <v>0</v>
      </c>
      <c r="AK3378">
        <v>0</v>
      </c>
      <c r="AL3378">
        <v>0</v>
      </c>
      <c r="AM3378">
        <v>0</v>
      </c>
      <c r="AN3378">
        <v>0</v>
      </c>
      <c r="AO3378" t="s">
        <v>69</v>
      </c>
    </row>
    <row r="3379" spans="1:41" hidden="1" x14ac:dyDescent="0.2">
      <c r="A3379" t="s">
        <v>2646</v>
      </c>
      <c r="B3379" t="s">
        <v>15</v>
      </c>
      <c r="C3379" t="s">
        <v>2648</v>
      </c>
      <c r="D3379" t="s">
        <v>2672</v>
      </c>
      <c r="E3379" t="s">
        <v>2663</v>
      </c>
      <c r="F3379" t="s">
        <v>2653</v>
      </c>
      <c r="H3379" t="s">
        <v>2477</v>
      </c>
      <c r="I3379" t="s">
        <v>10</v>
      </c>
      <c r="K3379">
        <v>0</v>
      </c>
      <c r="L3379">
        <v>0</v>
      </c>
      <c r="M3379">
        <v>0</v>
      </c>
      <c r="N3379">
        <v>0</v>
      </c>
      <c r="O3379">
        <v>0</v>
      </c>
      <c r="P3379">
        <v>0</v>
      </c>
      <c r="Q3379">
        <v>0</v>
      </c>
      <c r="R3379">
        <v>0</v>
      </c>
      <c r="S3379">
        <v>0</v>
      </c>
      <c r="T3379">
        <v>0</v>
      </c>
      <c r="U3379">
        <v>0</v>
      </c>
      <c r="V3379">
        <v>0</v>
      </c>
      <c r="W3379">
        <v>0</v>
      </c>
      <c r="X3379">
        <v>0</v>
      </c>
      <c r="Y3379">
        <v>0</v>
      </c>
      <c r="Z3379">
        <v>0</v>
      </c>
      <c r="AA3379">
        <v>0</v>
      </c>
      <c r="AB3379">
        <v>0</v>
      </c>
      <c r="AC3379">
        <v>0</v>
      </c>
      <c r="AD3379">
        <v>0</v>
      </c>
      <c r="AE3379">
        <v>0</v>
      </c>
      <c r="AF3379">
        <v>0</v>
      </c>
      <c r="AG3379">
        <v>0</v>
      </c>
      <c r="AH3379">
        <v>0</v>
      </c>
      <c r="AI3379">
        <v>0</v>
      </c>
      <c r="AJ3379">
        <v>0</v>
      </c>
      <c r="AK3379">
        <v>0</v>
      </c>
      <c r="AL3379">
        <v>0</v>
      </c>
      <c r="AM3379">
        <v>0</v>
      </c>
      <c r="AN3379">
        <v>0</v>
      </c>
      <c r="AO3379" t="s">
        <v>69</v>
      </c>
    </row>
    <row r="3380" spans="1:41" hidden="1" x14ac:dyDescent="0.2">
      <c r="A3380" t="s">
        <v>2646</v>
      </c>
      <c r="B3380" t="s">
        <v>25</v>
      </c>
      <c r="C3380" t="s">
        <v>2648</v>
      </c>
      <c r="D3380" t="s">
        <v>2672</v>
      </c>
      <c r="E3380" t="s">
        <v>2656</v>
      </c>
      <c r="I3380" t="s">
        <v>10</v>
      </c>
    </row>
    <row r="3381" spans="1:41" hidden="1" x14ac:dyDescent="0.2">
      <c r="A3381" t="s">
        <v>2646</v>
      </c>
      <c r="B3381" t="s">
        <v>11</v>
      </c>
      <c r="C3381" t="s">
        <v>2648</v>
      </c>
      <c r="D3381" t="s">
        <v>2672</v>
      </c>
      <c r="E3381" t="s">
        <v>2656</v>
      </c>
      <c r="F3381" t="s">
        <v>2651</v>
      </c>
      <c r="H3381" t="s">
        <v>2478</v>
      </c>
      <c r="I3381" t="s">
        <v>10</v>
      </c>
      <c r="K3381">
        <v>45.529586999999999</v>
      </c>
      <c r="L3381">
        <v>44.767094</v>
      </c>
      <c r="M3381">
        <v>42.270556999999997</v>
      </c>
      <c r="N3381">
        <v>39.953335000000003</v>
      </c>
      <c r="O3381">
        <v>40.627955999999998</v>
      </c>
      <c r="P3381">
        <v>41.572704000000002</v>
      </c>
      <c r="Q3381">
        <v>41.848671000000003</v>
      </c>
      <c r="R3381">
        <v>42.129672999999997</v>
      </c>
      <c r="S3381">
        <v>42.182934000000003</v>
      </c>
      <c r="T3381">
        <v>42.527531000000003</v>
      </c>
      <c r="U3381">
        <v>43.248359999999998</v>
      </c>
      <c r="V3381">
        <v>43.717148000000002</v>
      </c>
      <c r="W3381">
        <v>43.832698999999998</v>
      </c>
      <c r="X3381">
        <v>43.991942999999999</v>
      </c>
      <c r="Y3381">
        <v>43.891739000000001</v>
      </c>
      <c r="Z3381">
        <v>43.735626000000003</v>
      </c>
      <c r="AA3381">
        <v>43.631920000000001</v>
      </c>
      <c r="AB3381">
        <v>43.561740999999998</v>
      </c>
      <c r="AC3381">
        <v>43.429648999999998</v>
      </c>
      <c r="AD3381">
        <v>43.306103</v>
      </c>
      <c r="AE3381">
        <v>43.225906000000002</v>
      </c>
      <c r="AF3381">
        <v>43.239753999999998</v>
      </c>
      <c r="AG3381">
        <v>43.233730000000001</v>
      </c>
      <c r="AH3381">
        <v>43.238674000000003</v>
      </c>
      <c r="AI3381">
        <v>43.246723000000003</v>
      </c>
      <c r="AJ3381">
        <v>43.344214999999998</v>
      </c>
      <c r="AK3381">
        <v>43.351967000000002</v>
      </c>
      <c r="AL3381">
        <v>43.352488999999998</v>
      </c>
      <c r="AM3381">
        <v>43.399666000000003</v>
      </c>
      <c r="AN3381">
        <v>43.365917000000003</v>
      </c>
      <c r="AO3381" s="1">
        <v>-2E-3</v>
      </c>
    </row>
    <row r="3382" spans="1:41" hidden="1" x14ac:dyDescent="0.2">
      <c r="A3382" t="s">
        <v>2646</v>
      </c>
      <c r="B3382" t="s">
        <v>13</v>
      </c>
      <c r="C3382" t="s">
        <v>2648</v>
      </c>
      <c r="D3382" t="s">
        <v>2672</v>
      </c>
      <c r="E3382" t="s">
        <v>2656</v>
      </c>
      <c r="F3382" t="s">
        <v>2652</v>
      </c>
      <c r="H3382" t="s">
        <v>2479</v>
      </c>
      <c r="I3382" t="s">
        <v>10</v>
      </c>
      <c r="K3382">
        <v>45.542732000000001</v>
      </c>
      <c r="L3382">
        <v>44.619816</v>
      </c>
      <c r="M3382">
        <v>41.945965000000001</v>
      </c>
      <c r="N3382">
        <v>39.503647000000001</v>
      </c>
      <c r="O3382">
        <v>40.093521000000003</v>
      </c>
      <c r="P3382">
        <v>40.910010999999997</v>
      </c>
      <c r="Q3382">
        <v>41.011299000000001</v>
      </c>
      <c r="R3382">
        <v>41.095776000000001</v>
      </c>
      <c r="S3382">
        <v>40.969231000000001</v>
      </c>
      <c r="T3382">
        <v>41.195582999999999</v>
      </c>
      <c r="U3382">
        <v>41.709983999999999</v>
      </c>
      <c r="V3382">
        <v>42.157845000000002</v>
      </c>
      <c r="W3382">
        <v>42.277926999999998</v>
      </c>
      <c r="X3382">
        <v>42.224277000000001</v>
      </c>
      <c r="Y3382">
        <v>42.040661</v>
      </c>
      <c r="Z3382">
        <v>41.902026999999997</v>
      </c>
      <c r="AA3382">
        <v>41.836384000000002</v>
      </c>
      <c r="AB3382">
        <v>41.707661000000002</v>
      </c>
      <c r="AC3382">
        <v>41.628464000000001</v>
      </c>
      <c r="AD3382">
        <v>41.579211999999998</v>
      </c>
      <c r="AE3382">
        <v>41.607441000000001</v>
      </c>
      <c r="AF3382">
        <v>41.711903</v>
      </c>
      <c r="AG3382">
        <v>41.697498000000003</v>
      </c>
      <c r="AH3382">
        <v>41.611969000000002</v>
      </c>
      <c r="AI3382">
        <v>41.673198999999997</v>
      </c>
      <c r="AJ3382">
        <v>41.751938000000003</v>
      </c>
      <c r="AK3382">
        <v>41.813023000000001</v>
      </c>
      <c r="AL3382">
        <v>41.981335000000001</v>
      </c>
      <c r="AM3382">
        <v>42.094741999999997</v>
      </c>
      <c r="AN3382">
        <v>42.115848999999997</v>
      </c>
      <c r="AO3382" s="1">
        <v>-3.0000000000000001E-3</v>
      </c>
    </row>
    <row r="3383" spans="1:41" hidden="1" x14ac:dyDescent="0.2">
      <c r="A3383" t="s">
        <v>2646</v>
      </c>
      <c r="B3383" t="s">
        <v>15</v>
      </c>
      <c r="C3383" t="s">
        <v>2648</v>
      </c>
      <c r="D3383" t="s">
        <v>2672</v>
      </c>
      <c r="E3383" t="s">
        <v>2656</v>
      </c>
      <c r="F3383" t="s">
        <v>2653</v>
      </c>
      <c r="H3383" t="s">
        <v>2480</v>
      </c>
      <c r="I3383" t="s">
        <v>10</v>
      </c>
      <c r="K3383">
        <v>45.556789000000002</v>
      </c>
      <c r="L3383">
        <v>44.689320000000002</v>
      </c>
      <c r="M3383">
        <v>42.757297999999999</v>
      </c>
      <c r="N3383">
        <v>40.756762999999999</v>
      </c>
      <c r="O3383">
        <v>41.889235999999997</v>
      </c>
      <c r="P3383">
        <v>43.187049999999999</v>
      </c>
      <c r="Q3383">
        <v>43.611401000000001</v>
      </c>
      <c r="R3383">
        <v>43.817272000000003</v>
      </c>
      <c r="S3383">
        <v>44.188484000000003</v>
      </c>
      <c r="T3383">
        <v>44.80986</v>
      </c>
      <c r="U3383">
        <v>45.409748</v>
      </c>
      <c r="V3383">
        <v>45.728687000000001</v>
      </c>
      <c r="W3383">
        <v>46.192604000000003</v>
      </c>
      <c r="X3383">
        <v>46.586841999999997</v>
      </c>
      <c r="Y3383">
        <v>46.743805000000002</v>
      </c>
      <c r="Z3383">
        <v>46.976692</v>
      </c>
      <c r="AA3383">
        <v>47.069740000000003</v>
      </c>
      <c r="AB3383">
        <v>46.963042999999999</v>
      </c>
      <c r="AC3383">
        <v>46.918258999999999</v>
      </c>
      <c r="AD3383">
        <v>46.907001000000001</v>
      </c>
      <c r="AE3383">
        <v>47.019221999999999</v>
      </c>
      <c r="AF3383">
        <v>47.010223000000003</v>
      </c>
      <c r="AG3383">
        <v>46.895434999999999</v>
      </c>
      <c r="AH3383">
        <v>46.917057</v>
      </c>
      <c r="AI3383">
        <v>47.095314000000002</v>
      </c>
      <c r="AJ3383">
        <v>47.371386999999999</v>
      </c>
      <c r="AK3383">
        <v>47.240555000000001</v>
      </c>
      <c r="AL3383">
        <v>47.349567</v>
      </c>
      <c r="AM3383">
        <v>47.295208000000002</v>
      </c>
      <c r="AN3383">
        <v>47.293754999999997</v>
      </c>
      <c r="AO3383" s="1">
        <v>1E-3</v>
      </c>
    </row>
    <row r="3384" spans="1:41" hidden="1" x14ac:dyDescent="0.2">
      <c r="A3384" t="s">
        <v>2646</v>
      </c>
      <c r="B3384" t="s">
        <v>157</v>
      </c>
    </row>
    <row r="3385" spans="1:41" hidden="1" x14ac:dyDescent="0.2">
      <c r="A3385" t="s">
        <v>2646</v>
      </c>
      <c r="B3385" t="s">
        <v>158</v>
      </c>
    </row>
    <row r="3386" spans="1:41" hidden="1" x14ac:dyDescent="0.2">
      <c r="A3386" t="s">
        <v>2646</v>
      </c>
      <c r="B3386" t="s">
        <v>8</v>
      </c>
      <c r="C3386" t="s">
        <v>181</v>
      </c>
      <c r="D3386" t="s">
        <v>2674</v>
      </c>
      <c r="I3386" t="s">
        <v>159</v>
      </c>
    </row>
    <row r="3387" spans="1:41" hidden="1" x14ac:dyDescent="0.2">
      <c r="A3387" t="s">
        <v>2646</v>
      </c>
      <c r="B3387" t="s">
        <v>11</v>
      </c>
      <c r="C3387" t="s">
        <v>181</v>
      </c>
      <c r="D3387" t="s">
        <v>2674</v>
      </c>
      <c r="E3387" t="s">
        <v>2651</v>
      </c>
      <c r="H3387" t="s">
        <v>2481</v>
      </c>
      <c r="I3387" t="s">
        <v>159</v>
      </c>
      <c r="K3387">
        <v>38.434269</v>
      </c>
      <c r="L3387">
        <v>38.392322999999998</v>
      </c>
      <c r="M3387">
        <v>36.680408</v>
      </c>
      <c r="N3387">
        <v>34.569977000000002</v>
      </c>
      <c r="O3387">
        <v>34.288314999999997</v>
      </c>
      <c r="P3387">
        <v>34.436283000000003</v>
      </c>
      <c r="Q3387">
        <v>34.013061999999998</v>
      </c>
      <c r="R3387">
        <v>34.298350999999997</v>
      </c>
      <c r="S3387">
        <v>34.575221999999997</v>
      </c>
      <c r="T3387">
        <v>34.864882999999999</v>
      </c>
      <c r="U3387">
        <v>36.859318000000002</v>
      </c>
      <c r="V3387">
        <v>37.192332999999998</v>
      </c>
      <c r="W3387">
        <v>37.640937999999998</v>
      </c>
      <c r="X3387">
        <v>37.888618000000001</v>
      </c>
      <c r="Y3387">
        <v>37.964751999999997</v>
      </c>
      <c r="Z3387">
        <v>38.077590999999998</v>
      </c>
      <c r="AA3387">
        <v>38.235809000000003</v>
      </c>
      <c r="AB3387">
        <v>38.390349999999998</v>
      </c>
      <c r="AC3387">
        <v>38.514149000000003</v>
      </c>
      <c r="AD3387">
        <v>38.630099999999999</v>
      </c>
      <c r="AE3387">
        <v>38.822356999999997</v>
      </c>
      <c r="AF3387">
        <v>38.979481</v>
      </c>
      <c r="AG3387">
        <v>39.130077</v>
      </c>
      <c r="AH3387">
        <v>39.306454000000002</v>
      </c>
      <c r="AI3387">
        <v>39.511246</v>
      </c>
      <c r="AJ3387">
        <v>39.742828000000003</v>
      </c>
      <c r="AK3387">
        <v>39.945118000000001</v>
      </c>
      <c r="AL3387">
        <v>40.052757</v>
      </c>
      <c r="AM3387">
        <v>40.226768</v>
      </c>
      <c r="AN3387">
        <v>40.379317999999998</v>
      </c>
      <c r="AO3387" s="1">
        <v>2E-3</v>
      </c>
    </row>
    <row r="3388" spans="1:41" hidden="1" x14ac:dyDescent="0.2">
      <c r="A3388" t="s">
        <v>2646</v>
      </c>
      <c r="B3388" t="s">
        <v>13</v>
      </c>
      <c r="C3388" t="s">
        <v>181</v>
      </c>
      <c r="D3388" t="s">
        <v>2674</v>
      </c>
      <c r="E3388" t="s">
        <v>2652</v>
      </c>
      <c r="H3388" t="s">
        <v>2482</v>
      </c>
      <c r="I3388" t="s">
        <v>159</v>
      </c>
      <c r="K3388">
        <v>38.441932999999999</v>
      </c>
      <c r="L3388">
        <v>38.074508999999999</v>
      </c>
      <c r="M3388">
        <v>36.263035000000002</v>
      </c>
      <c r="N3388">
        <v>34.117870000000003</v>
      </c>
      <c r="O3388">
        <v>33.863143999999998</v>
      </c>
      <c r="P3388">
        <v>33.944290000000002</v>
      </c>
      <c r="Q3388">
        <v>33.431533999999999</v>
      </c>
      <c r="R3388">
        <v>33.608128000000001</v>
      </c>
      <c r="S3388">
        <v>33.729942000000001</v>
      </c>
      <c r="T3388">
        <v>33.983231000000004</v>
      </c>
      <c r="U3388">
        <v>35.928902000000001</v>
      </c>
      <c r="V3388">
        <v>36.470146</v>
      </c>
      <c r="W3388">
        <v>36.694138000000002</v>
      </c>
      <c r="X3388">
        <v>36.829628</v>
      </c>
      <c r="Y3388">
        <v>36.918624999999999</v>
      </c>
      <c r="Z3388">
        <v>37.028908000000001</v>
      </c>
      <c r="AA3388">
        <v>37.196201000000002</v>
      </c>
      <c r="AB3388">
        <v>37.336632000000002</v>
      </c>
      <c r="AC3388">
        <v>37.491028</v>
      </c>
      <c r="AD3388">
        <v>37.604671000000003</v>
      </c>
      <c r="AE3388">
        <v>37.822853000000002</v>
      </c>
      <c r="AF3388">
        <v>38.041167999999999</v>
      </c>
      <c r="AG3388">
        <v>38.218238999999997</v>
      </c>
      <c r="AH3388">
        <v>38.357128000000003</v>
      </c>
      <c r="AI3388">
        <v>38.591751000000002</v>
      </c>
      <c r="AJ3388">
        <v>38.837752999999999</v>
      </c>
      <c r="AK3388">
        <v>39.082554000000002</v>
      </c>
      <c r="AL3388">
        <v>39.346770999999997</v>
      </c>
      <c r="AM3388">
        <v>39.600307000000001</v>
      </c>
      <c r="AN3388">
        <v>39.820126000000002</v>
      </c>
      <c r="AO3388" s="1">
        <v>1E-3</v>
      </c>
    </row>
    <row r="3389" spans="1:41" hidden="1" x14ac:dyDescent="0.2">
      <c r="A3389" t="s">
        <v>2646</v>
      </c>
      <c r="B3389" t="s">
        <v>15</v>
      </c>
      <c r="C3389" t="s">
        <v>181</v>
      </c>
      <c r="D3389" t="s">
        <v>2674</v>
      </c>
      <c r="E3389" t="s">
        <v>2653</v>
      </c>
      <c r="H3389" t="s">
        <v>2483</v>
      </c>
      <c r="I3389" t="s">
        <v>159</v>
      </c>
      <c r="K3389">
        <v>38.448853</v>
      </c>
      <c r="L3389">
        <v>38.994613999999999</v>
      </c>
      <c r="M3389">
        <v>37.251564000000002</v>
      </c>
      <c r="N3389">
        <v>35.535023000000002</v>
      </c>
      <c r="O3389">
        <v>35.369605999999997</v>
      </c>
      <c r="P3389">
        <v>35.607491000000003</v>
      </c>
      <c r="Q3389">
        <v>35.176735000000001</v>
      </c>
      <c r="R3389">
        <v>35.493904000000001</v>
      </c>
      <c r="S3389">
        <v>35.986828000000003</v>
      </c>
      <c r="T3389">
        <v>36.423454</v>
      </c>
      <c r="U3389">
        <v>36.949883</v>
      </c>
      <c r="V3389">
        <v>37.538550999999998</v>
      </c>
      <c r="W3389">
        <v>39.221291000000001</v>
      </c>
      <c r="X3389">
        <v>39.543030000000002</v>
      </c>
      <c r="Y3389">
        <v>39.932983</v>
      </c>
      <c r="Z3389">
        <v>40.241050999999999</v>
      </c>
      <c r="AA3389">
        <v>40.459133000000001</v>
      </c>
      <c r="AB3389">
        <v>40.618225000000002</v>
      </c>
      <c r="AC3389">
        <v>40.776443</v>
      </c>
      <c r="AD3389">
        <v>40.943187999999999</v>
      </c>
      <c r="AE3389">
        <v>41.125808999999997</v>
      </c>
      <c r="AF3389">
        <v>41.195366</v>
      </c>
      <c r="AG3389">
        <v>41.261780000000002</v>
      </c>
      <c r="AH3389">
        <v>41.452041999999999</v>
      </c>
      <c r="AI3389">
        <v>41.683791999999997</v>
      </c>
      <c r="AJ3389">
        <v>41.964118999999997</v>
      </c>
      <c r="AK3389">
        <v>42.027076999999998</v>
      </c>
      <c r="AL3389">
        <v>42.159351000000001</v>
      </c>
      <c r="AM3389">
        <v>42.266585999999997</v>
      </c>
      <c r="AN3389">
        <v>42.395493000000002</v>
      </c>
      <c r="AO3389" s="1">
        <v>3.0000000000000001E-3</v>
      </c>
    </row>
    <row r="3390" spans="1:41" hidden="1" x14ac:dyDescent="0.2">
      <c r="A3390" t="s">
        <v>2646</v>
      </c>
      <c r="B3390" t="s">
        <v>29</v>
      </c>
      <c r="C3390" t="s">
        <v>181</v>
      </c>
      <c r="D3390" t="s">
        <v>2675</v>
      </c>
      <c r="I3390" t="s">
        <v>159</v>
      </c>
    </row>
    <row r="3391" spans="1:41" hidden="1" x14ac:dyDescent="0.2">
      <c r="A3391" t="s">
        <v>2646</v>
      </c>
      <c r="B3391" t="s">
        <v>11</v>
      </c>
      <c r="C3391" t="s">
        <v>181</v>
      </c>
      <c r="D3391" t="s">
        <v>2675</v>
      </c>
      <c r="E3391" t="s">
        <v>2651</v>
      </c>
      <c r="H3391" t="s">
        <v>2484</v>
      </c>
      <c r="I3391" t="s">
        <v>159</v>
      </c>
      <c r="K3391">
        <v>32.303234000000003</v>
      </c>
      <c r="L3391">
        <v>31.673931</v>
      </c>
      <c r="M3391">
        <v>30.323542</v>
      </c>
      <c r="N3391">
        <v>29.214109000000001</v>
      </c>
      <c r="O3391">
        <v>29.601787999999999</v>
      </c>
      <c r="P3391">
        <v>30.003204</v>
      </c>
      <c r="Q3391">
        <v>30.094349000000001</v>
      </c>
      <c r="R3391">
        <v>30.277075</v>
      </c>
      <c r="S3391">
        <v>30.375584</v>
      </c>
      <c r="T3391">
        <v>30.536728</v>
      </c>
      <c r="U3391">
        <v>31.881305999999999</v>
      </c>
      <c r="V3391">
        <v>32.040100000000002</v>
      </c>
      <c r="W3391">
        <v>32.261909000000003</v>
      </c>
      <c r="X3391">
        <v>32.390571999999999</v>
      </c>
      <c r="Y3391">
        <v>32.404606000000001</v>
      </c>
      <c r="Z3391">
        <v>32.444443</v>
      </c>
      <c r="AA3391">
        <v>32.516433999999997</v>
      </c>
      <c r="AB3391">
        <v>32.618492000000003</v>
      </c>
      <c r="AC3391">
        <v>32.676299999999998</v>
      </c>
      <c r="AD3391">
        <v>32.737656000000001</v>
      </c>
      <c r="AE3391">
        <v>32.859161</v>
      </c>
      <c r="AF3391">
        <v>32.981338999999998</v>
      </c>
      <c r="AG3391">
        <v>33.138775000000003</v>
      </c>
      <c r="AH3391">
        <v>33.325305999999998</v>
      </c>
      <c r="AI3391">
        <v>33.528973000000001</v>
      </c>
      <c r="AJ3391">
        <v>33.764583999999999</v>
      </c>
      <c r="AK3391">
        <v>33.965206000000002</v>
      </c>
      <c r="AL3391">
        <v>34.128177999999998</v>
      </c>
      <c r="AM3391">
        <v>34.357498</v>
      </c>
      <c r="AN3391">
        <v>34.582844000000001</v>
      </c>
      <c r="AO3391" s="1">
        <v>2E-3</v>
      </c>
    </row>
    <row r="3392" spans="1:41" hidden="1" x14ac:dyDescent="0.2">
      <c r="A3392" t="s">
        <v>2646</v>
      </c>
      <c r="B3392" t="s">
        <v>13</v>
      </c>
      <c r="C3392" t="s">
        <v>181</v>
      </c>
      <c r="D3392" t="s">
        <v>2675</v>
      </c>
      <c r="E3392" t="s">
        <v>2652</v>
      </c>
      <c r="H3392" t="s">
        <v>2485</v>
      </c>
      <c r="I3392" t="s">
        <v>159</v>
      </c>
      <c r="K3392">
        <v>32.309615999999998</v>
      </c>
      <c r="L3392">
        <v>31.485728999999999</v>
      </c>
      <c r="M3392">
        <v>29.989028999999999</v>
      </c>
      <c r="N3392">
        <v>28.802076</v>
      </c>
      <c r="O3392">
        <v>29.178909000000001</v>
      </c>
      <c r="P3392">
        <v>29.527515000000001</v>
      </c>
      <c r="Q3392">
        <v>29.529717999999999</v>
      </c>
      <c r="R3392">
        <v>29.611654000000001</v>
      </c>
      <c r="S3392">
        <v>29.589333</v>
      </c>
      <c r="T3392">
        <v>29.707445</v>
      </c>
      <c r="U3392">
        <v>30.974105999999999</v>
      </c>
      <c r="V3392">
        <v>31.277023</v>
      </c>
      <c r="W3392">
        <v>31.343772999999999</v>
      </c>
      <c r="X3392">
        <v>31.371876</v>
      </c>
      <c r="Y3392">
        <v>31.369548999999999</v>
      </c>
      <c r="Z3392">
        <v>31.382556999999998</v>
      </c>
      <c r="AA3392">
        <v>31.436304</v>
      </c>
      <c r="AB3392">
        <v>31.506550000000001</v>
      </c>
      <c r="AC3392">
        <v>31.596218</v>
      </c>
      <c r="AD3392">
        <v>31.689495000000001</v>
      </c>
      <c r="AE3392">
        <v>31.844593</v>
      </c>
      <c r="AF3392">
        <v>32.004795000000001</v>
      </c>
      <c r="AG3392">
        <v>32.167358</v>
      </c>
      <c r="AH3392">
        <v>32.290923999999997</v>
      </c>
      <c r="AI3392">
        <v>32.490775999999997</v>
      </c>
      <c r="AJ3392">
        <v>32.731471999999997</v>
      </c>
      <c r="AK3392">
        <v>32.951293999999997</v>
      </c>
      <c r="AL3392">
        <v>33.246493999999998</v>
      </c>
      <c r="AM3392">
        <v>33.549132999999998</v>
      </c>
      <c r="AN3392">
        <v>33.803772000000002</v>
      </c>
      <c r="AO3392" s="1">
        <v>2E-3</v>
      </c>
    </row>
    <row r="3393" spans="1:41" hidden="1" x14ac:dyDescent="0.2">
      <c r="A3393" t="s">
        <v>2646</v>
      </c>
      <c r="B3393" t="s">
        <v>15</v>
      </c>
      <c r="C3393" t="s">
        <v>181</v>
      </c>
      <c r="D3393" t="s">
        <v>2675</v>
      </c>
      <c r="E3393" t="s">
        <v>2653</v>
      </c>
      <c r="H3393" t="s">
        <v>2486</v>
      </c>
      <c r="I3393" t="s">
        <v>159</v>
      </c>
      <c r="K3393">
        <v>32.317222999999998</v>
      </c>
      <c r="L3393">
        <v>31.878304</v>
      </c>
      <c r="M3393">
        <v>30.706897999999999</v>
      </c>
      <c r="N3393">
        <v>29.857316999999998</v>
      </c>
      <c r="O3393">
        <v>30.484915000000001</v>
      </c>
      <c r="P3393">
        <v>31.019971999999999</v>
      </c>
      <c r="Q3393">
        <v>31.165348000000002</v>
      </c>
      <c r="R3393">
        <v>31.329854999999998</v>
      </c>
      <c r="S3393">
        <v>31.703495</v>
      </c>
      <c r="T3393">
        <v>32.003227000000003</v>
      </c>
      <c r="U3393">
        <v>32.321564000000002</v>
      </c>
      <c r="V3393">
        <v>32.686115000000001</v>
      </c>
      <c r="W3393">
        <v>33.824294999999999</v>
      </c>
      <c r="X3393">
        <v>34.016548</v>
      </c>
      <c r="Y3393">
        <v>34.297798</v>
      </c>
      <c r="Z3393">
        <v>34.554454999999997</v>
      </c>
      <c r="AA3393">
        <v>34.738930000000003</v>
      </c>
      <c r="AB3393">
        <v>34.809078</v>
      </c>
      <c r="AC3393">
        <v>34.944935000000001</v>
      </c>
      <c r="AD3393">
        <v>35.026336999999998</v>
      </c>
      <c r="AE3393">
        <v>35.206294999999997</v>
      </c>
      <c r="AF3393">
        <v>35.324482000000003</v>
      </c>
      <c r="AG3393">
        <v>35.445979999999999</v>
      </c>
      <c r="AH3393">
        <v>35.657806000000001</v>
      </c>
      <c r="AI3393">
        <v>35.932194000000003</v>
      </c>
      <c r="AJ3393">
        <v>36.251041000000001</v>
      </c>
      <c r="AK3393">
        <v>36.386223000000001</v>
      </c>
      <c r="AL3393">
        <v>36.625942000000002</v>
      </c>
      <c r="AM3393">
        <v>36.835093999999998</v>
      </c>
      <c r="AN3393">
        <v>37.081985000000003</v>
      </c>
      <c r="AO3393" s="1">
        <v>5.0000000000000001E-3</v>
      </c>
    </row>
    <row r="3394" spans="1:41" hidden="1" x14ac:dyDescent="0.2">
      <c r="A3394" t="s">
        <v>2646</v>
      </c>
      <c r="B3394" t="s">
        <v>46</v>
      </c>
      <c r="C3394" t="s">
        <v>181</v>
      </c>
      <c r="D3394" t="s">
        <v>2676</v>
      </c>
      <c r="I3394" t="s">
        <v>159</v>
      </c>
    </row>
    <row r="3395" spans="1:41" hidden="1" x14ac:dyDescent="0.2">
      <c r="A3395" t="s">
        <v>2646</v>
      </c>
      <c r="B3395" t="s">
        <v>11</v>
      </c>
      <c r="C3395" t="s">
        <v>181</v>
      </c>
      <c r="D3395" t="s">
        <v>2676</v>
      </c>
      <c r="E3395" t="s">
        <v>2651</v>
      </c>
      <c r="H3395" t="s">
        <v>2487</v>
      </c>
      <c r="I3395" t="s">
        <v>159</v>
      </c>
      <c r="K3395">
        <v>19.891544</v>
      </c>
      <c r="L3395">
        <v>20.051338000000001</v>
      </c>
      <c r="M3395">
        <v>18.874206999999998</v>
      </c>
      <c r="N3395">
        <v>18.305098999999998</v>
      </c>
      <c r="O3395">
        <v>18.637782999999999</v>
      </c>
      <c r="P3395">
        <v>18.961749999999999</v>
      </c>
      <c r="Q3395">
        <v>19.175021999999998</v>
      </c>
      <c r="R3395">
        <v>19.570527999999999</v>
      </c>
      <c r="S3395">
        <v>19.919682000000002</v>
      </c>
      <c r="T3395">
        <v>20.28669</v>
      </c>
      <c r="U3395">
        <v>20.605588999999998</v>
      </c>
      <c r="V3395">
        <v>20.932980000000001</v>
      </c>
      <c r="W3395">
        <v>21.252579000000001</v>
      </c>
      <c r="X3395">
        <v>21.491755999999999</v>
      </c>
      <c r="Y3395">
        <v>21.687103</v>
      </c>
      <c r="Z3395">
        <v>21.876525999999998</v>
      </c>
      <c r="AA3395">
        <v>22.177154999999999</v>
      </c>
      <c r="AB3395">
        <v>22.469818</v>
      </c>
      <c r="AC3395">
        <v>22.669143999999999</v>
      </c>
      <c r="AD3395">
        <v>23.019863000000001</v>
      </c>
      <c r="AE3395">
        <v>23.433019999999999</v>
      </c>
      <c r="AF3395">
        <v>23.784635999999999</v>
      </c>
      <c r="AG3395">
        <v>24.038525</v>
      </c>
      <c r="AH3395">
        <v>24.389809</v>
      </c>
      <c r="AI3395">
        <v>24.771061</v>
      </c>
      <c r="AJ3395">
        <v>25.183529</v>
      </c>
      <c r="AK3395">
        <v>25.501123</v>
      </c>
      <c r="AL3395">
        <v>25.706520000000001</v>
      </c>
      <c r="AM3395">
        <v>26.053439999999998</v>
      </c>
      <c r="AN3395">
        <v>26.451836</v>
      </c>
      <c r="AO3395" s="1">
        <v>0.01</v>
      </c>
    </row>
    <row r="3396" spans="1:41" hidden="1" x14ac:dyDescent="0.2">
      <c r="A3396" t="s">
        <v>2646</v>
      </c>
      <c r="B3396" t="s">
        <v>13</v>
      </c>
      <c r="C3396" t="s">
        <v>181</v>
      </c>
      <c r="D3396" t="s">
        <v>2676</v>
      </c>
      <c r="E3396" t="s">
        <v>2652</v>
      </c>
      <c r="H3396" t="s">
        <v>2488</v>
      </c>
      <c r="I3396" t="s">
        <v>159</v>
      </c>
      <c r="K3396">
        <v>19.897010999999999</v>
      </c>
      <c r="L3396">
        <v>19.387318</v>
      </c>
      <c r="M3396">
        <v>18.213971999999998</v>
      </c>
      <c r="N3396">
        <v>17.787544</v>
      </c>
      <c r="O3396">
        <v>18.325001</v>
      </c>
      <c r="P3396">
        <v>18.645702</v>
      </c>
      <c r="Q3396">
        <v>18.815479</v>
      </c>
      <c r="R3396">
        <v>19.174446</v>
      </c>
      <c r="S3396">
        <v>19.403893</v>
      </c>
      <c r="T3396">
        <v>19.745837999999999</v>
      </c>
      <c r="U3396">
        <v>20.008194</v>
      </c>
      <c r="V3396">
        <v>20.289985999999999</v>
      </c>
      <c r="W3396">
        <v>20.663383</v>
      </c>
      <c r="X3396">
        <v>20.831492999999998</v>
      </c>
      <c r="Y3396">
        <v>21.047903000000002</v>
      </c>
      <c r="Z3396">
        <v>21.279164999999999</v>
      </c>
      <c r="AA3396">
        <v>21.503073000000001</v>
      </c>
      <c r="AB3396">
        <v>21.742847000000001</v>
      </c>
      <c r="AC3396">
        <v>22.05481</v>
      </c>
      <c r="AD3396">
        <v>22.259342</v>
      </c>
      <c r="AE3396">
        <v>22.697502</v>
      </c>
      <c r="AF3396">
        <v>23.133216999999998</v>
      </c>
      <c r="AG3396">
        <v>23.503418</v>
      </c>
      <c r="AH3396">
        <v>23.858128000000001</v>
      </c>
      <c r="AI3396">
        <v>24.220421000000002</v>
      </c>
      <c r="AJ3396">
        <v>24.639914999999998</v>
      </c>
      <c r="AK3396">
        <v>25.145634000000001</v>
      </c>
      <c r="AL3396">
        <v>25.589013999999999</v>
      </c>
      <c r="AM3396">
        <v>26.014866000000001</v>
      </c>
      <c r="AN3396">
        <v>26.593669999999999</v>
      </c>
      <c r="AO3396" s="1">
        <v>0.01</v>
      </c>
    </row>
    <row r="3397" spans="1:41" hidden="1" x14ac:dyDescent="0.2">
      <c r="A3397" t="s">
        <v>2646</v>
      </c>
      <c r="B3397" t="s">
        <v>15</v>
      </c>
      <c r="C3397" t="s">
        <v>181</v>
      </c>
      <c r="D3397" t="s">
        <v>2676</v>
      </c>
      <c r="E3397" t="s">
        <v>2653</v>
      </c>
      <c r="H3397" t="s">
        <v>2489</v>
      </c>
      <c r="I3397" t="s">
        <v>159</v>
      </c>
      <c r="K3397">
        <v>20.006889000000001</v>
      </c>
      <c r="L3397">
        <v>20.056004000000001</v>
      </c>
      <c r="M3397">
        <v>18.737404000000002</v>
      </c>
      <c r="N3397">
        <v>18.329056000000001</v>
      </c>
      <c r="O3397">
        <v>18.785544999999999</v>
      </c>
      <c r="P3397">
        <v>19.179597999999999</v>
      </c>
      <c r="Q3397">
        <v>19.460318000000001</v>
      </c>
      <c r="R3397">
        <v>19.987103000000001</v>
      </c>
      <c r="S3397">
        <v>20.736205999999999</v>
      </c>
      <c r="T3397">
        <v>21.338062000000001</v>
      </c>
      <c r="U3397">
        <v>21.985689000000001</v>
      </c>
      <c r="V3397">
        <v>22.602405999999998</v>
      </c>
      <c r="W3397">
        <v>23.146381000000002</v>
      </c>
      <c r="X3397">
        <v>23.661097999999999</v>
      </c>
      <c r="Y3397">
        <v>24.021305000000002</v>
      </c>
      <c r="Z3397">
        <v>24.594601000000001</v>
      </c>
      <c r="AA3397">
        <v>25.015053000000002</v>
      </c>
      <c r="AB3397">
        <v>25.405396</v>
      </c>
      <c r="AC3397">
        <v>25.845993</v>
      </c>
      <c r="AD3397">
        <v>26.231193999999999</v>
      </c>
      <c r="AE3397">
        <v>26.651620999999999</v>
      </c>
      <c r="AF3397">
        <v>26.956762000000001</v>
      </c>
      <c r="AG3397">
        <v>27.315086000000001</v>
      </c>
      <c r="AH3397">
        <v>27.845500999999999</v>
      </c>
      <c r="AI3397">
        <v>28.327453999999999</v>
      </c>
      <c r="AJ3397">
        <v>28.712554999999998</v>
      </c>
      <c r="AK3397">
        <v>29.035941999999999</v>
      </c>
      <c r="AL3397">
        <v>29.295940000000002</v>
      </c>
      <c r="AM3397">
        <v>29.750060999999999</v>
      </c>
      <c r="AN3397">
        <v>30.354407999999999</v>
      </c>
      <c r="AO3397" s="1">
        <v>1.4E-2</v>
      </c>
    </row>
    <row r="3398" spans="1:41" hidden="1" x14ac:dyDescent="0.2">
      <c r="A3398" t="s">
        <v>2646</v>
      </c>
      <c r="B3398" t="s">
        <v>75</v>
      </c>
      <c r="C3398" t="s">
        <v>181</v>
      </c>
      <c r="D3398" t="s">
        <v>2677</v>
      </c>
      <c r="I3398" t="s">
        <v>159</v>
      </c>
    </row>
    <row r="3399" spans="1:41" hidden="1" x14ac:dyDescent="0.2">
      <c r="A3399" t="s">
        <v>2646</v>
      </c>
      <c r="B3399" t="s">
        <v>11</v>
      </c>
      <c r="C3399" t="s">
        <v>181</v>
      </c>
      <c r="D3399" t="s">
        <v>2677</v>
      </c>
      <c r="E3399" t="s">
        <v>2651</v>
      </c>
      <c r="H3399" t="s">
        <v>2490</v>
      </c>
      <c r="I3399" t="s">
        <v>159</v>
      </c>
      <c r="K3399">
        <v>103.008568</v>
      </c>
      <c r="L3399">
        <v>104.804649</v>
      </c>
      <c r="M3399">
        <v>100.649597</v>
      </c>
      <c r="N3399">
        <v>103.555542</v>
      </c>
      <c r="O3399">
        <v>103.942459</v>
      </c>
      <c r="P3399">
        <v>104.772217</v>
      </c>
      <c r="Q3399">
        <v>105.680008</v>
      </c>
      <c r="R3399">
        <v>106.307755</v>
      </c>
      <c r="S3399">
        <v>106.707787</v>
      </c>
      <c r="T3399">
        <v>107.505714</v>
      </c>
      <c r="U3399">
        <v>118.306236</v>
      </c>
      <c r="V3399">
        <v>118.661247</v>
      </c>
      <c r="W3399">
        <v>120.55495500000001</v>
      </c>
      <c r="X3399">
        <v>120.984055</v>
      </c>
      <c r="Y3399">
        <v>121.351433</v>
      </c>
      <c r="Z3399">
        <v>121.920845</v>
      </c>
      <c r="AA3399">
        <v>122.786102</v>
      </c>
      <c r="AB3399">
        <v>123.936661</v>
      </c>
      <c r="AC3399">
        <v>124.469673</v>
      </c>
      <c r="AD3399">
        <v>125.68238100000001</v>
      </c>
      <c r="AE3399">
        <v>126.672478</v>
      </c>
      <c r="AF3399">
        <v>127.2901</v>
      </c>
      <c r="AG3399">
        <v>128.88848899999999</v>
      </c>
      <c r="AH3399">
        <v>130.48857100000001</v>
      </c>
      <c r="AI3399">
        <v>131.74182099999999</v>
      </c>
      <c r="AJ3399">
        <v>133.31895399999999</v>
      </c>
      <c r="AK3399">
        <v>134.43135100000001</v>
      </c>
      <c r="AL3399">
        <v>134.90841699999999</v>
      </c>
      <c r="AM3399">
        <v>135.81832900000001</v>
      </c>
      <c r="AN3399">
        <v>136.88471999999999</v>
      </c>
      <c r="AO3399" s="1">
        <v>0.01</v>
      </c>
    </row>
    <row r="3400" spans="1:41" hidden="1" x14ac:dyDescent="0.2">
      <c r="A3400" t="s">
        <v>2646</v>
      </c>
      <c r="B3400" t="s">
        <v>13</v>
      </c>
      <c r="C3400" t="s">
        <v>181</v>
      </c>
      <c r="D3400" t="s">
        <v>2677</v>
      </c>
      <c r="E3400" t="s">
        <v>2652</v>
      </c>
      <c r="H3400" t="s">
        <v>2491</v>
      </c>
      <c r="I3400" t="s">
        <v>159</v>
      </c>
      <c r="K3400">
        <v>103.008667</v>
      </c>
      <c r="L3400">
        <v>104.837402</v>
      </c>
      <c r="M3400">
        <v>99.189132999999998</v>
      </c>
      <c r="N3400">
        <v>100.55547300000001</v>
      </c>
      <c r="O3400">
        <v>101.30555</v>
      </c>
      <c r="P3400">
        <v>102.155472</v>
      </c>
      <c r="Q3400">
        <v>103.12188</v>
      </c>
      <c r="R3400">
        <v>103.470642</v>
      </c>
      <c r="S3400">
        <v>103.748093</v>
      </c>
      <c r="T3400">
        <v>104.120384</v>
      </c>
      <c r="U3400">
        <v>114.236244</v>
      </c>
      <c r="V3400">
        <v>115.898758</v>
      </c>
      <c r="W3400">
        <v>115.86750000000001</v>
      </c>
      <c r="X3400">
        <v>115.543274</v>
      </c>
      <c r="Y3400">
        <v>115.609573</v>
      </c>
      <c r="Z3400">
        <v>115.710678</v>
      </c>
      <c r="AA3400">
        <v>115.844177</v>
      </c>
      <c r="AB3400">
        <v>116.759598</v>
      </c>
      <c r="AC3400">
        <v>117.29029800000001</v>
      </c>
      <c r="AD3400">
        <v>119.252235</v>
      </c>
      <c r="AE3400">
        <v>120.41275</v>
      </c>
      <c r="AF3400">
        <v>121.106239</v>
      </c>
      <c r="AG3400">
        <v>122.80592300000001</v>
      </c>
      <c r="AH3400">
        <v>124.142876</v>
      </c>
      <c r="AI3400">
        <v>125.21487399999999</v>
      </c>
      <c r="AJ3400">
        <v>126.94534299999999</v>
      </c>
      <c r="AK3400">
        <v>127.50707199999999</v>
      </c>
      <c r="AL3400">
        <v>128.93992600000001</v>
      </c>
      <c r="AM3400">
        <v>131.03672800000001</v>
      </c>
      <c r="AN3400">
        <v>133.02380400000001</v>
      </c>
      <c r="AO3400" s="1">
        <v>8.9999999999999993E-3</v>
      </c>
    </row>
    <row r="3401" spans="1:41" hidden="1" x14ac:dyDescent="0.2">
      <c r="A3401" t="s">
        <v>2646</v>
      </c>
      <c r="B3401" t="s">
        <v>15</v>
      </c>
      <c r="C3401" t="s">
        <v>181</v>
      </c>
      <c r="D3401" t="s">
        <v>2677</v>
      </c>
      <c r="E3401" t="s">
        <v>2653</v>
      </c>
      <c r="H3401" t="s">
        <v>2492</v>
      </c>
      <c r="I3401" t="s">
        <v>159</v>
      </c>
      <c r="K3401">
        <v>103.26443500000001</v>
      </c>
      <c r="L3401">
        <v>104.818138</v>
      </c>
      <c r="M3401">
        <v>99.443977000000004</v>
      </c>
      <c r="N3401">
        <v>103.993988</v>
      </c>
      <c r="O3401">
        <v>105.392563</v>
      </c>
      <c r="P3401">
        <v>106.478233</v>
      </c>
      <c r="Q3401">
        <v>107.660042</v>
      </c>
      <c r="R3401">
        <v>109.001671</v>
      </c>
      <c r="S3401">
        <v>112.260994</v>
      </c>
      <c r="T3401">
        <v>113.46286000000001</v>
      </c>
      <c r="U3401">
        <v>115.122749</v>
      </c>
      <c r="V3401">
        <v>118.028206</v>
      </c>
      <c r="W3401">
        <v>127.310165</v>
      </c>
      <c r="X3401">
        <v>128.407028</v>
      </c>
      <c r="Y3401">
        <v>130.37348900000001</v>
      </c>
      <c r="Z3401">
        <v>131.357788</v>
      </c>
      <c r="AA3401">
        <v>132.52067600000001</v>
      </c>
      <c r="AB3401">
        <v>132.99527</v>
      </c>
      <c r="AC3401">
        <v>133.855515</v>
      </c>
      <c r="AD3401">
        <v>133.13008099999999</v>
      </c>
      <c r="AE3401">
        <v>133.46868900000001</v>
      </c>
      <c r="AF3401">
        <v>134.43351699999999</v>
      </c>
      <c r="AG3401">
        <v>136.16059899999999</v>
      </c>
      <c r="AH3401">
        <v>137.17755099999999</v>
      </c>
      <c r="AI3401">
        <v>138.96186800000001</v>
      </c>
      <c r="AJ3401">
        <v>139.80751000000001</v>
      </c>
      <c r="AK3401">
        <v>140.559494</v>
      </c>
      <c r="AL3401">
        <v>140.63853499999999</v>
      </c>
      <c r="AM3401">
        <v>141.51052899999999</v>
      </c>
      <c r="AN3401">
        <v>142.79998800000001</v>
      </c>
      <c r="AO3401" s="1">
        <v>1.0999999999999999E-2</v>
      </c>
    </row>
    <row r="3402" spans="1:41" hidden="1" x14ac:dyDescent="0.2">
      <c r="A3402" t="s">
        <v>2646</v>
      </c>
      <c r="B3402" t="s">
        <v>172</v>
      </c>
      <c r="C3402" t="s">
        <v>181</v>
      </c>
      <c r="D3402" t="s">
        <v>2678</v>
      </c>
      <c r="I3402" t="s">
        <v>159</v>
      </c>
    </row>
    <row r="3403" spans="1:41" hidden="1" x14ac:dyDescent="0.2">
      <c r="A3403" t="s">
        <v>2646</v>
      </c>
      <c r="B3403" t="s">
        <v>11</v>
      </c>
      <c r="C3403" t="s">
        <v>181</v>
      </c>
      <c r="D3403" t="s">
        <v>2678</v>
      </c>
      <c r="E3403" t="s">
        <v>2651</v>
      </c>
      <c r="H3403" t="s">
        <v>2493</v>
      </c>
      <c r="I3403" t="s">
        <v>159</v>
      </c>
      <c r="K3403">
        <v>193.63760400000001</v>
      </c>
      <c r="L3403">
        <v>194.92224100000001</v>
      </c>
      <c r="M3403">
        <v>186.52775600000001</v>
      </c>
      <c r="N3403">
        <v>185.64473000000001</v>
      </c>
      <c r="O3403">
        <v>186.470337</v>
      </c>
      <c r="P3403">
        <v>188.17344700000001</v>
      </c>
      <c r="Q3403">
        <v>188.962433</v>
      </c>
      <c r="R3403">
        <v>190.45370500000001</v>
      </c>
      <c r="S3403">
        <v>191.57827800000001</v>
      </c>
      <c r="T3403">
        <v>193.194016</v>
      </c>
      <c r="U3403">
        <v>207.65245100000001</v>
      </c>
      <c r="V3403">
        <v>208.82666</v>
      </c>
      <c r="W3403">
        <v>211.71038799999999</v>
      </c>
      <c r="X3403">
        <v>212.75500500000001</v>
      </c>
      <c r="Y3403">
        <v>213.40789799999999</v>
      </c>
      <c r="Z3403">
        <v>214.31939700000001</v>
      </c>
      <c r="AA3403">
        <v>215.71549999999999</v>
      </c>
      <c r="AB3403">
        <v>217.415314</v>
      </c>
      <c r="AC3403">
        <v>218.32925399999999</v>
      </c>
      <c r="AD3403">
        <v>220.070007</v>
      </c>
      <c r="AE3403">
        <v>221.78701799999999</v>
      </c>
      <c r="AF3403">
        <v>223.03555299999999</v>
      </c>
      <c r="AG3403">
        <v>225.19586200000001</v>
      </c>
      <c r="AH3403">
        <v>227.510132</v>
      </c>
      <c r="AI3403">
        <v>229.553101</v>
      </c>
      <c r="AJ3403">
        <v>232.00990300000001</v>
      </c>
      <c r="AK3403">
        <v>233.842804</v>
      </c>
      <c r="AL3403">
        <v>234.79586800000001</v>
      </c>
      <c r="AM3403">
        <v>236.456039</v>
      </c>
      <c r="AN3403">
        <v>238.29870600000001</v>
      </c>
      <c r="AO3403" s="1">
        <v>7.0000000000000001E-3</v>
      </c>
    </row>
    <row r="3404" spans="1:41" hidden="1" x14ac:dyDescent="0.2">
      <c r="A3404" t="s">
        <v>2646</v>
      </c>
      <c r="B3404" t="s">
        <v>13</v>
      </c>
      <c r="C3404" t="s">
        <v>181</v>
      </c>
      <c r="D3404" t="s">
        <v>2678</v>
      </c>
      <c r="E3404" t="s">
        <v>2652</v>
      </c>
      <c r="H3404" t="s">
        <v>2494</v>
      </c>
      <c r="I3404" t="s">
        <v>159</v>
      </c>
      <c r="K3404">
        <v>193.65722700000001</v>
      </c>
      <c r="L3404">
        <v>193.78495799999999</v>
      </c>
      <c r="M3404">
        <v>183.65516700000001</v>
      </c>
      <c r="N3404">
        <v>181.26297</v>
      </c>
      <c r="O3404">
        <v>182.672607</v>
      </c>
      <c r="P3404">
        <v>184.27297999999999</v>
      </c>
      <c r="Q3404">
        <v>184.89862099999999</v>
      </c>
      <c r="R3404">
        <v>185.864868</v>
      </c>
      <c r="S3404">
        <v>186.47125199999999</v>
      </c>
      <c r="T3404">
        <v>187.55688499999999</v>
      </c>
      <c r="U3404">
        <v>201.147446</v>
      </c>
      <c r="V3404">
        <v>203.935913</v>
      </c>
      <c r="W3404">
        <v>204.56878699999999</v>
      </c>
      <c r="X3404">
        <v>204.576279</v>
      </c>
      <c r="Y3404">
        <v>204.94564800000001</v>
      </c>
      <c r="Z3404">
        <v>205.40130600000001</v>
      </c>
      <c r="AA3404">
        <v>205.97976700000001</v>
      </c>
      <c r="AB3404">
        <v>207.34562700000001</v>
      </c>
      <c r="AC3404">
        <v>208.43235799999999</v>
      </c>
      <c r="AD3404">
        <v>210.805756</v>
      </c>
      <c r="AE3404">
        <v>212.77771000000001</v>
      </c>
      <c r="AF3404">
        <v>214.285416</v>
      </c>
      <c r="AG3404">
        <v>216.69494599999999</v>
      </c>
      <c r="AH3404">
        <v>218.64904799999999</v>
      </c>
      <c r="AI3404">
        <v>220.517822</v>
      </c>
      <c r="AJ3404">
        <v>223.15448000000001</v>
      </c>
      <c r="AK3404">
        <v>224.686554</v>
      </c>
      <c r="AL3404">
        <v>227.12219200000001</v>
      </c>
      <c r="AM3404">
        <v>230.20103499999999</v>
      </c>
      <c r="AN3404">
        <v>233.24137899999999</v>
      </c>
      <c r="AO3404" s="1">
        <v>6.0000000000000001E-3</v>
      </c>
    </row>
    <row r="3405" spans="1:41" hidden="1" x14ac:dyDescent="0.2">
      <c r="A3405" t="s">
        <v>2646</v>
      </c>
      <c r="B3405" t="s">
        <v>15</v>
      </c>
      <c r="C3405" t="s">
        <v>181</v>
      </c>
      <c r="D3405" t="s">
        <v>2678</v>
      </c>
      <c r="E3405" t="s">
        <v>2653</v>
      </c>
      <c r="H3405" t="s">
        <v>2495</v>
      </c>
      <c r="I3405" t="s">
        <v>159</v>
      </c>
      <c r="K3405">
        <v>194.03739899999999</v>
      </c>
      <c r="L3405">
        <v>195.74707000000001</v>
      </c>
      <c r="M3405">
        <v>186.139847</v>
      </c>
      <c r="N3405">
        <v>187.71539300000001</v>
      </c>
      <c r="O3405">
        <v>190.032623</v>
      </c>
      <c r="P3405">
        <v>192.28529399999999</v>
      </c>
      <c r="Q3405">
        <v>193.46244799999999</v>
      </c>
      <c r="R3405">
        <v>195.81253100000001</v>
      </c>
      <c r="S3405">
        <v>200.68753100000001</v>
      </c>
      <c r="T3405">
        <v>203.2276</v>
      </c>
      <c r="U3405">
        <v>206.37988300000001</v>
      </c>
      <c r="V3405">
        <v>210.85528600000001</v>
      </c>
      <c r="W3405">
        <v>223.50213600000001</v>
      </c>
      <c r="X3405">
        <v>225.627701</v>
      </c>
      <c r="Y3405">
        <v>228.62558000000001</v>
      </c>
      <c r="Z3405">
        <v>230.747894</v>
      </c>
      <c r="AA3405">
        <v>232.73379499999999</v>
      </c>
      <c r="AB3405">
        <v>233.82797199999999</v>
      </c>
      <c r="AC3405">
        <v>235.42288199999999</v>
      </c>
      <c r="AD3405">
        <v>235.33081100000001</v>
      </c>
      <c r="AE3405">
        <v>236.45242300000001</v>
      </c>
      <c r="AF3405">
        <v>237.91012599999999</v>
      </c>
      <c r="AG3405">
        <v>240.18344099999999</v>
      </c>
      <c r="AH3405">
        <v>242.132904</v>
      </c>
      <c r="AI3405">
        <v>244.905304</v>
      </c>
      <c r="AJ3405">
        <v>246.735229</v>
      </c>
      <c r="AK3405">
        <v>248.00872799999999</v>
      </c>
      <c r="AL3405">
        <v>248.71977200000001</v>
      </c>
      <c r="AM3405">
        <v>250.36227400000001</v>
      </c>
      <c r="AN3405">
        <v>252.631866</v>
      </c>
      <c r="AO3405" s="1">
        <v>8.9999999999999993E-3</v>
      </c>
    </row>
    <row r="3406" spans="1:41" hidden="1" x14ac:dyDescent="0.2">
      <c r="A3406" t="s">
        <v>2646</v>
      </c>
      <c r="B3406" t="s">
        <v>176</v>
      </c>
      <c r="C3406" t="s">
        <v>181</v>
      </c>
      <c r="D3406" t="s">
        <v>2679</v>
      </c>
      <c r="I3406" t="s">
        <v>159</v>
      </c>
    </row>
    <row r="3407" spans="1:41" hidden="1" x14ac:dyDescent="0.2">
      <c r="A3407" t="s">
        <v>2646</v>
      </c>
      <c r="B3407" t="s">
        <v>11</v>
      </c>
      <c r="C3407" t="s">
        <v>181</v>
      </c>
      <c r="D3407" t="s">
        <v>2679</v>
      </c>
      <c r="E3407" t="s">
        <v>2651</v>
      </c>
      <c r="H3407" t="s">
        <v>2496</v>
      </c>
      <c r="I3407" t="s">
        <v>159</v>
      </c>
      <c r="K3407">
        <v>8.7236999999999995E-2</v>
      </c>
      <c r="L3407">
        <v>8.7757000000000002E-2</v>
      </c>
      <c r="M3407">
        <v>8.4679000000000004E-2</v>
      </c>
      <c r="N3407">
        <v>8.5349999999999995E-2</v>
      </c>
      <c r="O3407">
        <v>8.4942000000000004E-2</v>
      </c>
      <c r="P3407">
        <v>8.4761000000000003E-2</v>
      </c>
      <c r="Q3407">
        <v>8.4246000000000001E-2</v>
      </c>
      <c r="R3407">
        <v>8.3460000000000006E-2</v>
      </c>
      <c r="S3407">
        <v>8.2350999999999994E-2</v>
      </c>
      <c r="T3407">
        <v>8.1818000000000002E-2</v>
      </c>
      <c r="U3407">
        <v>8.9349999999999999E-2</v>
      </c>
      <c r="V3407">
        <v>8.8041999999999995E-2</v>
      </c>
      <c r="W3407">
        <v>8.8220999999999994E-2</v>
      </c>
      <c r="X3407">
        <v>8.7151999999999993E-2</v>
      </c>
      <c r="Y3407">
        <v>8.6180999999999994E-2</v>
      </c>
      <c r="Z3407">
        <v>8.5591E-2</v>
      </c>
      <c r="AA3407">
        <v>8.5377999999999996E-2</v>
      </c>
      <c r="AB3407">
        <v>8.5901000000000005E-2</v>
      </c>
      <c r="AC3407">
        <v>8.6447999999999997E-2</v>
      </c>
      <c r="AD3407">
        <v>8.7698999999999999E-2</v>
      </c>
      <c r="AE3407">
        <v>8.8980000000000004E-2</v>
      </c>
      <c r="AF3407">
        <v>9.0247999999999995E-2</v>
      </c>
      <c r="AG3407">
        <v>9.1720999999999997E-2</v>
      </c>
      <c r="AH3407">
        <v>9.3346999999999999E-2</v>
      </c>
      <c r="AI3407">
        <v>9.5116999999999993E-2</v>
      </c>
      <c r="AJ3407">
        <v>9.7110000000000002E-2</v>
      </c>
      <c r="AK3407">
        <v>9.9097000000000005E-2</v>
      </c>
      <c r="AL3407">
        <v>0.100842</v>
      </c>
      <c r="AM3407">
        <v>0.102938</v>
      </c>
      <c r="AN3407">
        <v>0.10530100000000001</v>
      </c>
      <c r="AO3407" s="1">
        <v>7.0000000000000001E-3</v>
      </c>
    </row>
    <row r="3408" spans="1:41" hidden="1" x14ac:dyDescent="0.2">
      <c r="A3408" t="s">
        <v>2646</v>
      </c>
      <c r="B3408" t="s">
        <v>13</v>
      </c>
      <c r="C3408" t="s">
        <v>181</v>
      </c>
      <c r="D3408" t="s">
        <v>2679</v>
      </c>
      <c r="E3408" t="s">
        <v>2652</v>
      </c>
      <c r="H3408" t="s">
        <v>2497</v>
      </c>
      <c r="I3408" t="s">
        <v>159</v>
      </c>
      <c r="K3408">
        <v>7.8302999999999998E-2</v>
      </c>
      <c r="L3408">
        <v>8.0987000000000003E-2</v>
      </c>
      <c r="M3408">
        <v>8.5153000000000006E-2</v>
      </c>
      <c r="N3408">
        <v>8.5051000000000002E-2</v>
      </c>
      <c r="O3408">
        <v>8.4877999999999995E-2</v>
      </c>
      <c r="P3408">
        <v>8.4478999999999999E-2</v>
      </c>
      <c r="Q3408">
        <v>8.4192000000000003E-2</v>
      </c>
      <c r="R3408">
        <v>8.3378999999999995E-2</v>
      </c>
      <c r="S3408">
        <v>8.2779000000000005E-2</v>
      </c>
      <c r="T3408">
        <v>8.1599000000000005E-2</v>
      </c>
      <c r="U3408">
        <v>8.9543999999999999E-2</v>
      </c>
      <c r="V3408">
        <v>8.9566000000000007E-2</v>
      </c>
      <c r="W3408">
        <v>8.8132000000000002E-2</v>
      </c>
      <c r="X3408">
        <v>8.7099999999999997E-2</v>
      </c>
      <c r="Y3408">
        <v>8.6166999999999994E-2</v>
      </c>
      <c r="Z3408">
        <v>8.5505999999999999E-2</v>
      </c>
      <c r="AA3408">
        <v>8.5413000000000003E-2</v>
      </c>
      <c r="AB3408">
        <v>8.5808999999999996E-2</v>
      </c>
      <c r="AC3408">
        <v>8.6598999999999995E-2</v>
      </c>
      <c r="AD3408">
        <v>8.8431999999999997E-2</v>
      </c>
      <c r="AE3408">
        <v>8.9898000000000006E-2</v>
      </c>
      <c r="AF3408">
        <v>9.1282000000000002E-2</v>
      </c>
      <c r="AG3408">
        <v>9.3272999999999995E-2</v>
      </c>
      <c r="AH3408">
        <v>9.5208000000000001E-2</v>
      </c>
      <c r="AI3408">
        <v>9.7194000000000003E-2</v>
      </c>
      <c r="AJ3408">
        <v>9.9275000000000002E-2</v>
      </c>
      <c r="AK3408">
        <v>0.101118</v>
      </c>
      <c r="AL3408">
        <v>0.103602</v>
      </c>
      <c r="AM3408">
        <v>0.106571</v>
      </c>
      <c r="AN3408">
        <v>0.109642</v>
      </c>
      <c r="AO3408" s="1">
        <v>1.2E-2</v>
      </c>
    </row>
    <row r="3409" spans="1:41" hidden="1" x14ac:dyDescent="0.2">
      <c r="A3409" t="s">
        <v>2646</v>
      </c>
      <c r="B3409" t="s">
        <v>15</v>
      </c>
      <c r="C3409" t="s">
        <v>181</v>
      </c>
      <c r="D3409" t="s">
        <v>2679</v>
      </c>
      <c r="E3409" t="s">
        <v>2653</v>
      </c>
      <c r="H3409" t="s">
        <v>2498</v>
      </c>
      <c r="I3409" t="s">
        <v>159</v>
      </c>
      <c r="K3409">
        <v>7.4935000000000002E-2</v>
      </c>
      <c r="L3409">
        <v>7.9825999999999994E-2</v>
      </c>
      <c r="M3409">
        <v>8.5217000000000001E-2</v>
      </c>
      <c r="N3409">
        <v>8.6824999999999999E-2</v>
      </c>
      <c r="O3409">
        <v>8.6909E-2</v>
      </c>
      <c r="P3409">
        <v>8.6639999999999995E-2</v>
      </c>
      <c r="Q3409">
        <v>8.6139999999999994E-2</v>
      </c>
      <c r="R3409">
        <v>8.4955000000000003E-2</v>
      </c>
      <c r="S3409">
        <v>8.5106000000000001E-2</v>
      </c>
      <c r="T3409">
        <v>8.4261000000000003E-2</v>
      </c>
      <c r="U3409">
        <v>8.3600999999999995E-2</v>
      </c>
      <c r="V3409">
        <v>8.3804000000000003E-2</v>
      </c>
      <c r="W3409">
        <v>8.9816999999999994E-2</v>
      </c>
      <c r="X3409">
        <v>8.8928999999999994E-2</v>
      </c>
      <c r="Y3409">
        <v>8.8696999999999998E-2</v>
      </c>
      <c r="Z3409">
        <v>8.8107000000000005E-2</v>
      </c>
      <c r="AA3409">
        <v>8.7929999999999994E-2</v>
      </c>
      <c r="AB3409">
        <v>8.7835999999999997E-2</v>
      </c>
      <c r="AC3409">
        <v>8.8421E-2</v>
      </c>
      <c r="AD3409">
        <v>8.8917999999999997E-2</v>
      </c>
      <c r="AE3409">
        <v>8.9729000000000003E-2</v>
      </c>
      <c r="AF3409">
        <v>9.1122999999999996E-2</v>
      </c>
      <c r="AG3409">
        <v>9.2856999999999995E-2</v>
      </c>
      <c r="AH3409">
        <v>9.4145999999999994E-2</v>
      </c>
      <c r="AI3409">
        <v>9.5300999999999997E-2</v>
      </c>
      <c r="AJ3409">
        <v>9.7183000000000005E-2</v>
      </c>
      <c r="AK3409">
        <v>9.8400000000000001E-2</v>
      </c>
      <c r="AL3409">
        <v>0.10062400000000001</v>
      </c>
      <c r="AM3409">
        <v>0.102602</v>
      </c>
      <c r="AN3409">
        <v>0.104916</v>
      </c>
      <c r="AO3409" s="1">
        <v>1.2E-2</v>
      </c>
    </row>
    <row r="3410" spans="1:41" hidden="1" x14ac:dyDescent="0.2">
      <c r="A3410" t="s">
        <v>2646</v>
      </c>
      <c r="B3410" t="s">
        <v>180</v>
      </c>
      <c r="C3410" t="s">
        <v>181</v>
      </c>
      <c r="I3410" t="s">
        <v>159</v>
      </c>
    </row>
    <row r="3411" spans="1:41" hidden="1" x14ac:dyDescent="0.2">
      <c r="A3411" t="s">
        <v>2646</v>
      </c>
      <c r="B3411" t="s">
        <v>11</v>
      </c>
      <c r="C3411" t="s">
        <v>181</v>
      </c>
      <c r="D3411" t="s">
        <v>2651</v>
      </c>
      <c r="H3411" t="s">
        <v>2499</v>
      </c>
      <c r="I3411" t="s">
        <v>159</v>
      </c>
      <c r="K3411">
        <v>193.72483800000001</v>
      </c>
      <c r="L3411">
        <v>195.009995</v>
      </c>
      <c r="M3411">
        <v>186.61244199999999</v>
      </c>
      <c r="N3411">
        <v>185.73007200000001</v>
      </c>
      <c r="O3411">
        <v>186.555283</v>
      </c>
      <c r="P3411">
        <v>188.25820899999999</v>
      </c>
      <c r="Q3411">
        <v>189.04667699999999</v>
      </c>
      <c r="R3411">
        <v>190.53717</v>
      </c>
      <c r="S3411">
        <v>191.660629</v>
      </c>
      <c r="T3411">
        <v>193.27583300000001</v>
      </c>
      <c r="U3411">
        <v>207.741806</v>
      </c>
      <c r="V3411">
        <v>208.914703</v>
      </c>
      <c r="W3411">
        <v>211.79861500000001</v>
      </c>
      <c r="X3411">
        <v>212.842163</v>
      </c>
      <c r="Y3411">
        <v>213.49408</v>
      </c>
      <c r="Z3411">
        <v>214.40498400000001</v>
      </c>
      <c r="AA3411">
        <v>215.800873</v>
      </c>
      <c r="AB3411">
        <v>217.50122099999999</v>
      </c>
      <c r="AC3411">
        <v>218.415695</v>
      </c>
      <c r="AD3411">
        <v>220.15770000000001</v>
      </c>
      <c r="AE3411">
        <v>221.875992</v>
      </c>
      <c r="AF3411">
        <v>223.12579299999999</v>
      </c>
      <c r="AG3411">
        <v>225.28758199999999</v>
      </c>
      <c r="AH3411">
        <v>227.60348500000001</v>
      </c>
      <c r="AI3411">
        <v>229.648224</v>
      </c>
      <c r="AJ3411">
        <v>232.10701</v>
      </c>
      <c r="AK3411">
        <v>233.94189499999999</v>
      </c>
      <c r="AL3411">
        <v>234.89671300000001</v>
      </c>
      <c r="AM3411">
        <v>236.558975</v>
      </c>
      <c r="AN3411">
        <v>238.40400700000001</v>
      </c>
      <c r="AO3411" s="1">
        <v>7.0000000000000001E-3</v>
      </c>
    </row>
    <row r="3412" spans="1:41" hidden="1" x14ac:dyDescent="0.2">
      <c r="A3412" t="s">
        <v>2646</v>
      </c>
      <c r="B3412" t="s">
        <v>13</v>
      </c>
      <c r="C3412" t="s">
        <v>181</v>
      </c>
      <c r="D3412" t="s">
        <v>2652</v>
      </c>
      <c r="H3412" t="s">
        <v>2500</v>
      </c>
      <c r="I3412" t="s">
        <v>159</v>
      </c>
      <c r="K3412">
        <v>193.735535</v>
      </c>
      <c r="L3412">
        <v>193.86595199999999</v>
      </c>
      <c r="M3412">
        <v>183.74032600000001</v>
      </c>
      <c r="N3412">
        <v>181.34802199999999</v>
      </c>
      <c r="O3412">
        <v>182.75749200000001</v>
      </c>
      <c r="P3412">
        <v>184.35745199999999</v>
      </c>
      <c r="Q3412">
        <v>184.98281900000001</v>
      </c>
      <c r="R3412">
        <v>185.94824199999999</v>
      </c>
      <c r="S3412">
        <v>186.55403100000001</v>
      </c>
      <c r="T3412">
        <v>187.63848899999999</v>
      </c>
      <c r="U3412">
        <v>201.23698400000001</v>
      </c>
      <c r="V3412">
        <v>204.02548200000001</v>
      </c>
      <c r="W3412">
        <v>204.65692100000001</v>
      </c>
      <c r="X3412">
        <v>204.663376</v>
      </c>
      <c r="Y3412">
        <v>205.03181499999999</v>
      </c>
      <c r="Z3412">
        <v>205.486816</v>
      </c>
      <c r="AA3412">
        <v>206.06518600000001</v>
      </c>
      <c r="AB3412">
        <v>207.431442</v>
      </c>
      <c r="AC3412">
        <v>208.51895099999999</v>
      </c>
      <c r="AD3412">
        <v>210.89419599999999</v>
      </c>
      <c r="AE3412">
        <v>212.867615</v>
      </c>
      <c r="AF3412">
        <v>214.37669399999999</v>
      </c>
      <c r="AG3412">
        <v>216.78822299999999</v>
      </c>
      <c r="AH3412">
        <v>218.74426299999999</v>
      </c>
      <c r="AI3412">
        <v>220.61502100000001</v>
      </c>
      <c r="AJ3412">
        <v>223.25375399999999</v>
      </c>
      <c r="AK3412">
        <v>224.78767400000001</v>
      </c>
      <c r="AL3412">
        <v>227.22579999999999</v>
      </c>
      <c r="AM3412">
        <v>230.307602</v>
      </c>
      <c r="AN3412">
        <v>233.35101299999999</v>
      </c>
      <c r="AO3412" s="1">
        <v>6.0000000000000001E-3</v>
      </c>
    </row>
    <row r="3413" spans="1:41" hidden="1" x14ac:dyDescent="0.2">
      <c r="A3413" t="s">
        <v>2646</v>
      </c>
      <c r="B3413" t="s">
        <v>15</v>
      </c>
      <c r="C3413" t="s">
        <v>181</v>
      </c>
      <c r="D3413" t="s">
        <v>2653</v>
      </c>
      <c r="H3413" t="s">
        <v>2501</v>
      </c>
      <c r="I3413" t="s">
        <v>159</v>
      </c>
      <c r="K3413">
        <v>194.112335</v>
      </c>
      <c r="L3413">
        <v>195.82688899999999</v>
      </c>
      <c r="M3413">
        <v>186.225067</v>
      </c>
      <c r="N3413">
        <v>187.80221599999999</v>
      </c>
      <c r="O3413">
        <v>190.11953700000001</v>
      </c>
      <c r="P3413">
        <v>192.37193300000001</v>
      </c>
      <c r="Q3413">
        <v>193.54858400000001</v>
      </c>
      <c r="R3413">
        <v>195.897491</v>
      </c>
      <c r="S3413">
        <v>200.77262899999999</v>
      </c>
      <c r="T3413">
        <v>203.311859</v>
      </c>
      <c r="U3413">
        <v>206.46348599999999</v>
      </c>
      <c r="V3413">
        <v>210.939087</v>
      </c>
      <c r="W3413">
        <v>223.591949</v>
      </c>
      <c r="X3413">
        <v>225.71662900000001</v>
      </c>
      <c r="Y3413">
        <v>228.714279</v>
      </c>
      <c r="Z3413">
        <v>230.83599899999999</v>
      </c>
      <c r="AA3413">
        <v>232.821732</v>
      </c>
      <c r="AB3413">
        <v>233.91580200000001</v>
      </c>
      <c r="AC3413">
        <v>235.51130699999999</v>
      </c>
      <c r="AD3413">
        <v>235.419724</v>
      </c>
      <c r="AE3413">
        <v>236.542145</v>
      </c>
      <c r="AF3413">
        <v>238.001251</v>
      </c>
      <c r="AG3413">
        <v>240.27629099999999</v>
      </c>
      <c r="AH3413">
        <v>242.22705099999999</v>
      </c>
      <c r="AI3413">
        <v>245.00060999999999</v>
      </c>
      <c r="AJ3413">
        <v>246.832413</v>
      </c>
      <c r="AK3413">
        <v>248.10713200000001</v>
      </c>
      <c r="AL3413">
        <v>248.820404</v>
      </c>
      <c r="AM3413">
        <v>250.46487400000001</v>
      </c>
      <c r="AN3413">
        <v>252.736786</v>
      </c>
      <c r="AO3413" s="1">
        <v>8.9999999999999993E-3</v>
      </c>
    </row>
    <row r="3414" spans="1:41" hidden="1" x14ac:dyDescent="0.2">
      <c r="A3414" t="s">
        <v>2646</v>
      </c>
      <c r="B3414" t="s">
        <v>185</v>
      </c>
    </row>
    <row r="3415" spans="1:41" hidden="1" x14ac:dyDescent="0.2">
      <c r="A3415" t="s">
        <v>2646</v>
      </c>
      <c r="B3415" t="s">
        <v>8</v>
      </c>
    </row>
    <row r="3416" spans="1:41" hidden="1" x14ac:dyDescent="0.2">
      <c r="A3416" t="s">
        <v>2646</v>
      </c>
      <c r="B3416" t="s">
        <v>9</v>
      </c>
      <c r="C3416" t="s">
        <v>2648</v>
      </c>
      <c r="D3416" t="s">
        <v>2680</v>
      </c>
      <c r="E3416" t="s">
        <v>2649</v>
      </c>
      <c r="F3416" t="s">
        <v>2650</v>
      </c>
      <c r="I3416" t="s">
        <v>186</v>
      </c>
    </row>
    <row r="3417" spans="1:41" hidden="1" x14ac:dyDescent="0.2">
      <c r="A3417" t="s">
        <v>2646</v>
      </c>
      <c r="B3417" t="s">
        <v>11</v>
      </c>
      <c r="C3417" t="s">
        <v>2648</v>
      </c>
      <c r="D3417" t="s">
        <v>2680</v>
      </c>
      <c r="E3417" t="s">
        <v>2649</v>
      </c>
      <c r="F3417" t="s">
        <v>2650</v>
      </c>
      <c r="G3417" t="s">
        <v>2651</v>
      </c>
      <c r="H3417" t="s">
        <v>2502</v>
      </c>
      <c r="I3417" t="s">
        <v>186</v>
      </c>
      <c r="K3417">
        <v>24.573464999999999</v>
      </c>
      <c r="L3417">
        <v>27.157935999999999</v>
      </c>
      <c r="M3417">
        <v>27.406110999999999</v>
      </c>
      <c r="N3417">
        <v>28.080428999999999</v>
      </c>
      <c r="O3417">
        <v>28.677966999999999</v>
      </c>
      <c r="P3417">
        <v>29.487434</v>
      </c>
      <c r="Q3417">
        <v>30.637761999999999</v>
      </c>
      <c r="R3417">
        <v>32.093178000000002</v>
      </c>
      <c r="S3417">
        <v>33.537899000000003</v>
      </c>
      <c r="T3417">
        <v>35.021416000000002</v>
      </c>
      <c r="U3417">
        <v>39.448512999999998</v>
      </c>
      <c r="V3417">
        <v>40.958674999999999</v>
      </c>
      <c r="W3417">
        <v>42.903483999999999</v>
      </c>
      <c r="X3417">
        <v>44.341014999999999</v>
      </c>
      <c r="Y3417">
        <v>45.693885999999999</v>
      </c>
      <c r="Z3417">
        <v>47.065719999999999</v>
      </c>
      <c r="AA3417">
        <v>48.509467999999998</v>
      </c>
      <c r="AB3417">
        <v>49.992640999999999</v>
      </c>
      <c r="AC3417">
        <v>51.403393000000001</v>
      </c>
      <c r="AD3417">
        <v>53.073985999999998</v>
      </c>
      <c r="AE3417">
        <v>54.726418000000002</v>
      </c>
      <c r="AF3417">
        <v>56.22139</v>
      </c>
      <c r="AG3417">
        <v>57.879162000000001</v>
      </c>
      <c r="AH3417">
        <v>59.660178999999999</v>
      </c>
      <c r="AI3417">
        <v>61.279277999999998</v>
      </c>
      <c r="AJ3417">
        <v>62.969771999999999</v>
      </c>
      <c r="AK3417">
        <v>64.646629000000004</v>
      </c>
      <c r="AL3417">
        <v>66.296966999999995</v>
      </c>
      <c r="AM3417">
        <v>67.873642000000004</v>
      </c>
      <c r="AN3417">
        <v>69.423171999999994</v>
      </c>
      <c r="AO3417" s="1">
        <v>3.5999999999999997E-2</v>
      </c>
    </row>
    <row r="3418" spans="1:41" hidden="1" x14ac:dyDescent="0.2">
      <c r="A3418" t="s">
        <v>2646</v>
      </c>
      <c r="B3418" t="s">
        <v>13</v>
      </c>
      <c r="C3418" t="s">
        <v>2648</v>
      </c>
      <c r="D3418" t="s">
        <v>2680</v>
      </c>
      <c r="E3418" t="s">
        <v>2649</v>
      </c>
      <c r="F3418" t="s">
        <v>2650</v>
      </c>
      <c r="G3418" t="s">
        <v>2652</v>
      </c>
      <c r="H3418" t="s">
        <v>2503</v>
      </c>
      <c r="I3418" t="s">
        <v>186</v>
      </c>
      <c r="K3418">
        <v>24.573464999999999</v>
      </c>
      <c r="L3418">
        <v>26.80921</v>
      </c>
      <c r="M3418">
        <v>26.482627999999998</v>
      </c>
      <c r="N3418">
        <v>26.342880000000001</v>
      </c>
      <c r="O3418">
        <v>26.334938000000001</v>
      </c>
      <c r="P3418">
        <v>26.615193999999999</v>
      </c>
      <c r="Q3418">
        <v>27.184609999999999</v>
      </c>
      <c r="R3418">
        <v>28.072046</v>
      </c>
      <c r="S3418">
        <v>29.175463000000001</v>
      </c>
      <c r="T3418">
        <v>30.304131999999999</v>
      </c>
      <c r="U3418">
        <v>34.418373000000003</v>
      </c>
      <c r="V3418">
        <v>36.279293000000003</v>
      </c>
      <c r="W3418">
        <v>37.815494999999999</v>
      </c>
      <c r="X3418">
        <v>39.169257999999999</v>
      </c>
      <c r="Y3418">
        <v>40.354407999999999</v>
      </c>
      <c r="Z3418">
        <v>41.526412999999998</v>
      </c>
      <c r="AA3418">
        <v>42.819321000000002</v>
      </c>
      <c r="AB3418">
        <v>44.219470999999999</v>
      </c>
      <c r="AC3418">
        <v>45.499352000000002</v>
      </c>
      <c r="AD3418">
        <v>47.047165</v>
      </c>
      <c r="AE3418">
        <v>48.446930000000002</v>
      </c>
      <c r="AF3418">
        <v>49.761059000000003</v>
      </c>
      <c r="AG3418">
        <v>51.041454000000002</v>
      </c>
      <c r="AH3418">
        <v>52.269317999999998</v>
      </c>
      <c r="AI3418">
        <v>53.460079</v>
      </c>
      <c r="AJ3418">
        <v>54.607193000000002</v>
      </c>
      <c r="AK3418">
        <v>55.591808</v>
      </c>
      <c r="AL3418">
        <v>56.518970000000003</v>
      </c>
      <c r="AM3418">
        <v>57.637999999999998</v>
      </c>
      <c r="AN3418">
        <v>58.700237000000001</v>
      </c>
      <c r="AO3418" s="1">
        <v>0.03</v>
      </c>
    </row>
    <row r="3419" spans="1:41" hidden="1" x14ac:dyDescent="0.2">
      <c r="A3419" t="s">
        <v>2646</v>
      </c>
      <c r="B3419" t="s">
        <v>15</v>
      </c>
      <c r="C3419" t="s">
        <v>2648</v>
      </c>
      <c r="D3419" t="s">
        <v>2680</v>
      </c>
      <c r="E3419" t="s">
        <v>2649</v>
      </c>
      <c r="F3419" t="s">
        <v>2650</v>
      </c>
      <c r="G3419" t="s">
        <v>2653</v>
      </c>
      <c r="H3419" t="s">
        <v>2504</v>
      </c>
      <c r="I3419" t="s">
        <v>186</v>
      </c>
      <c r="K3419">
        <v>24.573464999999999</v>
      </c>
      <c r="L3419">
        <v>27.715033999999999</v>
      </c>
      <c r="M3419">
        <v>28.690435000000001</v>
      </c>
      <c r="N3419">
        <v>30.473220999999999</v>
      </c>
      <c r="O3419">
        <v>32.263046000000003</v>
      </c>
      <c r="P3419">
        <v>34.067829000000003</v>
      </c>
      <c r="Q3419">
        <v>35.909495999999997</v>
      </c>
      <c r="R3419">
        <v>37.868819999999999</v>
      </c>
      <c r="S3419">
        <v>40.382835</v>
      </c>
      <c r="T3419">
        <v>42.692844000000001</v>
      </c>
      <c r="U3419">
        <v>44.913853000000003</v>
      </c>
      <c r="V3419">
        <v>47.459739999999996</v>
      </c>
      <c r="W3419">
        <v>52.000069000000003</v>
      </c>
      <c r="X3419">
        <v>53.931328000000001</v>
      </c>
      <c r="Y3419">
        <v>56.033268</v>
      </c>
      <c r="Z3419">
        <v>57.902481000000002</v>
      </c>
      <c r="AA3419">
        <v>59.664042999999999</v>
      </c>
      <c r="AB3419">
        <v>61.513359000000001</v>
      </c>
      <c r="AC3419">
        <v>63.426907</v>
      </c>
      <c r="AD3419">
        <v>65.132317</v>
      </c>
      <c r="AE3419">
        <v>66.726333999999994</v>
      </c>
      <c r="AF3419">
        <v>68.271789999999996</v>
      </c>
      <c r="AG3419">
        <v>70.057357999999994</v>
      </c>
      <c r="AH3419">
        <v>72.194000000000003</v>
      </c>
      <c r="AI3419">
        <v>74.544974999999994</v>
      </c>
      <c r="AJ3419">
        <v>76.859122999999997</v>
      </c>
      <c r="AK3419">
        <v>79.144195999999994</v>
      </c>
      <c r="AL3419">
        <v>81.345748999999998</v>
      </c>
      <c r="AM3419">
        <v>83.707367000000005</v>
      </c>
      <c r="AN3419">
        <v>85.983161999999993</v>
      </c>
      <c r="AO3419" s="1">
        <v>4.3999999999999997E-2</v>
      </c>
    </row>
    <row r="3420" spans="1:41" hidden="1" x14ac:dyDescent="0.2">
      <c r="A3420" t="s">
        <v>2646</v>
      </c>
      <c r="B3420" t="s">
        <v>17</v>
      </c>
      <c r="C3420" t="s">
        <v>2648</v>
      </c>
      <c r="D3420" t="s">
        <v>2680</v>
      </c>
      <c r="E3420" t="s">
        <v>2649</v>
      </c>
      <c r="F3420" t="s">
        <v>2654</v>
      </c>
      <c r="I3420" t="s">
        <v>186</v>
      </c>
    </row>
    <row r="3421" spans="1:41" hidden="1" x14ac:dyDescent="0.2">
      <c r="A3421" t="s">
        <v>2646</v>
      </c>
      <c r="B3421" t="s">
        <v>11</v>
      </c>
      <c r="C3421" t="s">
        <v>2648</v>
      </c>
      <c r="D3421" t="s">
        <v>2680</v>
      </c>
      <c r="E3421" t="s">
        <v>2649</v>
      </c>
      <c r="F3421" t="s">
        <v>2654</v>
      </c>
      <c r="G3421" t="s">
        <v>2651</v>
      </c>
      <c r="H3421" t="s">
        <v>2505</v>
      </c>
      <c r="I3421" t="s">
        <v>186</v>
      </c>
      <c r="K3421">
        <v>21.697624000000001</v>
      </c>
      <c r="L3421">
        <v>22.624178000000001</v>
      </c>
      <c r="M3421">
        <v>22.445515</v>
      </c>
      <c r="N3421">
        <v>24.562275</v>
      </c>
      <c r="O3421">
        <v>25.636078000000001</v>
      </c>
      <c r="P3421">
        <v>26.855885000000001</v>
      </c>
      <c r="Q3421">
        <v>28.272912999999999</v>
      </c>
      <c r="R3421">
        <v>29.257317</v>
      </c>
      <c r="S3421">
        <v>30.120882000000002</v>
      </c>
      <c r="T3421">
        <v>30.807077</v>
      </c>
      <c r="U3421">
        <v>32.207943</v>
      </c>
      <c r="V3421">
        <v>33.112568000000003</v>
      </c>
      <c r="W3421">
        <v>33.960548000000003</v>
      </c>
      <c r="X3421">
        <v>34.843966999999999</v>
      </c>
      <c r="Y3421">
        <v>35.754421000000001</v>
      </c>
      <c r="Z3421">
        <v>36.815910000000002</v>
      </c>
      <c r="AA3421">
        <v>37.936649000000003</v>
      </c>
      <c r="AB3421">
        <v>39.005051000000002</v>
      </c>
      <c r="AC3421">
        <v>39.965789999999998</v>
      </c>
      <c r="AD3421">
        <v>41.144573000000001</v>
      </c>
      <c r="AE3421">
        <v>42.259056000000001</v>
      </c>
      <c r="AF3421">
        <v>43.384594</v>
      </c>
      <c r="AG3421">
        <v>44.803534999999997</v>
      </c>
      <c r="AH3421">
        <v>46.322639000000002</v>
      </c>
      <c r="AI3421">
        <v>47.614097999999998</v>
      </c>
      <c r="AJ3421">
        <v>49.160151999999997</v>
      </c>
      <c r="AK3421">
        <v>50.509723999999999</v>
      </c>
      <c r="AL3421">
        <v>51.611339999999998</v>
      </c>
      <c r="AM3421">
        <v>52.783732999999998</v>
      </c>
      <c r="AN3421">
        <v>53.858013</v>
      </c>
      <c r="AO3421" s="1">
        <v>3.2000000000000001E-2</v>
      </c>
    </row>
    <row r="3422" spans="1:41" hidden="1" x14ac:dyDescent="0.2">
      <c r="A3422" t="s">
        <v>2646</v>
      </c>
      <c r="B3422" t="s">
        <v>13</v>
      </c>
      <c r="C3422" t="s">
        <v>2648</v>
      </c>
      <c r="D3422" t="s">
        <v>2680</v>
      </c>
      <c r="E3422" t="s">
        <v>2649</v>
      </c>
      <c r="F3422" t="s">
        <v>2654</v>
      </c>
      <c r="G3422" t="s">
        <v>2652</v>
      </c>
      <c r="H3422" t="s">
        <v>2506</v>
      </c>
      <c r="I3422" t="s">
        <v>186</v>
      </c>
      <c r="K3422">
        <v>21.697624000000001</v>
      </c>
      <c r="L3422">
        <v>22.618037999999999</v>
      </c>
      <c r="M3422">
        <v>21.994986000000001</v>
      </c>
      <c r="N3422">
        <v>23.545663999999999</v>
      </c>
      <c r="O3422">
        <v>24.551193000000001</v>
      </c>
      <c r="P3422">
        <v>25.790524999999999</v>
      </c>
      <c r="Q3422">
        <v>27.260096000000001</v>
      </c>
      <c r="R3422">
        <v>28.231124999999999</v>
      </c>
      <c r="S3422">
        <v>29.120066000000001</v>
      </c>
      <c r="T3422">
        <v>29.859703</v>
      </c>
      <c r="U3422">
        <v>31.115307000000001</v>
      </c>
      <c r="V3422">
        <v>32.103969999999997</v>
      </c>
      <c r="W3422">
        <v>32.943539000000001</v>
      </c>
      <c r="X3422">
        <v>33.613888000000003</v>
      </c>
      <c r="Y3422">
        <v>34.458778000000002</v>
      </c>
      <c r="Z3422">
        <v>35.265472000000003</v>
      </c>
      <c r="AA3422">
        <v>36.194209999999998</v>
      </c>
      <c r="AB3422">
        <v>37.284816999999997</v>
      </c>
      <c r="AC3422">
        <v>38.146931000000002</v>
      </c>
      <c r="AD3422">
        <v>39.622860000000003</v>
      </c>
      <c r="AE3422">
        <v>40.778174999999997</v>
      </c>
      <c r="AF3422">
        <v>41.738669999999999</v>
      </c>
      <c r="AG3422">
        <v>43.164172999999998</v>
      </c>
      <c r="AH3422">
        <v>44.314003</v>
      </c>
      <c r="AI3422">
        <v>45.338070000000002</v>
      </c>
      <c r="AJ3422">
        <v>46.678471000000002</v>
      </c>
      <c r="AK3422">
        <v>47.392764999999997</v>
      </c>
      <c r="AL3422">
        <v>48.405380000000001</v>
      </c>
      <c r="AM3422">
        <v>49.765171000000002</v>
      </c>
      <c r="AN3422">
        <v>50.906104999999997</v>
      </c>
      <c r="AO3422" s="1">
        <v>0.03</v>
      </c>
    </row>
    <row r="3423" spans="1:41" hidden="1" x14ac:dyDescent="0.2">
      <c r="A3423" t="s">
        <v>2646</v>
      </c>
      <c r="B3423" t="s">
        <v>15</v>
      </c>
      <c r="C3423" t="s">
        <v>2648</v>
      </c>
      <c r="D3423" t="s">
        <v>2680</v>
      </c>
      <c r="E3423" t="s">
        <v>2649</v>
      </c>
      <c r="F3423" t="s">
        <v>2654</v>
      </c>
      <c r="G3423" t="s">
        <v>2653</v>
      </c>
      <c r="H3423" t="s">
        <v>2507</v>
      </c>
      <c r="I3423" t="s">
        <v>186</v>
      </c>
      <c r="K3423">
        <v>21.697624000000001</v>
      </c>
      <c r="L3423">
        <v>22.636415</v>
      </c>
      <c r="M3423">
        <v>22.274296</v>
      </c>
      <c r="N3423">
        <v>24.746624000000001</v>
      </c>
      <c r="O3423">
        <v>26.307137999999998</v>
      </c>
      <c r="P3423">
        <v>27.696912999999999</v>
      </c>
      <c r="Q3423">
        <v>29.225373999999999</v>
      </c>
      <c r="R3423">
        <v>30.411211000000002</v>
      </c>
      <c r="S3423">
        <v>32.167755</v>
      </c>
      <c r="T3423">
        <v>33.101536000000003</v>
      </c>
      <c r="U3423">
        <v>34.201163999999999</v>
      </c>
      <c r="V3423">
        <v>35.220970000000001</v>
      </c>
      <c r="W3423">
        <v>36.381889000000001</v>
      </c>
      <c r="X3423">
        <v>37.333447</v>
      </c>
      <c r="Y3423">
        <v>38.118782000000003</v>
      </c>
      <c r="Z3423">
        <v>39.053600000000003</v>
      </c>
      <c r="AA3423">
        <v>40.079197000000001</v>
      </c>
      <c r="AB3423">
        <v>40.925761999999999</v>
      </c>
      <c r="AC3423">
        <v>41.930325000000003</v>
      </c>
      <c r="AD3423">
        <v>42.309925</v>
      </c>
      <c r="AE3423">
        <v>43.159770999999999</v>
      </c>
      <c r="AF3423">
        <v>44.237034000000001</v>
      </c>
      <c r="AG3423">
        <v>45.669094000000001</v>
      </c>
      <c r="AH3423">
        <v>47.019053999999997</v>
      </c>
      <c r="AI3423">
        <v>48.679287000000002</v>
      </c>
      <c r="AJ3423">
        <v>49.889060999999998</v>
      </c>
      <c r="AK3423">
        <v>51.221465999999999</v>
      </c>
      <c r="AL3423">
        <v>52.162742999999999</v>
      </c>
      <c r="AM3423">
        <v>53.437213999999997</v>
      </c>
      <c r="AN3423">
        <v>54.803100999999998</v>
      </c>
      <c r="AO3423" s="1">
        <v>3.2000000000000001E-2</v>
      </c>
    </row>
    <row r="3424" spans="1:41" hidden="1" x14ac:dyDescent="0.2">
      <c r="A3424" t="s">
        <v>2646</v>
      </c>
      <c r="B3424" t="s">
        <v>21</v>
      </c>
      <c r="C3424" t="s">
        <v>2648</v>
      </c>
      <c r="D3424" t="s">
        <v>2680</v>
      </c>
      <c r="E3424" t="s">
        <v>2649</v>
      </c>
      <c r="F3424" t="s">
        <v>2655</v>
      </c>
      <c r="I3424" t="s">
        <v>186</v>
      </c>
    </row>
    <row r="3425" spans="1:41" hidden="1" x14ac:dyDescent="0.2">
      <c r="A3425" t="s">
        <v>2646</v>
      </c>
      <c r="B3425" t="s">
        <v>11</v>
      </c>
      <c r="C3425" t="s">
        <v>2648</v>
      </c>
      <c r="D3425" t="s">
        <v>2680</v>
      </c>
      <c r="E3425" t="s">
        <v>2649</v>
      </c>
      <c r="F3425" t="s">
        <v>2655</v>
      </c>
      <c r="G3425" t="s">
        <v>2651</v>
      </c>
      <c r="H3425" t="s">
        <v>2508</v>
      </c>
      <c r="I3425" t="s">
        <v>186</v>
      </c>
      <c r="K3425">
        <v>14.881391000000001</v>
      </c>
      <c r="L3425">
        <v>15.325290000000001</v>
      </c>
      <c r="M3425">
        <v>16.699556000000001</v>
      </c>
      <c r="N3425">
        <v>15.446488</v>
      </c>
      <c r="O3425">
        <v>14.459574</v>
      </c>
      <c r="P3425">
        <v>13.616910000000001</v>
      </c>
      <c r="Q3425">
        <v>12.761355999999999</v>
      </c>
      <c r="R3425">
        <v>13.103358999999999</v>
      </c>
      <c r="S3425">
        <v>13.642569999999999</v>
      </c>
      <c r="T3425">
        <v>14.025646999999999</v>
      </c>
      <c r="U3425">
        <v>17.323581999999998</v>
      </c>
      <c r="V3425">
        <v>17.899505999999999</v>
      </c>
      <c r="W3425">
        <v>18.944296000000001</v>
      </c>
      <c r="X3425">
        <v>19.482496000000001</v>
      </c>
      <c r="Y3425">
        <v>19.858746</v>
      </c>
      <c r="Z3425">
        <v>20.340952000000001</v>
      </c>
      <c r="AA3425">
        <v>20.862005</v>
      </c>
      <c r="AB3425">
        <v>21.334301</v>
      </c>
      <c r="AC3425">
        <v>21.874744</v>
      </c>
      <c r="AD3425">
        <v>22.404879000000001</v>
      </c>
      <c r="AE3425">
        <v>23.052389000000002</v>
      </c>
      <c r="AF3425">
        <v>23.584723</v>
      </c>
      <c r="AG3425">
        <v>24.113768</v>
      </c>
      <c r="AH3425">
        <v>24.723804000000001</v>
      </c>
      <c r="AI3425">
        <v>25.408358</v>
      </c>
      <c r="AJ3425">
        <v>26.040804000000001</v>
      </c>
      <c r="AK3425">
        <v>26.72514</v>
      </c>
      <c r="AL3425">
        <v>27.269524000000001</v>
      </c>
      <c r="AM3425">
        <v>27.946577000000001</v>
      </c>
      <c r="AN3425">
        <v>28.632318000000001</v>
      </c>
      <c r="AO3425" s="1">
        <v>2.3E-2</v>
      </c>
    </row>
    <row r="3426" spans="1:41" hidden="1" x14ac:dyDescent="0.2">
      <c r="A3426" t="s">
        <v>2646</v>
      </c>
      <c r="B3426" t="s">
        <v>13</v>
      </c>
      <c r="C3426" t="s">
        <v>2648</v>
      </c>
      <c r="D3426" t="s">
        <v>2680</v>
      </c>
      <c r="E3426" t="s">
        <v>2649</v>
      </c>
      <c r="F3426" t="s">
        <v>2655</v>
      </c>
      <c r="G3426" t="s">
        <v>2652</v>
      </c>
      <c r="H3426" t="s">
        <v>2509</v>
      </c>
      <c r="I3426" t="s">
        <v>186</v>
      </c>
      <c r="K3426">
        <v>14.881391000000001</v>
      </c>
      <c r="L3426">
        <v>15.013735</v>
      </c>
      <c r="M3426">
        <v>16.170513</v>
      </c>
      <c r="N3426">
        <v>14.926631</v>
      </c>
      <c r="O3426">
        <v>13.972329999999999</v>
      </c>
      <c r="P3426">
        <v>13.094528</v>
      </c>
      <c r="Q3426">
        <v>12.21607</v>
      </c>
      <c r="R3426">
        <v>12.521811</v>
      </c>
      <c r="S3426">
        <v>12.909366</v>
      </c>
      <c r="T3426">
        <v>13.308721999999999</v>
      </c>
      <c r="U3426">
        <v>16.736498000000001</v>
      </c>
      <c r="V3426">
        <v>17.816493999999999</v>
      </c>
      <c r="W3426">
        <v>18.497834999999998</v>
      </c>
      <c r="X3426">
        <v>19.046955000000001</v>
      </c>
      <c r="Y3426">
        <v>19.541971</v>
      </c>
      <c r="Z3426">
        <v>20.044813000000001</v>
      </c>
      <c r="AA3426">
        <v>20.569355000000002</v>
      </c>
      <c r="AB3426">
        <v>21.063461</v>
      </c>
      <c r="AC3426">
        <v>21.608277999999999</v>
      </c>
      <c r="AD3426">
        <v>22.052505</v>
      </c>
      <c r="AE3426">
        <v>22.596406999999999</v>
      </c>
      <c r="AF3426">
        <v>23.107391</v>
      </c>
      <c r="AG3426">
        <v>23.628184999999998</v>
      </c>
      <c r="AH3426">
        <v>24.160156000000001</v>
      </c>
      <c r="AI3426">
        <v>24.692083</v>
      </c>
      <c r="AJ3426">
        <v>25.269113999999998</v>
      </c>
      <c r="AK3426">
        <v>25.814972000000001</v>
      </c>
      <c r="AL3426">
        <v>26.326419999999999</v>
      </c>
      <c r="AM3426">
        <v>26.894831</v>
      </c>
      <c r="AN3426">
        <v>27.459</v>
      </c>
      <c r="AO3426" s="1">
        <v>2.1000000000000001E-2</v>
      </c>
    </row>
    <row r="3427" spans="1:41" hidden="1" x14ac:dyDescent="0.2">
      <c r="A3427" t="s">
        <v>2646</v>
      </c>
      <c r="B3427" t="s">
        <v>15</v>
      </c>
      <c r="C3427" t="s">
        <v>2648</v>
      </c>
      <c r="D3427" t="s">
        <v>2680</v>
      </c>
      <c r="E3427" t="s">
        <v>2649</v>
      </c>
      <c r="F3427" t="s">
        <v>2655</v>
      </c>
      <c r="G3427" t="s">
        <v>2653</v>
      </c>
      <c r="H3427" t="s">
        <v>2510</v>
      </c>
      <c r="I3427" t="s">
        <v>186</v>
      </c>
      <c r="K3427">
        <v>14.881391000000001</v>
      </c>
      <c r="L3427">
        <v>16.234169000000001</v>
      </c>
      <c r="M3427">
        <v>17.558817000000001</v>
      </c>
      <c r="N3427">
        <v>16.717880000000001</v>
      </c>
      <c r="O3427">
        <v>15.691321</v>
      </c>
      <c r="P3427">
        <v>14.848646</v>
      </c>
      <c r="Q3427">
        <v>13.921632000000001</v>
      </c>
      <c r="R3427">
        <v>14.480917</v>
      </c>
      <c r="S3427">
        <v>15.221964</v>
      </c>
      <c r="T3427">
        <v>15.746928</v>
      </c>
      <c r="U3427">
        <v>16.351666999999999</v>
      </c>
      <c r="V3427">
        <v>17.3414</v>
      </c>
      <c r="W3427">
        <v>20.473215</v>
      </c>
      <c r="X3427">
        <v>21.093350999999998</v>
      </c>
      <c r="Y3427">
        <v>21.997613999999999</v>
      </c>
      <c r="Z3427">
        <v>22.628890999999999</v>
      </c>
      <c r="AA3427">
        <v>23.220033999999998</v>
      </c>
      <c r="AB3427">
        <v>23.848824</v>
      </c>
      <c r="AC3427">
        <v>24.53163</v>
      </c>
      <c r="AD3427">
        <v>25.261092999999999</v>
      </c>
      <c r="AE3427">
        <v>25.913146999999999</v>
      </c>
      <c r="AF3427">
        <v>26.449804</v>
      </c>
      <c r="AG3427">
        <v>27.088348</v>
      </c>
      <c r="AH3427">
        <v>27.932333</v>
      </c>
      <c r="AI3427">
        <v>28.735679999999999</v>
      </c>
      <c r="AJ3427">
        <v>29.570288000000001</v>
      </c>
      <c r="AK3427">
        <v>30.447680999999999</v>
      </c>
      <c r="AL3427">
        <v>31.196365</v>
      </c>
      <c r="AM3427">
        <v>32.198936000000003</v>
      </c>
      <c r="AN3427">
        <v>33.199103999999998</v>
      </c>
      <c r="AO3427" s="1">
        <v>2.8000000000000001E-2</v>
      </c>
    </row>
    <row r="3428" spans="1:41" hidden="1" x14ac:dyDescent="0.2">
      <c r="A3428" t="s">
        <v>2646</v>
      </c>
      <c r="B3428" t="s">
        <v>25</v>
      </c>
      <c r="C3428" t="s">
        <v>2648</v>
      </c>
      <c r="D3428" t="s">
        <v>2680</v>
      </c>
      <c r="E3428" t="s">
        <v>2649</v>
      </c>
      <c r="F3428" t="s">
        <v>2656</v>
      </c>
      <c r="I3428" t="s">
        <v>186</v>
      </c>
    </row>
    <row r="3429" spans="1:41" hidden="1" x14ac:dyDescent="0.2">
      <c r="A3429" t="s">
        <v>2646</v>
      </c>
      <c r="B3429" t="s">
        <v>11</v>
      </c>
      <c r="C3429" t="s">
        <v>2648</v>
      </c>
      <c r="D3429" t="s">
        <v>2680</v>
      </c>
      <c r="E3429" t="s">
        <v>2649</v>
      </c>
      <c r="F3429" t="s">
        <v>2656</v>
      </c>
      <c r="G3429" t="s">
        <v>2651</v>
      </c>
      <c r="H3429" t="s">
        <v>2511</v>
      </c>
      <c r="I3429" t="s">
        <v>186</v>
      </c>
      <c r="K3429">
        <v>51.038677</v>
      </c>
      <c r="L3429">
        <v>52.293742999999999</v>
      </c>
      <c r="M3429">
        <v>50.864708</v>
      </c>
      <c r="N3429">
        <v>48.849411000000003</v>
      </c>
      <c r="O3429">
        <v>50.4758</v>
      </c>
      <c r="P3429">
        <v>53.324756999999998</v>
      </c>
      <c r="Q3429">
        <v>55.235317000000002</v>
      </c>
      <c r="R3429">
        <v>57.234485999999997</v>
      </c>
      <c r="S3429">
        <v>58.959243999999998</v>
      </c>
      <c r="T3429">
        <v>60.931969000000002</v>
      </c>
      <c r="U3429">
        <v>63.549670999999996</v>
      </c>
      <c r="V3429">
        <v>65.867760000000004</v>
      </c>
      <c r="W3429">
        <v>67.805481</v>
      </c>
      <c r="X3429">
        <v>69.870598000000001</v>
      </c>
      <c r="Y3429">
        <v>71.598228000000006</v>
      </c>
      <c r="Z3429">
        <v>73.254966999999994</v>
      </c>
      <c r="AA3429">
        <v>74.995811000000003</v>
      </c>
      <c r="AB3429">
        <v>76.838852000000003</v>
      </c>
      <c r="AC3429">
        <v>78.636482000000001</v>
      </c>
      <c r="AD3429">
        <v>80.579635999999994</v>
      </c>
      <c r="AE3429">
        <v>82.679374999999993</v>
      </c>
      <c r="AF3429">
        <v>85.000877000000003</v>
      </c>
      <c r="AG3429">
        <v>87.414299</v>
      </c>
      <c r="AH3429">
        <v>89.830757000000006</v>
      </c>
      <c r="AI3429">
        <v>92.351814000000005</v>
      </c>
      <c r="AJ3429">
        <v>95.105666999999997</v>
      </c>
      <c r="AK3429">
        <v>97.772163000000006</v>
      </c>
      <c r="AL3429">
        <v>100.405434</v>
      </c>
      <c r="AM3429">
        <v>103.216042</v>
      </c>
      <c r="AN3429">
        <v>105.93707999999999</v>
      </c>
      <c r="AO3429" s="1">
        <v>2.5999999999999999E-2</v>
      </c>
    </row>
    <row r="3430" spans="1:41" hidden="1" x14ac:dyDescent="0.2">
      <c r="A3430" t="s">
        <v>2646</v>
      </c>
      <c r="B3430" t="s">
        <v>13</v>
      </c>
      <c r="C3430" t="s">
        <v>2648</v>
      </c>
      <c r="D3430" t="s">
        <v>2680</v>
      </c>
      <c r="E3430" t="s">
        <v>2649</v>
      </c>
      <c r="F3430" t="s">
        <v>2656</v>
      </c>
      <c r="G3430" t="s">
        <v>2652</v>
      </c>
      <c r="H3430" t="s">
        <v>2512</v>
      </c>
      <c r="I3430" t="s">
        <v>186</v>
      </c>
      <c r="K3430">
        <v>51.053035999999999</v>
      </c>
      <c r="L3430">
        <v>52.117966000000003</v>
      </c>
      <c r="M3430">
        <v>50.492725</v>
      </c>
      <c r="N3430">
        <v>48.294097999999998</v>
      </c>
      <c r="O3430">
        <v>49.852741000000002</v>
      </c>
      <c r="P3430">
        <v>52.571204999999999</v>
      </c>
      <c r="Q3430">
        <v>54.322020999999999</v>
      </c>
      <c r="R3430">
        <v>56.173676</v>
      </c>
      <c r="S3430">
        <v>57.808520999999999</v>
      </c>
      <c r="T3430">
        <v>59.796474000000003</v>
      </c>
      <c r="U3430">
        <v>62.366019999999999</v>
      </c>
      <c r="V3430">
        <v>64.865302999999997</v>
      </c>
      <c r="W3430">
        <v>67.016318999999996</v>
      </c>
      <c r="X3430">
        <v>69.009925999999993</v>
      </c>
      <c r="Y3430">
        <v>70.803580999999994</v>
      </c>
      <c r="Z3430">
        <v>72.601906</v>
      </c>
      <c r="AA3430">
        <v>74.583618000000001</v>
      </c>
      <c r="AB3430">
        <v>76.442902000000004</v>
      </c>
      <c r="AC3430">
        <v>78.352669000000006</v>
      </c>
      <c r="AD3430">
        <v>80.463111999999995</v>
      </c>
      <c r="AE3430">
        <v>82.769813999999997</v>
      </c>
      <c r="AF3430">
        <v>85.270302000000001</v>
      </c>
      <c r="AG3430">
        <v>87.636368000000004</v>
      </c>
      <c r="AH3430">
        <v>89.827652</v>
      </c>
      <c r="AI3430">
        <v>92.306999000000005</v>
      </c>
      <c r="AJ3430">
        <v>94.878746000000007</v>
      </c>
      <c r="AK3430">
        <v>97.411934000000002</v>
      </c>
      <c r="AL3430">
        <v>100.122772</v>
      </c>
      <c r="AM3430">
        <v>102.735298</v>
      </c>
      <c r="AN3430">
        <v>105.05540499999999</v>
      </c>
      <c r="AO3430" s="1">
        <v>2.5000000000000001E-2</v>
      </c>
    </row>
    <row r="3431" spans="1:41" hidden="1" x14ac:dyDescent="0.2">
      <c r="A3431" t="s">
        <v>2646</v>
      </c>
      <c r="B3431" t="s">
        <v>15</v>
      </c>
      <c r="C3431" t="s">
        <v>2648</v>
      </c>
      <c r="D3431" t="s">
        <v>2680</v>
      </c>
      <c r="E3431" t="s">
        <v>2649</v>
      </c>
      <c r="F3431" t="s">
        <v>2656</v>
      </c>
      <c r="G3431" t="s">
        <v>2653</v>
      </c>
      <c r="H3431" t="s">
        <v>2513</v>
      </c>
      <c r="I3431" t="s">
        <v>186</v>
      </c>
      <c r="K3431">
        <v>51.066012999999998</v>
      </c>
      <c r="L3431">
        <v>52.166279000000003</v>
      </c>
      <c r="M3431">
        <v>51.144340999999997</v>
      </c>
      <c r="N3431">
        <v>49.615284000000003</v>
      </c>
      <c r="O3431">
        <v>51.779251000000002</v>
      </c>
      <c r="P3431">
        <v>55.034545999999999</v>
      </c>
      <c r="Q3431">
        <v>57.085262</v>
      </c>
      <c r="R3431">
        <v>58.909968999999997</v>
      </c>
      <c r="S3431">
        <v>60.870007000000001</v>
      </c>
      <c r="T3431">
        <v>63.006252000000003</v>
      </c>
      <c r="U3431">
        <v>65.337249999999997</v>
      </c>
      <c r="V3431">
        <v>67.268646000000004</v>
      </c>
      <c r="W3431">
        <v>69.363479999999996</v>
      </c>
      <c r="X3431">
        <v>71.493340000000003</v>
      </c>
      <c r="Y3431">
        <v>73.342986999999994</v>
      </c>
      <c r="Z3431">
        <v>75.375961000000004</v>
      </c>
      <c r="AA3431">
        <v>77.339980999999995</v>
      </c>
      <c r="AB3431">
        <v>79.131729000000007</v>
      </c>
      <c r="AC3431">
        <v>81.006729000000007</v>
      </c>
      <c r="AD3431">
        <v>83.036857999999995</v>
      </c>
      <c r="AE3431">
        <v>85.441565999999995</v>
      </c>
      <c r="AF3431">
        <v>87.801413999999994</v>
      </c>
      <c r="AG3431">
        <v>90.121039999999994</v>
      </c>
      <c r="AH3431">
        <v>92.767066999999997</v>
      </c>
      <c r="AI3431">
        <v>95.794837999999999</v>
      </c>
      <c r="AJ3431">
        <v>99.192642000000006</v>
      </c>
      <c r="AK3431">
        <v>101.917213</v>
      </c>
      <c r="AL3431">
        <v>105.22978999999999</v>
      </c>
      <c r="AM3431">
        <v>108.279037</v>
      </c>
      <c r="AN3431">
        <v>111.561455</v>
      </c>
      <c r="AO3431" s="1">
        <v>2.7E-2</v>
      </c>
    </row>
    <row r="3432" spans="1:41" hidden="1" x14ac:dyDescent="0.2">
      <c r="A3432" t="s">
        <v>2646</v>
      </c>
      <c r="B3432" t="s">
        <v>29</v>
      </c>
    </row>
    <row r="3433" spans="1:41" hidden="1" x14ac:dyDescent="0.2">
      <c r="A3433" t="s">
        <v>2646</v>
      </c>
      <c r="B3433" t="s">
        <v>9</v>
      </c>
      <c r="C3433" t="s">
        <v>2648</v>
      </c>
      <c r="D3433" t="s">
        <v>2680</v>
      </c>
      <c r="E3433" t="s">
        <v>2657</v>
      </c>
      <c r="F3433" t="s">
        <v>2650</v>
      </c>
      <c r="I3433" t="s">
        <v>186</v>
      </c>
    </row>
    <row r="3434" spans="1:41" hidden="1" x14ac:dyDescent="0.2">
      <c r="A3434" t="s">
        <v>2646</v>
      </c>
      <c r="B3434" t="s">
        <v>11</v>
      </c>
      <c r="C3434" t="s">
        <v>2648</v>
      </c>
      <c r="D3434" t="s">
        <v>2680</v>
      </c>
      <c r="E3434" t="s">
        <v>2657</v>
      </c>
      <c r="F3434" t="s">
        <v>2650</v>
      </c>
      <c r="G3434" t="s">
        <v>2651</v>
      </c>
      <c r="H3434" t="s">
        <v>2514</v>
      </c>
      <c r="I3434" t="s">
        <v>186</v>
      </c>
      <c r="K3434">
        <v>20.212226999999999</v>
      </c>
      <c r="L3434">
        <v>21.795773000000001</v>
      </c>
      <c r="M3434">
        <v>20.475221999999999</v>
      </c>
      <c r="N3434">
        <v>20.845001</v>
      </c>
      <c r="O3434">
        <v>21.185423</v>
      </c>
      <c r="P3434">
        <v>21.848414999999999</v>
      </c>
      <c r="Q3434">
        <v>22.866506999999999</v>
      </c>
      <c r="R3434">
        <v>24.110277</v>
      </c>
      <c r="S3434">
        <v>25.166536000000001</v>
      </c>
      <c r="T3434">
        <v>26.245923999999999</v>
      </c>
      <c r="U3434">
        <v>29.696584999999999</v>
      </c>
      <c r="V3434">
        <v>30.735357</v>
      </c>
      <c r="W3434">
        <v>32.140433999999999</v>
      </c>
      <c r="X3434">
        <v>33.092250999999997</v>
      </c>
      <c r="Y3434">
        <v>33.986389000000003</v>
      </c>
      <c r="Z3434">
        <v>34.953949000000001</v>
      </c>
      <c r="AA3434">
        <v>36.011555000000001</v>
      </c>
      <c r="AB3434">
        <v>37.083469000000001</v>
      </c>
      <c r="AC3434">
        <v>38.046672999999998</v>
      </c>
      <c r="AD3434">
        <v>39.349739</v>
      </c>
      <c r="AE3434">
        <v>40.526328999999997</v>
      </c>
      <c r="AF3434">
        <v>41.491463000000003</v>
      </c>
      <c r="AG3434">
        <v>42.733414000000003</v>
      </c>
      <c r="AH3434">
        <v>44.076850999999998</v>
      </c>
      <c r="AI3434">
        <v>45.151375000000002</v>
      </c>
      <c r="AJ3434">
        <v>46.371139999999997</v>
      </c>
      <c r="AK3434">
        <v>47.561591999999997</v>
      </c>
      <c r="AL3434">
        <v>48.720230000000001</v>
      </c>
      <c r="AM3434">
        <v>49.801758</v>
      </c>
      <c r="AN3434">
        <v>50.893726000000001</v>
      </c>
      <c r="AO3434" s="1">
        <v>3.2000000000000001E-2</v>
      </c>
    </row>
    <row r="3435" spans="1:41" hidden="1" x14ac:dyDescent="0.2">
      <c r="A3435" t="s">
        <v>2646</v>
      </c>
      <c r="B3435" t="s">
        <v>13</v>
      </c>
      <c r="C3435" t="s">
        <v>2648</v>
      </c>
      <c r="D3435" t="s">
        <v>2680</v>
      </c>
      <c r="E3435" t="s">
        <v>2657</v>
      </c>
      <c r="F3435" t="s">
        <v>2650</v>
      </c>
      <c r="G3435" t="s">
        <v>2652</v>
      </c>
      <c r="H3435" t="s">
        <v>2515</v>
      </c>
      <c r="I3435" t="s">
        <v>186</v>
      </c>
      <c r="K3435">
        <v>20.212226999999999</v>
      </c>
      <c r="L3435">
        <v>21.321853999999998</v>
      </c>
      <c r="M3435">
        <v>19.477644000000002</v>
      </c>
      <c r="N3435">
        <v>19.137948999999999</v>
      </c>
      <c r="O3435">
        <v>19.153862</v>
      </c>
      <c r="P3435">
        <v>19.512792999999999</v>
      </c>
      <c r="Q3435">
        <v>20.111896999999999</v>
      </c>
      <c r="R3435">
        <v>20.967455000000001</v>
      </c>
      <c r="S3435">
        <v>21.928408000000001</v>
      </c>
      <c r="T3435">
        <v>22.790619</v>
      </c>
      <c r="U3435">
        <v>26.042950000000001</v>
      </c>
      <c r="V3435">
        <v>27.549488</v>
      </c>
      <c r="W3435">
        <v>28.732737</v>
      </c>
      <c r="X3435">
        <v>29.609145999999999</v>
      </c>
      <c r="Y3435">
        <v>30.355775999999999</v>
      </c>
      <c r="Z3435">
        <v>31.185337000000001</v>
      </c>
      <c r="AA3435">
        <v>32.181609999999999</v>
      </c>
      <c r="AB3435">
        <v>33.284362999999999</v>
      </c>
      <c r="AC3435">
        <v>34.165774999999996</v>
      </c>
      <c r="AD3435">
        <v>35.403140999999998</v>
      </c>
      <c r="AE3435">
        <v>36.364037000000003</v>
      </c>
      <c r="AF3435">
        <v>37.259211999999998</v>
      </c>
      <c r="AG3435">
        <v>38.170577999999999</v>
      </c>
      <c r="AH3435">
        <v>39.039639000000001</v>
      </c>
      <c r="AI3435">
        <v>39.899521</v>
      </c>
      <c r="AJ3435">
        <v>40.709609999999998</v>
      </c>
      <c r="AK3435">
        <v>41.375636999999998</v>
      </c>
      <c r="AL3435">
        <v>42.038581999999998</v>
      </c>
      <c r="AM3435">
        <v>42.986232999999999</v>
      </c>
      <c r="AN3435">
        <v>43.791336000000001</v>
      </c>
      <c r="AO3435" s="1">
        <v>2.7E-2</v>
      </c>
    </row>
    <row r="3436" spans="1:41" hidden="1" x14ac:dyDescent="0.2">
      <c r="A3436" t="s">
        <v>2646</v>
      </c>
      <c r="B3436" t="s">
        <v>15</v>
      </c>
      <c r="C3436" t="s">
        <v>2648</v>
      </c>
      <c r="D3436" t="s">
        <v>2680</v>
      </c>
      <c r="E3436" t="s">
        <v>2657</v>
      </c>
      <c r="F3436" t="s">
        <v>2650</v>
      </c>
      <c r="G3436" t="s">
        <v>2653</v>
      </c>
      <c r="H3436" t="s">
        <v>2516</v>
      </c>
      <c r="I3436" t="s">
        <v>186</v>
      </c>
      <c r="K3436">
        <v>20.212226999999999</v>
      </c>
      <c r="L3436">
        <v>22.560176999999999</v>
      </c>
      <c r="M3436">
        <v>21.853187999999999</v>
      </c>
      <c r="N3436">
        <v>23.223607999999999</v>
      </c>
      <c r="O3436">
        <v>24.441896</v>
      </c>
      <c r="P3436">
        <v>25.674644000000001</v>
      </c>
      <c r="Q3436">
        <v>26.957505999999999</v>
      </c>
      <c r="R3436">
        <v>28.386987999999999</v>
      </c>
      <c r="S3436">
        <v>30.469584000000001</v>
      </c>
      <c r="T3436">
        <v>32.011791000000002</v>
      </c>
      <c r="U3436">
        <v>33.462994000000002</v>
      </c>
      <c r="V3436">
        <v>35.188122</v>
      </c>
      <c r="W3436">
        <v>38.519863000000001</v>
      </c>
      <c r="X3436">
        <v>39.720382999999998</v>
      </c>
      <c r="Y3436">
        <v>41.016601999999999</v>
      </c>
      <c r="Z3436">
        <v>42.332149999999999</v>
      </c>
      <c r="AA3436">
        <v>43.448630999999999</v>
      </c>
      <c r="AB3436">
        <v>44.715564999999998</v>
      </c>
      <c r="AC3436">
        <v>46.035732000000003</v>
      </c>
      <c r="AD3436">
        <v>47.065918000000003</v>
      </c>
      <c r="AE3436">
        <v>48.058909999999997</v>
      </c>
      <c r="AF3436">
        <v>49.070366</v>
      </c>
      <c r="AG3436">
        <v>50.415523999999998</v>
      </c>
      <c r="AH3436">
        <v>52.087451999999999</v>
      </c>
      <c r="AI3436">
        <v>53.850833999999999</v>
      </c>
      <c r="AJ3436">
        <v>55.430236999999998</v>
      </c>
      <c r="AK3436">
        <v>56.970882000000003</v>
      </c>
      <c r="AL3436">
        <v>58.426239000000002</v>
      </c>
      <c r="AM3436">
        <v>60.124156999999997</v>
      </c>
      <c r="AN3436">
        <v>61.658276000000001</v>
      </c>
      <c r="AO3436" s="1">
        <v>3.9E-2</v>
      </c>
    </row>
    <row r="3437" spans="1:41" hidden="1" x14ac:dyDescent="0.2">
      <c r="A3437" t="s">
        <v>2646</v>
      </c>
      <c r="B3437" t="s">
        <v>17</v>
      </c>
      <c r="C3437" t="s">
        <v>2648</v>
      </c>
      <c r="D3437" t="s">
        <v>2680</v>
      </c>
      <c r="E3437" t="s">
        <v>2657</v>
      </c>
      <c r="F3437" t="s">
        <v>2654</v>
      </c>
      <c r="I3437" t="s">
        <v>186</v>
      </c>
    </row>
    <row r="3438" spans="1:41" hidden="1" x14ac:dyDescent="0.2">
      <c r="A3438" t="s">
        <v>2646</v>
      </c>
      <c r="B3438" t="s">
        <v>11</v>
      </c>
      <c r="C3438" t="s">
        <v>2648</v>
      </c>
      <c r="D3438" t="s">
        <v>2680</v>
      </c>
      <c r="E3438" t="s">
        <v>2657</v>
      </c>
      <c r="F3438" t="s">
        <v>2654</v>
      </c>
      <c r="G3438" t="s">
        <v>2651</v>
      </c>
      <c r="H3438" t="s">
        <v>2517</v>
      </c>
      <c r="I3438" t="s">
        <v>186</v>
      </c>
      <c r="K3438">
        <v>23.381554000000001</v>
      </c>
      <c r="L3438">
        <v>24.348783000000001</v>
      </c>
      <c r="M3438">
        <v>23.335884</v>
      </c>
      <c r="N3438">
        <v>24.252061999999999</v>
      </c>
      <c r="O3438">
        <v>24.247123999999999</v>
      </c>
      <c r="P3438">
        <v>24.266732999999999</v>
      </c>
      <c r="Q3438">
        <v>24.405080999999999</v>
      </c>
      <c r="R3438">
        <v>25.249966000000001</v>
      </c>
      <c r="S3438">
        <v>25.981370999999999</v>
      </c>
      <c r="T3438">
        <v>26.552295999999998</v>
      </c>
      <c r="U3438">
        <v>30.640098999999999</v>
      </c>
      <c r="V3438">
        <v>31.429507999999998</v>
      </c>
      <c r="W3438">
        <v>32.685389999999998</v>
      </c>
      <c r="X3438">
        <v>33.484974000000001</v>
      </c>
      <c r="Y3438">
        <v>34.362000000000002</v>
      </c>
      <c r="Z3438">
        <v>35.379871000000001</v>
      </c>
      <c r="AA3438">
        <v>36.488415000000003</v>
      </c>
      <c r="AB3438">
        <v>37.504683999999997</v>
      </c>
      <c r="AC3438">
        <v>38.437176000000001</v>
      </c>
      <c r="AD3438">
        <v>39.591785000000002</v>
      </c>
      <c r="AE3438">
        <v>40.666297999999998</v>
      </c>
      <c r="AF3438">
        <v>41.659126000000001</v>
      </c>
      <c r="AG3438">
        <v>43.040508000000003</v>
      </c>
      <c r="AH3438">
        <v>44.557960999999999</v>
      </c>
      <c r="AI3438">
        <v>45.849468000000002</v>
      </c>
      <c r="AJ3438">
        <v>47.192551000000002</v>
      </c>
      <c r="AK3438">
        <v>48.426754000000003</v>
      </c>
      <c r="AL3438">
        <v>49.480266999999998</v>
      </c>
      <c r="AM3438">
        <v>50.607436999999997</v>
      </c>
      <c r="AN3438">
        <v>51.631863000000003</v>
      </c>
      <c r="AO3438" s="1">
        <v>2.8000000000000001E-2</v>
      </c>
    </row>
    <row r="3439" spans="1:41" hidden="1" x14ac:dyDescent="0.2">
      <c r="A3439" t="s">
        <v>2646</v>
      </c>
      <c r="B3439" t="s">
        <v>13</v>
      </c>
      <c r="C3439" t="s">
        <v>2648</v>
      </c>
      <c r="D3439" t="s">
        <v>2680</v>
      </c>
      <c r="E3439" t="s">
        <v>2657</v>
      </c>
      <c r="F3439" t="s">
        <v>2654</v>
      </c>
      <c r="G3439" t="s">
        <v>2652</v>
      </c>
      <c r="H3439" t="s">
        <v>2518</v>
      </c>
      <c r="I3439" t="s">
        <v>186</v>
      </c>
      <c r="K3439">
        <v>23.381554000000001</v>
      </c>
      <c r="L3439">
        <v>24.342175000000001</v>
      </c>
      <c r="M3439">
        <v>22.867125000000001</v>
      </c>
      <c r="N3439">
        <v>23.250717000000002</v>
      </c>
      <c r="O3439">
        <v>23.146989999999999</v>
      </c>
      <c r="P3439">
        <v>23.18383</v>
      </c>
      <c r="Q3439">
        <v>23.392448000000002</v>
      </c>
      <c r="R3439">
        <v>24.230015000000002</v>
      </c>
      <c r="S3439">
        <v>24.981515999999999</v>
      </c>
      <c r="T3439">
        <v>25.565373999999998</v>
      </c>
      <c r="U3439">
        <v>29.515391999999999</v>
      </c>
      <c r="V3439">
        <v>30.844801</v>
      </c>
      <c r="W3439">
        <v>31.606131000000001</v>
      </c>
      <c r="X3439">
        <v>32.176459999999999</v>
      </c>
      <c r="Y3439">
        <v>32.961609000000003</v>
      </c>
      <c r="Z3439">
        <v>33.748154</v>
      </c>
      <c r="AA3439">
        <v>34.616753000000003</v>
      </c>
      <c r="AB3439">
        <v>35.578865</v>
      </c>
      <c r="AC3439">
        <v>36.428032000000002</v>
      </c>
      <c r="AD3439">
        <v>37.801867999999999</v>
      </c>
      <c r="AE3439">
        <v>38.910468999999999</v>
      </c>
      <c r="AF3439">
        <v>39.828457</v>
      </c>
      <c r="AG3439">
        <v>41.213515999999998</v>
      </c>
      <c r="AH3439">
        <v>42.322769000000001</v>
      </c>
      <c r="AI3439">
        <v>43.304203000000001</v>
      </c>
      <c r="AJ3439">
        <v>44.591873</v>
      </c>
      <c r="AK3439">
        <v>45.265563999999998</v>
      </c>
      <c r="AL3439">
        <v>46.240963000000001</v>
      </c>
      <c r="AM3439">
        <v>47.558010000000003</v>
      </c>
      <c r="AN3439">
        <v>48.657249</v>
      </c>
      <c r="AO3439" s="1">
        <v>2.5999999999999999E-2</v>
      </c>
    </row>
    <row r="3440" spans="1:41" hidden="1" x14ac:dyDescent="0.2">
      <c r="A3440" t="s">
        <v>2646</v>
      </c>
      <c r="B3440" t="s">
        <v>15</v>
      </c>
      <c r="C3440" t="s">
        <v>2648</v>
      </c>
      <c r="D3440" t="s">
        <v>2680</v>
      </c>
      <c r="E3440" t="s">
        <v>2657</v>
      </c>
      <c r="F3440" t="s">
        <v>2654</v>
      </c>
      <c r="G3440" t="s">
        <v>2653</v>
      </c>
      <c r="H3440" t="s">
        <v>2519</v>
      </c>
      <c r="I3440" t="s">
        <v>186</v>
      </c>
      <c r="K3440">
        <v>23.381554000000001</v>
      </c>
      <c r="L3440">
        <v>24.361954000000001</v>
      </c>
      <c r="M3440">
        <v>23.203474</v>
      </c>
      <c r="N3440">
        <v>24.457180000000001</v>
      </c>
      <c r="O3440">
        <v>24.903461</v>
      </c>
      <c r="P3440">
        <v>25.095669000000001</v>
      </c>
      <c r="Q3440">
        <v>25.355861999999998</v>
      </c>
      <c r="R3440">
        <v>26.418823</v>
      </c>
      <c r="S3440">
        <v>28.063980000000001</v>
      </c>
      <c r="T3440">
        <v>28.889918999999999</v>
      </c>
      <c r="U3440">
        <v>29.856096000000001</v>
      </c>
      <c r="V3440">
        <v>31.184107000000001</v>
      </c>
      <c r="W3440">
        <v>34.708953999999999</v>
      </c>
      <c r="X3440">
        <v>35.618110999999999</v>
      </c>
      <c r="Y3440">
        <v>36.789248999999998</v>
      </c>
      <c r="Z3440">
        <v>37.702499000000003</v>
      </c>
      <c r="AA3440">
        <v>38.723838999999998</v>
      </c>
      <c r="AB3440">
        <v>39.529429999999998</v>
      </c>
      <c r="AC3440">
        <v>40.534923999999997</v>
      </c>
      <c r="AD3440">
        <v>40.894179999999999</v>
      </c>
      <c r="AE3440">
        <v>41.644599999999997</v>
      </c>
      <c r="AF3440">
        <v>42.672618999999997</v>
      </c>
      <c r="AG3440">
        <v>44.067352</v>
      </c>
      <c r="AH3440">
        <v>45.373451000000003</v>
      </c>
      <c r="AI3440">
        <v>46.990409999999997</v>
      </c>
      <c r="AJ3440">
        <v>48.155414999999998</v>
      </c>
      <c r="AK3440">
        <v>49.418621000000002</v>
      </c>
      <c r="AL3440">
        <v>50.330730000000003</v>
      </c>
      <c r="AM3440">
        <v>51.554904999999998</v>
      </c>
      <c r="AN3440">
        <v>52.997669000000002</v>
      </c>
      <c r="AO3440" s="1">
        <v>2.9000000000000001E-2</v>
      </c>
    </row>
    <row r="3441" spans="1:41" hidden="1" x14ac:dyDescent="0.2">
      <c r="A3441" t="s">
        <v>2646</v>
      </c>
      <c r="B3441" t="s">
        <v>36</v>
      </c>
      <c r="C3441" t="s">
        <v>2648</v>
      </c>
      <c r="D3441" t="s">
        <v>2680</v>
      </c>
      <c r="E3441" t="s">
        <v>2657</v>
      </c>
      <c r="F3441" t="s">
        <v>2658</v>
      </c>
      <c r="I3441" t="s">
        <v>186</v>
      </c>
    </row>
    <row r="3442" spans="1:41" hidden="1" x14ac:dyDescent="0.2">
      <c r="A3442" t="s">
        <v>2646</v>
      </c>
      <c r="B3442" t="s">
        <v>11</v>
      </c>
      <c r="C3442" t="s">
        <v>2648</v>
      </c>
      <c r="D3442" t="s">
        <v>2680</v>
      </c>
      <c r="E3442" t="s">
        <v>2657</v>
      </c>
      <c r="F3442" t="s">
        <v>2658</v>
      </c>
      <c r="G3442" t="s">
        <v>2651</v>
      </c>
      <c r="H3442" t="s">
        <v>2520</v>
      </c>
      <c r="I3442" t="s">
        <v>186</v>
      </c>
      <c r="K3442">
        <v>7.9062979999999996</v>
      </c>
      <c r="L3442">
        <v>8.4999070000000003</v>
      </c>
      <c r="M3442">
        <v>8.5275210000000001</v>
      </c>
      <c r="N3442">
        <v>10.085744999999999</v>
      </c>
      <c r="O3442">
        <v>11.053774000000001</v>
      </c>
      <c r="P3442">
        <v>12.008022</v>
      </c>
      <c r="Q3442">
        <v>13.251612</v>
      </c>
      <c r="R3442">
        <v>13.793554</v>
      </c>
      <c r="S3442">
        <v>14.277462</v>
      </c>
      <c r="T3442">
        <v>14.744395000000001</v>
      </c>
      <c r="U3442">
        <v>15.445325</v>
      </c>
      <c r="V3442">
        <v>15.912995</v>
      </c>
      <c r="W3442">
        <v>16.486567999999998</v>
      </c>
      <c r="X3442">
        <v>16.907323999999999</v>
      </c>
      <c r="Y3442">
        <v>17.365711000000001</v>
      </c>
      <c r="Z3442">
        <v>17.808537000000001</v>
      </c>
      <c r="AA3442">
        <v>18.394852</v>
      </c>
      <c r="AB3442">
        <v>19.064741000000001</v>
      </c>
      <c r="AC3442">
        <v>19.568919999999999</v>
      </c>
      <c r="AD3442">
        <v>20.305799</v>
      </c>
      <c r="AE3442">
        <v>20.960370999999999</v>
      </c>
      <c r="AF3442">
        <v>21.538879000000001</v>
      </c>
      <c r="AG3442">
        <v>22.527054</v>
      </c>
      <c r="AH3442">
        <v>23.432022</v>
      </c>
      <c r="AI3442">
        <v>24.201750000000001</v>
      </c>
      <c r="AJ3442">
        <v>25.045860000000001</v>
      </c>
      <c r="AK3442">
        <v>25.714136</v>
      </c>
      <c r="AL3442">
        <v>26.283588000000002</v>
      </c>
      <c r="AM3442">
        <v>26.987797</v>
      </c>
      <c r="AN3442">
        <v>27.570741999999999</v>
      </c>
      <c r="AO3442" s="1">
        <v>4.3999999999999997E-2</v>
      </c>
    </row>
    <row r="3443" spans="1:41" hidden="1" x14ac:dyDescent="0.2">
      <c r="A3443" t="s">
        <v>2646</v>
      </c>
      <c r="B3443" t="s">
        <v>13</v>
      </c>
      <c r="C3443" t="s">
        <v>2648</v>
      </c>
      <c r="D3443" t="s">
        <v>2680</v>
      </c>
      <c r="E3443" t="s">
        <v>2657</v>
      </c>
      <c r="F3443" t="s">
        <v>2658</v>
      </c>
      <c r="G3443" t="s">
        <v>2652</v>
      </c>
      <c r="H3443" t="s">
        <v>2521</v>
      </c>
      <c r="I3443" t="s">
        <v>186</v>
      </c>
      <c r="K3443">
        <v>7.9062979999999996</v>
      </c>
      <c r="L3443">
        <v>8.4976009999999995</v>
      </c>
      <c r="M3443">
        <v>8.251614</v>
      </c>
      <c r="N3443">
        <v>9.4833119999999997</v>
      </c>
      <c r="O3443">
        <v>10.29303</v>
      </c>
      <c r="P3443">
        <v>11.078080999999999</v>
      </c>
      <c r="Q3443">
        <v>12.312778</v>
      </c>
      <c r="R3443">
        <v>12.714786999999999</v>
      </c>
      <c r="S3443">
        <v>13.153931</v>
      </c>
      <c r="T3443">
        <v>13.530191</v>
      </c>
      <c r="U3443">
        <v>14.264386</v>
      </c>
      <c r="V3443">
        <v>14.711433</v>
      </c>
      <c r="W3443">
        <v>15.081903000000001</v>
      </c>
      <c r="X3443">
        <v>15.422276</v>
      </c>
      <c r="Y3443">
        <v>15.844925</v>
      </c>
      <c r="Z3443">
        <v>16.286778999999999</v>
      </c>
      <c r="AA3443">
        <v>16.686674</v>
      </c>
      <c r="AB3443">
        <v>17.315463999999999</v>
      </c>
      <c r="AC3443">
        <v>17.725643000000002</v>
      </c>
      <c r="AD3443">
        <v>18.623792999999999</v>
      </c>
      <c r="AE3443">
        <v>19.264944</v>
      </c>
      <c r="AF3443">
        <v>19.716684000000001</v>
      </c>
      <c r="AG3443">
        <v>20.532927000000001</v>
      </c>
      <c r="AH3443">
        <v>21.179175999999998</v>
      </c>
      <c r="AI3443">
        <v>21.686653</v>
      </c>
      <c r="AJ3443">
        <v>22.538146999999999</v>
      </c>
      <c r="AK3443">
        <v>22.849646</v>
      </c>
      <c r="AL3443">
        <v>23.323675000000001</v>
      </c>
      <c r="AM3443">
        <v>24.050856</v>
      </c>
      <c r="AN3443">
        <v>24.658629999999999</v>
      </c>
      <c r="AO3443" s="1">
        <v>0.04</v>
      </c>
    </row>
    <row r="3444" spans="1:41" hidden="1" x14ac:dyDescent="0.2">
      <c r="A3444" t="s">
        <v>2646</v>
      </c>
      <c r="B3444" t="s">
        <v>15</v>
      </c>
      <c r="C3444" t="s">
        <v>2648</v>
      </c>
      <c r="D3444" t="s">
        <v>2680</v>
      </c>
      <c r="E3444" t="s">
        <v>2657</v>
      </c>
      <c r="F3444" t="s">
        <v>2658</v>
      </c>
      <c r="G3444" t="s">
        <v>2653</v>
      </c>
      <c r="H3444" t="s">
        <v>2522</v>
      </c>
      <c r="I3444" t="s">
        <v>186</v>
      </c>
      <c r="K3444">
        <v>7.9062979999999996</v>
      </c>
      <c r="L3444">
        <v>8.504505</v>
      </c>
      <c r="M3444">
        <v>8.4715720000000001</v>
      </c>
      <c r="N3444">
        <v>10.436030000000001</v>
      </c>
      <c r="O3444">
        <v>11.641546</v>
      </c>
      <c r="P3444">
        <v>12.777828</v>
      </c>
      <c r="Q3444">
        <v>14.050708999999999</v>
      </c>
      <c r="R3444">
        <v>14.807710999999999</v>
      </c>
      <c r="S3444">
        <v>16.041149000000001</v>
      </c>
      <c r="T3444">
        <v>16.612770000000001</v>
      </c>
      <c r="U3444">
        <v>17.336798000000002</v>
      </c>
      <c r="V3444">
        <v>17.935461</v>
      </c>
      <c r="W3444">
        <v>18.532340999999999</v>
      </c>
      <c r="X3444">
        <v>19.048749999999998</v>
      </c>
      <c r="Y3444">
        <v>19.464272000000001</v>
      </c>
      <c r="Z3444">
        <v>20.008699</v>
      </c>
      <c r="AA3444">
        <v>20.609528000000001</v>
      </c>
      <c r="AB3444">
        <v>21.128599000000001</v>
      </c>
      <c r="AC3444">
        <v>21.746085999999998</v>
      </c>
      <c r="AD3444">
        <v>21.842434000000001</v>
      </c>
      <c r="AE3444">
        <v>22.392647</v>
      </c>
      <c r="AF3444">
        <v>22.982137999999999</v>
      </c>
      <c r="AG3444">
        <v>23.873405000000002</v>
      </c>
      <c r="AH3444">
        <v>24.724525</v>
      </c>
      <c r="AI3444">
        <v>25.602651999999999</v>
      </c>
      <c r="AJ3444">
        <v>26.42746</v>
      </c>
      <c r="AK3444">
        <v>27.165524999999999</v>
      </c>
      <c r="AL3444">
        <v>27.812242999999999</v>
      </c>
      <c r="AM3444">
        <v>28.595762000000001</v>
      </c>
      <c r="AN3444">
        <v>29.416222000000001</v>
      </c>
      <c r="AO3444" s="1">
        <v>4.5999999999999999E-2</v>
      </c>
    </row>
    <row r="3445" spans="1:41" hidden="1" x14ac:dyDescent="0.2">
      <c r="A3445" t="s">
        <v>2646</v>
      </c>
      <c r="B3445" t="s">
        <v>21</v>
      </c>
      <c r="C3445" t="s">
        <v>2648</v>
      </c>
      <c r="D3445" t="s">
        <v>2680</v>
      </c>
      <c r="E3445" t="s">
        <v>2657</v>
      </c>
      <c r="F3445" t="s">
        <v>2655</v>
      </c>
      <c r="I3445" t="s">
        <v>186</v>
      </c>
    </row>
    <row r="3446" spans="1:41" hidden="1" x14ac:dyDescent="0.2">
      <c r="A3446" t="s">
        <v>2646</v>
      </c>
      <c r="B3446" t="s">
        <v>11</v>
      </c>
      <c r="C3446" t="s">
        <v>2648</v>
      </c>
      <c r="D3446" t="s">
        <v>2680</v>
      </c>
      <c r="E3446" t="s">
        <v>2657</v>
      </c>
      <c r="F3446" t="s">
        <v>2655</v>
      </c>
      <c r="G3446" t="s">
        <v>2651</v>
      </c>
      <c r="H3446" t="s">
        <v>2523</v>
      </c>
      <c r="I3446" t="s">
        <v>186</v>
      </c>
      <c r="K3446">
        <v>10.899379</v>
      </c>
      <c r="L3446">
        <v>10.707407</v>
      </c>
      <c r="M3446">
        <v>10.509734</v>
      </c>
      <c r="N3446">
        <v>10.418276000000001</v>
      </c>
      <c r="O3446">
        <v>10.595101</v>
      </c>
      <c r="P3446">
        <v>10.938670999999999</v>
      </c>
      <c r="Q3446">
        <v>11.296810000000001</v>
      </c>
      <c r="R3446">
        <v>11.688848</v>
      </c>
      <c r="S3446">
        <v>12.207663</v>
      </c>
      <c r="T3446">
        <v>12.552958</v>
      </c>
      <c r="U3446">
        <v>15.350999</v>
      </c>
      <c r="V3446">
        <v>15.695157999999999</v>
      </c>
      <c r="W3446">
        <v>16.539259000000001</v>
      </c>
      <c r="X3446">
        <v>16.995277000000002</v>
      </c>
      <c r="Y3446">
        <v>17.31813</v>
      </c>
      <c r="Z3446">
        <v>17.757536000000002</v>
      </c>
      <c r="AA3446">
        <v>18.229548999999999</v>
      </c>
      <c r="AB3446">
        <v>18.651024</v>
      </c>
      <c r="AC3446">
        <v>19.135328000000001</v>
      </c>
      <c r="AD3446">
        <v>19.608059000000001</v>
      </c>
      <c r="AE3446">
        <v>20.191483999999999</v>
      </c>
      <c r="AF3446">
        <v>20.661971999999999</v>
      </c>
      <c r="AG3446">
        <v>21.134952999999999</v>
      </c>
      <c r="AH3446">
        <v>21.687159999999999</v>
      </c>
      <c r="AI3446">
        <v>22.305835999999999</v>
      </c>
      <c r="AJ3446">
        <v>22.873631</v>
      </c>
      <c r="AK3446">
        <v>23.492533000000002</v>
      </c>
      <c r="AL3446">
        <v>23.982282999999999</v>
      </c>
      <c r="AM3446">
        <v>24.602599999999999</v>
      </c>
      <c r="AN3446">
        <v>25.228909999999999</v>
      </c>
      <c r="AO3446" s="1">
        <v>2.9000000000000001E-2</v>
      </c>
    </row>
    <row r="3447" spans="1:41" hidden="1" x14ac:dyDescent="0.2">
      <c r="A3447" t="s">
        <v>2646</v>
      </c>
      <c r="B3447" t="s">
        <v>13</v>
      </c>
      <c r="C3447" t="s">
        <v>2648</v>
      </c>
      <c r="D3447" t="s">
        <v>2680</v>
      </c>
      <c r="E3447" t="s">
        <v>2657</v>
      </c>
      <c r="F3447" t="s">
        <v>2655</v>
      </c>
      <c r="G3447" t="s">
        <v>2652</v>
      </c>
      <c r="H3447" t="s">
        <v>2524</v>
      </c>
      <c r="I3447" t="s">
        <v>186</v>
      </c>
      <c r="K3447">
        <v>10.899379</v>
      </c>
      <c r="L3447">
        <v>10.492675999999999</v>
      </c>
      <c r="M3447">
        <v>10.174441</v>
      </c>
      <c r="N3447">
        <v>10.088212</v>
      </c>
      <c r="O3447">
        <v>10.274861</v>
      </c>
      <c r="P3447">
        <v>10.568091000000001</v>
      </c>
      <c r="Q3447">
        <v>10.878318</v>
      </c>
      <c r="R3447">
        <v>11.25414</v>
      </c>
      <c r="S3447">
        <v>11.650061000000001</v>
      </c>
      <c r="T3447">
        <v>12.028373999999999</v>
      </c>
      <c r="U3447">
        <v>14.932839</v>
      </c>
      <c r="V3447">
        <v>15.689588000000001</v>
      </c>
      <c r="W3447">
        <v>16.192898</v>
      </c>
      <c r="X3447">
        <v>16.671081999999998</v>
      </c>
      <c r="Y3447">
        <v>17.115836999999999</v>
      </c>
      <c r="Z3447">
        <v>17.571165000000001</v>
      </c>
      <c r="AA3447">
        <v>18.045824</v>
      </c>
      <c r="AB3447">
        <v>18.491337000000001</v>
      </c>
      <c r="AC3447">
        <v>18.981468</v>
      </c>
      <c r="AD3447">
        <v>19.377537</v>
      </c>
      <c r="AE3447">
        <v>19.875319999999999</v>
      </c>
      <c r="AF3447">
        <v>20.337996</v>
      </c>
      <c r="AG3447">
        <v>20.810911000000001</v>
      </c>
      <c r="AH3447">
        <v>21.294964</v>
      </c>
      <c r="AI3447">
        <v>21.780457999999999</v>
      </c>
      <c r="AJ3447">
        <v>22.310040000000001</v>
      </c>
      <c r="AK3447">
        <v>22.810915000000001</v>
      </c>
      <c r="AL3447">
        <v>23.281305</v>
      </c>
      <c r="AM3447">
        <v>23.807278</v>
      </c>
      <c r="AN3447">
        <v>24.327176999999999</v>
      </c>
      <c r="AO3447" s="1">
        <v>2.8000000000000001E-2</v>
      </c>
    </row>
    <row r="3448" spans="1:41" hidden="1" x14ac:dyDescent="0.2">
      <c r="A3448" t="s">
        <v>2646</v>
      </c>
      <c r="B3448" t="s">
        <v>15</v>
      </c>
      <c r="C3448" t="s">
        <v>2648</v>
      </c>
      <c r="D3448" t="s">
        <v>2680</v>
      </c>
      <c r="E3448" t="s">
        <v>2657</v>
      </c>
      <c r="F3448" t="s">
        <v>2655</v>
      </c>
      <c r="G3448" t="s">
        <v>2653</v>
      </c>
      <c r="H3448" t="s">
        <v>2525</v>
      </c>
      <c r="I3448" t="s">
        <v>186</v>
      </c>
      <c r="K3448">
        <v>10.899379</v>
      </c>
      <c r="L3448">
        <v>11.333664000000001</v>
      </c>
      <c r="M3448">
        <v>11.046122</v>
      </c>
      <c r="N3448">
        <v>11.259691999999999</v>
      </c>
      <c r="O3448">
        <v>11.438675</v>
      </c>
      <c r="P3448">
        <v>11.833024</v>
      </c>
      <c r="Q3448">
        <v>12.205655</v>
      </c>
      <c r="R3448">
        <v>12.78046</v>
      </c>
      <c r="S3448">
        <v>13.460478</v>
      </c>
      <c r="T3448">
        <v>13.908422</v>
      </c>
      <c r="U3448">
        <v>14.440325</v>
      </c>
      <c r="V3448">
        <v>15.300501000000001</v>
      </c>
      <c r="W3448">
        <v>17.978926000000001</v>
      </c>
      <c r="X3448">
        <v>18.387536999999998</v>
      </c>
      <c r="Y3448">
        <v>19.122202000000001</v>
      </c>
      <c r="Z3448">
        <v>19.67296</v>
      </c>
      <c r="AA3448">
        <v>20.190812999999999</v>
      </c>
      <c r="AB3448">
        <v>20.749590000000001</v>
      </c>
      <c r="AC3448">
        <v>21.35482</v>
      </c>
      <c r="AD3448">
        <v>22.000868000000001</v>
      </c>
      <c r="AE3448">
        <v>22.574473999999999</v>
      </c>
      <c r="AF3448">
        <v>23.040583000000002</v>
      </c>
      <c r="AG3448">
        <v>23.6099</v>
      </c>
      <c r="AH3448">
        <v>24.369523999999998</v>
      </c>
      <c r="AI3448">
        <v>25.080248000000001</v>
      </c>
      <c r="AJ3448">
        <v>25.820578000000001</v>
      </c>
      <c r="AK3448">
        <v>26.601423</v>
      </c>
      <c r="AL3448">
        <v>27.260843000000001</v>
      </c>
      <c r="AM3448">
        <v>28.163425</v>
      </c>
      <c r="AN3448">
        <v>29.056093000000001</v>
      </c>
      <c r="AO3448" s="1">
        <v>3.4000000000000002E-2</v>
      </c>
    </row>
    <row r="3449" spans="1:41" hidden="1" x14ac:dyDescent="0.2">
      <c r="A3449" t="s">
        <v>2646</v>
      </c>
      <c r="B3449" t="s">
        <v>25</v>
      </c>
      <c r="C3449" t="s">
        <v>2648</v>
      </c>
      <c r="D3449" t="s">
        <v>2680</v>
      </c>
      <c r="E3449" t="s">
        <v>2657</v>
      </c>
      <c r="F3449" t="s">
        <v>2656</v>
      </c>
      <c r="I3449" t="s">
        <v>186</v>
      </c>
    </row>
    <row r="3450" spans="1:41" hidden="1" x14ac:dyDescent="0.2">
      <c r="A3450" t="s">
        <v>2646</v>
      </c>
      <c r="B3450" t="s">
        <v>11</v>
      </c>
      <c r="C3450" t="s">
        <v>2648</v>
      </c>
      <c r="D3450" t="s">
        <v>2680</v>
      </c>
      <c r="E3450" t="s">
        <v>2657</v>
      </c>
      <c r="F3450" t="s">
        <v>2656</v>
      </c>
      <c r="G3450" t="s">
        <v>2651</v>
      </c>
      <c r="H3450" t="s">
        <v>2526</v>
      </c>
      <c r="I3450" t="s">
        <v>186</v>
      </c>
      <c r="K3450">
        <v>47.326756000000003</v>
      </c>
      <c r="L3450">
        <v>47.621586000000001</v>
      </c>
      <c r="M3450">
        <v>46.011395</v>
      </c>
      <c r="N3450">
        <v>44.809489999999997</v>
      </c>
      <c r="O3450">
        <v>46.774002000000003</v>
      </c>
      <c r="P3450">
        <v>48.950687000000002</v>
      </c>
      <c r="Q3450">
        <v>50.458229000000003</v>
      </c>
      <c r="R3450">
        <v>51.989196999999997</v>
      </c>
      <c r="S3450">
        <v>53.189335</v>
      </c>
      <c r="T3450">
        <v>54.827995000000001</v>
      </c>
      <c r="U3450">
        <v>56.965133999999999</v>
      </c>
      <c r="V3450">
        <v>58.802909999999997</v>
      </c>
      <c r="W3450">
        <v>60.119816</v>
      </c>
      <c r="X3450">
        <v>61.516323</v>
      </c>
      <c r="Y3450">
        <v>62.576923000000001</v>
      </c>
      <c r="Z3450">
        <v>63.574516000000003</v>
      </c>
      <c r="AA3450">
        <v>64.694892999999993</v>
      </c>
      <c r="AB3450">
        <v>65.903098999999997</v>
      </c>
      <c r="AC3450">
        <v>66.997626999999994</v>
      </c>
      <c r="AD3450">
        <v>68.141159000000002</v>
      </c>
      <c r="AE3450">
        <v>69.358092999999997</v>
      </c>
      <c r="AF3450">
        <v>70.708252000000002</v>
      </c>
      <c r="AG3450">
        <v>72.081512000000004</v>
      </c>
      <c r="AH3450">
        <v>73.575462000000002</v>
      </c>
      <c r="AI3450">
        <v>75.121741999999998</v>
      </c>
      <c r="AJ3450">
        <v>76.882294000000002</v>
      </c>
      <c r="AK3450">
        <v>78.498870999999994</v>
      </c>
      <c r="AL3450">
        <v>80.095191999999997</v>
      </c>
      <c r="AM3450">
        <v>81.853347999999997</v>
      </c>
      <c r="AN3450">
        <v>83.627853000000002</v>
      </c>
      <c r="AO3450" s="1">
        <v>0.02</v>
      </c>
    </row>
    <row r="3451" spans="1:41" hidden="1" x14ac:dyDescent="0.2">
      <c r="A3451" t="s">
        <v>2646</v>
      </c>
      <c r="B3451" t="s">
        <v>13</v>
      </c>
      <c r="C3451" t="s">
        <v>2648</v>
      </c>
      <c r="D3451" t="s">
        <v>2680</v>
      </c>
      <c r="E3451" t="s">
        <v>2657</v>
      </c>
      <c r="F3451" t="s">
        <v>2656</v>
      </c>
      <c r="G3451" t="s">
        <v>2652</v>
      </c>
      <c r="H3451" t="s">
        <v>2527</v>
      </c>
      <c r="I3451" t="s">
        <v>186</v>
      </c>
      <c r="K3451">
        <v>47.338776000000003</v>
      </c>
      <c r="L3451">
        <v>47.413482999999999</v>
      </c>
      <c r="M3451">
        <v>45.592644</v>
      </c>
      <c r="N3451">
        <v>44.258803999999998</v>
      </c>
      <c r="O3451">
        <v>46.160423000000002</v>
      </c>
      <c r="P3451">
        <v>48.213566</v>
      </c>
      <c r="Q3451">
        <v>49.580475</v>
      </c>
      <c r="R3451">
        <v>50.967266000000002</v>
      </c>
      <c r="S3451">
        <v>52.064514000000003</v>
      </c>
      <c r="T3451">
        <v>53.745292999999997</v>
      </c>
      <c r="U3451">
        <v>55.844799000000002</v>
      </c>
      <c r="V3451">
        <v>57.919350000000001</v>
      </c>
      <c r="W3451">
        <v>59.498074000000003</v>
      </c>
      <c r="X3451">
        <v>60.816935999999998</v>
      </c>
      <c r="Y3451">
        <v>61.901885999999998</v>
      </c>
      <c r="Z3451">
        <v>63.088684000000001</v>
      </c>
      <c r="AA3451">
        <v>64.407859999999999</v>
      </c>
      <c r="AB3451">
        <v>65.607048000000006</v>
      </c>
      <c r="AC3451">
        <v>66.868858000000003</v>
      </c>
      <c r="AD3451">
        <v>68.223877000000002</v>
      </c>
      <c r="AE3451">
        <v>69.680801000000002</v>
      </c>
      <c r="AF3451">
        <v>71.178061999999997</v>
      </c>
      <c r="AG3451">
        <v>72.514626000000007</v>
      </c>
      <c r="AH3451">
        <v>73.759192999999996</v>
      </c>
      <c r="AI3451">
        <v>75.235930999999994</v>
      </c>
      <c r="AJ3451">
        <v>76.870186000000004</v>
      </c>
      <c r="AK3451">
        <v>78.413712000000004</v>
      </c>
      <c r="AL3451">
        <v>80.123123000000007</v>
      </c>
      <c r="AM3451">
        <v>81.704696999999996</v>
      </c>
      <c r="AN3451">
        <v>83.044539999999998</v>
      </c>
      <c r="AO3451" s="1">
        <v>0.02</v>
      </c>
    </row>
    <row r="3452" spans="1:41" hidden="1" x14ac:dyDescent="0.2">
      <c r="A3452" t="s">
        <v>2646</v>
      </c>
      <c r="B3452" t="s">
        <v>15</v>
      </c>
      <c r="C3452" t="s">
        <v>2648</v>
      </c>
      <c r="D3452" t="s">
        <v>2680</v>
      </c>
      <c r="E3452" t="s">
        <v>2657</v>
      </c>
      <c r="F3452" t="s">
        <v>2656</v>
      </c>
      <c r="G3452" t="s">
        <v>2653</v>
      </c>
      <c r="H3452" t="s">
        <v>2528</v>
      </c>
      <c r="I3452" t="s">
        <v>186</v>
      </c>
      <c r="K3452">
        <v>47.353096000000001</v>
      </c>
      <c r="L3452">
        <v>47.577739999999999</v>
      </c>
      <c r="M3452">
        <v>46.506664000000001</v>
      </c>
      <c r="N3452">
        <v>45.606772999999997</v>
      </c>
      <c r="O3452">
        <v>48.197001999999998</v>
      </c>
      <c r="P3452">
        <v>50.744373000000003</v>
      </c>
      <c r="Q3452">
        <v>52.364058999999997</v>
      </c>
      <c r="R3452">
        <v>53.586509999999997</v>
      </c>
      <c r="S3452">
        <v>55.041248000000003</v>
      </c>
      <c r="T3452">
        <v>56.814597999999997</v>
      </c>
      <c r="U3452">
        <v>58.429122999999997</v>
      </c>
      <c r="V3452">
        <v>59.622559000000003</v>
      </c>
      <c r="W3452">
        <v>61.015774</v>
      </c>
      <c r="X3452">
        <v>62.381050000000002</v>
      </c>
      <c r="Y3452">
        <v>63.499985000000002</v>
      </c>
      <c r="Z3452">
        <v>64.790474000000003</v>
      </c>
      <c r="AA3452">
        <v>65.882767000000001</v>
      </c>
      <c r="AB3452">
        <v>66.733626999999998</v>
      </c>
      <c r="AC3452">
        <v>67.823479000000006</v>
      </c>
      <c r="AD3452">
        <v>68.985588000000007</v>
      </c>
      <c r="AE3452">
        <v>70.442397999999997</v>
      </c>
      <c r="AF3452">
        <v>71.766700999999998</v>
      </c>
      <c r="AG3452">
        <v>72.951187000000004</v>
      </c>
      <c r="AH3452">
        <v>74.461753999999999</v>
      </c>
      <c r="AI3452">
        <v>76.212722999999997</v>
      </c>
      <c r="AJ3452">
        <v>78.366698999999997</v>
      </c>
      <c r="AK3452">
        <v>79.818946999999994</v>
      </c>
      <c r="AL3452">
        <v>81.828590000000005</v>
      </c>
      <c r="AM3452">
        <v>83.545845</v>
      </c>
      <c r="AN3452">
        <v>85.454070999999999</v>
      </c>
      <c r="AO3452" s="1">
        <v>2.1000000000000001E-2</v>
      </c>
    </row>
    <row r="3453" spans="1:41" hidden="1" x14ac:dyDescent="0.2">
      <c r="A3453" t="s">
        <v>2646</v>
      </c>
      <c r="B3453" t="s">
        <v>46</v>
      </c>
    </row>
    <row r="3454" spans="1:41" hidden="1" x14ac:dyDescent="0.2">
      <c r="A3454" t="s">
        <v>2646</v>
      </c>
      <c r="B3454" t="s">
        <v>9</v>
      </c>
      <c r="C3454" t="s">
        <v>2648</v>
      </c>
      <c r="D3454" t="s">
        <v>2680</v>
      </c>
      <c r="E3454" t="s">
        <v>2659</v>
      </c>
      <c r="F3454" t="s">
        <v>2650</v>
      </c>
      <c r="I3454" t="s">
        <v>186</v>
      </c>
    </row>
    <row r="3455" spans="1:41" hidden="1" x14ac:dyDescent="0.2">
      <c r="A3455" t="s">
        <v>2646</v>
      </c>
      <c r="B3455" t="s">
        <v>11</v>
      </c>
      <c r="C3455" t="s">
        <v>2648</v>
      </c>
      <c r="D3455" t="s">
        <v>2680</v>
      </c>
      <c r="E3455" t="s">
        <v>2659</v>
      </c>
      <c r="F3455" t="s">
        <v>2650</v>
      </c>
      <c r="G3455" t="s">
        <v>2651</v>
      </c>
      <c r="H3455" t="s">
        <v>2529</v>
      </c>
      <c r="I3455" t="s">
        <v>186</v>
      </c>
      <c r="K3455">
        <v>13.641980999999999</v>
      </c>
      <c r="L3455">
        <v>14.823278999999999</v>
      </c>
      <c r="M3455">
        <v>13.228116</v>
      </c>
      <c r="N3455">
        <v>13.50958</v>
      </c>
      <c r="O3455">
        <v>13.700346</v>
      </c>
      <c r="P3455">
        <v>14.203958999999999</v>
      </c>
      <c r="Q3455">
        <v>15.032783</v>
      </c>
      <c r="R3455">
        <v>16.078341000000002</v>
      </c>
      <c r="S3455">
        <v>16.922007000000001</v>
      </c>
      <c r="T3455">
        <v>17.805546</v>
      </c>
      <c r="U3455">
        <v>18.664694000000001</v>
      </c>
      <c r="V3455">
        <v>19.456358000000002</v>
      </c>
      <c r="W3455">
        <v>20.259916</v>
      </c>
      <c r="X3455">
        <v>20.942270000000001</v>
      </c>
      <c r="Y3455">
        <v>21.565059999999999</v>
      </c>
      <c r="Z3455">
        <v>22.266251</v>
      </c>
      <c r="AA3455">
        <v>23.055674</v>
      </c>
      <c r="AB3455">
        <v>23.847632999999998</v>
      </c>
      <c r="AC3455">
        <v>24.515267999999999</v>
      </c>
      <c r="AD3455">
        <v>25.546053000000001</v>
      </c>
      <c r="AE3455">
        <v>26.414724</v>
      </c>
      <c r="AF3455">
        <v>27.043839999999999</v>
      </c>
      <c r="AG3455">
        <v>27.982063</v>
      </c>
      <c r="AH3455">
        <v>29.014348999999999</v>
      </c>
      <c r="AI3455">
        <v>29.733128000000001</v>
      </c>
      <c r="AJ3455">
        <v>30.615953000000001</v>
      </c>
      <c r="AK3455">
        <v>31.452760999999999</v>
      </c>
      <c r="AL3455">
        <v>32.243564999999997</v>
      </c>
      <c r="AM3455">
        <v>32.938231999999999</v>
      </c>
      <c r="AN3455">
        <v>33.640236000000002</v>
      </c>
      <c r="AO3455" s="1">
        <v>3.2000000000000001E-2</v>
      </c>
    </row>
    <row r="3456" spans="1:41" hidden="1" x14ac:dyDescent="0.2">
      <c r="A3456" t="s">
        <v>2646</v>
      </c>
      <c r="B3456" t="s">
        <v>13</v>
      </c>
      <c r="C3456" t="s">
        <v>2648</v>
      </c>
      <c r="D3456" t="s">
        <v>2680</v>
      </c>
      <c r="E3456" t="s">
        <v>2659</v>
      </c>
      <c r="F3456" t="s">
        <v>2650</v>
      </c>
      <c r="G3456" t="s">
        <v>2652</v>
      </c>
      <c r="H3456" t="s">
        <v>2530</v>
      </c>
      <c r="I3456" t="s">
        <v>186</v>
      </c>
      <c r="K3456">
        <v>13.641980999999999</v>
      </c>
      <c r="L3456">
        <v>14.326269</v>
      </c>
      <c r="M3456">
        <v>12.259755999999999</v>
      </c>
      <c r="N3456">
        <v>11.873374</v>
      </c>
      <c r="O3456">
        <v>11.786516000000001</v>
      </c>
      <c r="P3456">
        <v>11.999395</v>
      </c>
      <c r="Q3456">
        <v>12.402298</v>
      </c>
      <c r="R3456">
        <v>13.033493999999999</v>
      </c>
      <c r="S3456">
        <v>13.751612</v>
      </c>
      <c r="T3456">
        <v>14.367091</v>
      </c>
      <c r="U3456">
        <v>14.937016</v>
      </c>
      <c r="V3456">
        <v>15.777037999999999</v>
      </c>
      <c r="W3456">
        <v>16.627728999999999</v>
      </c>
      <c r="X3456">
        <v>17.162856999999999</v>
      </c>
      <c r="Y3456">
        <v>17.583527</v>
      </c>
      <c r="Z3456">
        <v>18.096729</v>
      </c>
      <c r="AA3456">
        <v>18.767645000000002</v>
      </c>
      <c r="AB3456">
        <v>19.545641</v>
      </c>
      <c r="AC3456">
        <v>20.092358000000001</v>
      </c>
      <c r="AD3456">
        <v>20.995646000000001</v>
      </c>
      <c r="AE3456">
        <v>21.605782000000001</v>
      </c>
      <c r="AF3456">
        <v>22.156442999999999</v>
      </c>
      <c r="AG3456">
        <v>22.732094</v>
      </c>
      <c r="AH3456">
        <v>23.264033999999999</v>
      </c>
      <c r="AI3456">
        <v>23.792824</v>
      </c>
      <c r="AJ3456">
        <v>24.26219</v>
      </c>
      <c r="AK3456">
        <v>24.601168000000001</v>
      </c>
      <c r="AL3456">
        <v>24.947931000000001</v>
      </c>
      <c r="AM3456">
        <v>25.593572999999999</v>
      </c>
      <c r="AN3456">
        <v>26.090914000000001</v>
      </c>
      <c r="AO3456" s="1">
        <v>2.3E-2</v>
      </c>
    </row>
    <row r="3457" spans="1:41" hidden="1" x14ac:dyDescent="0.2">
      <c r="A3457" t="s">
        <v>2646</v>
      </c>
      <c r="B3457" t="s">
        <v>15</v>
      </c>
      <c r="C3457" t="s">
        <v>2648</v>
      </c>
      <c r="D3457" t="s">
        <v>2680</v>
      </c>
      <c r="E3457" t="s">
        <v>2659</v>
      </c>
      <c r="F3457" t="s">
        <v>2650</v>
      </c>
      <c r="G3457" t="s">
        <v>2653</v>
      </c>
      <c r="H3457" t="s">
        <v>2531</v>
      </c>
      <c r="I3457" t="s">
        <v>186</v>
      </c>
      <c r="K3457">
        <v>13.641980999999999</v>
      </c>
      <c r="L3457">
        <v>15.635956</v>
      </c>
      <c r="M3457">
        <v>14.600004</v>
      </c>
      <c r="N3457">
        <v>15.900316</v>
      </c>
      <c r="O3457">
        <v>16.963642</v>
      </c>
      <c r="P3457">
        <v>18.052396999999999</v>
      </c>
      <c r="Q3457">
        <v>19.186996000000001</v>
      </c>
      <c r="R3457">
        <v>20.500914000000002</v>
      </c>
      <c r="S3457">
        <v>22.575558000000001</v>
      </c>
      <c r="T3457">
        <v>24.032789000000001</v>
      </c>
      <c r="U3457">
        <v>25.430204</v>
      </c>
      <c r="V3457">
        <v>26.775642000000001</v>
      </c>
      <c r="W3457">
        <v>27.986173999999998</v>
      </c>
      <c r="X3457">
        <v>29.087060999999999</v>
      </c>
      <c r="Y3457">
        <v>29.872789000000001</v>
      </c>
      <c r="Z3457">
        <v>31.105186</v>
      </c>
      <c r="AA3457">
        <v>32.055584000000003</v>
      </c>
      <c r="AB3457">
        <v>33.180202000000001</v>
      </c>
      <c r="AC3457">
        <v>34.346854999999998</v>
      </c>
      <c r="AD3457">
        <v>35.128613000000001</v>
      </c>
      <c r="AE3457">
        <v>35.862278000000003</v>
      </c>
      <c r="AF3457">
        <v>36.605136999999999</v>
      </c>
      <c r="AG3457">
        <v>37.74194</v>
      </c>
      <c r="AH3457">
        <v>39.243907999999998</v>
      </c>
      <c r="AI3457">
        <v>40.822249999999997</v>
      </c>
      <c r="AJ3457">
        <v>42.139805000000003</v>
      </c>
      <c r="AK3457">
        <v>43.398457000000001</v>
      </c>
      <c r="AL3457">
        <v>44.531883000000001</v>
      </c>
      <c r="AM3457">
        <v>45.956249</v>
      </c>
      <c r="AN3457">
        <v>47.139645000000002</v>
      </c>
      <c r="AO3457" s="1">
        <v>4.3999999999999997E-2</v>
      </c>
    </row>
    <row r="3458" spans="1:41" hidden="1" x14ac:dyDescent="0.2">
      <c r="A3458" t="s">
        <v>2646</v>
      </c>
      <c r="B3458" t="s">
        <v>17</v>
      </c>
      <c r="C3458" t="s">
        <v>2648</v>
      </c>
      <c r="D3458" t="s">
        <v>2680</v>
      </c>
      <c r="E3458" t="s">
        <v>2659</v>
      </c>
      <c r="F3458" t="s">
        <v>2654</v>
      </c>
      <c r="I3458" t="s">
        <v>186</v>
      </c>
    </row>
    <row r="3459" spans="1:41" hidden="1" x14ac:dyDescent="0.2">
      <c r="A3459" t="s">
        <v>2646</v>
      </c>
      <c r="B3459" t="s">
        <v>11</v>
      </c>
      <c r="C3459" t="s">
        <v>2648</v>
      </c>
      <c r="D3459" t="s">
        <v>2680</v>
      </c>
      <c r="E3459" t="s">
        <v>2659</v>
      </c>
      <c r="F3459" t="s">
        <v>2654</v>
      </c>
      <c r="G3459" t="s">
        <v>2651</v>
      </c>
      <c r="H3459" t="s">
        <v>2532</v>
      </c>
      <c r="I3459" t="s">
        <v>186</v>
      </c>
      <c r="K3459">
        <v>23.118677000000002</v>
      </c>
      <c r="L3459">
        <v>24.143127</v>
      </c>
      <c r="M3459">
        <v>23.179205</v>
      </c>
      <c r="N3459">
        <v>24.090826</v>
      </c>
      <c r="O3459">
        <v>24.110123000000002</v>
      </c>
      <c r="P3459">
        <v>24.143951000000001</v>
      </c>
      <c r="Q3459">
        <v>24.294385999999999</v>
      </c>
      <c r="R3459">
        <v>25.129588999999999</v>
      </c>
      <c r="S3459">
        <v>25.852416999999999</v>
      </c>
      <c r="T3459">
        <v>26.417261</v>
      </c>
      <c r="U3459">
        <v>27.440681000000001</v>
      </c>
      <c r="V3459">
        <v>28.145899</v>
      </c>
      <c r="W3459">
        <v>28.879511000000001</v>
      </c>
      <c r="X3459">
        <v>29.585083000000001</v>
      </c>
      <c r="Y3459">
        <v>30.375204</v>
      </c>
      <c r="Z3459">
        <v>31.302896</v>
      </c>
      <c r="AA3459">
        <v>32.324375000000003</v>
      </c>
      <c r="AB3459">
        <v>33.244639999999997</v>
      </c>
      <c r="AC3459">
        <v>34.083702000000002</v>
      </c>
      <c r="AD3459">
        <v>35.141269999999999</v>
      </c>
      <c r="AE3459">
        <v>36.114058999999997</v>
      </c>
      <c r="AF3459">
        <v>36.987372999999998</v>
      </c>
      <c r="AG3459">
        <v>38.262005000000002</v>
      </c>
      <c r="AH3459">
        <v>39.676642999999999</v>
      </c>
      <c r="AI3459">
        <v>40.863815000000002</v>
      </c>
      <c r="AJ3459">
        <v>42.066422000000003</v>
      </c>
      <c r="AK3459">
        <v>43.172328999999998</v>
      </c>
      <c r="AL3459">
        <v>44.105721000000003</v>
      </c>
      <c r="AM3459">
        <v>45.110222</v>
      </c>
      <c r="AN3459">
        <v>46.008780999999999</v>
      </c>
      <c r="AO3459" s="1">
        <v>2.4E-2</v>
      </c>
    </row>
    <row r="3460" spans="1:41" hidden="1" x14ac:dyDescent="0.2">
      <c r="A3460" t="s">
        <v>2646</v>
      </c>
      <c r="B3460" t="s">
        <v>13</v>
      </c>
      <c r="C3460" t="s">
        <v>2648</v>
      </c>
      <c r="D3460" t="s">
        <v>2680</v>
      </c>
      <c r="E3460" t="s">
        <v>2659</v>
      </c>
      <c r="F3460" t="s">
        <v>2654</v>
      </c>
      <c r="G3460" t="s">
        <v>2652</v>
      </c>
      <c r="H3460" t="s">
        <v>2533</v>
      </c>
      <c r="I3460" t="s">
        <v>186</v>
      </c>
      <c r="K3460">
        <v>23.118677000000002</v>
      </c>
      <c r="L3460">
        <v>24.136576000000002</v>
      </c>
      <c r="M3460">
        <v>22.707730999999999</v>
      </c>
      <c r="N3460">
        <v>23.092115</v>
      </c>
      <c r="O3460">
        <v>23.007408000000002</v>
      </c>
      <c r="P3460">
        <v>23.058212000000001</v>
      </c>
      <c r="Q3460">
        <v>23.282783999999999</v>
      </c>
      <c r="R3460">
        <v>24.113104</v>
      </c>
      <c r="S3460">
        <v>24.857102999999999</v>
      </c>
      <c r="T3460">
        <v>25.430536</v>
      </c>
      <c r="U3460">
        <v>26.263012</v>
      </c>
      <c r="V3460">
        <v>27.046282000000001</v>
      </c>
      <c r="W3460">
        <v>27.700057999999999</v>
      </c>
      <c r="X3460">
        <v>28.157722</v>
      </c>
      <c r="Y3460">
        <v>28.837016999999999</v>
      </c>
      <c r="Z3460">
        <v>29.524173999999999</v>
      </c>
      <c r="AA3460">
        <v>30.284327000000001</v>
      </c>
      <c r="AB3460">
        <v>31.128515</v>
      </c>
      <c r="AC3460">
        <v>31.878782000000001</v>
      </c>
      <c r="AD3460">
        <v>33.133949000000001</v>
      </c>
      <c r="AE3460">
        <v>34.133980000000001</v>
      </c>
      <c r="AF3460">
        <v>34.943202999999997</v>
      </c>
      <c r="AG3460">
        <v>36.220509</v>
      </c>
      <c r="AH3460">
        <v>37.221919999999997</v>
      </c>
      <c r="AI3460">
        <v>38.096362999999997</v>
      </c>
      <c r="AJ3460">
        <v>39.273090000000003</v>
      </c>
      <c r="AK3460">
        <v>39.841907999999997</v>
      </c>
      <c r="AL3460">
        <v>40.714179999999999</v>
      </c>
      <c r="AM3460">
        <v>41.928744999999999</v>
      </c>
      <c r="AN3460">
        <v>42.929302</v>
      </c>
      <c r="AO3460" s="1">
        <v>2.1999999999999999E-2</v>
      </c>
    </row>
    <row r="3461" spans="1:41" hidden="1" x14ac:dyDescent="0.2">
      <c r="A3461" t="s">
        <v>2646</v>
      </c>
      <c r="B3461" t="s">
        <v>15</v>
      </c>
      <c r="C3461" t="s">
        <v>2648</v>
      </c>
      <c r="D3461" t="s">
        <v>2680</v>
      </c>
      <c r="E3461" t="s">
        <v>2659</v>
      </c>
      <c r="F3461" t="s">
        <v>2654</v>
      </c>
      <c r="G3461" t="s">
        <v>2653</v>
      </c>
      <c r="H3461" t="s">
        <v>2534</v>
      </c>
      <c r="I3461" t="s">
        <v>186</v>
      </c>
      <c r="K3461">
        <v>23.118677000000002</v>
      </c>
      <c r="L3461">
        <v>24.156186999999999</v>
      </c>
      <c r="M3461">
        <v>23.052852999999999</v>
      </c>
      <c r="N3461">
        <v>24.299208</v>
      </c>
      <c r="O3461">
        <v>24.764192999999999</v>
      </c>
      <c r="P3461">
        <v>24.971050000000002</v>
      </c>
      <c r="Q3461">
        <v>25.243901999999999</v>
      </c>
      <c r="R3461">
        <v>26.298041999999999</v>
      </c>
      <c r="S3461">
        <v>27.935759000000001</v>
      </c>
      <c r="T3461">
        <v>28.753979000000001</v>
      </c>
      <c r="U3461">
        <v>29.707811</v>
      </c>
      <c r="V3461">
        <v>30.586673999999999</v>
      </c>
      <c r="W3461">
        <v>31.459723</v>
      </c>
      <c r="X3461">
        <v>32.314323000000002</v>
      </c>
      <c r="Y3461">
        <v>32.977046999999999</v>
      </c>
      <c r="Z3461">
        <v>33.824745</v>
      </c>
      <c r="AA3461">
        <v>34.778861999999997</v>
      </c>
      <c r="AB3461">
        <v>35.506926999999997</v>
      </c>
      <c r="AC3461">
        <v>36.437904000000003</v>
      </c>
      <c r="AD3461">
        <v>36.714756000000001</v>
      </c>
      <c r="AE3461">
        <v>37.366024000000003</v>
      </c>
      <c r="AF3461">
        <v>38.299332</v>
      </c>
      <c r="AG3461">
        <v>39.597427000000003</v>
      </c>
      <c r="AH3461">
        <v>40.801456000000002</v>
      </c>
      <c r="AI3461">
        <v>42.312908</v>
      </c>
      <c r="AJ3461">
        <v>43.367832</v>
      </c>
      <c r="AK3461">
        <v>44.512970000000003</v>
      </c>
      <c r="AL3461">
        <v>45.309406000000003</v>
      </c>
      <c r="AM3461">
        <v>46.410404</v>
      </c>
      <c r="AN3461">
        <v>47.746730999999997</v>
      </c>
      <c r="AO3461" s="1">
        <v>2.5000000000000001E-2</v>
      </c>
    </row>
    <row r="3462" spans="1:41" hidden="1" x14ac:dyDescent="0.2">
      <c r="A3462" t="s">
        <v>2646</v>
      </c>
      <c r="B3462" t="s">
        <v>36</v>
      </c>
      <c r="C3462" t="s">
        <v>2648</v>
      </c>
      <c r="D3462" t="s">
        <v>2680</v>
      </c>
      <c r="E3462" t="s">
        <v>2659</v>
      </c>
      <c r="F3462" t="s">
        <v>2660</v>
      </c>
      <c r="I3462" t="s">
        <v>186</v>
      </c>
    </row>
    <row r="3463" spans="1:41" hidden="1" x14ac:dyDescent="0.2">
      <c r="A3463" t="s">
        <v>2646</v>
      </c>
      <c r="B3463" t="s">
        <v>11</v>
      </c>
      <c r="C3463" t="s">
        <v>2648</v>
      </c>
      <c r="D3463" t="s">
        <v>2680</v>
      </c>
      <c r="E3463" t="s">
        <v>2659</v>
      </c>
      <c r="F3463" t="s">
        <v>2660</v>
      </c>
      <c r="G3463" t="s">
        <v>2651</v>
      </c>
      <c r="H3463" t="s">
        <v>2535</v>
      </c>
      <c r="I3463" t="s">
        <v>186</v>
      </c>
      <c r="K3463">
        <v>7.9062979999999996</v>
      </c>
      <c r="L3463">
        <v>8.4999070000000003</v>
      </c>
      <c r="M3463">
        <v>8.5275210000000001</v>
      </c>
      <c r="N3463">
        <v>10.085744999999999</v>
      </c>
      <c r="O3463">
        <v>11.053774000000001</v>
      </c>
      <c r="P3463">
        <v>12.008022</v>
      </c>
      <c r="Q3463">
        <v>13.251612</v>
      </c>
      <c r="R3463">
        <v>13.793554</v>
      </c>
      <c r="S3463">
        <v>14.277462</v>
      </c>
      <c r="T3463">
        <v>14.744395000000001</v>
      </c>
      <c r="U3463">
        <v>15.445325</v>
      </c>
      <c r="V3463">
        <v>15.912995</v>
      </c>
      <c r="W3463">
        <v>16.486567999999998</v>
      </c>
      <c r="X3463">
        <v>16.907323999999999</v>
      </c>
      <c r="Y3463">
        <v>17.365711000000001</v>
      </c>
      <c r="Z3463">
        <v>17.808537000000001</v>
      </c>
      <c r="AA3463">
        <v>18.394852</v>
      </c>
      <c r="AB3463">
        <v>19.064741000000001</v>
      </c>
      <c r="AC3463">
        <v>19.568919999999999</v>
      </c>
      <c r="AD3463">
        <v>20.305799</v>
      </c>
      <c r="AE3463">
        <v>20.960370999999999</v>
      </c>
      <c r="AF3463">
        <v>21.538879000000001</v>
      </c>
      <c r="AG3463">
        <v>22.527054</v>
      </c>
      <c r="AH3463">
        <v>23.432022</v>
      </c>
      <c r="AI3463">
        <v>24.201750000000001</v>
      </c>
      <c r="AJ3463">
        <v>25.045860000000001</v>
      </c>
      <c r="AK3463">
        <v>25.714136</v>
      </c>
      <c r="AL3463">
        <v>26.283588000000002</v>
      </c>
      <c r="AM3463">
        <v>26.987797</v>
      </c>
      <c r="AN3463">
        <v>27.570741999999999</v>
      </c>
      <c r="AO3463" s="1">
        <v>4.3999999999999997E-2</v>
      </c>
    </row>
    <row r="3464" spans="1:41" hidden="1" x14ac:dyDescent="0.2">
      <c r="A3464" t="s">
        <v>2646</v>
      </c>
      <c r="B3464" t="s">
        <v>13</v>
      </c>
      <c r="C3464" t="s">
        <v>2648</v>
      </c>
      <c r="D3464" t="s">
        <v>2680</v>
      </c>
      <c r="E3464" t="s">
        <v>2659</v>
      </c>
      <c r="F3464" t="s">
        <v>2660</v>
      </c>
      <c r="G3464" t="s">
        <v>2652</v>
      </c>
      <c r="H3464" t="s">
        <v>2536</v>
      </c>
      <c r="I3464" t="s">
        <v>186</v>
      </c>
      <c r="K3464">
        <v>7.9062979999999996</v>
      </c>
      <c r="L3464">
        <v>8.4976009999999995</v>
      </c>
      <c r="M3464">
        <v>8.251614</v>
      </c>
      <c r="N3464">
        <v>9.4833119999999997</v>
      </c>
      <c r="O3464">
        <v>10.29303</v>
      </c>
      <c r="P3464">
        <v>11.078080999999999</v>
      </c>
      <c r="Q3464">
        <v>12.312778</v>
      </c>
      <c r="R3464">
        <v>12.714786999999999</v>
      </c>
      <c r="S3464">
        <v>13.153931</v>
      </c>
      <c r="T3464">
        <v>13.530191</v>
      </c>
      <c r="U3464">
        <v>14.264386</v>
      </c>
      <c r="V3464">
        <v>14.711433</v>
      </c>
      <c r="W3464">
        <v>15.081903000000001</v>
      </c>
      <c r="X3464">
        <v>15.422276</v>
      </c>
      <c r="Y3464">
        <v>15.844925</v>
      </c>
      <c r="Z3464">
        <v>16.286778999999999</v>
      </c>
      <c r="AA3464">
        <v>16.686674</v>
      </c>
      <c r="AB3464">
        <v>17.315463999999999</v>
      </c>
      <c r="AC3464">
        <v>17.725643000000002</v>
      </c>
      <c r="AD3464">
        <v>18.623792999999999</v>
      </c>
      <c r="AE3464">
        <v>19.264944</v>
      </c>
      <c r="AF3464">
        <v>19.716684000000001</v>
      </c>
      <c r="AG3464">
        <v>20.532927000000001</v>
      </c>
      <c r="AH3464">
        <v>21.179175999999998</v>
      </c>
      <c r="AI3464">
        <v>21.686653</v>
      </c>
      <c r="AJ3464">
        <v>22.538146999999999</v>
      </c>
      <c r="AK3464">
        <v>22.849646</v>
      </c>
      <c r="AL3464">
        <v>23.323675000000001</v>
      </c>
      <c r="AM3464">
        <v>24.050856</v>
      </c>
      <c r="AN3464">
        <v>24.658629999999999</v>
      </c>
      <c r="AO3464" s="1">
        <v>0.04</v>
      </c>
    </row>
    <row r="3465" spans="1:41" hidden="1" x14ac:dyDescent="0.2">
      <c r="A3465" t="s">
        <v>2646</v>
      </c>
      <c r="B3465" t="s">
        <v>15</v>
      </c>
      <c r="C3465" t="s">
        <v>2648</v>
      </c>
      <c r="D3465" t="s">
        <v>2680</v>
      </c>
      <c r="E3465" t="s">
        <v>2659</v>
      </c>
      <c r="F3465" t="s">
        <v>2660</v>
      </c>
      <c r="G3465" t="s">
        <v>2653</v>
      </c>
      <c r="H3465" t="s">
        <v>2537</v>
      </c>
      <c r="I3465" t="s">
        <v>186</v>
      </c>
      <c r="K3465">
        <v>7.9062979999999996</v>
      </c>
      <c r="L3465">
        <v>8.504505</v>
      </c>
      <c r="M3465">
        <v>8.4715720000000001</v>
      </c>
      <c r="N3465">
        <v>10.436030000000001</v>
      </c>
      <c r="O3465">
        <v>11.641546</v>
      </c>
      <c r="P3465">
        <v>12.777828</v>
      </c>
      <c r="Q3465">
        <v>14.050708999999999</v>
      </c>
      <c r="R3465">
        <v>14.807710999999999</v>
      </c>
      <c r="S3465">
        <v>16.041149000000001</v>
      </c>
      <c r="T3465">
        <v>16.612770000000001</v>
      </c>
      <c r="U3465">
        <v>17.336798000000002</v>
      </c>
      <c r="V3465">
        <v>17.935461</v>
      </c>
      <c r="W3465">
        <v>18.532340999999999</v>
      </c>
      <c r="X3465">
        <v>19.048749999999998</v>
      </c>
      <c r="Y3465">
        <v>19.464272000000001</v>
      </c>
      <c r="Z3465">
        <v>20.008699</v>
      </c>
      <c r="AA3465">
        <v>20.609528000000001</v>
      </c>
      <c r="AB3465">
        <v>21.128599000000001</v>
      </c>
      <c r="AC3465">
        <v>21.746085999999998</v>
      </c>
      <c r="AD3465">
        <v>21.842434000000001</v>
      </c>
      <c r="AE3465">
        <v>22.392647</v>
      </c>
      <c r="AF3465">
        <v>22.982137999999999</v>
      </c>
      <c r="AG3465">
        <v>23.873405000000002</v>
      </c>
      <c r="AH3465">
        <v>24.724525</v>
      </c>
      <c r="AI3465">
        <v>25.602651999999999</v>
      </c>
      <c r="AJ3465">
        <v>26.42746</v>
      </c>
      <c r="AK3465">
        <v>27.165524999999999</v>
      </c>
      <c r="AL3465">
        <v>27.812242999999999</v>
      </c>
      <c r="AM3465">
        <v>28.595762000000001</v>
      </c>
      <c r="AN3465">
        <v>29.416222000000001</v>
      </c>
      <c r="AO3465" s="1">
        <v>4.5999999999999999E-2</v>
      </c>
    </row>
    <row r="3466" spans="1:41" hidden="1" x14ac:dyDescent="0.2">
      <c r="A3466" t="s">
        <v>2646</v>
      </c>
      <c r="B3466" t="s">
        <v>21</v>
      </c>
      <c r="C3466" t="s">
        <v>2648</v>
      </c>
      <c r="D3466" t="s">
        <v>2680</v>
      </c>
      <c r="E3466" t="s">
        <v>2659</v>
      </c>
      <c r="F3466" t="s">
        <v>2655</v>
      </c>
      <c r="I3466" t="s">
        <v>186</v>
      </c>
    </row>
    <row r="3467" spans="1:41" hidden="1" x14ac:dyDescent="0.2">
      <c r="A3467" t="s">
        <v>2646</v>
      </c>
      <c r="B3467" t="s">
        <v>11</v>
      </c>
      <c r="C3467" t="s">
        <v>2648</v>
      </c>
      <c r="D3467" t="s">
        <v>2680</v>
      </c>
      <c r="E3467" t="s">
        <v>2659</v>
      </c>
      <c r="F3467" t="s">
        <v>2655</v>
      </c>
      <c r="G3467" t="s">
        <v>2651</v>
      </c>
      <c r="H3467" t="s">
        <v>2538</v>
      </c>
      <c r="I3467" t="s">
        <v>186</v>
      </c>
      <c r="K3467">
        <v>6.3186059999999999</v>
      </c>
      <c r="L3467">
        <v>6.2322649999999999</v>
      </c>
      <c r="M3467">
        <v>6.0232130000000002</v>
      </c>
      <c r="N3467">
        <v>5.7427950000000001</v>
      </c>
      <c r="O3467">
        <v>5.7154090000000002</v>
      </c>
      <c r="P3467">
        <v>5.9109439999999998</v>
      </c>
      <c r="Q3467">
        <v>6.1607760000000003</v>
      </c>
      <c r="R3467">
        <v>6.4594469999999999</v>
      </c>
      <c r="S3467">
        <v>6.7922950000000002</v>
      </c>
      <c r="T3467">
        <v>7.0400309999999999</v>
      </c>
      <c r="U3467">
        <v>7.0727289999999998</v>
      </c>
      <c r="V3467">
        <v>7.2828350000000004</v>
      </c>
      <c r="W3467">
        <v>7.5450840000000001</v>
      </c>
      <c r="X3467">
        <v>7.7527480000000004</v>
      </c>
      <c r="Y3467">
        <v>7.8900410000000001</v>
      </c>
      <c r="Z3467">
        <v>8.0952339999999996</v>
      </c>
      <c r="AA3467">
        <v>8.3245190000000004</v>
      </c>
      <c r="AB3467">
        <v>8.5046839999999992</v>
      </c>
      <c r="AC3467">
        <v>8.7334770000000006</v>
      </c>
      <c r="AD3467">
        <v>8.9738389999999999</v>
      </c>
      <c r="AE3467">
        <v>9.2658280000000008</v>
      </c>
      <c r="AF3467">
        <v>9.4477620000000009</v>
      </c>
      <c r="AG3467">
        <v>9.6334680000000006</v>
      </c>
      <c r="AH3467">
        <v>9.8949809999999996</v>
      </c>
      <c r="AI3467">
        <v>10.212749000000001</v>
      </c>
      <c r="AJ3467">
        <v>10.476098</v>
      </c>
      <c r="AK3467">
        <v>10.787102000000001</v>
      </c>
      <c r="AL3467">
        <v>10.983131999999999</v>
      </c>
      <c r="AM3467">
        <v>11.246646</v>
      </c>
      <c r="AN3467">
        <v>11.534394000000001</v>
      </c>
      <c r="AO3467" s="1">
        <v>2.1000000000000001E-2</v>
      </c>
    </row>
    <row r="3468" spans="1:41" hidden="1" x14ac:dyDescent="0.2">
      <c r="A3468" t="s">
        <v>2646</v>
      </c>
      <c r="B3468" t="s">
        <v>13</v>
      </c>
      <c r="C3468" t="s">
        <v>2648</v>
      </c>
      <c r="D3468" t="s">
        <v>2680</v>
      </c>
      <c r="E3468" t="s">
        <v>2659</v>
      </c>
      <c r="F3468" t="s">
        <v>2655</v>
      </c>
      <c r="G3468" t="s">
        <v>2652</v>
      </c>
      <c r="H3468" t="s">
        <v>2539</v>
      </c>
      <c r="I3468" t="s">
        <v>186</v>
      </c>
      <c r="K3468">
        <v>6.327248</v>
      </c>
      <c r="L3468">
        <v>5.9816859999999998</v>
      </c>
      <c r="M3468">
        <v>5.6319059999999999</v>
      </c>
      <c r="N3468">
        <v>5.3065259999999999</v>
      </c>
      <c r="O3468">
        <v>5.300726</v>
      </c>
      <c r="P3468">
        <v>5.423508</v>
      </c>
      <c r="Q3468">
        <v>5.5942949999999998</v>
      </c>
      <c r="R3468">
        <v>5.8250489999999999</v>
      </c>
      <c r="S3468">
        <v>6.0333350000000001</v>
      </c>
      <c r="T3468">
        <v>6.2489710000000001</v>
      </c>
      <c r="U3468">
        <v>6.275671</v>
      </c>
      <c r="V3468">
        <v>6.4566359999999996</v>
      </c>
      <c r="W3468">
        <v>6.7480270000000004</v>
      </c>
      <c r="X3468">
        <v>6.9598139999999997</v>
      </c>
      <c r="Y3468">
        <v>7.1228990000000003</v>
      </c>
      <c r="Z3468">
        <v>7.3185019999999996</v>
      </c>
      <c r="AA3468">
        <v>7.4866010000000003</v>
      </c>
      <c r="AB3468">
        <v>7.6481630000000003</v>
      </c>
      <c r="AC3468">
        <v>7.9035669999999998</v>
      </c>
      <c r="AD3468">
        <v>7.9461659999999998</v>
      </c>
      <c r="AE3468">
        <v>8.140072</v>
      </c>
      <c r="AF3468">
        <v>8.2896920000000005</v>
      </c>
      <c r="AG3468">
        <v>8.4589619999999996</v>
      </c>
      <c r="AH3468">
        <v>8.6342169999999996</v>
      </c>
      <c r="AI3468">
        <v>8.7880830000000003</v>
      </c>
      <c r="AJ3468">
        <v>9.0145300000000006</v>
      </c>
      <c r="AK3468">
        <v>9.2367039999999996</v>
      </c>
      <c r="AL3468">
        <v>9.4334310000000006</v>
      </c>
      <c r="AM3468">
        <v>9.6908469999999998</v>
      </c>
      <c r="AN3468">
        <v>9.9592740000000006</v>
      </c>
      <c r="AO3468" s="1">
        <v>1.6E-2</v>
      </c>
    </row>
    <row r="3469" spans="1:41" hidden="1" x14ac:dyDescent="0.2">
      <c r="A3469" t="s">
        <v>2646</v>
      </c>
      <c r="B3469" t="s">
        <v>15</v>
      </c>
      <c r="C3469" t="s">
        <v>2648</v>
      </c>
      <c r="D3469" t="s">
        <v>2680</v>
      </c>
      <c r="E3469" t="s">
        <v>2659</v>
      </c>
      <c r="F3469" t="s">
        <v>2655</v>
      </c>
      <c r="G3469" t="s">
        <v>2653</v>
      </c>
      <c r="H3469" t="s">
        <v>2540</v>
      </c>
      <c r="I3469" t="s">
        <v>186</v>
      </c>
      <c r="K3469">
        <v>6.3113219999999997</v>
      </c>
      <c r="L3469">
        <v>6.743671</v>
      </c>
      <c r="M3469">
        <v>6.7052860000000001</v>
      </c>
      <c r="N3469">
        <v>6.6496000000000004</v>
      </c>
      <c r="O3469">
        <v>6.7806350000000002</v>
      </c>
      <c r="P3469">
        <v>7.0805119999999997</v>
      </c>
      <c r="Q3469">
        <v>7.3589419999999999</v>
      </c>
      <c r="R3469">
        <v>7.8780150000000004</v>
      </c>
      <c r="S3469">
        <v>8.4073510000000002</v>
      </c>
      <c r="T3469">
        <v>8.8348019999999998</v>
      </c>
      <c r="U3469">
        <v>9.2545730000000006</v>
      </c>
      <c r="V3469">
        <v>9.6632529999999992</v>
      </c>
      <c r="W3469">
        <v>9.9425830000000008</v>
      </c>
      <c r="X3469">
        <v>10.271678</v>
      </c>
      <c r="Y3469">
        <v>10.476044999999999</v>
      </c>
      <c r="Z3469">
        <v>10.918061</v>
      </c>
      <c r="AA3469">
        <v>11.240983</v>
      </c>
      <c r="AB3469">
        <v>11.630589000000001</v>
      </c>
      <c r="AC3469">
        <v>12.063561999999999</v>
      </c>
      <c r="AD3469">
        <v>12.56278</v>
      </c>
      <c r="AE3469">
        <v>12.909566999999999</v>
      </c>
      <c r="AF3469">
        <v>13.146914000000001</v>
      </c>
      <c r="AG3469">
        <v>13.461555000000001</v>
      </c>
      <c r="AH3469">
        <v>14.026598</v>
      </c>
      <c r="AI3469">
        <v>14.481938</v>
      </c>
      <c r="AJ3469">
        <v>14.936695</v>
      </c>
      <c r="AK3469">
        <v>15.415792</v>
      </c>
      <c r="AL3469">
        <v>15.828652</v>
      </c>
      <c r="AM3469">
        <v>16.391119</v>
      </c>
      <c r="AN3469">
        <v>16.993010999999999</v>
      </c>
      <c r="AO3469" s="1">
        <v>3.5000000000000003E-2</v>
      </c>
    </row>
    <row r="3470" spans="1:41" hidden="1" x14ac:dyDescent="0.2">
      <c r="A3470" t="s">
        <v>2646</v>
      </c>
      <c r="B3470" t="s">
        <v>59</v>
      </c>
      <c r="C3470" t="s">
        <v>2648</v>
      </c>
      <c r="D3470" t="s">
        <v>2680</v>
      </c>
      <c r="E3470" t="s">
        <v>2659</v>
      </c>
      <c r="F3470" t="s">
        <v>2661</v>
      </c>
      <c r="I3470" t="s">
        <v>186</v>
      </c>
    </row>
    <row r="3471" spans="1:41" hidden="1" x14ac:dyDescent="0.2">
      <c r="A3471" t="s">
        <v>2646</v>
      </c>
      <c r="B3471" t="s">
        <v>11</v>
      </c>
      <c r="C3471" t="s">
        <v>2648</v>
      </c>
      <c r="D3471" t="s">
        <v>2680</v>
      </c>
      <c r="E3471" t="s">
        <v>2659</v>
      </c>
      <c r="F3471" t="s">
        <v>2661</v>
      </c>
      <c r="G3471" t="s">
        <v>2651</v>
      </c>
      <c r="H3471" t="s">
        <v>2541</v>
      </c>
      <c r="I3471" t="s">
        <v>186</v>
      </c>
      <c r="K3471">
        <v>0</v>
      </c>
      <c r="L3471">
        <v>0</v>
      </c>
      <c r="M3471">
        <v>0</v>
      </c>
      <c r="N3471">
        <v>0</v>
      </c>
      <c r="O3471">
        <v>0</v>
      </c>
      <c r="P3471">
        <v>0</v>
      </c>
      <c r="Q3471">
        <v>0</v>
      </c>
      <c r="R3471">
        <v>0</v>
      </c>
      <c r="S3471">
        <v>0</v>
      </c>
      <c r="T3471">
        <v>0</v>
      </c>
      <c r="U3471">
        <v>0</v>
      </c>
      <c r="V3471">
        <v>0</v>
      </c>
      <c r="W3471">
        <v>0</v>
      </c>
      <c r="X3471">
        <v>0</v>
      </c>
      <c r="Y3471">
        <v>0</v>
      </c>
      <c r="Z3471">
        <v>0</v>
      </c>
      <c r="AA3471">
        <v>0</v>
      </c>
      <c r="AB3471">
        <v>0</v>
      </c>
      <c r="AC3471">
        <v>0</v>
      </c>
      <c r="AD3471">
        <v>0</v>
      </c>
      <c r="AE3471">
        <v>0</v>
      </c>
      <c r="AF3471">
        <v>0</v>
      </c>
      <c r="AG3471">
        <v>0</v>
      </c>
      <c r="AH3471">
        <v>0</v>
      </c>
      <c r="AI3471">
        <v>0</v>
      </c>
      <c r="AJ3471">
        <v>0</v>
      </c>
      <c r="AK3471">
        <v>0</v>
      </c>
      <c r="AL3471">
        <v>0</v>
      </c>
      <c r="AM3471">
        <v>0</v>
      </c>
      <c r="AN3471">
        <v>0</v>
      </c>
      <c r="AO3471" t="s">
        <v>69</v>
      </c>
    </row>
    <row r="3472" spans="1:41" hidden="1" x14ac:dyDescent="0.2">
      <c r="A3472" t="s">
        <v>2646</v>
      </c>
      <c r="B3472" t="s">
        <v>13</v>
      </c>
      <c r="C3472" t="s">
        <v>2648</v>
      </c>
      <c r="D3472" t="s">
        <v>2680</v>
      </c>
      <c r="E3472" t="s">
        <v>2659</v>
      </c>
      <c r="F3472" t="s">
        <v>2661</v>
      </c>
      <c r="G3472" t="s">
        <v>2652</v>
      </c>
      <c r="H3472" t="s">
        <v>2542</v>
      </c>
      <c r="I3472" t="s">
        <v>186</v>
      </c>
      <c r="K3472">
        <v>0</v>
      </c>
      <c r="L3472">
        <v>0</v>
      </c>
      <c r="M3472">
        <v>0</v>
      </c>
      <c r="N3472">
        <v>0</v>
      </c>
      <c r="O3472">
        <v>0</v>
      </c>
      <c r="P3472">
        <v>0</v>
      </c>
      <c r="Q3472">
        <v>0</v>
      </c>
      <c r="R3472">
        <v>0</v>
      </c>
      <c r="S3472">
        <v>0</v>
      </c>
      <c r="T3472">
        <v>0</v>
      </c>
      <c r="U3472">
        <v>0</v>
      </c>
      <c r="V3472">
        <v>0</v>
      </c>
      <c r="W3472">
        <v>0</v>
      </c>
      <c r="X3472">
        <v>0</v>
      </c>
      <c r="Y3472">
        <v>0</v>
      </c>
      <c r="Z3472">
        <v>0</v>
      </c>
      <c r="AA3472">
        <v>0</v>
      </c>
      <c r="AB3472">
        <v>0</v>
      </c>
      <c r="AC3472">
        <v>0</v>
      </c>
      <c r="AD3472">
        <v>0</v>
      </c>
      <c r="AE3472">
        <v>0</v>
      </c>
      <c r="AF3472">
        <v>0</v>
      </c>
      <c r="AG3472">
        <v>0</v>
      </c>
      <c r="AH3472">
        <v>0</v>
      </c>
      <c r="AI3472">
        <v>0</v>
      </c>
      <c r="AJ3472">
        <v>0</v>
      </c>
      <c r="AK3472">
        <v>0</v>
      </c>
      <c r="AL3472">
        <v>0</v>
      </c>
      <c r="AM3472">
        <v>0</v>
      </c>
      <c r="AN3472">
        <v>0</v>
      </c>
      <c r="AO3472" t="s">
        <v>69</v>
      </c>
    </row>
    <row r="3473" spans="1:41" hidden="1" x14ac:dyDescent="0.2">
      <c r="A3473" t="s">
        <v>2646</v>
      </c>
      <c r="B3473" t="s">
        <v>15</v>
      </c>
      <c r="C3473" t="s">
        <v>2648</v>
      </c>
      <c r="D3473" t="s">
        <v>2680</v>
      </c>
      <c r="E3473" t="s">
        <v>2659</v>
      </c>
      <c r="F3473" t="s">
        <v>2661</v>
      </c>
      <c r="G3473" t="s">
        <v>2653</v>
      </c>
      <c r="H3473" t="s">
        <v>2543</v>
      </c>
      <c r="I3473" t="s">
        <v>186</v>
      </c>
      <c r="K3473">
        <v>0</v>
      </c>
      <c r="L3473">
        <v>0</v>
      </c>
      <c r="M3473">
        <v>0</v>
      </c>
      <c r="N3473">
        <v>0</v>
      </c>
      <c r="O3473">
        <v>0</v>
      </c>
      <c r="P3473">
        <v>0</v>
      </c>
      <c r="Q3473">
        <v>0</v>
      </c>
      <c r="R3473">
        <v>0</v>
      </c>
      <c r="S3473">
        <v>0</v>
      </c>
      <c r="T3473">
        <v>0</v>
      </c>
      <c r="U3473">
        <v>0</v>
      </c>
      <c r="V3473">
        <v>0</v>
      </c>
      <c r="W3473">
        <v>0</v>
      </c>
      <c r="X3473">
        <v>0</v>
      </c>
      <c r="Y3473">
        <v>0</v>
      </c>
      <c r="Z3473">
        <v>0</v>
      </c>
      <c r="AA3473">
        <v>0</v>
      </c>
      <c r="AB3473">
        <v>0</v>
      </c>
      <c r="AC3473">
        <v>0</v>
      </c>
      <c r="AD3473">
        <v>0</v>
      </c>
      <c r="AE3473">
        <v>0</v>
      </c>
      <c r="AF3473">
        <v>0</v>
      </c>
      <c r="AG3473">
        <v>0</v>
      </c>
      <c r="AH3473">
        <v>0</v>
      </c>
      <c r="AI3473">
        <v>0</v>
      </c>
      <c r="AJ3473">
        <v>0</v>
      </c>
      <c r="AK3473">
        <v>0</v>
      </c>
      <c r="AL3473">
        <v>0</v>
      </c>
      <c r="AM3473">
        <v>0</v>
      </c>
      <c r="AN3473">
        <v>0</v>
      </c>
      <c r="AO3473" t="s">
        <v>69</v>
      </c>
    </row>
    <row r="3474" spans="1:41" hidden="1" x14ac:dyDescent="0.2">
      <c r="A3474" t="s">
        <v>2646</v>
      </c>
      <c r="B3474" t="s">
        <v>63</v>
      </c>
      <c r="C3474" t="s">
        <v>2648</v>
      </c>
      <c r="D3474" t="s">
        <v>2680</v>
      </c>
      <c r="E3474" t="s">
        <v>2659</v>
      </c>
      <c r="F3474" t="s">
        <v>2662</v>
      </c>
      <c r="I3474" t="s">
        <v>186</v>
      </c>
    </row>
    <row r="3475" spans="1:41" hidden="1" x14ac:dyDescent="0.2">
      <c r="A3475" t="s">
        <v>2646</v>
      </c>
      <c r="B3475" t="s">
        <v>11</v>
      </c>
      <c r="C3475" t="s">
        <v>2648</v>
      </c>
      <c r="D3475" t="s">
        <v>2680</v>
      </c>
      <c r="E3475" t="s">
        <v>2659</v>
      </c>
      <c r="F3475" t="s">
        <v>2662</v>
      </c>
      <c r="G3475" t="s">
        <v>2651</v>
      </c>
      <c r="H3475" t="s">
        <v>2544</v>
      </c>
      <c r="I3475" t="s">
        <v>186</v>
      </c>
      <c r="K3475">
        <v>3.485325</v>
      </c>
      <c r="L3475">
        <v>3.5459429999999998</v>
      </c>
      <c r="M3475">
        <v>3.5964969999999998</v>
      </c>
      <c r="N3475">
        <v>3.6979929999999999</v>
      </c>
      <c r="O3475">
        <v>3.7718569999999998</v>
      </c>
      <c r="P3475">
        <v>3.841402</v>
      </c>
      <c r="Q3475">
        <v>3.9145919999999998</v>
      </c>
      <c r="R3475">
        <v>3.9996619999999998</v>
      </c>
      <c r="S3475">
        <v>4.0835780000000002</v>
      </c>
      <c r="T3475">
        <v>4.1744130000000004</v>
      </c>
      <c r="U3475">
        <v>4.2604860000000002</v>
      </c>
      <c r="V3475">
        <v>4.3393740000000003</v>
      </c>
      <c r="W3475">
        <v>4.4180169999999999</v>
      </c>
      <c r="X3475">
        <v>4.4988720000000004</v>
      </c>
      <c r="Y3475">
        <v>4.5776560000000002</v>
      </c>
      <c r="Z3475">
        <v>4.6594410000000002</v>
      </c>
      <c r="AA3475">
        <v>4.7418839999999998</v>
      </c>
      <c r="AB3475">
        <v>4.8269089999999997</v>
      </c>
      <c r="AC3475">
        <v>4.9129639999999997</v>
      </c>
      <c r="AD3475">
        <v>5.005477</v>
      </c>
      <c r="AE3475">
        <v>5.100606</v>
      </c>
      <c r="AF3475">
        <v>5.1946760000000003</v>
      </c>
      <c r="AG3475">
        <v>5.3068799999999996</v>
      </c>
      <c r="AH3475">
        <v>5.4146799999999997</v>
      </c>
      <c r="AI3475">
        <v>5.5204519999999997</v>
      </c>
      <c r="AJ3475">
        <v>5.6272950000000002</v>
      </c>
      <c r="AK3475">
        <v>5.7328650000000003</v>
      </c>
      <c r="AL3475">
        <v>5.8387450000000003</v>
      </c>
      <c r="AM3475">
        <v>5.9527169999999998</v>
      </c>
      <c r="AN3475">
        <v>6.069731</v>
      </c>
      <c r="AO3475" s="1">
        <v>1.9E-2</v>
      </c>
    </row>
    <row r="3476" spans="1:41" hidden="1" x14ac:dyDescent="0.2">
      <c r="A3476" t="s">
        <v>2646</v>
      </c>
      <c r="B3476" t="s">
        <v>13</v>
      </c>
      <c r="C3476" t="s">
        <v>2648</v>
      </c>
      <c r="D3476" t="s">
        <v>2680</v>
      </c>
      <c r="E3476" t="s">
        <v>2659</v>
      </c>
      <c r="F3476" t="s">
        <v>2662</v>
      </c>
      <c r="G3476" t="s">
        <v>2652</v>
      </c>
      <c r="H3476" t="s">
        <v>2545</v>
      </c>
      <c r="I3476" t="s">
        <v>186</v>
      </c>
      <c r="K3476">
        <v>3.4853269999999998</v>
      </c>
      <c r="L3476">
        <v>3.5451649999999999</v>
      </c>
      <c r="M3476">
        <v>3.587682</v>
      </c>
      <c r="N3476">
        <v>3.6741320000000002</v>
      </c>
      <c r="O3476">
        <v>3.752224</v>
      </c>
      <c r="P3476">
        <v>3.824055</v>
      </c>
      <c r="Q3476">
        <v>3.9021210000000002</v>
      </c>
      <c r="R3476">
        <v>3.9893049999999999</v>
      </c>
      <c r="S3476">
        <v>4.0794949999999996</v>
      </c>
      <c r="T3476">
        <v>4.1809950000000002</v>
      </c>
      <c r="U3476">
        <v>4.2828480000000004</v>
      </c>
      <c r="V3476">
        <v>4.3775060000000003</v>
      </c>
      <c r="W3476">
        <v>4.4704839999999999</v>
      </c>
      <c r="X3476">
        <v>4.5654849999999998</v>
      </c>
      <c r="Y3476">
        <v>4.6563949999999998</v>
      </c>
      <c r="Z3476">
        <v>4.7479449999999996</v>
      </c>
      <c r="AA3476">
        <v>4.8411</v>
      </c>
      <c r="AB3476">
        <v>4.934177</v>
      </c>
      <c r="AC3476">
        <v>5.0268379999999997</v>
      </c>
      <c r="AD3476">
        <v>5.1268640000000003</v>
      </c>
      <c r="AE3476">
        <v>5.2213849999999997</v>
      </c>
      <c r="AF3476">
        <v>5.3122179999999997</v>
      </c>
      <c r="AG3476">
        <v>5.4092060000000002</v>
      </c>
      <c r="AH3476">
        <v>5.5037349999999998</v>
      </c>
      <c r="AI3476">
        <v>5.5964830000000001</v>
      </c>
      <c r="AJ3476">
        <v>5.7055020000000001</v>
      </c>
      <c r="AK3476">
        <v>5.7968989999999998</v>
      </c>
      <c r="AL3476">
        <v>5.8862120000000004</v>
      </c>
      <c r="AM3476">
        <v>5.9778760000000002</v>
      </c>
      <c r="AN3476">
        <v>6.0623120000000004</v>
      </c>
      <c r="AO3476" s="1">
        <v>1.9E-2</v>
      </c>
    </row>
    <row r="3477" spans="1:41" hidden="1" x14ac:dyDescent="0.2">
      <c r="A3477" t="s">
        <v>2646</v>
      </c>
      <c r="B3477" t="s">
        <v>15</v>
      </c>
      <c r="C3477" t="s">
        <v>2648</v>
      </c>
      <c r="D3477" t="s">
        <v>2680</v>
      </c>
      <c r="E3477" t="s">
        <v>2659</v>
      </c>
      <c r="F3477" t="s">
        <v>2662</v>
      </c>
      <c r="G3477" t="s">
        <v>2653</v>
      </c>
      <c r="H3477" t="s">
        <v>2546</v>
      </c>
      <c r="I3477" t="s">
        <v>186</v>
      </c>
      <c r="K3477">
        <v>3.4853260000000001</v>
      </c>
      <c r="L3477">
        <v>3.5476800000000002</v>
      </c>
      <c r="M3477">
        <v>3.6000719999999999</v>
      </c>
      <c r="N3477">
        <v>3.7051799999999999</v>
      </c>
      <c r="O3477">
        <v>3.79047</v>
      </c>
      <c r="P3477">
        <v>3.8671380000000002</v>
      </c>
      <c r="Q3477">
        <v>3.937414</v>
      </c>
      <c r="R3477">
        <v>4.0168590000000002</v>
      </c>
      <c r="S3477">
        <v>4.0953200000000001</v>
      </c>
      <c r="T3477">
        <v>4.171818</v>
      </c>
      <c r="U3477">
        <v>4.2372569999999996</v>
      </c>
      <c r="V3477">
        <v>4.2970160000000002</v>
      </c>
      <c r="W3477">
        <v>4.3554690000000003</v>
      </c>
      <c r="X3477">
        <v>4.4141130000000004</v>
      </c>
      <c r="Y3477">
        <v>4.4710260000000002</v>
      </c>
      <c r="Z3477">
        <v>4.5332379999999999</v>
      </c>
      <c r="AA3477">
        <v>4.5996170000000003</v>
      </c>
      <c r="AB3477">
        <v>4.6695419999999999</v>
      </c>
      <c r="AC3477">
        <v>4.7450219999999996</v>
      </c>
      <c r="AD3477">
        <v>4.8189820000000001</v>
      </c>
      <c r="AE3477">
        <v>4.8978299999999999</v>
      </c>
      <c r="AF3477">
        <v>4.9824780000000004</v>
      </c>
      <c r="AG3477">
        <v>5.0740759999999998</v>
      </c>
      <c r="AH3477">
        <v>5.1813940000000001</v>
      </c>
      <c r="AI3477">
        <v>5.2908710000000001</v>
      </c>
      <c r="AJ3477">
        <v>5.3944539999999996</v>
      </c>
      <c r="AK3477">
        <v>5.4988799999999998</v>
      </c>
      <c r="AL3477">
        <v>5.6021489999999998</v>
      </c>
      <c r="AM3477">
        <v>5.7168850000000004</v>
      </c>
      <c r="AN3477">
        <v>5.83988</v>
      </c>
      <c r="AO3477" s="1">
        <v>1.7999999999999999E-2</v>
      </c>
    </row>
    <row r="3478" spans="1:41" hidden="1" x14ac:dyDescent="0.2">
      <c r="A3478" t="s">
        <v>2646</v>
      </c>
      <c r="B3478" t="s">
        <v>67</v>
      </c>
      <c r="C3478" t="s">
        <v>2648</v>
      </c>
      <c r="D3478" t="s">
        <v>2680</v>
      </c>
      <c r="E3478" t="s">
        <v>2659</v>
      </c>
      <c r="F3478" t="s">
        <v>2663</v>
      </c>
      <c r="I3478" t="s">
        <v>186</v>
      </c>
    </row>
    <row r="3479" spans="1:41" hidden="1" x14ac:dyDescent="0.2">
      <c r="A3479" t="s">
        <v>2646</v>
      </c>
      <c r="B3479" t="s">
        <v>11</v>
      </c>
      <c r="C3479" t="s">
        <v>2648</v>
      </c>
      <c r="D3479" t="s">
        <v>2680</v>
      </c>
      <c r="E3479" t="s">
        <v>2659</v>
      </c>
      <c r="F3479" t="s">
        <v>2663</v>
      </c>
      <c r="G3479" t="s">
        <v>2651</v>
      </c>
      <c r="H3479" t="s">
        <v>2547</v>
      </c>
      <c r="I3479" t="s">
        <v>186</v>
      </c>
      <c r="K3479">
        <v>0</v>
      </c>
      <c r="L3479">
        <v>0</v>
      </c>
      <c r="M3479">
        <v>0</v>
      </c>
      <c r="N3479">
        <v>0</v>
      </c>
      <c r="O3479">
        <v>0</v>
      </c>
      <c r="P3479">
        <v>0</v>
      </c>
      <c r="Q3479">
        <v>0</v>
      </c>
      <c r="R3479">
        <v>0</v>
      </c>
      <c r="S3479">
        <v>0</v>
      </c>
      <c r="T3479">
        <v>0</v>
      </c>
      <c r="U3479">
        <v>0</v>
      </c>
      <c r="V3479">
        <v>0</v>
      </c>
      <c r="W3479">
        <v>0</v>
      </c>
      <c r="X3479">
        <v>0</v>
      </c>
      <c r="Y3479">
        <v>0</v>
      </c>
      <c r="Z3479">
        <v>0</v>
      </c>
      <c r="AA3479">
        <v>0</v>
      </c>
      <c r="AB3479">
        <v>0</v>
      </c>
      <c r="AC3479">
        <v>0</v>
      </c>
      <c r="AD3479">
        <v>0</v>
      </c>
      <c r="AE3479">
        <v>0</v>
      </c>
      <c r="AF3479">
        <v>0</v>
      </c>
      <c r="AG3479">
        <v>0</v>
      </c>
      <c r="AH3479">
        <v>0</v>
      </c>
      <c r="AI3479">
        <v>0</v>
      </c>
      <c r="AJ3479">
        <v>0</v>
      </c>
      <c r="AK3479">
        <v>0</v>
      </c>
      <c r="AL3479">
        <v>0</v>
      </c>
      <c r="AM3479">
        <v>0</v>
      </c>
      <c r="AN3479">
        <v>0</v>
      </c>
      <c r="AO3479" t="s">
        <v>69</v>
      </c>
    </row>
    <row r="3480" spans="1:41" hidden="1" x14ac:dyDescent="0.2">
      <c r="A3480" t="s">
        <v>2646</v>
      </c>
      <c r="B3480" t="s">
        <v>13</v>
      </c>
      <c r="C3480" t="s">
        <v>2648</v>
      </c>
      <c r="D3480" t="s">
        <v>2680</v>
      </c>
      <c r="E3480" t="s">
        <v>2659</v>
      </c>
      <c r="F3480" t="s">
        <v>2663</v>
      </c>
      <c r="G3480" t="s">
        <v>2652</v>
      </c>
      <c r="H3480" t="s">
        <v>2548</v>
      </c>
      <c r="I3480" t="s">
        <v>186</v>
      </c>
      <c r="K3480">
        <v>0</v>
      </c>
      <c r="L3480">
        <v>0</v>
      </c>
      <c r="M3480">
        <v>0</v>
      </c>
      <c r="N3480">
        <v>0</v>
      </c>
      <c r="O3480">
        <v>0</v>
      </c>
      <c r="P3480">
        <v>0</v>
      </c>
      <c r="Q3480">
        <v>0</v>
      </c>
      <c r="R3480">
        <v>0</v>
      </c>
      <c r="S3480">
        <v>0</v>
      </c>
      <c r="T3480">
        <v>0</v>
      </c>
      <c r="U3480">
        <v>0</v>
      </c>
      <c r="V3480">
        <v>0</v>
      </c>
      <c r="W3480">
        <v>0</v>
      </c>
      <c r="X3480">
        <v>0</v>
      </c>
      <c r="Y3480">
        <v>0</v>
      </c>
      <c r="Z3480">
        <v>0</v>
      </c>
      <c r="AA3480">
        <v>0</v>
      </c>
      <c r="AB3480">
        <v>0</v>
      </c>
      <c r="AC3480">
        <v>0</v>
      </c>
      <c r="AD3480">
        <v>0</v>
      </c>
      <c r="AE3480">
        <v>0</v>
      </c>
      <c r="AF3480">
        <v>0</v>
      </c>
      <c r="AG3480">
        <v>0</v>
      </c>
      <c r="AH3480">
        <v>0</v>
      </c>
      <c r="AI3480">
        <v>0</v>
      </c>
      <c r="AJ3480">
        <v>0</v>
      </c>
      <c r="AK3480">
        <v>0</v>
      </c>
      <c r="AL3480">
        <v>0</v>
      </c>
      <c r="AM3480">
        <v>0</v>
      </c>
      <c r="AN3480">
        <v>0</v>
      </c>
      <c r="AO3480" t="s">
        <v>69</v>
      </c>
    </row>
    <row r="3481" spans="1:41" hidden="1" x14ac:dyDescent="0.2">
      <c r="A3481" t="s">
        <v>2646</v>
      </c>
      <c r="B3481" t="s">
        <v>15</v>
      </c>
      <c r="C3481" t="s">
        <v>2648</v>
      </c>
      <c r="D3481" t="s">
        <v>2680</v>
      </c>
      <c r="E3481" t="s">
        <v>2659</v>
      </c>
      <c r="F3481" t="s">
        <v>2663</v>
      </c>
      <c r="G3481" t="s">
        <v>2653</v>
      </c>
      <c r="H3481" t="s">
        <v>2549</v>
      </c>
      <c r="I3481" t="s">
        <v>186</v>
      </c>
      <c r="K3481">
        <v>0</v>
      </c>
      <c r="L3481">
        <v>0</v>
      </c>
      <c r="M3481">
        <v>0</v>
      </c>
      <c r="N3481">
        <v>0</v>
      </c>
      <c r="O3481">
        <v>0</v>
      </c>
      <c r="P3481">
        <v>0</v>
      </c>
      <c r="Q3481">
        <v>0</v>
      </c>
      <c r="R3481">
        <v>0</v>
      </c>
      <c r="S3481">
        <v>0</v>
      </c>
      <c r="T3481">
        <v>0</v>
      </c>
      <c r="U3481">
        <v>0</v>
      </c>
      <c r="V3481">
        <v>0</v>
      </c>
      <c r="W3481">
        <v>0</v>
      </c>
      <c r="X3481">
        <v>0</v>
      </c>
      <c r="Y3481">
        <v>0</v>
      </c>
      <c r="Z3481">
        <v>0</v>
      </c>
      <c r="AA3481">
        <v>0</v>
      </c>
      <c r="AB3481">
        <v>0</v>
      </c>
      <c r="AC3481">
        <v>0</v>
      </c>
      <c r="AD3481">
        <v>0</v>
      </c>
      <c r="AE3481">
        <v>0</v>
      </c>
      <c r="AF3481">
        <v>0</v>
      </c>
      <c r="AG3481">
        <v>0</v>
      </c>
      <c r="AH3481">
        <v>0</v>
      </c>
      <c r="AI3481">
        <v>0</v>
      </c>
      <c r="AJ3481">
        <v>0</v>
      </c>
      <c r="AK3481">
        <v>0</v>
      </c>
      <c r="AL3481">
        <v>0</v>
      </c>
      <c r="AM3481">
        <v>0</v>
      </c>
      <c r="AN3481">
        <v>0</v>
      </c>
      <c r="AO3481" t="s">
        <v>69</v>
      </c>
    </row>
    <row r="3482" spans="1:41" hidden="1" x14ac:dyDescent="0.2">
      <c r="A3482" t="s">
        <v>2646</v>
      </c>
      <c r="B3482" t="s">
        <v>25</v>
      </c>
      <c r="C3482" t="s">
        <v>2648</v>
      </c>
      <c r="D3482" t="s">
        <v>2680</v>
      </c>
      <c r="E3482" t="s">
        <v>2659</v>
      </c>
      <c r="F3482" t="s">
        <v>2656</v>
      </c>
      <c r="I3482" t="s">
        <v>186</v>
      </c>
    </row>
    <row r="3483" spans="1:41" hidden="1" x14ac:dyDescent="0.2">
      <c r="A3483" t="s">
        <v>2646</v>
      </c>
      <c r="B3483" t="s">
        <v>11</v>
      </c>
      <c r="C3483" t="s">
        <v>2648</v>
      </c>
      <c r="D3483" t="s">
        <v>2680</v>
      </c>
      <c r="E3483" t="s">
        <v>2659</v>
      </c>
      <c r="F3483" t="s">
        <v>2656</v>
      </c>
      <c r="G3483" t="s">
        <v>2651</v>
      </c>
      <c r="H3483" t="s">
        <v>2550</v>
      </c>
      <c r="I3483" t="s">
        <v>186</v>
      </c>
      <c r="K3483">
        <v>32.700938999999998</v>
      </c>
      <c r="L3483">
        <v>32.293441999999999</v>
      </c>
      <c r="M3483">
        <v>29.377939000000001</v>
      </c>
      <c r="N3483">
        <v>28.327482</v>
      </c>
      <c r="O3483">
        <v>29.939245</v>
      </c>
      <c r="P3483">
        <v>30.991714000000002</v>
      </c>
      <c r="Q3483">
        <v>31.871721000000001</v>
      </c>
      <c r="R3483">
        <v>32.800564000000001</v>
      </c>
      <c r="S3483">
        <v>33.533732999999998</v>
      </c>
      <c r="T3483">
        <v>34.654826999999997</v>
      </c>
      <c r="U3483">
        <v>36.038288000000001</v>
      </c>
      <c r="V3483">
        <v>37.145995999999997</v>
      </c>
      <c r="W3483">
        <v>37.978558</v>
      </c>
      <c r="X3483">
        <v>38.869152</v>
      </c>
      <c r="Y3483">
        <v>39.480972000000001</v>
      </c>
      <c r="Z3483">
        <v>40.094864000000001</v>
      </c>
      <c r="AA3483">
        <v>40.755299000000001</v>
      </c>
      <c r="AB3483">
        <v>41.506419999999999</v>
      </c>
      <c r="AC3483">
        <v>42.246628000000001</v>
      </c>
      <c r="AD3483">
        <v>42.999729000000002</v>
      </c>
      <c r="AE3483">
        <v>43.802464000000001</v>
      </c>
      <c r="AF3483">
        <v>44.816443999999997</v>
      </c>
      <c r="AG3483">
        <v>45.760970999999998</v>
      </c>
      <c r="AH3483">
        <v>46.659374</v>
      </c>
      <c r="AI3483">
        <v>47.568492999999997</v>
      </c>
      <c r="AJ3483">
        <v>48.689292999999999</v>
      </c>
      <c r="AK3483">
        <v>49.646683000000003</v>
      </c>
      <c r="AL3483">
        <v>50.724643999999998</v>
      </c>
      <c r="AM3483">
        <v>51.972965000000002</v>
      </c>
      <c r="AN3483">
        <v>52.970706999999997</v>
      </c>
      <c r="AO3483" s="1">
        <v>1.7000000000000001E-2</v>
      </c>
    </row>
    <row r="3484" spans="1:41" hidden="1" x14ac:dyDescent="0.2">
      <c r="A3484" t="s">
        <v>2646</v>
      </c>
      <c r="B3484" t="s">
        <v>13</v>
      </c>
      <c r="C3484" t="s">
        <v>2648</v>
      </c>
      <c r="D3484" t="s">
        <v>2680</v>
      </c>
      <c r="E3484" t="s">
        <v>2659</v>
      </c>
      <c r="F3484" t="s">
        <v>2656</v>
      </c>
      <c r="G3484" t="s">
        <v>2652</v>
      </c>
      <c r="H3484" t="s">
        <v>2551</v>
      </c>
      <c r="I3484" t="s">
        <v>186</v>
      </c>
      <c r="K3484">
        <v>32.712921000000001</v>
      </c>
      <c r="L3484">
        <v>32.124065000000002</v>
      </c>
      <c r="M3484">
        <v>28.960293</v>
      </c>
      <c r="N3484">
        <v>27.865389</v>
      </c>
      <c r="O3484">
        <v>29.470089000000002</v>
      </c>
      <c r="P3484">
        <v>30.436202999999999</v>
      </c>
      <c r="Q3484">
        <v>31.245488999999999</v>
      </c>
      <c r="R3484">
        <v>32.085875999999999</v>
      </c>
      <c r="S3484">
        <v>32.794162999999998</v>
      </c>
      <c r="T3484">
        <v>33.92033</v>
      </c>
      <c r="U3484">
        <v>35.236773999999997</v>
      </c>
      <c r="V3484">
        <v>36.560642000000001</v>
      </c>
      <c r="W3484">
        <v>37.567791</v>
      </c>
      <c r="X3484">
        <v>38.375458000000002</v>
      </c>
      <c r="Y3484">
        <v>39.059367999999999</v>
      </c>
      <c r="Z3484">
        <v>39.781460000000003</v>
      </c>
      <c r="AA3484">
        <v>40.599921999999999</v>
      </c>
      <c r="AB3484">
        <v>41.326636999999998</v>
      </c>
      <c r="AC3484">
        <v>42.164577000000001</v>
      </c>
      <c r="AD3484">
        <v>43.073635000000003</v>
      </c>
      <c r="AE3484">
        <v>44.065497999999998</v>
      </c>
      <c r="AF3484">
        <v>45.267310999999999</v>
      </c>
      <c r="AG3484">
        <v>46.085621000000003</v>
      </c>
      <c r="AH3484">
        <v>46.872005000000001</v>
      </c>
      <c r="AI3484">
        <v>47.835189999999997</v>
      </c>
      <c r="AJ3484">
        <v>48.771785999999999</v>
      </c>
      <c r="AK3484">
        <v>49.651195999999999</v>
      </c>
      <c r="AL3484">
        <v>50.744712999999997</v>
      </c>
      <c r="AM3484">
        <v>51.654076000000003</v>
      </c>
      <c r="AN3484">
        <v>52.577663000000001</v>
      </c>
      <c r="AO3484" s="1">
        <v>1.6E-2</v>
      </c>
    </row>
    <row r="3485" spans="1:41" hidden="1" x14ac:dyDescent="0.2">
      <c r="A3485" t="s">
        <v>2646</v>
      </c>
      <c r="B3485" t="s">
        <v>15</v>
      </c>
      <c r="C3485" t="s">
        <v>2648</v>
      </c>
      <c r="D3485" t="s">
        <v>2680</v>
      </c>
      <c r="E3485" t="s">
        <v>2659</v>
      </c>
      <c r="F3485" t="s">
        <v>2656</v>
      </c>
      <c r="G3485" t="s">
        <v>2653</v>
      </c>
      <c r="H3485" t="s">
        <v>2552</v>
      </c>
      <c r="I3485" t="s">
        <v>186</v>
      </c>
      <c r="K3485">
        <v>32.729430999999998</v>
      </c>
      <c r="L3485">
        <v>32.225845</v>
      </c>
      <c r="M3485">
        <v>29.93046</v>
      </c>
      <c r="N3485">
        <v>29.012865000000001</v>
      </c>
      <c r="O3485">
        <v>31.032737999999998</v>
      </c>
      <c r="P3485">
        <v>32.336582</v>
      </c>
      <c r="Q3485">
        <v>33.255603999999998</v>
      </c>
      <c r="R3485">
        <v>34.020614999999999</v>
      </c>
      <c r="S3485">
        <v>34.891201000000002</v>
      </c>
      <c r="T3485">
        <v>36.023453000000003</v>
      </c>
      <c r="U3485">
        <v>36.980128999999998</v>
      </c>
      <c r="V3485">
        <v>37.670791999999999</v>
      </c>
      <c r="W3485">
        <v>38.567917000000001</v>
      </c>
      <c r="X3485">
        <v>39.436169</v>
      </c>
      <c r="Y3485">
        <v>40.056820000000002</v>
      </c>
      <c r="Z3485">
        <v>40.908721999999997</v>
      </c>
      <c r="AA3485">
        <v>41.657550999999998</v>
      </c>
      <c r="AB3485">
        <v>42.238667</v>
      </c>
      <c r="AC3485">
        <v>42.971736999999997</v>
      </c>
      <c r="AD3485">
        <v>43.766041000000001</v>
      </c>
      <c r="AE3485">
        <v>44.706139</v>
      </c>
      <c r="AF3485">
        <v>45.555962000000001</v>
      </c>
      <c r="AG3485">
        <v>46.333824</v>
      </c>
      <c r="AH3485">
        <v>47.278790000000001</v>
      </c>
      <c r="AI3485">
        <v>48.517772999999998</v>
      </c>
      <c r="AJ3485">
        <v>49.748016</v>
      </c>
      <c r="AK3485">
        <v>50.550033999999997</v>
      </c>
      <c r="AL3485">
        <v>51.695220999999997</v>
      </c>
      <c r="AM3485">
        <v>52.774814999999997</v>
      </c>
      <c r="AN3485">
        <v>54.101894000000001</v>
      </c>
      <c r="AO3485" s="1">
        <v>1.7000000000000001E-2</v>
      </c>
    </row>
    <row r="3486" spans="1:41" hidden="1" x14ac:dyDescent="0.2">
      <c r="A3486" t="s">
        <v>2646</v>
      </c>
      <c r="B3486" t="s">
        <v>75</v>
      </c>
    </row>
    <row r="3487" spans="1:41" hidden="1" x14ac:dyDescent="0.2">
      <c r="A3487" t="s">
        <v>2646</v>
      </c>
      <c r="B3487" t="s">
        <v>9</v>
      </c>
      <c r="C3487" t="s">
        <v>2648</v>
      </c>
      <c r="D3487" t="s">
        <v>2680</v>
      </c>
      <c r="E3487" t="s">
        <v>2664</v>
      </c>
      <c r="F3487" t="s">
        <v>2650</v>
      </c>
      <c r="I3487" t="s">
        <v>186</v>
      </c>
    </row>
    <row r="3488" spans="1:41" hidden="1" x14ac:dyDescent="0.2">
      <c r="A3488" t="s">
        <v>2646</v>
      </c>
      <c r="B3488" t="s">
        <v>11</v>
      </c>
      <c r="C3488" t="s">
        <v>2648</v>
      </c>
      <c r="D3488" t="s">
        <v>2680</v>
      </c>
      <c r="E3488" t="s">
        <v>2664</v>
      </c>
      <c r="F3488" t="s">
        <v>2650</v>
      </c>
      <c r="G3488" t="s">
        <v>2651</v>
      </c>
      <c r="H3488" t="s">
        <v>2553</v>
      </c>
      <c r="I3488" t="s">
        <v>186</v>
      </c>
      <c r="K3488">
        <v>18.197372000000001</v>
      </c>
      <c r="L3488">
        <v>19.261375000000001</v>
      </c>
      <c r="M3488">
        <v>18.034870000000002</v>
      </c>
      <c r="N3488">
        <v>18.447187</v>
      </c>
      <c r="O3488">
        <v>18.777564999999999</v>
      </c>
      <c r="P3488">
        <v>19.384039000000001</v>
      </c>
      <c r="Q3488">
        <v>20.272113999999998</v>
      </c>
      <c r="R3488">
        <v>21.335175</v>
      </c>
      <c r="S3488">
        <v>22.220155999999999</v>
      </c>
      <c r="T3488">
        <v>23.132318000000001</v>
      </c>
      <c r="U3488">
        <v>26.671482000000001</v>
      </c>
      <c r="V3488">
        <v>27.562031000000001</v>
      </c>
      <c r="W3488">
        <v>28.859210999999998</v>
      </c>
      <c r="X3488">
        <v>29.682601999999999</v>
      </c>
      <c r="Y3488">
        <v>30.463974</v>
      </c>
      <c r="Z3488">
        <v>31.313623</v>
      </c>
      <c r="AA3488">
        <v>32.238708000000003</v>
      </c>
      <c r="AB3488">
        <v>33.172604</v>
      </c>
      <c r="AC3488">
        <v>34.013782999999997</v>
      </c>
      <c r="AD3488">
        <v>35.153892999999997</v>
      </c>
      <c r="AE3488">
        <v>36.170959000000003</v>
      </c>
      <c r="AF3488">
        <v>37.014332000000003</v>
      </c>
      <c r="AG3488">
        <v>38.108738000000002</v>
      </c>
      <c r="AH3488">
        <v>39.278571999999997</v>
      </c>
      <c r="AI3488">
        <v>40.213718</v>
      </c>
      <c r="AJ3488">
        <v>41.288798999999997</v>
      </c>
      <c r="AK3488">
        <v>42.335560000000001</v>
      </c>
      <c r="AL3488">
        <v>43.358528</v>
      </c>
      <c r="AM3488">
        <v>44.320636999999998</v>
      </c>
      <c r="AN3488">
        <v>45.298965000000003</v>
      </c>
      <c r="AO3488" s="1">
        <v>3.2000000000000001E-2</v>
      </c>
    </row>
    <row r="3489" spans="1:41" hidden="1" x14ac:dyDescent="0.2">
      <c r="A3489" t="s">
        <v>2646</v>
      </c>
      <c r="B3489" t="s">
        <v>13</v>
      </c>
      <c r="C3489" t="s">
        <v>2648</v>
      </c>
      <c r="D3489" t="s">
        <v>2680</v>
      </c>
      <c r="E3489" t="s">
        <v>2664</v>
      </c>
      <c r="F3489" t="s">
        <v>2650</v>
      </c>
      <c r="G3489" t="s">
        <v>2652</v>
      </c>
      <c r="H3489" t="s">
        <v>2554</v>
      </c>
      <c r="I3489" t="s">
        <v>186</v>
      </c>
      <c r="K3489">
        <v>18.197989</v>
      </c>
      <c r="L3489">
        <v>18.852405999999998</v>
      </c>
      <c r="M3489">
        <v>17.198179</v>
      </c>
      <c r="N3489">
        <v>17.022684000000002</v>
      </c>
      <c r="O3489">
        <v>17.109878999999999</v>
      </c>
      <c r="P3489">
        <v>17.474879999999999</v>
      </c>
      <c r="Q3489">
        <v>18.022627</v>
      </c>
      <c r="R3489">
        <v>18.782516000000001</v>
      </c>
      <c r="S3489">
        <v>19.620118999999999</v>
      </c>
      <c r="T3489">
        <v>20.363764</v>
      </c>
      <c r="U3489">
        <v>23.765581000000001</v>
      </c>
      <c r="V3489">
        <v>25.178951000000001</v>
      </c>
      <c r="W3489">
        <v>26.215247999999999</v>
      </c>
      <c r="X3489">
        <v>26.981940999999999</v>
      </c>
      <c r="Y3489">
        <v>27.653372000000001</v>
      </c>
      <c r="Z3489">
        <v>28.406573999999999</v>
      </c>
      <c r="AA3489">
        <v>29.302482999999999</v>
      </c>
      <c r="AB3489">
        <v>30.281441000000001</v>
      </c>
      <c r="AC3489">
        <v>31.060396000000001</v>
      </c>
      <c r="AD3489">
        <v>32.160953999999997</v>
      </c>
      <c r="AE3489">
        <v>33.005656999999999</v>
      </c>
      <c r="AF3489">
        <v>33.806151999999997</v>
      </c>
      <c r="AG3489">
        <v>34.626677999999998</v>
      </c>
      <c r="AH3489">
        <v>35.410544999999999</v>
      </c>
      <c r="AI3489">
        <v>36.188549000000002</v>
      </c>
      <c r="AJ3489">
        <v>36.924419</v>
      </c>
      <c r="AK3489">
        <v>37.538302999999999</v>
      </c>
      <c r="AL3489">
        <v>38.155987000000003</v>
      </c>
      <c r="AM3489">
        <v>39.020290000000003</v>
      </c>
      <c r="AN3489">
        <v>39.744061000000002</v>
      </c>
      <c r="AO3489" s="1">
        <v>2.7E-2</v>
      </c>
    </row>
    <row r="3490" spans="1:41" hidden="1" x14ac:dyDescent="0.2">
      <c r="A3490" t="s">
        <v>2646</v>
      </c>
      <c r="B3490" t="s">
        <v>15</v>
      </c>
      <c r="C3490" t="s">
        <v>2648</v>
      </c>
      <c r="D3490" t="s">
        <v>2680</v>
      </c>
      <c r="E3490" t="s">
        <v>2664</v>
      </c>
      <c r="F3490" t="s">
        <v>2650</v>
      </c>
      <c r="G3490" t="s">
        <v>2653</v>
      </c>
      <c r="H3490" t="s">
        <v>2555</v>
      </c>
      <c r="I3490" t="s">
        <v>186</v>
      </c>
      <c r="K3490">
        <v>18.197012000000001</v>
      </c>
      <c r="L3490">
        <v>19.921322</v>
      </c>
      <c r="M3490">
        <v>19.181124000000001</v>
      </c>
      <c r="N3490">
        <v>20.417657999999999</v>
      </c>
      <c r="O3490">
        <v>21.444099000000001</v>
      </c>
      <c r="P3490">
        <v>22.482275000000001</v>
      </c>
      <c r="Q3490">
        <v>23.548883</v>
      </c>
      <c r="R3490">
        <v>24.736650000000001</v>
      </c>
      <c r="S3490">
        <v>26.468872000000001</v>
      </c>
      <c r="T3490">
        <v>27.69792</v>
      </c>
      <c r="U3490">
        <v>28.869812</v>
      </c>
      <c r="V3490">
        <v>30.368437</v>
      </c>
      <c r="W3490">
        <v>33.678265000000003</v>
      </c>
      <c r="X3490">
        <v>34.663787999999997</v>
      </c>
      <c r="Y3490">
        <v>35.832301999999999</v>
      </c>
      <c r="Z3490">
        <v>36.941437000000001</v>
      </c>
      <c r="AA3490">
        <v>37.870289</v>
      </c>
      <c r="AB3490">
        <v>38.938000000000002</v>
      </c>
      <c r="AC3490">
        <v>40.047977000000003</v>
      </c>
      <c r="AD3490">
        <v>40.916721000000003</v>
      </c>
      <c r="AE3490">
        <v>41.77393</v>
      </c>
      <c r="AF3490">
        <v>42.655022000000002</v>
      </c>
      <c r="AG3490">
        <v>43.818877999999998</v>
      </c>
      <c r="AH3490">
        <v>45.242569000000003</v>
      </c>
      <c r="AI3490">
        <v>46.726585</v>
      </c>
      <c r="AJ3490">
        <v>48.054324999999999</v>
      </c>
      <c r="AK3490">
        <v>49.363548000000002</v>
      </c>
      <c r="AL3490">
        <v>50.610092000000002</v>
      </c>
      <c r="AM3490">
        <v>52.068317</v>
      </c>
      <c r="AN3490">
        <v>53.383633000000003</v>
      </c>
      <c r="AO3490" s="1">
        <v>3.7999999999999999E-2</v>
      </c>
    </row>
    <row r="3491" spans="1:41" hidden="1" x14ac:dyDescent="0.2">
      <c r="A3491" t="s">
        <v>2646</v>
      </c>
      <c r="B3491" t="s">
        <v>79</v>
      </c>
      <c r="C3491" t="s">
        <v>2648</v>
      </c>
      <c r="D3491" t="s">
        <v>2680</v>
      </c>
      <c r="E3491" t="s">
        <v>2664</v>
      </c>
      <c r="F3491" t="s">
        <v>2665</v>
      </c>
      <c r="I3491" t="s">
        <v>186</v>
      </c>
    </row>
    <row r="3492" spans="1:41" hidden="1" x14ac:dyDescent="0.2">
      <c r="A3492" t="s">
        <v>2646</v>
      </c>
      <c r="B3492" t="s">
        <v>11</v>
      </c>
      <c r="C3492" t="s">
        <v>2648</v>
      </c>
      <c r="D3492" t="s">
        <v>2680</v>
      </c>
      <c r="E3492" t="s">
        <v>2664</v>
      </c>
      <c r="F3492" t="s">
        <v>2665</v>
      </c>
      <c r="G3492" t="s">
        <v>2651</v>
      </c>
      <c r="H3492" t="s">
        <v>2556</v>
      </c>
      <c r="I3492" t="s">
        <v>186</v>
      </c>
      <c r="K3492">
        <v>31.398050000000001</v>
      </c>
      <c r="L3492">
        <v>32.156058999999999</v>
      </c>
      <c r="M3492">
        <v>33.758868999999997</v>
      </c>
      <c r="N3492">
        <v>34.994971999999997</v>
      </c>
      <c r="O3492">
        <v>35.784229000000003</v>
      </c>
      <c r="P3492">
        <v>37.047908999999997</v>
      </c>
      <c r="Q3492">
        <v>38.406238999999999</v>
      </c>
      <c r="R3492">
        <v>39.731524999999998</v>
      </c>
      <c r="S3492">
        <v>40.929355999999999</v>
      </c>
      <c r="T3492">
        <v>42.549221000000003</v>
      </c>
      <c r="U3492">
        <v>48.371493999999998</v>
      </c>
      <c r="V3492">
        <v>49.722754999999999</v>
      </c>
      <c r="W3492">
        <v>51.718604999999997</v>
      </c>
      <c r="X3492">
        <v>53.054459000000001</v>
      </c>
      <c r="Y3492">
        <v>54.383499</v>
      </c>
      <c r="Z3492">
        <v>55.777340000000002</v>
      </c>
      <c r="AA3492">
        <v>57.203220000000002</v>
      </c>
      <c r="AB3492">
        <v>59.016354</v>
      </c>
      <c r="AC3492">
        <v>60.335341999999997</v>
      </c>
      <c r="AD3492">
        <v>62.190643000000001</v>
      </c>
      <c r="AE3492">
        <v>63.922482000000002</v>
      </c>
      <c r="AF3492">
        <v>65.487480000000005</v>
      </c>
      <c r="AG3492">
        <v>67.616516000000004</v>
      </c>
      <c r="AH3492">
        <v>69.634597999999997</v>
      </c>
      <c r="AI3492">
        <v>71.512161000000006</v>
      </c>
      <c r="AJ3492">
        <v>73.568741000000003</v>
      </c>
      <c r="AK3492">
        <v>75.460357999999999</v>
      </c>
      <c r="AL3492">
        <v>77.028747999999993</v>
      </c>
      <c r="AM3492">
        <v>78.844207999999995</v>
      </c>
      <c r="AN3492">
        <v>80.822226999999998</v>
      </c>
      <c r="AO3492" s="1">
        <v>3.3000000000000002E-2</v>
      </c>
    </row>
    <row r="3493" spans="1:41" hidden="1" x14ac:dyDescent="0.2">
      <c r="A3493" t="s">
        <v>2646</v>
      </c>
      <c r="B3493" t="s">
        <v>13</v>
      </c>
      <c r="C3493" t="s">
        <v>2648</v>
      </c>
      <c r="D3493" t="s">
        <v>2680</v>
      </c>
      <c r="E3493" t="s">
        <v>2664</v>
      </c>
      <c r="F3493" t="s">
        <v>2665</v>
      </c>
      <c r="G3493" t="s">
        <v>2652</v>
      </c>
      <c r="H3493" t="s">
        <v>2557</v>
      </c>
      <c r="I3493" t="s">
        <v>186</v>
      </c>
      <c r="K3493">
        <v>31.398050000000001</v>
      </c>
      <c r="L3493">
        <v>32.147331000000001</v>
      </c>
      <c r="M3493">
        <v>33.227997000000002</v>
      </c>
      <c r="N3493">
        <v>33.869712999999997</v>
      </c>
      <c r="O3493">
        <v>34.545859999999998</v>
      </c>
      <c r="P3493">
        <v>35.630603999999998</v>
      </c>
      <c r="Q3493">
        <v>36.995441</v>
      </c>
      <c r="R3493">
        <v>38.163840999999998</v>
      </c>
      <c r="S3493">
        <v>39.374507999999999</v>
      </c>
      <c r="T3493">
        <v>40.796700000000001</v>
      </c>
      <c r="U3493">
        <v>46.441775999999997</v>
      </c>
      <c r="V3493">
        <v>48.554595999999997</v>
      </c>
      <c r="W3493">
        <v>49.908104000000002</v>
      </c>
      <c r="X3493">
        <v>51.179977000000001</v>
      </c>
      <c r="Y3493">
        <v>52.492893000000002</v>
      </c>
      <c r="Z3493">
        <v>53.787647</v>
      </c>
      <c r="AA3493">
        <v>55.026108000000001</v>
      </c>
      <c r="AB3493">
        <v>56.648544000000001</v>
      </c>
      <c r="AC3493">
        <v>58.016768999999996</v>
      </c>
      <c r="AD3493">
        <v>60.157863999999996</v>
      </c>
      <c r="AE3493">
        <v>61.809345</v>
      </c>
      <c r="AF3493">
        <v>63.231845999999997</v>
      </c>
      <c r="AG3493">
        <v>65.056685999999999</v>
      </c>
      <c r="AH3493">
        <v>66.805496000000005</v>
      </c>
      <c r="AI3493">
        <v>68.290688000000003</v>
      </c>
      <c r="AJ3493">
        <v>70.063109999999995</v>
      </c>
      <c r="AK3493">
        <v>71.102478000000005</v>
      </c>
      <c r="AL3493">
        <v>72.699141999999995</v>
      </c>
      <c r="AM3493">
        <v>74.656929000000005</v>
      </c>
      <c r="AN3493">
        <v>76.472504000000001</v>
      </c>
      <c r="AO3493" s="1">
        <v>3.1E-2</v>
      </c>
    </row>
    <row r="3494" spans="1:41" hidden="1" x14ac:dyDescent="0.2">
      <c r="A3494" t="s">
        <v>2646</v>
      </c>
      <c r="B3494" t="s">
        <v>15</v>
      </c>
      <c r="C3494" t="s">
        <v>2648</v>
      </c>
      <c r="D3494" t="s">
        <v>2680</v>
      </c>
      <c r="E3494" t="s">
        <v>2664</v>
      </c>
      <c r="F3494" t="s">
        <v>2665</v>
      </c>
      <c r="G3494" t="s">
        <v>2653</v>
      </c>
      <c r="H3494" t="s">
        <v>2558</v>
      </c>
      <c r="I3494" t="s">
        <v>186</v>
      </c>
      <c r="K3494">
        <v>31.398050000000001</v>
      </c>
      <c r="L3494">
        <v>32.173450000000003</v>
      </c>
      <c r="M3494">
        <v>33.608196</v>
      </c>
      <c r="N3494">
        <v>35.710613000000002</v>
      </c>
      <c r="O3494">
        <v>37.045551000000003</v>
      </c>
      <c r="P3494">
        <v>38.440125000000002</v>
      </c>
      <c r="Q3494">
        <v>39.918633</v>
      </c>
      <c r="R3494">
        <v>41.420780000000001</v>
      </c>
      <c r="S3494">
        <v>43.598033999999998</v>
      </c>
      <c r="T3494">
        <v>44.977093000000004</v>
      </c>
      <c r="U3494">
        <v>46.362278000000003</v>
      </c>
      <c r="V3494">
        <v>48.371780000000001</v>
      </c>
      <c r="W3494">
        <v>53.541893000000002</v>
      </c>
      <c r="X3494">
        <v>54.744129000000001</v>
      </c>
      <c r="Y3494">
        <v>56.534942999999998</v>
      </c>
      <c r="Z3494">
        <v>57.767085999999999</v>
      </c>
      <c r="AA3494">
        <v>59.203274</v>
      </c>
      <c r="AB3494">
        <v>60.467467999999997</v>
      </c>
      <c r="AC3494">
        <v>61.875923</v>
      </c>
      <c r="AD3494">
        <v>62.743640999999997</v>
      </c>
      <c r="AE3494">
        <v>64.093474999999998</v>
      </c>
      <c r="AF3494">
        <v>65.893776000000003</v>
      </c>
      <c r="AG3494">
        <v>68.024970999999994</v>
      </c>
      <c r="AH3494">
        <v>69.673957999999999</v>
      </c>
      <c r="AI3494">
        <v>71.861671000000001</v>
      </c>
      <c r="AJ3494">
        <v>73.724113000000003</v>
      </c>
      <c r="AK3494">
        <v>75.544922</v>
      </c>
      <c r="AL3494">
        <v>77.196899000000002</v>
      </c>
      <c r="AM3494">
        <v>79.385627999999997</v>
      </c>
      <c r="AN3494">
        <v>81.655113</v>
      </c>
      <c r="AO3494" s="1">
        <v>3.4000000000000002E-2</v>
      </c>
    </row>
    <row r="3495" spans="1:41" hidden="1" x14ac:dyDescent="0.2">
      <c r="A3495" t="s">
        <v>2646</v>
      </c>
      <c r="B3495" t="s">
        <v>83</v>
      </c>
      <c r="C3495" t="s">
        <v>2648</v>
      </c>
      <c r="D3495" t="s">
        <v>2680</v>
      </c>
      <c r="E3495" t="s">
        <v>2664</v>
      </c>
      <c r="F3495" t="s">
        <v>2666</v>
      </c>
      <c r="I3495" t="s">
        <v>186</v>
      </c>
    </row>
    <row r="3496" spans="1:41" hidden="1" x14ac:dyDescent="0.2">
      <c r="A3496" t="s">
        <v>2646</v>
      </c>
      <c r="B3496" t="s">
        <v>11</v>
      </c>
      <c r="C3496" t="s">
        <v>2648</v>
      </c>
      <c r="D3496" t="s">
        <v>2680</v>
      </c>
      <c r="E3496" t="s">
        <v>2664</v>
      </c>
      <c r="F3496" t="s">
        <v>2666</v>
      </c>
      <c r="G3496" t="s">
        <v>2651</v>
      </c>
      <c r="H3496" t="s">
        <v>2559</v>
      </c>
      <c r="I3496" t="s">
        <v>186</v>
      </c>
      <c r="K3496">
        <v>29.601917</v>
      </c>
      <c r="L3496">
        <v>29.595414999999999</v>
      </c>
      <c r="M3496">
        <v>28.218191000000001</v>
      </c>
      <c r="N3496">
        <v>29.251099</v>
      </c>
      <c r="O3496">
        <v>29.910957</v>
      </c>
      <c r="P3496">
        <v>30.967091</v>
      </c>
      <c r="Q3496">
        <v>32.102322000000001</v>
      </c>
      <c r="R3496">
        <v>33.209957000000003</v>
      </c>
      <c r="S3496">
        <v>34.211154999999998</v>
      </c>
      <c r="T3496">
        <v>35.564822999999997</v>
      </c>
      <c r="U3496">
        <v>40.780014000000001</v>
      </c>
      <c r="V3496">
        <v>41.919120999999997</v>
      </c>
      <c r="W3496">
        <v>43.668883999999998</v>
      </c>
      <c r="X3496">
        <v>44.797122999999999</v>
      </c>
      <c r="Y3496">
        <v>45.919617000000002</v>
      </c>
      <c r="Z3496">
        <v>47.096629999999998</v>
      </c>
      <c r="AA3496">
        <v>48.300694</v>
      </c>
      <c r="AB3496">
        <v>49.830547000000003</v>
      </c>
      <c r="AC3496">
        <v>50.944915999999999</v>
      </c>
      <c r="AD3496">
        <v>52.510779999999997</v>
      </c>
      <c r="AE3496">
        <v>53.972664000000002</v>
      </c>
      <c r="AF3496">
        <v>55.294369000000003</v>
      </c>
      <c r="AG3496">
        <v>57.029860999999997</v>
      </c>
      <c r="AH3496">
        <v>58.722237</v>
      </c>
      <c r="AI3496">
        <v>60.305481</v>
      </c>
      <c r="AJ3496">
        <v>62.039242000000002</v>
      </c>
      <c r="AK3496">
        <v>63.634636</v>
      </c>
      <c r="AL3496">
        <v>64.958541999999994</v>
      </c>
      <c r="AM3496">
        <v>66.490218999999996</v>
      </c>
      <c r="AN3496">
        <v>68.158721999999997</v>
      </c>
      <c r="AO3496" s="1">
        <v>2.9000000000000001E-2</v>
      </c>
    </row>
    <row r="3497" spans="1:41" hidden="1" x14ac:dyDescent="0.2">
      <c r="A3497" t="s">
        <v>2646</v>
      </c>
      <c r="B3497" t="s">
        <v>13</v>
      </c>
      <c r="C3497" t="s">
        <v>2648</v>
      </c>
      <c r="D3497" t="s">
        <v>2680</v>
      </c>
      <c r="E3497" t="s">
        <v>2664</v>
      </c>
      <c r="F3497" t="s">
        <v>2666</v>
      </c>
      <c r="G3497" t="s">
        <v>2652</v>
      </c>
      <c r="H3497" t="s">
        <v>2560</v>
      </c>
      <c r="I3497" t="s">
        <v>186</v>
      </c>
      <c r="K3497">
        <v>29.601731999999998</v>
      </c>
      <c r="L3497">
        <v>29.587311</v>
      </c>
      <c r="M3497">
        <v>27.809258</v>
      </c>
      <c r="N3497">
        <v>28.342699</v>
      </c>
      <c r="O3497">
        <v>28.9132</v>
      </c>
      <c r="P3497">
        <v>29.81653</v>
      </c>
      <c r="Q3497">
        <v>30.958302</v>
      </c>
      <c r="R3497">
        <v>31.941364</v>
      </c>
      <c r="S3497">
        <v>32.974972000000001</v>
      </c>
      <c r="T3497">
        <v>34.165694999999999</v>
      </c>
      <c r="U3497">
        <v>39.246208000000003</v>
      </c>
      <c r="V3497">
        <v>41.111317</v>
      </c>
      <c r="W3497">
        <v>42.225383999999998</v>
      </c>
      <c r="X3497">
        <v>43.309154999999997</v>
      </c>
      <c r="Y3497">
        <v>44.420997999999997</v>
      </c>
      <c r="Z3497">
        <v>45.538372000000003</v>
      </c>
      <c r="AA3497">
        <v>46.570506999999999</v>
      </c>
      <c r="AB3497">
        <v>47.931548999999997</v>
      </c>
      <c r="AC3497">
        <v>49.090426999999998</v>
      </c>
      <c r="AD3497">
        <v>50.903213999999998</v>
      </c>
      <c r="AE3497">
        <v>52.300528999999997</v>
      </c>
      <c r="AF3497">
        <v>53.501282000000003</v>
      </c>
      <c r="AG3497">
        <v>55.044502000000001</v>
      </c>
      <c r="AH3497">
        <v>56.489516999999999</v>
      </c>
      <c r="AI3497">
        <v>57.750168000000002</v>
      </c>
      <c r="AJ3497">
        <v>59.271228999999998</v>
      </c>
      <c r="AK3497">
        <v>60.152656999999998</v>
      </c>
      <c r="AL3497">
        <v>61.503391000000001</v>
      </c>
      <c r="AM3497">
        <v>63.158633999999999</v>
      </c>
      <c r="AN3497">
        <v>64.693984999999998</v>
      </c>
      <c r="AO3497" s="1">
        <v>2.7E-2</v>
      </c>
    </row>
    <row r="3498" spans="1:41" hidden="1" x14ac:dyDescent="0.2">
      <c r="A3498" t="s">
        <v>2646</v>
      </c>
      <c r="B3498" t="s">
        <v>15</v>
      </c>
      <c r="C3498" t="s">
        <v>2648</v>
      </c>
      <c r="D3498" t="s">
        <v>2680</v>
      </c>
      <c r="E3498" t="s">
        <v>2664</v>
      </c>
      <c r="F3498" t="s">
        <v>2666</v>
      </c>
      <c r="G3498" t="s">
        <v>2653</v>
      </c>
      <c r="H3498" t="s">
        <v>2561</v>
      </c>
      <c r="I3498" t="s">
        <v>186</v>
      </c>
      <c r="K3498">
        <v>29.601738000000001</v>
      </c>
      <c r="L3498">
        <v>29.6113</v>
      </c>
      <c r="M3498">
        <v>28.127279000000001</v>
      </c>
      <c r="N3498">
        <v>29.876669</v>
      </c>
      <c r="O3498">
        <v>30.993303000000001</v>
      </c>
      <c r="P3498">
        <v>32.159874000000002</v>
      </c>
      <c r="Q3498">
        <v>33.396503000000003</v>
      </c>
      <c r="R3498">
        <v>34.634143999999999</v>
      </c>
      <c r="S3498">
        <v>36.456966000000001</v>
      </c>
      <c r="T3498">
        <v>37.612769999999998</v>
      </c>
      <c r="U3498">
        <v>38.782791000000003</v>
      </c>
      <c r="V3498">
        <v>40.512340999999999</v>
      </c>
      <c r="W3498">
        <v>45.148524999999999</v>
      </c>
      <c r="X3498">
        <v>46.169249999999998</v>
      </c>
      <c r="Y3498">
        <v>47.693874000000001</v>
      </c>
      <c r="Z3498">
        <v>48.762810000000002</v>
      </c>
      <c r="AA3498">
        <v>49.944164000000001</v>
      </c>
      <c r="AB3498">
        <v>51.010970999999998</v>
      </c>
      <c r="AC3498">
        <v>52.198917000000002</v>
      </c>
      <c r="AD3498">
        <v>52.936672000000002</v>
      </c>
      <c r="AE3498">
        <v>54.105415000000001</v>
      </c>
      <c r="AF3498">
        <v>55.590603000000002</v>
      </c>
      <c r="AG3498">
        <v>57.387290999999998</v>
      </c>
      <c r="AH3498">
        <v>58.778736000000002</v>
      </c>
      <c r="AI3498">
        <v>60.594788000000001</v>
      </c>
      <c r="AJ3498">
        <v>62.184677000000001</v>
      </c>
      <c r="AK3498">
        <v>63.701602999999999</v>
      </c>
      <c r="AL3498">
        <v>65.126143999999996</v>
      </c>
      <c r="AM3498">
        <v>66.967712000000006</v>
      </c>
      <c r="AN3498">
        <v>68.887009000000006</v>
      </c>
      <c r="AO3498" s="1">
        <v>0.03</v>
      </c>
    </row>
    <row r="3499" spans="1:41" hidden="1" x14ac:dyDescent="0.2">
      <c r="A3499" t="s">
        <v>2646</v>
      </c>
      <c r="B3499" t="s">
        <v>87</v>
      </c>
      <c r="C3499" t="s">
        <v>2648</v>
      </c>
      <c r="D3499" t="s">
        <v>2680</v>
      </c>
      <c r="E3499" t="s">
        <v>2664</v>
      </c>
      <c r="F3499" t="s">
        <v>2667</v>
      </c>
      <c r="I3499" t="s">
        <v>186</v>
      </c>
    </row>
    <row r="3500" spans="1:41" hidden="1" x14ac:dyDescent="0.2">
      <c r="A3500" t="s">
        <v>2646</v>
      </c>
      <c r="B3500" t="s">
        <v>11</v>
      </c>
      <c r="C3500" t="s">
        <v>2648</v>
      </c>
      <c r="D3500" t="s">
        <v>2680</v>
      </c>
      <c r="E3500" t="s">
        <v>2664</v>
      </c>
      <c r="F3500" t="s">
        <v>2667</v>
      </c>
      <c r="G3500" t="s">
        <v>2651</v>
      </c>
      <c r="H3500" t="s">
        <v>2562</v>
      </c>
      <c r="I3500" t="s">
        <v>186</v>
      </c>
      <c r="K3500">
        <v>14.864630999999999</v>
      </c>
      <c r="L3500">
        <v>15.880589000000001</v>
      </c>
      <c r="M3500">
        <v>15.187196999999999</v>
      </c>
      <c r="N3500">
        <v>16.644451</v>
      </c>
      <c r="O3500">
        <v>17.079709999999999</v>
      </c>
      <c r="P3500">
        <v>17.532722</v>
      </c>
      <c r="Q3500">
        <v>18.325673999999999</v>
      </c>
      <c r="R3500">
        <v>19.071760000000001</v>
      </c>
      <c r="S3500">
        <v>19.772722000000002</v>
      </c>
      <c r="T3500">
        <v>20.171015000000001</v>
      </c>
      <c r="U3500">
        <v>21.477717999999999</v>
      </c>
      <c r="V3500">
        <v>22.192195999999999</v>
      </c>
      <c r="W3500">
        <v>22.859936000000001</v>
      </c>
      <c r="X3500">
        <v>23.606736999999999</v>
      </c>
      <c r="Y3500">
        <v>24.282454999999999</v>
      </c>
      <c r="Z3500">
        <v>25.091995000000001</v>
      </c>
      <c r="AA3500">
        <v>26.009398000000001</v>
      </c>
      <c r="AB3500">
        <v>26.850113</v>
      </c>
      <c r="AC3500">
        <v>27.582380000000001</v>
      </c>
      <c r="AD3500">
        <v>28.527837999999999</v>
      </c>
      <c r="AE3500">
        <v>29.383185999999998</v>
      </c>
      <c r="AF3500">
        <v>30.102636</v>
      </c>
      <c r="AG3500">
        <v>31.248058</v>
      </c>
      <c r="AH3500">
        <v>32.480499000000002</v>
      </c>
      <c r="AI3500">
        <v>33.400683999999998</v>
      </c>
      <c r="AJ3500">
        <v>34.559708000000001</v>
      </c>
      <c r="AK3500">
        <v>35.573436999999998</v>
      </c>
      <c r="AL3500">
        <v>36.322124000000002</v>
      </c>
      <c r="AM3500">
        <v>37.187835999999997</v>
      </c>
      <c r="AN3500">
        <v>37.995860999999998</v>
      </c>
      <c r="AO3500" s="1">
        <v>3.3000000000000002E-2</v>
      </c>
    </row>
    <row r="3501" spans="1:41" hidden="1" x14ac:dyDescent="0.2">
      <c r="A3501" t="s">
        <v>2646</v>
      </c>
      <c r="B3501" t="s">
        <v>13</v>
      </c>
      <c r="C3501" t="s">
        <v>2648</v>
      </c>
      <c r="D3501" t="s">
        <v>2680</v>
      </c>
      <c r="E3501" t="s">
        <v>2664</v>
      </c>
      <c r="F3501" t="s">
        <v>2667</v>
      </c>
      <c r="G3501" t="s">
        <v>2652</v>
      </c>
      <c r="H3501" t="s">
        <v>2563</v>
      </c>
      <c r="I3501" t="s">
        <v>186</v>
      </c>
      <c r="K3501">
        <v>14.864630999999999</v>
      </c>
      <c r="L3501">
        <v>15.876279</v>
      </c>
      <c r="M3501">
        <v>14.726345999999999</v>
      </c>
      <c r="N3501">
        <v>15.56321</v>
      </c>
      <c r="O3501">
        <v>16.044996000000001</v>
      </c>
      <c r="P3501">
        <v>16.591251</v>
      </c>
      <c r="Q3501">
        <v>17.267439</v>
      </c>
      <c r="R3501">
        <v>18.038150999999999</v>
      </c>
      <c r="S3501">
        <v>18.700253</v>
      </c>
      <c r="T3501">
        <v>19.141546000000002</v>
      </c>
      <c r="U3501">
        <v>20.237476000000001</v>
      </c>
      <c r="V3501">
        <v>21.003489999999999</v>
      </c>
      <c r="W3501">
        <v>21.537503999999998</v>
      </c>
      <c r="X3501">
        <v>21.902318999999999</v>
      </c>
      <c r="Y3501">
        <v>22.498821</v>
      </c>
      <c r="Z3501">
        <v>23.024737999999999</v>
      </c>
      <c r="AA3501">
        <v>23.651572999999999</v>
      </c>
      <c r="AB3501">
        <v>24.472099</v>
      </c>
      <c r="AC3501">
        <v>25.046068000000002</v>
      </c>
      <c r="AD3501">
        <v>26.193735</v>
      </c>
      <c r="AE3501">
        <v>27.038841000000001</v>
      </c>
      <c r="AF3501">
        <v>27.643561999999999</v>
      </c>
      <c r="AG3501">
        <v>28.810925000000001</v>
      </c>
      <c r="AH3501">
        <v>29.681808</v>
      </c>
      <c r="AI3501">
        <v>30.434885000000001</v>
      </c>
      <c r="AJ3501">
        <v>31.480443999999999</v>
      </c>
      <c r="AK3501">
        <v>31.915253</v>
      </c>
      <c r="AL3501">
        <v>32.675133000000002</v>
      </c>
      <c r="AM3501">
        <v>33.778571999999997</v>
      </c>
      <c r="AN3501">
        <v>34.661873</v>
      </c>
      <c r="AO3501" s="1">
        <v>0.03</v>
      </c>
    </row>
    <row r="3502" spans="1:41" hidden="1" x14ac:dyDescent="0.2">
      <c r="A3502" t="s">
        <v>2646</v>
      </c>
      <c r="B3502" t="s">
        <v>15</v>
      </c>
      <c r="C3502" t="s">
        <v>2648</v>
      </c>
      <c r="D3502" t="s">
        <v>2680</v>
      </c>
      <c r="E3502" t="s">
        <v>2664</v>
      </c>
      <c r="F3502" t="s">
        <v>2667</v>
      </c>
      <c r="G3502" t="s">
        <v>2653</v>
      </c>
      <c r="H3502" t="s">
        <v>2564</v>
      </c>
      <c r="I3502" t="s">
        <v>186</v>
      </c>
      <c r="K3502">
        <v>14.864630999999999</v>
      </c>
      <c r="L3502">
        <v>15.889179</v>
      </c>
      <c r="M3502">
        <v>14.901909</v>
      </c>
      <c r="N3502">
        <v>16.740635000000001</v>
      </c>
      <c r="O3502">
        <v>17.599029999999999</v>
      </c>
      <c r="P3502">
        <v>18.354679000000001</v>
      </c>
      <c r="Q3502">
        <v>19.185718999999999</v>
      </c>
      <c r="R3502">
        <v>20.266386000000001</v>
      </c>
      <c r="S3502">
        <v>21.867515999999998</v>
      </c>
      <c r="T3502">
        <v>22.669315000000001</v>
      </c>
      <c r="U3502">
        <v>23.649685000000002</v>
      </c>
      <c r="V3502">
        <v>24.544039000000001</v>
      </c>
      <c r="W3502">
        <v>25.589677999999999</v>
      </c>
      <c r="X3502">
        <v>26.362196000000001</v>
      </c>
      <c r="Y3502">
        <v>27.00281</v>
      </c>
      <c r="Z3502">
        <v>27.771791</v>
      </c>
      <c r="AA3502">
        <v>28.631883999999999</v>
      </c>
      <c r="AB3502">
        <v>29.273295999999998</v>
      </c>
      <c r="AC3502">
        <v>30.112444</v>
      </c>
      <c r="AD3502">
        <v>30.332982999999999</v>
      </c>
      <c r="AE3502">
        <v>30.879213</v>
      </c>
      <c r="AF3502">
        <v>31.704640999999999</v>
      </c>
      <c r="AG3502">
        <v>32.879406000000003</v>
      </c>
      <c r="AH3502">
        <v>33.958694000000001</v>
      </c>
      <c r="AI3502">
        <v>35.351616</v>
      </c>
      <c r="AJ3502">
        <v>36.293143999999998</v>
      </c>
      <c r="AK3502">
        <v>37.323470999999998</v>
      </c>
      <c r="AL3502">
        <v>37.983542999999997</v>
      </c>
      <c r="AM3502">
        <v>38.917113999999998</v>
      </c>
      <c r="AN3502">
        <v>40.151164999999999</v>
      </c>
      <c r="AO3502" s="1">
        <v>3.5000000000000003E-2</v>
      </c>
    </row>
    <row r="3503" spans="1:41" hidden="1" x14ac:dyDescent="0.2">
      <c r="A3503" t="s">
        <v>2646</v>
      </c>
      <c r="B3503" t="s">
        <v>91</v>
      </c>
      <c r="C3503" t="s">
        <v>2648</v>
      </c>
      <c r="D3503" t="s">
        <v>2680</v>
      </c>
      <c r="E3503" t="s">
        <v>2664</v>
      </c>
      <c r="F3503" t="s">
        <v>2668</v>
      </c>
      <c r="I3503" t="s">
        <v>186</v>
      </c>
    </row>
    <row r="3504" spans="1:41" hidden="1" x14ac:dyDescent="0.2">
      <c r="A3504" t="s">
        <v>2646</v>
      </c>
      <c r="B3504" t="s">
        <v>11</v>
      </c>
      <c r="C3504" t="s">
        <v>2648</v>
      </c>
      <c r="D3504" t="s">
        <v>2680</v>
      </c>
      <c r="E3504" t="s">
        <v>2664</v>
      </c>
      <c r="F3504" t="s">
        <v>2668</v>
      </c>
      <c r="G3504" t="s">
        <v>2651</v>
      </c>
      <c r="H3504" t="s">
        <v>2565</v>
      </c>
      <c r="I3504" t="s">
        <v>186</v>
      </c>
      <c r="K3504">
        <v>27.150200000000002</v>
      </c>
      <c r="L3504">
        <v>27.254560000000001</v>
      </c>
      <c r="M3504">
        <v>27.358198000000002</v>
      </c>
      <c r="N3504">
        <v>29.024381999999999</v>
      </c>
      <c r="O3504">
        <v>29.938217000000002</v>
      </c>
      <c r="P3504">
        <v>30.851444000000001</v>
      </c>
      <c r="Q3504">
        <v>31.958936999999999</v>
      </c>
      <c r="R3504">
        <v>32.973903999999997</v>
      </c>
      <c r="S3504">
        <v>33.93486</v>
      </c>
      <c r="T3504">
        <v>34.687603000000003</v>
      </c>
      <c r="U3504">
        <v>39.649303000000003</v>
      </c>
      <c r="V3504">
        <v>40.561191999999998</v>
      </c>
      <c r="W3504">
        <v>42.193783000000003</v>
      </c>
      <c r="X3504">
        <v>43.156567000000003</v>
      </c>
      <c r="Y3504">
        <v>44.242367000000002</v>
      </c>
      <c r="Z3504">
        <v>45.335811999999997</v>
      </c>
      <c r="AA3504">
        <v>46.599072</v>
      </c>
      <c r="AB3504">
        <v>47.845325000000003</v>
      </c>
      <c r="AC3504">
        <v>49.022095</v>
      </c>
      <c r="AD3504">
        <v>50.430714000000002</v>
      </c>
      <c r="AE3504">
        <v>51.78886</v>
      </c>
      <c r="AF3504">
        <v>52.990364</v>
      </c>
      <c r="AG3504">
        <v>54.708106999999998</v>
      </c>
      <c r="AH3504">
        <v>56.469700000000003</v>
      </c>
      <c r="AI3504">
        <v>57.997272000000002</v>
      </c>
      <c r="AJ3504">
        <v>59.593814999999999</v>
      </c>
      <c r="AK3504">
        <v>61.074565999999997</v>
      </c>
      <c r="AL3504">
        <v>62.419696999999999</v>
      </c>
      <c r="AM3504">
        <v>63.854855000000001</v>
      </c>
      <c r="AN3504">
        <v>65.184639000000004</v>
      </c>
      <c r="AO3504" s="1">
        <v>3.1E-2</v>
      </c>
    </row>
    <row r="3505" spans="1:41" hidden="1" x14ac:dyDescent="0.2">
      <c r="A3505" t="s">
        <v>2646</v>
      </c>
      <c r="B3505" t="s">
        <v>13</v>
      </c>
      <c r="C3505" t="s">
        <v>2648</v>
      </c>
      <c r="D3505" t="s">
        <v>2680</v>
      </c>
      <c r="E3505" t="s">
        <v>2664</v>
      </c>
      <c r="F3505" t="s">
        <v>2668</v>
      </c>
      <c r="G3505" t="s">
        <v>2652</v>
      </c>
      <c r="H3505" t="s">
        <v>2566</v>
      </c>
      <c r="I3505" t="s">
        <v>186</v>
      </c>
      <c r="K3505">
        <v>27.150200000000002</v>
      </c>
      <c r="L3505">
        <v>27.247164000000001</v>
      </c>
      <c r="M3505">
        <v>27.059418000000001</v>
      </c>
      <c r="N3505">
        <v>28.151206999999999</v>
      </c>
      <c r="O3505">
        <v>29.016748</v>
      </c>
      <c r="P3505">
        <v>29.984596</v>
      </c>
      <c r="Q3505">
        <v>31.108809999999998</v>
      </c>
      <c r="R3505">
        <v>32.158253000000002</v>
      </c>
      <c r="S3505">
        <v>33.179287000000002</v>
      </c>
      <c r="T3505">
        <v>34.019469999999998</v>
      </c>
      <c r="U3505">
        <v>39.014567999999997</v>
      </c>
      <c r="V3505">
        <v>40.707129999999999</v>
      </c>
      <c r="W3505">
        <v>41.697932999999999</v>
      </c>
      <c r="X3505">
        <v>42.522083000000002</v>
      </c>
      <c r="Y3505">
        <v>43.624732999999999</v>
      </c>
      <c r="Z3505">
        <v>44.711635999999999</v>
      </c>
      <c r="AA3505">
        <v>45.849850000000004</v>
      </c>
      <c r="AB3505">
        <v>47.038124000000003</v>
      </c>
      <c r="AC3505">
        <v>48.10416</v>
      </c>
      <c r="AD3505">
        <v>49.731662999999998</v>
      </c>
      <c r="AE3505">
        <v>51.109836999999999</v>
      </c>
      <c r="AF3505">
        <v>52.292019000000003</v>
      </c>
      <c r="AG3505">
        <v>53.862560000000002</v>
      </c>
      <c r="AH3505">
        <v>55.145454000000001</v>
      </c>
      <c r="AI3505">
        <v>56.414814</v>
      </c>
      <c r="AJ3505">
        <v>57.948376000000003</v>
      </c>
      <c r="AK3505">
        <v>58.974781</v>
      </c>
      <c r="AL3505">
        <v>60.260551</v>
      </c>
      <c r="AM3505">
        <v>61.834918999999999</v>
      </c>
      <c r="AN3505">
        <v>63.165030999999999</v>
      </c>
      <c r="AO3505" s="1">
        <v>0.03</v>
      </c>
    </row>
    <row r="3506" spans="1:41" hidden="1" x14ac:dyDescent="0.2">
      <c r="A3506" t="s">
        <v>2646</v>
      </c>
      <c r="B3506" t="s">
        <v>15</v>
      </c>
      <c r="C3506" t="s">
        <v>2648</v>
      </c>
      <c r="D3506" t="s">
        <v>2680</v>
      </c>
      <c r="E3506" t="s">
        <v>2664</v>
      </c>
      <c r="F3506" t="s">
        <v>2668</v>
      </c>
      <c r="G3506" t="s">
        <v>2653</v>
      </c>
      <c r="H3506" t="s">
        <v>2567</v>
      </c>
      <c r="I3506" t="s">
        <v>186</v>
      </c>
      <c r="K3506">
        <v>27.150200000000002</v>
      </c>
      <c r="L3506">
        <v>27.269302</v>
      </c>
      <c r="M3506">
        <v>27.266338000000001</v>
      </c>
      <c r="N3506">
        <v>29.333155000000001</v>
      </c>
      <c r="O3506">
        <v>30.720274</v>
      </c>
      <c r="P3506">
        <v>31.888628000000001</v>
      </c>
      <c r="Q3506">
        <v>33.081775999999998</v>
      </c>
      <c r="R3506">
        <v>34.154178999999999</v>
      </c>
      <c r="S3506">
        <v>36.052455999999999</v>
      </c>
      <c r="T3506">
        <v>37.083897</v>
      </c>
      <c r="U3506">
        <v>38.152591999999999</v>
      </c>
      <c r="V3506">
        <v>39.670433000000003</v>
      </c>
      <c r="W3506">
        <v>43.737296999999998</v>
      </c>
      <c r="X3506">
        <v>44.692737999999999</v>
      </c>
      <c r="Y3506">
        <v>46.045077999999997</v>
      </c>
      <c r="Z3506">
        <v>47.195354000000002</v>
      </c>
      <c r="AA3506">
        <v>48.302962999999998</v>
      </c>
      <c r="AB3506">
        <v>49.231869000000003</v>
      </c>
      <c r="AC3506">
        <v>50.512985</v>
      </c>
      <c r="AD3506">
        <v>51.201118000000001</v>
      </c>
      <c r="AE3506">
        <v>52.254241999999998</v>
      </c>
      <c r="AF3506">
        <v>53.448872000000001</v>
      </c>
      <c r="AG3506">
        <v>55.077961000000002</v>
      </c>
      <c r="AH3506">
        <v>56.655518000000001</v>
      </c>
      <c r="AI3506">
        <v>58.343758000000001</v>
      </c>
      <c r="AJ3506">
        <v>59.936740999999998</v>
      </c>
      <c r="AK3506">
        <v>61.442172999999997</v>
      </c>
      <c r="AL3506">
        <v>62.802878999999997</v>
      </c>
      <c r="AM3506">
        <v>64.341446000000005</v>
      </c>
      <c r="AN3506">
        <v>66.079254000000006</v>
      </c>
      <c r="AO3506" s="1">
        <v>3.1E-2</v>
      </c>
    </row>
    <row r="3507" spans="1:41" hidden="1" x14ac:dyDescent="0.2">
      <c r="A3507" t="s">
        <v>2646</v>
      </c>
      <c r="B3507" t="s">
        <v>36</v>
      </c>
      <c r="C3507" t="s">
        <v>2648</v>
      </c>
      <c r="D3507" t="s">
        <v>2680</v>
      </c>
      <c r="E3507" t="s">
        <v>2664</v>
      </c>
      <c r="F3507" t="s">
        <v>2660</v>
      </c>
      <c r="I3507" t="s">
        <v>186</v>
      </c>
    </row>
    <row r="3508" spans="1:41" hidden="1" x14ac:dyDescent="0.2">
      <c r="A3508" t="s">
        <v>2646</v>
      </c>
      <c r="B3508" t="s">
        <v>11</v>
      </c>
      <c r="C3508" t="s">
        <v>2648</v>
      </c>
      <c r="D3508" t="s">
        <v>2680</v>
      </c>
      <c r="E3508" t="s">
        <v>2664</v>
      </c>
      <c r="F3508" t="s">
        <v>2660</v>
      </c>
      <c r="G3508" t="s">
        <v>2651</v>
      </c>
      <c r="H3508" t="s">
        <v>2568</v>
      </c>
      <c r="I3508" t="s">
        <v>186</v>
      </c>
      <c r="K3508">
        <v>18.900545000000001</v>
      </c>
      <c r="L3508">
        <v>17.016749999999998</v>
      </c>
      <c r="M3508">
        <v>19.059926999999998</v>
      </c>
      <c r="N3508">
        <v>20.443714</v>
      </c>
      <c r="O3508">
        <v>21.202245999999999</v>
      </c>
      <c r="P3508">
        <v>21.931684000000001</v>
      </c>
      <c r="Q3508">
        <v>22.93741</v>
      </c>
      <c r="R3508">
        <v>23.721136000000001</v>
      </c>
      <c r="S3508">
        <v>24.447699</v>
      </c>
      <c r="T3508">
        <v>25.152076999999998</v>
      </c>
      <c r="U3508">
        <v>26.092140000000001</v>
      </c>
      <c r="V3508">
        <v>26.796211</v>
      </c>
      <c r="W3508">
        <v>27.610486999999999</v>
      </c>
      <c r="X3508">
        <v>28.280863</v>
      </c>
      <c r="Y3508">
        <v>28.990679</v>
      </c>
      <c r="Z3508">
        <v>29.691441999999999</v>
      </c>
      <c r="AA3508">
        <v>30.539688000000002</v>
      </c>
      <c r="AB3508">
        <v>31.473428999999999</v>
      </c>
      <c r="AC3508">
        <v>32.255580999999999</v>
      </c>
      <c r="AD3508">
        <v>33.252144000000001</v>
      </c>
      <c r="AE3508">
        <v>34.186729</v>
      </c>
      <c r="AF3508">
        <v>35.054614999999998</v>
      </c>
      <c r="AG3508">
        <v>36.321387999999999</v>
      </c>
      <c r="AH3508">
        <v>37.511496999999999</v>
      </c>
      <c r="AI3508">
        <v>38.589435999999999</v>
      </c>
      <c r="AJ3508">
        <v>39.744320000000002</v>
      </c>
      <c r="AK3508">
        <v>40.739395000000002</v>
      </c>
      <c r="AL3508">
        <v>41.656086000000002</v>
      </c>
      <c r="AM3508">
        <v>42.708514999999998</v>
      </c>
      <c r="AN3508">
        <v>43.655726999999999</v>
      </c>
      <c r="AO3508" s="1">
        <v>2.9000000000000001E-2</v>
      </c>
    </row>
    <row r="3509" spans="1:41" hidden="1" x14ac:dyDescent="0.2">
      <c r="A3509" t="s">
        <v>2646</v>
      </c>
      <c r="B3509" t="s">
        <v>13</v>
      </c>
      <c r="C3509" t="s">
        <v>2648</v>
      </c>
      <c r="D3509" t="s">
        <v>2680</v>
      </c>
      <c r="E3509" t="s">
        <v>2664</v>
      </c>
      <c r="F3509" t="s">
        <v>2660</v>
      </c>
      <c r="G3509" t="s">
        <v>2652</v>
      </c>
      <c r="H3509" t="s">
        <v>2569</v>
      </c>
      <c r="I3509" t="s">
        <v>186</v>
      </c>
      <c r="K3509">
        <v>18.900649999999999</v>
      </c>
      <c r="L3509">
        <v>17.009954</v>
      </c>
      <c r="M3509">
        <v>18.701553000000001</v>
      </c>
      <c r="N3509">
        <v>19.759861000000001</v>
      </c>
      <c r="O3509">
        <v>20.419246999999999</v>
      </c>
      <c r="P3509">
        <v>20.999941</v>
      </c>
      <c r="Q3509">
        <v>22.027090000000001</v>
      </c>
      <c r="R3509">
        <v>22.701796000000002</v>
      </c>
      <c r="S3509">
        <v>23.422497</v>
      </c>
      <c r="T3509">
        <v>24.085728</v>
      </c>
      <c r="U3509">
        <v>25.111656</v>
      </c>
      <c r="V3509">
        <v>25.848886</v>
      </c>
      <c r="W3509">
        <v>26.518229000000002</v>
      </c>
      <c r="X3509">
        <v>27.163179</v>
      </c>
      <c r="Y3509">
        <v>27.883372999999999</v>
      </c>
      <c r="Z3509">
        <v>28.621948</v>
      </c>
      <c r="AA3509">
        <v>29.327234000000001</v>
      </c>
      <c r="AB3509">
        <v>30.244135</v>
      </c>
      <c r="AC3509">
        <v>30.963460999999999</v>
      </c>
      <c r="AD3509">
        <v>32.146576000000003</v>
      </c>
      <c r="AE3509">
        <v>33.091639999999998</v>
      </c>
      <c r="AF3509">
        <v>33.864243000000002</v>
      </c>
      <c r="AG3509">
        <v>34.951878000000001</v>
      </c>
      <c r="AH3509">
        <v>35.897830999999996</v>
      </c>
      <c r="AI3509">
        <v>36.715060999999999</v>
      </c>
      <c r="AJ3509">
        <v>37.845413000000001</v>
      </c>
      <c r="AK3509">
        <v>38.480938000000002</v>
      </c>
      <c r="AL3509">
        <v>39.247925000000002</v>
      </c>
      <c r="AM3509">
        <v>40.237129000000003</v>
      </c>
      <c r="AN3509">
        <v>41.118633000000003</v>
      </c>
      <c r="AO3509" s="1">
        <v>2.7E-2</v>
      </c>
    </row>
    <row r="3510" spans="1:41" hidden="1" x14ac:dyDescent="0.2">
      <c r="A3510" t="s">
        <v>2646</v>
      </c>
      <c r="B3510" t="s">
        <v>15</v>
      </c>
      <c r="C3510" t="s">
        <v>2648</v>
      </c>
      <c r="D3510" t="s">
        <v>2680</v>
      </c>
      <c r="E3510" t="s">
        <v>2664</v>
      </c>
      <c r="F3510" t="s">
        <v>2660</v>
      </c>
      <c r="G3510" t="s">
        <v>2653</v>
      </c>
      <c r="H3510" t="s">
        <v>2570</v>
      </c>
      <c r="I3510" t="s">
        <v>186</v>
      </c>
      <c r="K3510">
        <v>18.900518000000002</v>
      </c>
      <c r="L3510">
        <v>17.034199000000001</v>
      </c>
      <c r="M3510">
        <v>19.109276000000001</v>
      </c>
      <c r="N3510">
        <v>20.87941</v>
      </c>
      <c r="O3510">
        <v>21.852056999999999</v>
      </c>
      <c r="P3510">
        <v>22.725016</v>
      </c>
      <c r="Q3510">
        <v>23.711084</v>
      </c>
      <c r="R3510">
        <v>24.675218999999998</v>
      </c>
      <c r="S3510">
        <v>26.100974999999998</v>
      </c>
      <c r="T3510">
        <v>26.857420000000001</v>
      </c>
      <c r="U3510">
        <v>27.755355999999999</v>
      </c>
      <c r="V3510">
        <v>28.519424000000001</v>
      </c>
      <c r="W3510">
        <v>29.283805999999998</v>
      </c>
      <c r="X3510">
        <v>29.972937000000002</v>
      </c>
      <c r="Y3510">
        <v>30.571821</v>
      </c>
      <c r="Z3510">
        <v>31.30612</v>
      </c>
      <c r="AA3510">
        <v>32.106495000000002</v>
      </c>
      <c r="AB3510">
        <v>32.842052000000002</v>
      </c>
      <c r="AC3510">
        <v>33.689976000000001</v>
      </c>
      <c r="AD3510">
        <v>34.043548999999999</v>
      </c>
      <c r="AE3510">
        <v>34.847321000000001</v>
      </c>
      <c r="AF3510">
        <v>35.702449999999999</v>
      </c>
      <c r="AG3510">
        <v>36.860225999999997</v>
      </c>
      <c r="AH3510">
        <v>38.006920000000001</v>
      </c>
      <c r="AI3510">
        <v>39.179127000000001</v>
      </c>
      <c r="AJ3510">
        <v>40.318362999999998</v>
      </c>
      <c r="AK3510">
        <v>41.387279999999997</v>
      </c>
      <c r="AL3510">
        <v>42.375843000000003</v>
      </c>
      <c r="AM3510">
        <v>43.514083999999997</v>
      </c>
      <c r="AN3510">
        <v>44.707419999999999</v>
      </c>
      <c r="AO3510" s="1">
        <v>0.03</v>
      </c>
    </row>
    <row r="3511" spans="1:41" hidden="1" x14ac:dyDescent="0.2">
      <c r="A3511" t="s">
        <v>2646</v>
      </c>
      <c r="B3511" t="s">
        <v>21</v>
      </c>
      <c r="C3511" t="s">
        <v>2648</v>
      </c>
      <c r="D3511" t="s">
        <v>2680</v>
      </c>
      <c r="E3511" t="s">
        <v>2664</v>
      </c>
      <c r="F3511" t="s">
        <v>2655</v>
      </c>
      <c r="I3511" t="s">
        <v>186</v>
      </c>
    </row>
    <row r="3512" spans="1:41" hidden="1" x14ac:dyDescent="0.2">
      <c r="A3512" t="s">
        <v>2646</v>
      </c>
      <c r="B3512" t="s">
        <v>11</v>
      </c>
      <c r="C3512" t="s">
        <v>2648</v>
      </c>
      <c r="D3512" t="s">
        <v>2680</v>
      </c>
      <c r="E3512" t="s">
        <v>2664</v>
      </c>
      <c r="F3512" t="s">
        <v>2655</v>
      </c>
      <c r="G3512" t="s">
        <v>2651</v>
      </c>
      <c r="H3512" t="s">
        <v>2571</v>
      </c>
      <c r="I3512" t="s">
        <v>186</v>
      </c>
      <c r="K3512">
        <v>15.682588000000001</v>
      </c>
      <c r="L3512">
        <v>16.363164999999999</v>
      </c>
      <c r="M3512">
        <v>15.838372</v>
      </c>
      <c r="N3512">
        <v>15.621338</v>
      </c>
      <c r="O3512">
        <v>15.715491</v>
      </c>
      <c r="P3512">
        <v>15.985328000000001</v>
      </c>
      <c r="Q3512">
        <v>16.309297999999998</v>
      </c>
      <c r="R3512">
        <v>16.732327999999999</v>
      </c>
      <c r="S3512">
        <v>17.213766</v>
      </c>
      <c r="T3512">
        <v>17.570302999999999</v>
      </c>
      <c r="U3512">
        <v>21.661840000000002</v>
      </c>
      <c r="V3512">
        <v>22.052589000000001</v>
      </c>
      <c r="W3512">
        <v>23.108318000000001</v>
      </c>
      <c r="X3512">
        <v>23.556419000000002</v>
      </c>
      <c r="Y3512">
        <v>23.907028</v>
      </c>
      <c r="Z3512">
        <v>24.349705</v>
      </c>
      <c r="AA3512">
        <v>24.821577000000001</v>
      </c>
      <c r="AB3512">
        <v>25.239657999999999</v>
      </c>
      <c r="AC3512">
        <v>25.739933000000001</v>
      </c>
      <c r="AD3512">
        <v>26.204772999999999</v>
      </c>
      <c r="AE3512">
        <v>26.780104000000001</v>
      </c>
      <c r="AF3512">
        <v>27.248873</v>
      </c>
      <c r="AG3512">
        <v>27.706934</v>
      </c>
      <c r="AH3512">
        <v>28.264109000000001</v>
      </c>
      <c r="AI3512">
        <v>28.914180999999999</v>
      </c>
      <c r="AJ3512">
        <v>29.509003</v>
      </c>
      <c r="AK3512">
        <v>30.175968000000001</v>
      </c>
      <c r="AL3512">
        <v>30.736799000000001</v>
      </c>
      <c r="AM3512">
        <v>31.385124000000001</v>
      </c>
      <c r="AN3512">
        <v>32.066386999999999</v>
      </c>
      <c r="AO3512" s="1">
        <v>2.5000000000000001E-2</v>
      </c>
    </row>
    <row r="3513" spans="1:41" hidden="1" x14ac:dyDescent="0.2">
      <c r="A3513" t="s">
        <v>2646</v>
      </c>
      <c r="B3513" t="s">
        <v>13</v>
      </c>
      <c r="C3513" t="s">
        <v>2648</v>
      </c>
      <c r="D3513" t="s">
        <v>2680</v>
      </c>
      <c r="E3513" t="s">
        <v>2664</v>
      </c>
      <c r="F3513" t="s">
        <v>2655</v>
      </c>
      <c r="G3513" t="s">
        <v>2652</v>
      </c>
      <c r="H3513" t="s">
        <v>2572</v>
      </c>
      <c r="I3513" t="s">
        <v>186</v>
      </c>
      <c r="K3513">
        <v>15.659115</v>
      </c>
      <c r="L3513">
        <v>16.084623000000001</v>
      </c>
      <c r="M3513">
        <v>15.436165000000001</v>
      </c>
      <c r="N3513">
        <v>15.169124999999999</v>
      </c>
      <c r="O3513">
        <v>15.380201</v>
      </c>
      <c r="P3513">
        <v>15.560765999999999</v>
      </c>
      <c r="Q3513">
        <v>15.808301999999999</v>
      </c>
      <c r="R3513">
        <v>16.150904000000001</v>
      </c>
      <c r="S3513">
        <v>16.501881000000001</v>
      </c>
      <c r="T3513">
        <v>16.868545999999998</v>
      </c>
      <c r="U3513">
        <v>21.089704999999999</v>
      </c>
      <c r="V3513">
        <v>22.100012</v>
      </c>
      <c r="W3513">
        <v>22.661519999999999</v>
      </c>
      <c r="X3513">
        <v>23.152349000000001</v>
      </c>
      <c r="Y3513">
        <v>23.589661</v>
      </c>
      <c r="Z3513">
        <v>24.059566</v>
      </c>
      <c r="AA3513">
        <v>24.508005000000001</v>
      </c>
      <c r="AB3513">
        <v>24.929558</v>
      </c>
      <c r="AC3513">
        <v>25.450247000000001</v>
      </c>
      <c r="AD3513">
        <v>25.764301</v>
      </c>
      <c r="AE3513">
        <v>26.226258999999999</v>
      </c>
      <c r="AF3513">
        <v>26.666111000000001</v>
      </c>
      <c r="AG3513">
        <v>27.108042000000001</v>
      </c>
      <c r="AH3513">
        <v>27.560925999999998</v>
      </c>
      <c r="AI3513">
        <v>28.011794999999999</v>
      </c>
      <c r="AJ3513">
        <v>28.529482000000002</v>
      </c>
      <c r="AK3513">
        <v>29.044454999999999</v>
      </c>
      <c r="AL3513">
        <v>29.530066999999999</v>
      </c>
      <c r="AM3513">
        <v>30.074809999999999</v>
      </c>
      <c r="AN3513">
        <v>30.611864000000001</v>
      </c>
      <c r="AO3513" s="1">
        <v>2.3E-2</v>
      </c>
    </row>
    <row r="3514" spans="1:41" hidden="1" x14ac:dyDescent="0.2">
      <c r="A3514" t="s">
        <v>2646</v>
      </c>
      <c r="B3514" t="s">
        <v>15</v>
      </c>
      <c r="C3514" t="s">
        <v>2648</v>
      </c>
      <c r="D3514" t="s">
        <v>2680</v>
      </c>
      <c r="E3514" t="s">
        <v>2664</v>
      </c>
      <c r="F3514" t="s">
        <v>2655</v>
      </c>
      <c r="G3514" t="s">
        <v>2653</v>
      </c>
      <c r="H3514" t="s">
        <v>2573</v>
      </c>
      <c r="I3514" t="s">
        <v>186</v>
      </c>
      <c r="K3514">
        <v>15.686040999999999</v>
      </c>
      <c r="L3514">
        <v>17.032005000000002</v>
      </c>
      <c r="M3514">
        <v>16.642766999999999</v>
      </c>
      <c r="N3514">
        <v>16.758156</v>
      </c>
      <c r="O3514">
        <v>16.97418</v>
      </c>
      <c r="P3514">
        <v>17.367435</v>
      </c>
      <c r="Q3514">
        <v>17.743670000000002</v>
      </c>
      <c r="R3514">
        <v>18.361350999999999</v>
      </c>
      <c r="S3514">
        <v>18.980774</v>
      </c>
      <c r="T3514">
        <v>19.475904</v>
      </c>
      <c r="U3514">
        <v>19.991807999999999</v>
      </c>
      <c r="V3514">
        <v>21.046568000000001</v>
      </c>
      <c r="W3514">
        <v>24.822396999999999</v>
      </c>
      <c r="X3514">
        <v>25.278987999999998</v>
      </c>
      <c r="Y3514">
        <v>26.201049999999999</v>
      </c>
      <c r="Z3514">
        <v>26.819551000000001</v>
      </c>
      <c r="AA3514">
        <v>27.326343999999999</v>
      </c>
      <c r="AB3514">
        <v>27.915801999999999</v>
      </c>
      <c r="AC3514">
        <v>28.578683999999999</v>
      </c>
      <c r="AD3514">
        <v>29.326955999999999</v>
      </c>
      <c r="AE3514">
        <v>29.931059000000001</v>
      </c>
      <c r="AF3514">
        <v>30.431674999999998</v>
      </c>
      <c r="AG3514">
        <v>31.014489999999999</v>
      </c>
      <c r="AH3514">
        <v>31.876633000000002</v>
      </c>
      <c r="AI3514">
        <v>32.658057999999997</v>
      </c>
      <c r="AJ3514">
        <v>33.463912999999998</v>
      </c>
      <c r="AK3514">
        <v>34.310104000000003</v>
      </c>
      <c r="AL3514">
        <v>35.082065999999998</v>
      </c>
      <c r="AM3514">
        <v>36.056052999999999</v>
      </c>
      <c r="AN3514">
        <v>37.066279999999999</v>
      </c>
      <c r="AO3514" s="1">
        <v>0.03</v>
      </c>
    </row>
    <row r="3515" spans="1:41" hidden="1" x14ac:dyDescent="0.2">
      <c r="A3515" t="s">
        <v>2646</v>
      </c>
      <c r="B3515" t="s">
        <v>25</v>
      </c>
      <c r="C3515" t="s">
        <v>2648</v>
      </c>
      <c r="D3515" t="s">
        <v>2680</v>
      </c>
      <c r="E3515" t="s">
        <v>2664</v>
      </c>
      <c r="F3515" t="s">
        <v>2656</v>
      </c>
      <c r="I3515" t="s">
        <v>186</v>
      </c>
    </row>
    <row r="3516" spans="1:41" hidden="1" x14ac:dyDescent="0.2">
      <c r="A3516" t="s">
        <v>2646</v>
      </c>
      <c r="B3516" t="s">
        <v>11</v>
      </c>
      <c r="C3516" t="s">
        <v>2648</v>
      </c>
      <c r="D3516" t="s">
        <v>2680</v>
      </c>
      <c r="E3516" t="s">
        <v>2664</v>
      </c>
      <c r="F3516" t="s">
        <v>2656</v>
      </c>
      <c r="G3516" t="s">
        <v>2651</v>
      </c>
      <c r="H3516" t="s">
        <v>2574</v>
      </c>
      <c r="I3516" t="s">
        <v>186</v>
      </c>
      <c r="K3516">
        <v>54.007491999999999</v>
      </c>
      <c r="L3516">
        <v>55.256194999999998</v>
      </c>
      <c r="M3516">
        <v>53.572845000000001</v>
      </c>
      <c r="N3516">
        <v>51.541190999999998</v>
      </c>
      <c r="O3516">
        <v>52.528103000000002</v>
      </c>
      <c r="P3516">
        <v>54.993675000000003</v>
      </c>
      <c r="Q3516">
        <v>56.545883000000003</v>
      </c>
      <c r="R3516">
        <v>58.117508000000001</v>
      </c>
      <c r="S3516">
        <v>59.620567000000001</v>
      </c>
      <c r="T3516">
        <v>61.204619999999998</v>
      </c>
      <c r="U3516">
        <v>63.416308999999998</v>
      </c>
      <c r="V3516">
        <v>65.622253000000001</v>
      </c>
      <c r="W3516">
        <v>66.999816999999993</v>
      </c>
      <c r="X3516">
        <v>68.709327999999999</v>
      </c>
      <c r="Y3516">
        <v>69.876427000000007</v>
      </c>
      <c r="Z3516">
        <v>70.830284000000006</v>
      </c>
      <c r="AA3516">
        <v>72.107840999999993</v>
      </c>
      <c r="AB3516">
        <v>73.330849000000001</v>
      </c>
      <c r="AC3516">
        <v>74.327911</v>
      </c>
      <c r="AD3516">
        <v>75.404387999999997</v>
      </c>
      <c r="AE3516">
        <v>76.766036999999997</v>
      </c>
      <c r="AF3516">
        <v>78.494308000000004</v>
      </c>
      <c r="AG3516">
        <v>80.059593000000007</v>
      </c>
      <c r="AH3516">
        <v>81.625183000000007</v>
      </c>
      <c r="AI3516">
        <v>83.216469000000004</v>
      </c>
      <c r="AJ3516">
        <v>84.894157000000007</v>
      </c>
      <c r="AK3516">
        <v>86.509583000000006</v>
      </c>
      <c r="AL3516">
        <v>88.067672999999999</v>
      </c>
      <c r="AM3516">
        <v>89.827979999999997</v>
      </c>
      <c r="AN3516">
        <v>91.514296999999999</v>
      </c>
      <c r="AO3516" s="1">
        <v>1.7999999999999999E-2</v>
      </c>
    </row>
    <row r="3517" spans="1:41" hidden="1" x14ac:dyDescent="0.2">
      <c r="A3517" t="s">
        <v>2646</v>
      </c>
      <c r="B3517" t="s">
        <v>13</v>
      </c>
      <c r="C3517" t="s">
        <v>2648</v>
      </c>
      <c r="D3517" t="s">
        <v>2680</v>
      </c>
      <c r="E3517" t="s">
        <v>2664</v>
      </c>
      <c r="F3517" t="s">
        <v>2656</v>
      </c>
      <c r="G3517" t="s">
        <v>2652</v>
      </c>
      <c r="H3517" t="s">
        <v>2575</v>
      </c>
      <c r="I3517" t="s">
        <v>186</v>
      </c>
      <c r="K3517">
        <v>53.999039000000003</v>
      </c>
      <c r="L3517">
        <v>55.049788999999997</v>
      </c>
      <c r="M3517">
        <v>53.178429000000001</v>
      </c>
      <c r="N3517">
        <v>50.895695000000003</v>
      </c>
      <c r="O3517">
        <v>51.843375999999999</v>
      </c>
      <c r="P3517">
        <v>54.201537999999999</v>
      </c>
      <c r="Q3517">
        <v>55.576003999999998</v>
      </c>
      <c r="R3517">
        <v>57.043427000000001</v>
      </c>
      <c r="S3517">
        <v>58.424666999999999</v>
      </c>
      <c r="T3517">
        <v>60.034592000000004</v>
      </c>
      <c r="U3517">
        <v>62.130394000000003</v>
      </c>
      <c r="V3517">
        <v>64.363265999999996</v>
      </c>
      <c r="W3517">
        <v>66.009293</v>
      </c>
      <c r="X3517">
        <v>67.47654</v>
      </c>
      <c r="Y3517">
        <v>68.737267000000003</v>
      </c>
      <c r="Z3517">
        <v>70.111450000000005</v>
      </c>
      <c r="AA3517">
        <v>71.669799999999995</v>
      </c>
      <c r="AB3517">
        <v>72.841201999999996</v>
      </c>
      <c r="AC3517">
        <v>74.016059999999996</v>
      </c>
      <c r="AD3517">
        <v>75.450523000000004</v>
      </c>
      <c r="AE3517">
        <v>76.896996000000001</v>
      </c>
      <c r="AF3517">
        <v>78.802993999999998</v>
      </c>
      <c r="AG3517">
        <v>80.690819000000005</v>
      </c>
      <c r="AH3517">
        <v>82.000052999999994</v>
      </c>
      <c r="AI3517">
        <v>83.467415000000003</v>
      </c>
      <c r="AJ3517">
        <v>85.017487000000003</v>
      </c>
      <c r="AK3517">
        <v>86.522498999999996</v>
      </c>
      <c r="AL3517">
        <v>88.058066999999994</v>
      </c>
      <c r="AM3517">
        <v>89.621207999999996</v>
      </c>
      <c r="AN3517">
        <v>90.763442999999995</v>
      </c>
      <c r="AO3517" s="1">
        <v>1.7999999999999999E-2</v>
      </c>
    </row>
    <row r="3518" spans="1:41" hidden="1" x14ac:dyDescent="0.2">
      <c r="A3518" t="s">
        <v>2646</v>
      </c>
      <c r="B3518" t="s">
        <v>15</v>
      </c>
      <c r="C3518" t="s">
        <v>2648</v>
      </c>
      <c r="D3518" t="s">
        <v>2680</v>
      </c>
      <c r="E3518" t="s">
        <v>2664</v>
      </c>
      <c r="F3518" t="s">
        <v>2656</v>
      </c>
      <c r="G3518" t="s">
        <v>2653</v>
      </c>
      <c r="H3518" t="s">
        <v>2576</v>
      </c>
      <c r="I3518" t="s">
        <v>186</v>
      </c>
      <c r="K3518">
        <v>54.055869999999999</v>
      </c>
      <c r="L3518">
        <v>55.219296</v>
      </c>
      <c r="M3518">
        <v>53.998764000000001</v>
      </c>
      <c r="N3518">
        <v>52.612811999999998</v>
      </c>
      <c r="O3518">
        <v>53.924007000000003</v>
      </c>
      <c r="P3518">
        <v>56.809520999999997</v>
      </c>
      <c r="Q3518">
        <v>58.538437000000002</v>
      </c>
      <c r="R3518">
        <v>60.003506000000002</v>
      </c>
      <c r="S3518">
        <v>61.534694999999999</v>
      </c>
      <c r="T3518">
        <v>63.153754999999997</v>
      </c>
      <c r="U3518">
        <v>64.933944999999994</v>
      </c>
      <c r="V3518">
        <v>66.484206999999998</v>
      </c>
      <c r="W3518">
        <v>67.980521999999993</v>
      </c>
      <c r="X3518">
        <v>69.557602000000003</v>
      </c>
      <c r="Y3518">
        <v>70.644249000000002</v>
      </c>
      <c r="Z3518">
        <v>71.593322999999998</v>
      </c>
      <c r="AA3518">
        <v>73.040374999999997</v>
      </c>
      <c r="AB3518">
        <v>74.346130000000002</v>
      </c>
      <c r="AC3518">
        <v>75.381737000000001</v>
      </c>
      <c r="AD3518">
        <v>76.89743</v>
      </c>
      <c r="AE3518">
        <v>78.385040000000004</v>
      </c>
      <c r="AF3518">
        <v>79.690910000000002</v>
      </c>
      <c r="AG3518">
        <v>80.744797000000005</v>
      </c>
      <c r="AH3518">
        <v>82.180892999999998</v>
      </c>
      <c r="AI3518">
        <v>84.147484000000006</v>
      </c>
      <c r="AJ3518">
        <v>85.862319999999997</v>
      </c>
      <c r="AK3518">
        <v>87.689384000000004</v>
      </c>
      <c r="AL3518">
        <v>89.366805999999997</v>
      </c>
      <c r="AM3518">
        <v>91.024460000000005</v>
      </c>
      <c r="AN3518">
        <v>92.804374999999993</v>
      </c>
      <c r="AO3518" s="1">
        <v>1.9E-2</v>
      </c>
    </row>
    <row r="3519" spans="1:41" hidden="1" x14ac:dyDescent="0.2">
      <c r="A3519" t="s">
        <v>2646</v>
      </c>
      <c r="B3519" t="s">
        <v>104</v>
      </c>
    </row>
    <row r="3520" spans="1:41" hidden="1" x14ac:dyDescent="0.2">
      <c r="A3520" t="s">
        <v>2646</v>
      </c>
      <c r="B3520" t="s">
        <v>17</v>
      </c>
      <c r="C3520" t="s">
        <v>2648</v>
      </c>
      <c r="D3520" t="s">
        <v>2680</v>
      </c>
      <c r="E3520" t="s">
        <v>2669</v>
      </c>
      <c r="F3520" t="s">
        <v>2654</v>
      </c>
      <c r="I3520" t="s">
        <v>186</v>
      </c>
    </row>
    <row r="3521" spans="1:41" hidden="1" x14ac:dyDescent="0.2">
      <c r="A3521" t="s">
        <v>2646</v>
      </c>
      <c r="B3521" t="s">
        <v>11</v>
      </c>
      <c r="C3521" t="s">
        <v>2648</v>
      </c>
      <c r="D3521" t="s">
        <v>2680</v>
      </c>
      <c r="E3521" t="s">
        <v>2669</v>
      </c>
      <c r="F3521" t="s">
        <v>2654</v>
      </c>
      <c r="G3521" t="s">
        <v>2651</v>
      </c>
      <c r="H3521" t="s">
        <v>2577</v>
      </c>
      <c r="I3521" t="s">
        <v>186</v>
      </c>
      <c r="K3521">
        <v>22.559854999999999</v>
      </c>
      <c r="L3521">
        <v>23.486027</v>
      </c>
      <c r="M3521">
        <v>22.174965</v>
      </c>
      <c r="N3521">
        <v>23.111906000000001</v>
      </c>
      <c r="O3521">
        <v>22.949687999999998</v>
      </c>
      <c r="P3521">
        <v>22.872564000000001</v>
      </c>
      <c r="Q3521">
        <v>22.926318999999999</v>
      </c>
      <c r="R3521">
        <v>23.776325</v>
      </c>
      <c r="S3521">
        <v>24.506495000000001</v>
      </c>
      <c r="T3521">
        <v>25.061924000000001</v>
      </c>
      <c r="U3521">
        <v>26.111763</v>
      </c>
      <c r="V3521">
        <v>26.880946999999999</v>
      </c>
      <c r="W3521">
        <v>27.558537000000001</v>
      </c>
      <c r="X3521">
        <v>28.299011</v>
      </c>
      <c r="Y3521">
        <v>29.064527999999999</v>
      </c>
      <c r="Z3521">
        <v>29.978210000000001</v>
      </c>
      <c r="AA3521">
        <v>30.947555999999999</v>
      </c>
      <c r="AB3521">
        <v>31.86026</v>
      </c>
      <c r="AC3521">
        <v>32.662956000000001</v>
      </c>
      <c r="AD3521">
        <v>33.676067000000003</v>
      </c>
      <c r="AE3521">
        <v>34.621158999999999</v>
      </c>
      <c r="AF3521">
        <v>35.572552000000002</v>
      </c>
      <c r="AG3521">
        <v>36.812449999999998</v>
      </c>
      <c r="AH3521">
        <v>38.149096999999998</v>
      </c>
      <c r="AI3521">
        <v>39.254883</v>
      </c>
      <c r="AJ3521">
        <v>40.609893999999997</v>
      </c>
      <c r="AK3521">
        <v>41.764671</v>
      </c>
      <c r="AL3521">
        <v>42.666485000000002</v>
      </c>
      <c r="AM3521">
        <v>43.633735999999999</v>
      </c>
      <c r="AN3521">
        <v>44.498516000000002</v>
      </c>
      <c r="AO3521" s="1">
        <v>2.4E-2</v>
      </c>
    </row>
    <row r="3522" spans="1:41" hidden="1" x14ac:dyDescent="0.2">
      <c r="A3522" t="s">
        <v>2646</v>
      </c>
      <c r="B3522" t="s">
        <v>13</v>
      </c>
      <c r="C3522" t="s">
        <v>2648</v>
      </c>
      <c r="D3522" t="s">
        <v>2680</v>
      </c>
      <c r="E3522" t="s">
        <v>2669</v>
      </c>
      <c r="F3522" t="s">
        <v>2654</v>
      </c>
      <c r="G3522" t="s">
        <v>2652</v>
      </c>
      <c r="H3522" t="s">
        <v>2578</v>
      </c>
      <c r="I3522" t="s">
        <v>186</v>
      </c>
      <c r="K3522">
        <v>22.559854999999999</v>
      </c>
      <c r="L3522">
        <v>23.479652000000002</v>
      </c>
      <c r="M3522">
        <v>21.72467</v>
      </c>
      <c r="N3522">
        <v>22.097218999999999</v>
      </c>
      <c r="O3522">
        <v>21.867519000000001</v>
      </c>
      <c r="P3522">
        <v>21.806856</v>
      </c>
      <c r="Q3522">
        <v>21.90325</v>
      </c>
      <c r="R3522">
        <v>22.724947</v>
      </c>
      <c r="S3522">
        <v>23.460609000000002</v>
      </c>
      <c r="T3522">
        <v>24.046237999999999</v>
      </c>
      <c r="U3522">
        <v>24.920269000000001</v>
      </c>
      <c r="V3522">
        <v>25.710398000000001</v>
      </c>
      <c r="W3522">
        <v>26.381311</v>
      </c>
      <c r="X3522">
        <v>26.880213000000001</v>
      </c>
      <c r="Y3522">
        <v>27.554089000000001</v>
      </c>
      <c r="Z3522">
        <v>28.189774</v>
      </c>
      <c r="AA3522">
        <v>28.943000999999999</v>
      </c>
      <c r="AB3522">
        <v>29.861080000000001</v>
      </c>
      <c r="AC3522">
        <v>30.550972000000002</v>
      </c>
      <c r="AD3522">
        <v>31.845383000000002</v>
      </c>
      <c r="AE3522">
        <v>32.821052999999999</v>
      </c>
      <c r="AF3522">
        <v>33.600360999999999</v>
      </c>
      <c r="AG3522">
        <v>34.845860000000002</v>
      </c>
      <c r="AH3522">
        <v>35.815586000000003</v>
      </c>
      <c r="AI3522">
        <v>36.661651999999997</v>
      </c>
      <c r="AJ3522">
        <v>37.819938999999998</v>
      </c>
      <c r="AK3522">
        <v>38.359413000000004</v>
      </c>
      <c r="AL3522">
        <v>39.199328999999999</v>
      </c>
      <c r="AM3522">
        <v>40.389159999999997</v>
      </c>
      <c r="AN3522">
        <v>41.366607999999999</v>
      </c>
      <c r="AO3522" s="1">
        <v>2.1000000000000001E-2</v>
      </c>
    </row>
    <row r="3523" spans="1:41" hidden="1" x14ac:dyDescent="0.2">
      <c r="A3523" t="s">
        <v>2646</v>
      </c>
      <c r="B3523" t="s">
        <v>15</v>
      </c>
      <c r="C3523" t="s">
        <v>2648</v>
      </c>
      <c r="D3523" t="s">
        <v>2680</v>
      </c>
      <c r="E3523" t="s">
        <v>2669</v>
      </c>
      <c r="F3523" t="s">
        <v>2654</v>
      </c>
      <c r="G3523" t="s">
        <v>2653</v>
      </c>
      <c r="H3523" t="s">
        <v>2579</v>
      </c>
      <c r="I3523" t="s">
        <v>186</v>
      </c>
      <c r="K3523">
        <v>22.559854999999999</v>
      </c>
      <c r="L3523">
        <v>23.498732</v>
      </c>
      <c r="M3523">
        <v>22.003508</v>
      </c>
      <c r="N3523">
        <v>23.294668000000001</v>
      </c>
      <c r="O3523">
        <v>23.616714000000002</v>
      </c>
      <c r="P3523">
        <v>23.711781999999999</v>
      </c>
      <c r="Q3523">
        <v>23.888960000000001</v>
      </c>
      <c r="R3523">
        <v>24.959451999999999</v>
      </c>
      <c r="S3523">
        <v>26.605709000000001</v>
      </c>
      <c r="T3523">
        <v>27.438048999999999</v>
      </c>
      <c r="U3523">
        <v>28.440807</v>
      </c>
      <c r="V3523">
        <v>29.338073999999999</v>
      </c>
      <c r="W3523">
        <v>30.218050000000002</v>
      </c>
      <c r="X3523">
        <v>31.070948000000001</v>
      </c>
      <c r="Y3523">
        <v>31.721285000000002</v>
      </c>
      <c r="Z3523">
        <v>32.545738</v>
      </c>
      <c r="AA3523">
        <v>33.452964999999999</v>
      </c>
      <c r="AB3523">
        <v>34.173457999999997</v>
      </c>
      <c r="AC3523">
        <v>35.045155000000001</v>
      </c>
      <c r="AD3523">
        <v>35.284019000000001</v>
      </c>
      <c r="AE3523">
        <v>35.986319999999999</v>
      </c>
      <c r="AF3523">
        <v>36.909331999999999</v>
      </c>
      <c r="AG3523">
        <v>38.180270999999998</v>
      </c>
      <c r="AH3523">
        <v>39.361339999999998</v>
      </c>
      <c r="AI3523">
        <v>40.846397000000003</v>
      </c>
      <c r="AJ3523">
        <v>41.873291000000002</v>
      </c>
      <c r="AK3523">
        <v>43.015709000000001</v>
      </c>
      <c r="AL3523">
        <v>43.759613000000002</v>
      </c>
      <c r="AM3523">
        <v>44.829493999999997</v>
      </c>
      <c r="AN3523">
        <v>45.983673000000003</v>
      </c>
      <c r="AO3523" s="1">
        <v>2.5000000000000001E-2</v>
      </c>
    </row>
    <row r="3524" spans="1:41" hidden="1" x14ac:dyDescent="0.2">
      <c r="A3524" t="s">
        <v>2646</v>
      </c>
      <c r="B3524" t="s">
        <v>36</v>
      </c>
      <c r="C3524" t="s">
        <v>2648</v>
      </c>
      <c r="D3524" t="s">
        <v>2680</v>
      </c>
      <c r="E3524" t="s">
        <v>2669</v>
      </c>
      <c r="F3524" t="s">
        <v>2660</v>
      </c>
      <c r="I3524" t="s">
        <v>186</v>
      </c>
    </row>
    <row r="3525" spans="1:41" hidden="1" x14ac:dyDescent="0.2">
      <c r="A3525" t="s">
        <v>2646</v>
      </c>
      <c r="B3525" t="s">
        <v>11</v>
      </c>
      <c r="C3525" t="s">
        <v>2648</v>
      </c>
      <c r="D3525" t="s">
        <v>2680</v>
      </c>
      <c r="E3525" t="s">
        <v>2669</v>
      </c>
      <c r="F3525" t="s">
        <v>2660</v>
      </c>
      <c r="G3525" t="s">
        <v>2651</v>
      </c>
      <c r="H3525" t="s">
        <v>2580</v>
      </c>
      <c r="I3525" t="s">
        <v>186</v>
      </c>
      <c r="K3525">
        <v>14.819134</v>
      </c>
      <c r="L3525">
        <v>15.176890999999999</v>
      </c>
      <c r="M3525">
        <v>14.874471</v>
      </c>
      <c r="N3525">
        <v>16.117502000000002</v>
      </c>
      <c r="O3525">
        <v>16.758982</v>
      </c>
      <c r="P3525">
        <v>17.371855</v>
      </c>
      <c r="Q3525">
        <v>18.257954000000002</v>
      </c>
      <c r="R3525">
        <v>18.925739</v>
      </c>
      <c r="S3525">
        <v>19.534548000000001</v>
      </c>
      <c r="T3525">
        <v>20.123927999999999</v>
      </c>
      <c r="U3525">
        <v>20.948936</v>
      </c>
      <c r="V3525">
        <v>21.538879000000001</v>
      </c>
      <c r="W3525">
        <v>22.236979999999999</v>
      </c>
      <c r="X3525">
        <v>22.786131000000001</v>
      </c>
      <c r="Y3525">
        <v>23.374701000000002</v>
      </c>
      <c r="Z3525">
        <v>23.950285000000001</v>
      </c>
      <c r="AA3525">
        <v>24.672585999999999</v>
      </c>
      <c r="AB3525">
        <v>25.482327000000002</v>
      </c>
      <c r="AC3525">
        <v>26.128468999999999</v>
      </c>
      <c r="AD3525">
        <v>27.014153</v>
      </c>
      <c r="AE3525">
        <v>27.820875000000001</v>
      </c>
      <c r="AF3525">
        <v>28.555800999999999</v>
      </c>
      <c r="AG3525">
        <v>29.704798</v>
      </c>
      <c r="AH3525">
        <v>30.773652999999999</v>
      </c>
      <c r="AI3525">
        <v>31.710159000000001</v>
      </c>
      <c r="AJ3525">
        <v>32.725861000000002</v>
      </c>
      <c r="AK3525">
        <v>33.569107000000002</v>
      </c>
      <c r="AL3525">
        <v>34.318027000000001</v>
      </c>
      <c r="AM3525">
        <v>35.206496999999999</v>
      </c>
      <c r="AN3525">
        <v>35.977618999999997</v>
      </c>
      <c r="AO3525" s="1">
        <v>3.1E-2</v>
      </c>
    </row>
    <row r="3526" spans="1:41" hidden="1" x14ac:dyDescent="0.2">
      <c r="A3526" t="s">
        <v>2646</v>
      </c>
      <c r="B3526" t="s">
        <v>13</v>
      </c>
      <c r="C3526" t="s">
        <v>2648</v>
      </c>
      <c r="D3526" t="s">
        <v>2680</v>
      </c>
      <c r="E3526" t="s">
        <v>2669</v>
      </c>
      <c r="F3526" t="s">
        <v>2660</v>
      </c>
      <c r="G3526" t="s">
        <v>2652</v>
      </c>
      <c r="H3526" t="s">
        <v>2581</v>
      </c>
      <c r="I3526" t="s">
        <v>186</v>
      </c>
      <c r="K3526">
        <v>14.819134</v>
      </c>
      <c r="L3526">
        <v>15.172770999999999</v>
      </c>
      <c r="M3526">
        <v>14.593111</v>
      </c>
      <c r="N3526">
        <v>15.507057</v>
      </c>
      <c r="O3526">
        <v>15.99248</v>
      </c>
      <c r="P3526">
        <v>16.442385000000002</v>
      </c>
      <c r="Q3526">
        <v>17.328716</v>
      </c>
      <c r="R3526">
        <v>17.870556000000001</v>
      </c>
      <c r="S3526">
        <v>18.453216999999999</v>
      </c>
      <c r="T3526">
        <v>18.973692</v>
      </c>
      <c r="U3526">
        <v>19.857243</v>
      </c>
      <c r="V3526">
        <v>20.454262</v>
      </c>
      <c r="W3526">
        <v>20.976219</v>
      </c>
      <c r="X3526">
        <v>21.470586999999998</v>
      </c>
      <c r="Y3526">
        <v>22.046854</v>
      </c>
      <c r="Z3526">
        <v>22.642305</v>
      </c>
      <c r="AA3526">
        <v>23.199847999999999</v>
      </c>
      <c r="AB3526">
        <v>23.983604</v>
      </c>
      <c r="AC3526">
        <v>24.548479</v>
      </c>
      <c r="AD3526">
        <v>25.609673999999998</v>
      </c>
      <c r="AE3526">
        <v>26.412178000000001</v>
      </c>
      <c r="AF3526">
        <v>27.026669999999999</v>
      </c>
      <c r="AG3526">
        <v>28.004591000000001</v>
      </c>
      <c r="AH3526">
        <v>28.812618000000001</v>
      </c>
      <c r="AI3526">
        <v>29.479975</v>
      </c>
      <c r="AJ3526">
        <v>30.495049000000002</v>
      </c>
      <c r="AK3526">
        <v>30.963574999999999</v>
      </c>
      <c r="AL3526">
        <v>31.592721999999998</v>
      </c>
      <c r="AM3526">
        <v>32.472560999999999</v>
      </c>
      <c r="AN3526">
        <v>33.227187999999998</v>
      </c>
      <c r="AO3526" s="1">
        <v>2.8000000000000001E-2</v>
      </c>
    </row>
    <row r="3527" spans="1:41" hidden="1" x14ac:dyDescent="0.2">
      <c r="A3527" t="s">
        <v>2646</v>
      </c>
      <c r="B3527" t="s">
        <v>15</v>
      </c>
      <c r="C3527" t="s">
        <v>2648</v>
      </c>
      <c r="D3527" t="s">
        <v>2680</v>
      </c>
      <c r="E3527" t="s">
        <v>2669</v>
      </c>
      <c r="F3527" t="s">
        <v>2660</v>
      </c>
      <c r="G3527" t="s">
        <v>2653</v>
      </c>
      <c r="H3527" t="s">
        <v>2582</v>
      </c>
      <c r="I3527" t="s">
        <v>186</v>
      </c>
      <c r="K3527">
        <v>14.819134</v>
      </c>
      <c r="L3527">
        <v>15.185101</v>
      </c>
      <c r="M3527">
        <v>14.824228</v>
      </c>
      <c r="N3527">
        <v>16.474373</v>
      </c>
      <c r="O3527">
        <v>17.355328</v>
      </c>
      <c r="P3527">
        <v>18.144096000000001</v>
      </c>
      <c r="Q3527">
        <v>19.047514</v>
      </c>
      <c r="R3527">
        <v>19.912521000000002</v>
      </c>
      <c r="S3527">
        <v>21.249227999999999</v>
      </c>
      <c r="T3527">
        <v>21.915835999999999</v>
      </c>
      <c r="U3527">
        <v>22.73057</v>
      </c>
      <c r="V3527">
        <v>23.414387000000001</v>
      </c>
      <c r="W3527">
        <v>24.097034000000001</v>
      </c>
      <c r="X3527">
        <v>24.702504999999999</v>
      </c>
      <c r="Y3527">
        <v>25.210625</v>
      </c>
      <c r="Z3527">
        <v>25.854192999999999</v>
      </c>
      <c r="AA3527">
        <v>26.561337999999999</v>
      </c>
      <c r="AB3527">
        <v>27.193643999999999</v>
      </c>
      <c r="AC3527">
        <v>27.930475000000001</v>
      </c>
      <c r="AD3527">
        <v>28.153233</v>
      </c>
      <c r="AE3527">
        <v>28.835975999999999</v>
      </c>
      <c r="AF3527">
        <v>29.564018000000001</v>
      </c>
      <c r="AG3527">
        <v>30.600006</v>
      </c>
      <c r="AH3527">
        <v>31.602830999999998</v>
      </c>
      <c r="AI3527">
        <v>32.638297999999999</v>
      </c>
      <c r="AJ3527">
        <v>33.627380000000002</v>
      </c>
      <c r="AK3527">
        <v>34.536102</v>
      </c>
      <c r="AL3527">
        <v>35.360092000000002</v>
      </c>
      <c r="AM3527">
        <v>36.327373999999999</v>
      </c>
      <c r="AN3527">
        <v>37.337997000000001</v>
      </c>
      <c r="AO3527" s="1">
        <v>3.2000000000000001E-2</v>
      </c>
    </row>
    <row r="3528" spans="1:41" hidden="1" x14ac:dyDescent="0.2">
      <c r="A3528" t="s">
        <v>2646</v>
      </c>
      <c r="B3528" t="s">
        <v>21</v>
      </c>
      <c r="C3528" t="s">
        <v>2648</v>
      </c>
      <c r="D3528" t="s">
        <v>2680</v>
      </c>
      <c r="E3528" t="s">
        <v>2669</v>
      </c>
      <c r="F3528" t="s">
        <v>2655</v>
      </c>
      <c r="I3528" t="s">
        <v>186</v>
      </c>
    </row>
    <row r="3529" spans="1:41" hidden="1" x14ac:dyDescent="0.2">
      <c r="A3529" t="s">
        <v>2646</v>
      </c>
      <c r="B3529" t="s">
        <v>11</v>
      </c>
      <c r="C3529" t="s">
        <v>2648</v>
      </c>
      <c r="D3529" t="s">
        <v>2680</v>
      </c>
      <c r="E3529" t="s">
        <v>2669</v>
      </c>
      <c r="F3529" t="s">
        <v>2655</v>
      </c>
      <c r="G3529" t="s">
        <v>2651</v>
      </c>
      <c r="H3529" t="s">
        <v>2583</v>
      </c>
      <c r="I3529" t="s">
        <v>186</v>
      </c>
      <c r="K3529">
        <v>5.7808950000000001</v>
      </c>
      <c r="L3529">
        <v>4.4977869999999998</v>
      </c>
      <c r="M3529">
        <v>4.3598189999999999</v>
      </c>
      <c r="N3529">
        <v>4.0665500000000003</v>
      </c>
      <c r="O3529">
        <v>4.0683259999999999</v>
      </c>
      <c r="P3529">
        <v>4.2997290000000001</v>
      </c>
      <c r="Q3529">
        <v>4.5590000000000002</v>
      </c>
      <c r="R3529">
        <v>4.8545639999999999</v>
      </c>
      <c r="S3529">
        <v>5.1351990000000001</v>
      </c>
      <c r="T3529">
        <v>5.3572810000000004</v>
      </c>
      <c r="U3529">
        <v>5.3091609999999996</v>
      </c>
      <c r="V3529">
        <v>5.3988870000000002</v>
      </c>
      <c r="W3529">
        <v>5.6106740000000004</v>
      </c>
      <c r="X3529">
        <v>5.7451470000000002</v>
      </c>
      <c r="Y3529">
        <v>5.8321079999999998</v>
      </c>
      <c r="Z3529">
        <v>5.9992179999999999</v>
      </c>
      <c r="AA3529">
        <v>6.1706789999999998</v>
      </c>
      <c r="AB3529">
        <v>6.3205349999999996</v>
      </c>
      <c r="AC3529">
        <v>6.474424</v>
      </c>
      <c r="AD3529">
        <v>6.6774449999999996</v>
      </c>
      <c r="AE3529">
        <v>6.8751379999999997</v>
      </c>
      <c r="AF3529">
        <v>6.9402359999999996</v>
      </c>
      <c r="AG3529">
        <v>7.0957129999999999</v>
      </c>
      <c r="AH3529">
        <v>7.2395240000000003</v>
      </c>
      <c r="AI3529">
        <v>7.461055</v>
      </c>
      <c r="AJ3529">
        <v>7.6860530000000002</v>
      </c>
      <c r="AK3529">
        <v>7.962987</v>
      </c>
      <c r="AL3529">
        <v>8.1891890000000007</v>
      </c>
      <c r="AM3529">
        <v>8.2319800000000001</v>
      </c>
      <c r="AN3529">
        <v>8.4532070000000008</v>
      </c>
      <c r="AO3529" s="1">
        <v>1.2999999999999999E-2</v>
      </c>
    </row>
    <row r="3530" spans="1:41" hidden="1" x14ac:dyDescent="0.2">
      <c r="A3530" t="s">
        <v>2646</v>
      </c>
      <c r="B3530" t="s">
        <v>13</v>
      </c>
      <c r="C3530" t="s">
        <v>2648</v>
      </c>
      <c r="D3530" t="s">
        <v>2680</v>
      </c>
      <c r="E3530" t="s">
        <v>2669</v>
      </c>
      <c r="F3530" t="s">
        <v>2655</v>
      </c>
      <c r="G3530" t="s">
        <v>2652</v>
      </c>
      <c r="H3530" t="s">
        <v>2584</v>
      </c>
      <c r="I3530" t="s">
        <v>186</v>
      </c>
      <c r="K3530">
        <v>5.8024050000000003</v>
      </c>
      <c r="L3530">
        <v>4.2518060000000002</v>
      </c>
      <c r="M3530">
        <v>3.9767100000000002</v>
      </c>
      <c r="N3530">
        <v>3.6495700000000002</v>
      </c>
      <c r="O3530">
        <v>3.6983199999999998</v>
      </c>
      <c r="P3530">
        <v>3.8405040000000001</v>
      </c>
      <c r="Q3530">
        <v>4.0001420000000003</v>
      </c>
      <c r="R3530">
        <v>4.2189370000000004</v>
      </c>
      <c r="S3530">
        <v>4.334606</v>
      </c>
      <c r="T3530">
        <v>4.4918769999999997</v>
      </c>
      <c r="U3530">
        <v>4.3767110000000002</v>
      </c>
      <c r="V3530">
        <v>4.5321660000000001</v>
      </c>
      <c r="W3530">
        <v>4.7755919999999996</v>
      </c>
      <c r="X3530">
        <v>4.9443659999999996</v>
      </c>
      <c r="Y3530">
        <v>5.0605539999999998</v>
      </c>
      <c r="Z3530">
        <v>5.2266649999999997</v>
      </c>
      <c r="AA3530">
        <v>5.2891260000000004</v>
      </c>
      <c r="AB3530">
        <v>5.3367620000000002</v>
      </c>
      <c r="AC3530">
        <v>5.5332559999999997</v>
      </c>
      <c r="AD3530">
        <v>5.55654</v>
      </c>
      <c r="AE3530">
        <v>5.6599849999999998</v>
      </c>
      <c r="AF3530">
        <v>5.7662890000000004</v>
      </c>
      <c r="AG3530">
        <v>5.8827350000000003</v>
      </c>
      <c r="AH3530">
        <v>5.9131980000000004</v>
      </c>
      <c r="AI3530">
        <v>6.048451</v>
      </c>
      <c r="AJ3530">
        <v>6.1739949999999997</v>
      </c>
      <c r="AK3530">
        <v>6.3501180000000002</v>
      </c>
      <c r="AL3530">
        <v>6.5016740000000004</v>
      </c>
      <c r="AM3530">
        <v>6.5862129999999999</v>
      </c>
      <c r="AN3530">
        <v>6.8697359999999996</v>
      </c>
      <c r="AO3530" s="1">
        <v>6.0000000000000001E-3</v>
      </c>
    </row>
    <row r="3531" spans="1:41" hidden="1" x14ac:dyDescent="0.2">
      <c r="A3531" t="s">
        <v>2646</v>
      </c>
      <c r="B3531" t="s">
        <v>15</v>
      </c>
      <c r="C3531" t="s">
        <v>2648</v>
      </c>
      <c r="D3531" t="s">
        <v>2680</v>
      </c>
      <c r="E3531" t="s">
        <v>2669</v>
      </c>
      <c r="F3531" t="s">
        <v>2655</v>
      </c>
      <c r="G3531" t="s">
        <v>2653</v>
      </c>
      <c r="H3531" t="s">
        <v>2585</v>
      </c>
      <c r="I3531" t="s">
        <v>186</v>
      </c>
      <c r="K3531">
        <v>5.7868680000000001</v>
      </c>
      <c r="L3531">
        <v>5.0053960000000002</v>
      </c>
      <c r="M3531">
        <v>5.0081449999999998</v>
      </c>
      <c r="N3531">
        <v>4.9462070000000002</v>
      </c>
      <c r="O3531">
        <v>5.0887180000000001</v>
      </c>
      <c r="P3531">
        <v>5.4277490000000004</v>
      </c>
      <c r="Q3531">
        <v>5.7308389999999996</v>
      </c>
      <c r="R3531">
        <v>6.2407969999999997</v>
      </c>
      <c r="S3531">
        <v>6.7307030000000001</v>
      </c>
      <c r="T3531">
        <v>7.1213959999999998</v>
      </c>
      <c r="U3531">
        <v>7.4103729999999999</v>
      </c>
      <c r="V3531">
        <v>7.7987719999999996</v>
      </c>
      <c r="W3531">
        <v>7.8576930000000003</v>
      </c>
      <c r="X3531">
        <v>8.1734539999999996</v>
      </c>
      <c r="Y3531">
        <v>8.3232990000000004</v>
      </c>
      <c r="Z3531">
        <v>8.7675239999999999</v>
      </c>
      <c r="AA3531">
        <v>9.0791540000000008</v>
      </c>
      <c r="AB3531">
        <v>9.4278619999999993</v>
      </c>
      <c r="AC3531">
        <v>9.8357620000000008</v>
      </c>
      <c r="AD3531">
        <v>10.346467000000001</v>
      </c>
      <c r="AE3531">
        <v>10.682131</v>
      </c>
      <c r="AF3531">
        <v>10.850429999999999</v>
      </c>
      <c r="AG3531">
        <v>11.061453999999999</v>
      </c>
      <c r="AH3531">
        <v>11.733746999999999</v>
      </c>
      <c r="AI3531">
        <v>11.978872000000001</v>
      </c>
      <c r="AJ3531">
        <v>12.346643</v>
      </c>
      <c r="AK3531">
        <v>12.802740999999999</v>
      </c>
      <c r="AL3531">
        <v>13.090363</v>
      </c>
      <c r="AM3531">
        <v>13.587914</v>
      </c>
      <c r="AN3531">
        <v>14.052091000000001</v>
      </c>
      <c r="AO3531" s="1">
        <v>3.1E-2</v>
      </c>
    </row>
    <row r="3532" spans="1:41" hidden="1" x14ac:dyDescent="0.2">
      <c r="A3532" t="s">
        <v>2646</v>
      </c>
      <c r="B3532" t="s">
        <v>114</v>
      </c>
      <c r="C3532" t="s">
        <v>2648</v>
      </c>
      <c r="D3532" t="s">
        <v>2680</v>
      </c>
      <c r="E3532" t="s">
        <v>2669</v>
      </c>
      <c r="F3532" t="s">
        <v>2670</v>
      </c>
      <c r="I3532" t="s">
        <v>186</v>
      </c>
    </row>
    <row r="3533" spans="1:41" hidden="1" x14ac:dyDescent="0.2">
      <c r="A3533" t="s">
        <v>2646</v>
      </c>
      <c r="B3533" t="s">
        <v>11</v>
      </c>
      <c r="C3533" t="s">
        <v>2648</v>
      </c>
      <c r="D3533" t="s">
        <v>2680</v>
      </c>
      <c r="E3533" t="s">
        <v>2669</v>
      </c>
      <c r="F3533" t="s">
        <v>2670</v>
      </c>
      <c r="G3533" t="s">
        <v>2651</v>
      </c>
      <c r="H3533" t="s">
        <v>2586</v>
      </c>
      <c r="I3533" t="s">
        <v>186</v>
      </c>
      <c r="K3533">
        <v>1.8985300000000001</v>
      </c>
      <c r="L3533">
        <v>1.9600029999999999</v>
      </c>
      <c r="M3533">
        <v>2.0053890000000001</v>
      </c>
      <c r="N3533">
        <v>2.1687460000000001</v>
      </c>
      <c r="O3533">
        <v>2.2112370000000001</v>
      </c>
      <c r="P3533">
        <v>2.2235109999999998</v>
      </c>
      <c r="Q3533">
        <v>2.269657</v>
      </c>
      <c r="R3533">
        <v>2.328112</v>
      </c>
      <c r="S3533">
        <v>2.3793959999999998</v>
      </c>
      <c r="T3533">
        <v>2.4169619999999998</v>
      </c>
      <c r="U3533">
        <v>2.4686170000000001</v>
      </c>
      <c r="V3533">
        <v>2.5172699999999999</v>
      </c>
      <c r="W3533">
        <v>2.5680580000000002</v>
      </c>
      <c r="X3533">
        <v>2.6187619999999998</v>
      </c>
      <c r="Y3533">
        <v>2.662677</v>
      </c>
      <c r="Z3533">
        <v>2.7119680000000002</v>
      </c>
      <c r="AA3533">
        <v>2.7601810000000002</v>
      </c>
      <c r="AB3533">
        <v>2.8086199999999999</v>
      </c>
      <c r="AC3533">
        <v>2.860185</v>
      </c>
      <c r="AD3533">
        <v>2.9174989999999998</v>
      </c>
      <c r="AE3533">
        <v>2.9779270000000002</v>
      </c>
      <c r="AF3533">
        <v>3.0379529999999999</v>
      </c>
      <c r="AG3533">
        <v>3.1027089999999999</v>
      </c>
      <c r="AH3533">
        <v>3.17042</v>
      </c>
      <c r="AI3533">
        <v>3.2347199999999998</v>
      </c>
      <c r="AJ3533">
        <v>3.302101</v>
      </c>
      <c r="AK3533">
        <v>3.370085</v>
      </c>
      <c r="AL3533">
        <v>3.438539</v>
      </c>
      <c r="AM3533">
        <v>3.511009</v>
      </c>
      <c r="AN3533">
        <v>3.5852369999999998</v>
      </c>
      <c r="AO3533" s="1">
        <v>2.1999999999999999E-2</v>
      </c>
    </row>
    <row r="3534" spans="1:41" hidden="1" x14ac:dyDescent="0.2">
      <c r="A3534" t="s">
        <v>2646</v>
      </c>
      <c r="B3534" t="s">
        <v>13</v>
      </c>
      <c r="C3534" t="s">
        <v>2648</v>
      </c>
      <c r="D3534" t="s">
        <v>2680</v>
      </c>
      <c r="E3534" t="s">
        <v>2669</v>
      </c>
      <c r="F3534" t="s">
        <v>2670</v>
      </c>
      <c r="G3534" t="s">
        <v>2652</v>
      </c>
      <c r="H3534" t="s">
        <v>2587</v>
      </c>
      <c r="I3534" t="s">
        <v>186</v>
      </c>
      <c r="K3534">
        <v>1.897397</v>
      </c>
      <c r="L3534">
        <v>1.958528</v>
      </c>
      <c r="M3534">
        <v>1.9972289999999999</v>
      </c>
      <c r="N3534">
        <v>2.1507670000000001</v>
      </c>
      <c r="O3534">
        <v>2.1845889999999999</v>
      </c>
      <c r="P3534">
        <v>2.2036539999999998</v>
      </c>
      <c r="Q3534">
        <v>2.2488510000000002</v>
      </c>
      <c r="R3534">
        <v>2.2998609999999999</v>
      </c>
      <c r="S3534">
        <v>2.3564080000000001</v>
      </c>
      <c r="T3534">
        <v>2.404379</v>
      </c>
      <c r="U3534">
        <v>2.4612370000000001</v>
      </c>
      <c r="V3534">
        <v>2.5192480000000002</v>
      </c>
      <c r="W3534">
        <v>2.5685799999999999</v>
      </c>
      <c r="X3534">
        <v>2.6244360000000002</v>
      </c>
      <c r="Y3534">
        <v>2.683554</v>
      </c>
      <c r="Z3534">
        <v>2.7331919999999998</v>
      </c>
      <c r="AA3534">
        <v>2.7806820000000001</v>
      </c>
      <c r="AB3534">
        <v>2.8300350000000001</v>
      </c>
      <c r="AC3534">
        <v>2.8846090000000002</v>
      </c>
      <c r="AD3534">
        <v>2.9418009999999999</v>
      </c>
      <c r="AE3534">
        <v>2.9936280000000002</v>
      </c>
      <c r="AF3534">
        <v>3.0414569999999999</v>
      </c>
      <c r="AG3534">
        <v>3.0942150000000002</v>
      </c>
      <c r="AH3534">
        <v>3.1414179999999998</v>
      </c>
      <c r="AI3534">
        <v>3.1861280000000001</v>
      </c>
      <c r="AJ3534">
        <v>3.2332100000000001</v>
      </c>
      <c r="AK3534">
        <v>3.2740640000000001</v>
      </c>
      <c r="AL3534">
        <v>3.316907</v>
      </c>
      <c r="AM3534">
        <v>3.3601999999999999</v>
      </c>
      <c r="AN3534">
        <v>3.398066</v>
      </c>
      <c r="AO3534" s="1">
        <v>0.02</v>
      </c>
    </row>
    <row r="3535" spans="1:41" hidden="1" x14ac:dyDescent="0.2">
      <c r="A3535" t="s">
        <v>2646</v>
      </c>
      <c r="B3535" t="s">
        <v>15</v>
      </c>
      <c r="C3535" t="s">
        <v>2648</v>
      </c>
      <c r="D3535" t="s">
        <v>2680</v>
      </c>
      <c r="E3535" t="s">
        <v>2669</v>
      </c>
      <c r="F3535" t="s">
        <v>2670</v>
      </c>
      <c r="G3535" t="s">
        <v>2653</v>
      </c>
      <c r="H3535" t="s">
        <v>2588</v>
      </c>
      <c r="I3535" t="s">
        <v>186</v>
      </c>
      <c r="K3535">
        <v>1.898129</v>
      </c>
      <c r="L3535">
        <v>1.960356</v>
      </c>
      <c r="M3535">
        <v>2.0062350000000002</v>
      </c>
      <c r="N3535">
        <v>2.1738249999999999</v>
      </c>
      <c r="O3535">
        <v>2.2327819999999998</v>
      </c>
      <c r="P3535">
        <v>2.2555010000000002</v>
      </c>
      <c r="Q3535">
        <v>2.3028339999999998</v>
      </c>
      <c r="R3535">
        <v>2.3517519999999998</v>
      </c>
      <c r="S3535">
        <v>2.4012180000000001</v>
      </c>
      <c r="T3535">
        <v>2.4348860000000001</v>
      </c>
      <c r="U3535">
        <v>2.470078</v>
      </c>
      <c r="V3535">
        <v>2.5074480000000001</v>
      </c>
      <c r="W3535">
        <v>2.5473759999999999</v>
      </c>
      <c r="X3535">
        <v>2.588117</v>
      </c>
      <c r="Y3535">
        <v>2.6215440000000001</v>
      </c>
      <c r="Z3535">
        <v>2.661543</v>
      </c>
      <c r="AA3535">
        <v>2.7032210000000001</v>
      </c>
      <c r="AB3535">
        <v>2.7425480000000002</v>
      </c>
      <c r="AC3535">
        <v>2.7873749999999999</v>
      </c>
      <c r="AD3535">
        <v>2.8321779999999999</v>
      </c>
      <c r="AE3535">
        <v>2.8820220000000001</v>
      </c>
      <c r="AF3535">
        <v>2.9320979999999999</v>
      </c>
      <c r="AG3535">
        <v>2.9887269999999999</v>
      </c>
      <c r="AH3535">
        <v>3.0492029999999999</v>
      </c>
      <c r="AI3535">
        <v>3.11483</v>
      </c>
      <c r="AJ3535">
        <v>3.182188</v>
      </c>
      <c r="AK3535">
        <v>3.2476020000000001</v>
      </c>
      <c r="AL3535">
        <v>3.308532</v>
      </c>
      <c r="AM3535">
        <v>3.3727390000000002</v>
      </c>
      <c r="AN3535">
        <v>3.4424220000000001</v>
      </c>
      <c r="AO3535" s="1">
        <v>2.1000000000000001E-2</v>
      </c>
    </row>
    <row r="3536" spans="1:41" hidden="1" x14ac:dyDescent="0.2">
      <c r="A3536" t="s">
        <v>2646</v>
      </c>
      <c r="B3536" t="s">
        <v>118</v>
      </c>
      <c r="C3536" t="s">
        <v>2648</v>
      </c>
      <c r="D3536" t="s">
        <v>2680</v>
      </c>
      <c r="E3536" t="s">
        <v>2669</v>
      </c>
      <c r="F3536" t="s">
        <v>2671</v>
      </c>
      <c r="I3536" t="s">
        <v>186</v>
      </c>
    </row>
    <row r="3537" spans="1:41" hidden="1" x14ac:dyDescent="0.2">
      <c r="A3537" t="s">
        <v>2646</v>
      </c>
      <c r="B3537" t="s">
        <v>11</v>
      </c>
      <c r="C3537" t="s">
        <v>2648</v>
      </c>
      <c r="D3537" t="s">
        <v>2680</v>
      </c>
      <c r="E3537" t="s">
        <v>2669</v>
      </c>
      <c r="F3537" t="s">
        <v>2671</v>
      </c>
      <c r="G3537" t="s">
        <v>2651</v>
      </c>
      <c r="H3537" t="s">
        <v>2589</v>
      </c>
      <c r="I3537" t="s">
        <v>186</v>
      </c>
      <c r="K3537">
        <v>0.71666399999999997</v>
      </c>
      <c r="L3537">
        <v>0.73504000000000003</v>
      </c>
      <c r="M3537">
        <v>0.75029400000000002</v>
      </c>
      <c r="N3537">
        <v>0.76839900000000005</v>
      </c>
      <c r="O3537">
        <v>0.788937</v>
      </c>
      <c r="P3537">
        <v>0.80945999999999996</v>
      </c>
      <c r="Q3537">
        <v>0.83239399999999997</v>
      </c>
      <c r="R3537">
        <v>0.85455099999999995</v>
      </c>
      <c r="S3537">
        <v>0.87787400000000004</v>
      </c>
      <c r="T3537">
        <v>0.90090700000000001</v>
      </c>
      <c r="U3537">
        <v>0.92300800000000005</v>
      </c>
      <c r="V3537">
        <v>0.946218</v>
      </c>
      <c r="W3537">
        <v>0.96992599999999995</v>
      </c>
      <c r="X3537">
        <v>0.99299499999999996</v>
      </c>
      <c r="Y3537">
        <v>1.0178720000000001</v>
      </c>
      <c r="Z3537">
        <v>1.043312</v>
      </c>
      <c r="AA3537">
        <v>1.06792</v>
      </c>
      <c r="AB3537">
        <v>1.094794</v>
      </c>
      <c r="AC3537">
        <v>1.1221639999999999</v>
      </c>
      <c r="AD3537">
        <v>1.150844</v>
      </c>
      <c r="AE3537">
        <v>1.1802429999999999</v>
      </c>
      <c r="AF3537">
        <v>1.2105250000000001</v>
      </c>
      <c r="AG3537">
        <v>1.2417180000000001</v>
      </c>
      <c r="AH3537">
        <v>1.273598</v>
      </c>
      <c r="AI3537">
        <v>1.306138</v>
      </c>
      <c r="AJ3537">
        <v>1.3396779999999999</v>
      </c>
      <c r="AK3537">
        <v>1.373974</v>
      </c>
      <c r="AL3537">
        <v>1.4092260000000001</v>
      </c>
      <c r="AM3537">
        <v>1.4454959999999999</v>
      </c>
      <c r="AN3537">
        <v>1.482631</v>
      </c>
      <c r="AO3537" s="1">
        <v>2.5000000000000001E-2</v>
      </c>
    </row>
    <row r="3538" spans="1:41" hidden="1" x14ac:dyDescent="0.2">
      <c r="A3538" t="s">
        <v>2646</v>
      </c>
      <c r="B3538" t="s">
        <v>13</v>
      </c>
      <c r="C3538" t="s">
        <v>2648</v>
      </c>
      <c r="D3538" t="s">
        <v>2680</v>
      </c>
      <c r="E3538" t="s">
        <v>2669</v>
      </c>
      <c r="F3538" t="s">
        <v>2671</v>
      </c>
      <c r="G3538" t="s">
        <v>2652</v>
      </c>
      <c r="H3538" t="s">
        <v>2590</v>
      </c>
      <c r="I3538" t="s">
        <v>186</v>
      </c>
      <c r="K3538">
        <v>0.71666399999999997</v>
      </c>
      <c r="L3538">
        <v>0.73484000000000005</v>
      </c>
      <c r="M3538">
        <v>0.74964900000000001</v>
      </c>
      <c r="N3538">
        <v>0.76737900000000003</v>
      </c>
      <c r="O3538">
        <v>0.78814099999999998</v>
      </c>
      <c r="P3538">
        <v>0.80953200000000003</v>
      </c>
      <c r="Q3538">
        <v>0.83399000000000001</v>
      </c>
      <c r="R3538">
        <v>0.85847700000000005</v>
      </c>
      <c r="S3538">
        <v>0.88492099999999996</v>
      </c>
      <c r="T3538">
        <v>0.91161899999999996</v>
      </c>
      <c r="U3538">
        <v>0.93797600000000003</v>
      </c>
      <c r="V3538">
        <v>0.96588700000000005</v>
      </c>
      <c r="W3538">
        <v>0.99419800000000003</v>
      </c>
      <c r="X3538">
        <v>1.0216259999999999</v>
      </c>
      <c r="Y3538">
        <v>1.050554</v>
      </c>
      <c r="Z3538">
        <v>1.079626</v>
      </c>
      <c r="AA3538">
        <v>1.107971</v>
      </c>
      <c r="AB3538">
        <v>1.137537</v>
      </c>
      <c r="AC3538">
        <v>1.167205</v>
      </c>
      <c r="AD3538">
        <v>1.198455</v>
      </c>
      <c r="AE3538">
        <v>1.229571</v>
      </c>
      <c r="AF3538">
        <v>1.261082</v>
      </c>
      <c r="AG3538">
        <v>1.292565</v>
      </c>
      <c r="AH3538">
        <v>1.324219</v>
      </c>
      <c r="AI3538">
        <v>1.3556999999999999</v>
      </c>
      <c r="AJ3538">
        <v>1.38798</v>
      </c>
      <c r="AK3538">
        <v>1.41927</v>
      </c>
      <c r="AL3538">
        <v>1.450377</v>
      </c>
      <c r="AM3538">
        <v>1.4812000000000001</v>
      </c>
      <c r="AN3538">
        <v>1.511145</v>
      </c>
      <c r="AO3538" s="1">
        <v>2.5999999999999999E-2</v>
      </c>
    </row>
    <row r="3539" spans="1:41" hidden="1" x14ac:dyDescent="0.2">
      <c r="A3539" t="s">
        <v>2646</v>
      </c>
      <c r="B3539" t="s">
        <v>15</v>
      </c>
      <c r="C3539" t="s">
        <v>2648</v>
      </c>
      <c r="D3539" t="s">
        <v>2680</v>
      </c>
      <c r="E3539" t="s">
        <v>2669</v>
      </c>
      <c r="F3539" t="s">
        <v>2671</v>
      </c>
      <c r="G3539" t="s">
        <v>2653</v>
      </c>
      <c r="H3539" t="s">
        <v>2591</v>
      </c>
      <c r="I3539" t="s">
        <v>186</v>
      </c>
      <c r="K3539">
        <v>0.71666399999999997</v>
      </c>
      <c r="L3539">
        <v>0.73543700000000001</v>
      </c>
      <c r="M3539">
        <v>0.750969</v>
      </c>
      <c r="N3539">
        <v>0.76923799999999998</v>
      </c>
      <c r="O3539">
        <v>0.79012199999999999</v>
      </c>
      <c r="P3539">
        <v>0.80982799999999999</v>
      </c>
      <c r="Q3539">
        <v>0.83080900000000002</v>
      </c>
      <c r="R3539">
        <v>0.849993</v>
      </c>
      <c r="S3539">
        <v>0.86969099999999999</v>
      </c>
      <c r="T3539">
        <v>0.88810100000000003</v>
      </c>
      <c r="U3539">
        <v>0.90458700000000003</v>
      </c>
      <c r="V3539">
        <v>0.92150100000000001</v>
      </c>
      <c r="W3539">
        <v>0.93859999999999999</v>
      </c>
      <c r="X3539">
        <v>0.95498099999999997</v>
      </c>
      <c r="Y3539">
        <v>0.973383</v>
      </c>
      <c r="Z3539">
        <v>0.99298500000000001</v>
      </c>
      <c r="AA3539">
        <v>1.0124759999999999</v>
      </c>
      <c r="AB3539">
        <v>1.034653</v>
      </c>
      <c r="AC3539">
        <v>1.057984</v>
      </c>
      <c r="AD3539">
        <v>1.0826420000000001</v>
      </c>
      <c r="AE3539">
        <v>1.1084750000000001</v>
      </c>
      <c r="AF3539">
        <v>1.135473</v>
      </c>
      <c r="AG3539">
        <v>1.163672</v>
      </c>
      <c r="AH3539">
        <v>1.1932210000000001</v>
      </c>
      <c r="AI3539">
        <v>1.2238979999999999</v>
      </c>
      <c r="AJ3539">
        <v>1.2559340000000001</v>
      </c>
      <c r="AK3539">
        <v>1.2892440000000001</v>
      </c>
      <c r="AL3539">
        <v>1.3238799999999999</v>
      </c>
      <c r="AM3539">
        <v>1.3598269999999999</v>
      </c>
      <c r="AN3539">
        <v>1.397079</v>
      </c>
      <c r="AO3539" s="1">
        <v>2.3E-2</v>
      </c>
    </row>
    <row r="3540" spans="1:41" hidden="1" x14ac:dyDescent="0.2">
      <c r="A3540" t="s">
        <v>2646</v>
      </c>
      <c r="B3540" t="s">
        <v>122</v>
      </c>
    </row>
    <row r="3541" spans="1:41" hidden="1" x14ac:dyDescent="0.2">
      <c r="A3541" t="s">
        <v>2646</v>
      </c>
      <c r="B3541" t="s">
        <v>9</v>
      </c>
      <c r="C3541" t="s">
        <v>2648</v>
      </c>
      <c r="D3541" t="s">
        <v>2680</v>
      </c>
      <c r="E3541" t="s">
        <v>2672</v>
      </c>
      <c r="F3541" t="s">
        <v>2650</v>
      </c>
      <c r="I3541" t="s">
        <v>186</v>
      </c>
    </row>
    <row r="3542" spans="1:41" hidden="1" x14ac:dyDescent="0.2">
      <c r="A3542" t="s">
        <v>2646</v>
      </c>
      <c r="B3542" t="s">
        <v>11</v>
      </c>
      <c r="C3542" t="s">
        <v>2648</v>
      </c>
      <c r="D3542" t="s">
        <v>2680</v>
      </c>
      <c r="E3542" t="s">
        <v>2672</v>
      </c>
      <c r="F3542" t="s">
        <v>2650</v>
      </c>
      <c r="G3542" t="s">
        <v>2651</v>
      </c>
      <c r="H3542" t="s">
        <v>2592</v>
      </c>
      <c r="I3542" t="s">
        <v>186</v>
      </c>
      <c r="K3542">
        <v>21.181087000000002</v>
      </c>
      <c r="L3542">
        <v>24.059414</v>
      </c>
      <c r="M3542">
        <v>24.336732999999999</v>
      </c>
      <c r="N3542">
        <v>24.248525999999998</v>
      </c>
      <c r="O3542">
        <v>24.729555000000001</v>
      </c>
      <c r="P3542">
        <v>25.473852000000001</v>
      </c>
      <c r="Q3542">
        <v>26.523015999999998</v>
      </c>
      <c r="R3542">
        <v>27.840606999999999</v>
      </c>
      <c r="S3542">
        <v>29.059194999999999</v>
      </c>
      <c r="T3542">
        <v>30.308474</v>
      </c>
      <c r="U3542">
        <v>34.078831000000001</v>
      </c>
      <c r="V3542">
        <v>35.299137000000002</v>
      </c>
      <c r="W3542">
        <v>36.901958</v>
      </c>
      <c r="X3542">
        <v>38.047393999999997</v>
      </c>
      <c r="Y3542">
        <v>39.123134999999998</v>
      </c>
      <c r="Z3542">
        <v>40.244598000000003</v>
      </c>
      <c r="AA3542">
        <v>41.446078999999997</v>
      </c>
      <c r="AB3542">
        <v>42.672435999999998</v>
      </c>
      <c r="AC3542">
        <v>43.806384999999999</v>
      </c>
      <c r="AD3542">
        <v>45.239620000000002</v>
      </c>
      <c r="AE3542">
        <v>46.598125000000003</v>
      </c>
      <c r="AF3542">
        <v>47.770924000000001</v>
      </c>
      <c r="AG3542">
        <v>49.165439999999997</v>
      </c>
      <c r="AH3542">
        <v>50.670937000000002</v>
      </c>
      <c r="AI3542">
        <v>51.957023999999997</v>
      </c>
      <c r="AJ3542">
        <v>53.353774999999999</v>
      </c>
      <c r="AK3542">
        <v>54.729309000000001</v>
      </c>
      <c r="AL3542">
        <v>56.074714999999998</v>
      </c>
      <c r="AM3542">
        <v>57.343989999999998</v>
      </c>
      <c r="AN3542">
        <v>58.603935</v>
      </c>
      <c r="AO3542" s="1">
        <v>3.5999999999999997E-2</v>
      </c>
    </row>
    <row r="3543" spans="1:41" hidden="1" x14ac:dyDescent="0.2">
      <c r="A3543" t="s">
        <v>2646</v>
      </c>
      <c r="B3543" t="s">
        <v>13</v>
      </c>
      <c r="C3543" t="s">
        <v>2648</v>
      </c>
      <c r="D3543" t="s">
        <v>2680</v>
      </c>
      <c r="E3543" t="s">
        <v>2672</v>
      </c>
      <c r="F3543" t="s">
        <v>2650</v>
      </c>
      <c r="G3543" t="s">
        <v>2652</v>
      </c>
      <c r="H3543" t="s">
        <v>2593</v>
      </c>
      <c r="I3543" t="s">
        <v>186</v>
      </c>
      <c r="K3543">
        <v>21.180817000000001</v>
      </c>
      <c r="L3543">
        <v>24.440861000000002</v>
      </c>
      <c r="M3543">
        <v>23.388483000000001</v>
      </c>
      <c r="N3543">
        <v>22.543030000000002</v>
      </c>
      <c r="O3543">
        <v>22.558046000000001</v>
      </c>
      <c r="P3543">
        <v>22.884232999999998</v>
      </c>
      <c r="Q3543">
        <v>23.438175000000001</v>
      </c>
      <c r="R3543">
        <v>24.281777999999999</v>
      </c>
      <c r="S3543">
        <v>25.284046</v>
      </c>
      <c r="T3543">
        <v>26.251463000000001</v>
      </c>
      <c r="U3543">
        <v>29.774274999999999</v>
      </c>
      <c r="V3543">
        <v>31.386178999999998</v>
      </c>
      <c r="W3543">
        <v>32.693882000000002</v>
      </c>
      <c r="X3543">
        <v>33.764885</v>
      </c>
      <c r="Y3543">
        <v>34.688152000000002</v>
      </c>
      <c r="Z3543">
        <v>35.644367000000003</v>
      </c>
      <c r="AA3543">
        <v>36.741833</v>
      </c>
      <c r="AB3543">
        <v>37.943351999999997</v>
      </c>
      <c r="AC3543">
        <v>38.972400999999998</v>
      </c>
      <c r="AD3543">
        <v>40.310004999999997</v>
      </c>
      <c r="AE3543">
        <v>41.434570000000001</v>
      </c>
      <c r="AF3543">
        <v>42.483764999999998</v>
      </c>
      <c r="AG3543">
        <v>43.524146999999999</v>
      </c>
      <c r="AH3543">
        <v>44.517108999999998</v>
      </c>
      <c r="AI3543">
        <v>45.48695</v>
      </c>
      <c r="AJ3543">
        <v>46.410198000000001</v>
      </c>
      <c r="AK3543">
        <v>47.181736000000001</v>
      </c>
      <c r="AL3543">
        <v>47.923164</v>
      </c>
      <c r="AM3543">
        <v>48.904136999999999</v>
      </c>
      <c r="AN3543">
        <v>49.781593000000001</v>
      </c>
      <c r="AO3543" s="1">
        <v>0.03</v>
      </c>
    </row>
    <row r="3544" spans="1:41" hidden="1" x14ac:dyDescent="0.2">
      <c r="A3544" t="s">
        <v>2646</v>
      </c>
      <c r="B3544" t="s">
        <v>15</v>
      </c>
      <c r="C3544" t="s">
        <v>2648</v>
      </c>
      <c r="D3544" t="s">
        <v>2680</v>
      </c>
      <c r="E3544" t="s">
        <v>2672</v>
      </c>
      <c r="F3544" t="s">
        <v>2650</v>
      </c>
      <c r="G3544" t="s">
        <v>2653</v>
      </c>
      <c r="H3544" t="s">
        <v>2594</v>
      </c>
      <c r="I3544" t="s">
        <v>186</v>
      </c>
      <c r="K3544">
        <v>21.181217</v>
      </c>
      <c r="L3544">
        <v>25.483588999999998</v>
      </c>
      <c r="M3544">
        <v>25.651672000000001</v>
      </c>
      <c r="N3544">
        <v>26.619467</v>
      </c>
      <c r="O3544">
        <v>28.13588</v>
      </c>
      <c r="P3544">
        <v>29.669198999999999</v>
      </c>
      <c r="Q3544">
        <v>31.199732000000001</v>
      </c>
      <c r="R3544">
        <v>32.865757000000002</v>
      </c>
      <c r="S3544">
        <v>35.13158</v>
      </c>
      <c r="T3544">
        <v>37.025703</v>
      </c>
      <c r="U3544">
        <v>38.825389999999999</v>
      </c>
      <c r="V3544">
        <v>40.902256000000001</v>
      </c>
      <c r="W3544">
        <v>40.765701</v>
      </c>
      <c r="X3544">
        <v>41.715851000000001</v>
      </c>
      <c r="Y3544">
        <v>42.770336</v>
      </c>
      <c r="Z3544">
        <v>44.031478999999997</v>
      </c>
      <c r="AA3544">
        <v>45.420012999999997</v>
      </c>
      <c r="AB3544">
        <v>46.889198</v>
      </c>
      <c r="AC3544">
        <v>48.560603999999998</v>
      </c>
      <c r="AD3544">
        <v>49.968184999999998</v>
      </c>
      <c r="AE3544">
        <v>51.401775000000001</v>
      </c>
      <c r="AF3544">
        <v>52.693676000000004</v>
      </c>
      <c r="AG3544">
        <v>54.363360999999998</v>
      </c>
      <c r="AH3544">
        <v>56.318665000000003</v>
      </c>
      <c r="AI3544">
        <v>58.386226999999998</v>
      </c>
      <c r="AJ3544">
        <v>60.315434000000003</v>
      </c>
      <c r="AK3544">
        <v>62.218788000000004</v>
      </c>
      <c r="AL3544">
        <v>68.405327</v>
      </c>
      <c r="AM3544">
        <v>68.146179000000004</v>
      </c>
      <c r="AN3544">
        <v>72.208382</v>
      </c>
      <c r="AO3544" s="1">
        <v>4.2999999999999997E-2</v>
      </c>
    </row>
    <row r="3545" spans="1:41" hidden="1" x14ac:dyDescent="0.2">
      <c r="A3545" t="s">
        <v>2646</v>
      </c>
      <c r="B3545" t="s">
        <v>79</v>
      </c>
      <c r="C3545" t="s">
        <v>2648</v>
      </c>
      <c r="D3545" t="s">
        <v>2680</v>
      </c>
      <c r="E3545" t="s">
        <v>2672</v>
      </c>
      <c r="F3545" t="s">
        <v>2665</v>
      </c>
      <c r="I3545" t="s">
        <v>186</v>
      </c>
    </row>
    <row r="3546" spans="1:41" hidden="1" x14ac:dyDescent="0.2">
      <c r="A3546" t="s">
        <v>2646</v>
      </c>
      <c r="B3546" t="s">
        <v>11</v>
      </c>
      <c r="C3546" t="s">
        <v>2648</v>
      </c>
      <c r="D3546" t="s">
        <v>2680</v>
      </c>
      <c r="E3546" t="s">
        <v>2672</v>
      </c>
      <c r="F3546" t="s">
        <v>2665</v>
      </c>
      <c r="G3546" t="s">
        <v>2651</v>
      </c>
      <c r="H3546" t="s">
        <v>2595</v>
      </c>
      <c r="I3546" t="s">
        <v>186</v>
      </c>
      <c r="K3546">
        <v>31.398050000000001</v>
      </c>
      <c r="L3546">
        <v>32.156058999999999</v>
      </c>
      <c r="M3546">
        <v>33.758868999999997</v>
      </c>
      <c r="N3546">
        <v>34.994971999999997</v>
      </c>
      <c r="O3546">
        <v>35.784229000000003</v>
      </c>
      <c r="P3546">
        <v>37.047908999999997</v>
      </c>
      <c r="Q3546">
        <v>38.406238999999999</v>
      </c>
      <c r="R3546">
        <v>39.731524999999998</v>
      </c>
      <c r="S3546">
        <v>40.929355999999999</v>
      </c>
      <c r="T3546">
        <v>42.549221000000003</v>
      </c>
      <c r="U3546">
        <v>48.371493999999998</v>
      </c>
      <c r="V3546">
        <v>49.722754999999999</v>
      </c>
      <c r="W3546">
        <v>51.718604999999997</v>
      </c>
      <c r="X3546">
        <v>53.054459000000001</v>
      </c>
      <c r="Y3546">
        <v>54.383499</v>
      </c>
      <c r="Z3546">
        <v>55.777340000000002</v>
      </c>
      <c r="AA3546">
        <v>57.203220000000002</v>
      </c>
      <c r="AB3546">
        <v>59.016354</v>
      </c>
      <c r="AC3546">
        <v>60.335341999999997</v>
      </c>
      <c r="AD3546">
        <v>62.190643000000001</v>
      </c>
      <c r="AE3546">
        <v>63.922482000000002</v>
      </c>
      <c r="AF3546">
        <v>65.487480000000005</v>
      </c>
      <c r="AG3546">
        <v>67.616516000000004</v>
      </c>
      <c r="AH3546">
        <v>69.634597999999997</v>
      </c>
      <c r="AI3546">
        <v>71.512161000000006</v>
      </c>
      <c r="AJ3546">
        <v>73.568741000000003</v>
      </c>
      <c r="AK3546">
        <v>75.460357999999999</v>
      </c>
      <c r="AL3546">
        <v>77.028747999999993</v>
      </c>
      <c r="AM3546">
        <v>78.844207999999995</v>
      </c>
      <c r="AN3546">
        <v>80.822226999999998</v>
      </c>
      <c r="AO3546" s="1">
        <v>3.3000000000000002E-2</v>
      </c>
    </row>
    <row r="3547" spans="1:41" hidden="1" x14ac:dyDescent="0.2">
      <c r="A3547" t="s">
        <v>2646</v>
      </c>
      <c r="B3547" t="s">
        <v>13</v>
      </c>
      <c r="C3547" t="s">
        <v>2648</v>
      </c>
      <c r="D3547" t="s">
        <v>2680</v>
      </c>
      <c r="E3547" t="s">
        <v>2672</v>
      </c>
      <c r="F3547" t="s">
        <v>2665</v>
      </c>
      <c r="G3547" t="s">
        <v>2652</v>
      </c>
      <c r="H3547" t="s">
        <v>2596</v>
      </c>
      <c r="I3547" t="s">
        <v>186</v>
      </c>
      <c r="K3547">
        <v>31.398050000000001</v>
      </c>
      <c r="L3547">
        <v>32.147331000000001</v>
      </c>
      <c r="M3547">
        <v>33.227997000000002</v>
      </c>
      <c r="N3547">
        <v>33.869712999999997</v>
      </c>
      <c r="O3547">
        <v>34.545859999999998</v>
      </c>
      <c r="P3547">
        <v>35.630603999999998</v>
      </c>
      <c r="Q3547">
        <v>36.995441</v>
      </c>
      <c r="R3547">
        <v>38.163840999999998</v>
      </c>
      <c r="S3547">
        <v>39.374507999999999</v>
      </c>
      <c r="T3547">
        <v>40.796700000000001</v>
      </c>
      <c r="U3547">
        <v>46.441775999999997</v>
      </c>
      <c r="V3547">
        <v>48.554595999999997</v>
      </c>
      <c r="W3547">
        <v>49.908104000000002</v>
      </c>
      <c r="X3547">
        <v>51.179977000000001</v>
      </c>
      <c r="Y3547">
        <v>52.492893000000002</v>
      </c>
      <c r="Z3547">
        <v>53.787647</v>
      </c>
      <c r="AA3547">
        <v>55.026108000000001</v>
      </c>
      <c r="AB3547">
        <v>56.648544000000001</v>
      </c>
      <c r="AC3547">
        <v>58.016768999999996</v>
      </c>
      <c r="AD3547">
        <v>60.157863999999996</v>
      </c>
      <c r="AE3547">
        <v>61.809345</v>
      </c>
      <c r="AF3547">
        <v>63.231845999999997</v>
      </c>
      <c r="AG3547">
        <v>65.056685999999999</v>
      </c>
      <c r="AH3547">
        <v>66.805496000000005</v>
      </c>
      <c r="AI3547">
        <v>68.290688000000003</v>
      </c>
      <c r="AJ3547">
        <v>70.063109999999995</v>
      </c>
      <c r="AK3547">
        <v>71.102478000000005</v>
      </c>
      <c r="AL3547">
        <v>72.699141999999995</v>
      </c>
      <c r="AM3547">
        <v>74.656929000000005</v>
      </c>
      <c r="AN3547">
        <v>76.472504000000001</v>
      </c>
      <c r="AO3547" s="1">
        <v>3.1E-2</v>
      </c>
    </row>
    <row r="3548" spans="1:41" hidden="1" x14ac:dyDescent="0.2">
      <c r="A3548" t="s">
        <v>2646</v>
      </c>
      <c r="B3548" t="s">
        <v>15</v>
      </c>
      <c r="C3548" t="s">
        <v>2648</v>
      </c>
      <c r="D3548" t="s">
        <v>2680</v>
      </c>
      <c r="E3548" t="s">
        <v>2672</v>
      </c>
      <c r="F3548" t="s">
        <v>2665</v>
      </c>
      <c r="G3548" t="s">
        <v>2653</v>
      </c>
      <c r="H3548" t="s">
        <v>2597</v>
      </c>
      <c r="I3548" t="s">
        <v>186</v>
      </c>
      <c r="K3548">
        <v>31.398050000000001</v>
      </c>
      <c r="L3548">
        <v>32.173450000000003</v>
      </c>
      <c r="M3548">
        <v>33.608196</v>
      </c>
      <c r="N3548">
        <v>35.710613000000002</v>
      </c>
      <c r="O3548">
        <v>37.045551000000003</v>
      </c>
      <c r="P3548">
        <v>38.440125000000002</v>
      </c>
      <c r="Q3548">
        <v>39.918633</v>
      </c>
      <c r="R3548">
        <v>41.420780000000001</v>
      </c>
      <c r="S3548">
        <v>43.598033999999998</v>
      </c>
      <c r="T3548">
        <v>44.977093000000004</v>
      </c>
      <c r="U3548">
        <v>46.362278000000003</v>
      </c>
      <c r="V3548">
        <v>48.371780000000001</v>
      </c>
      <c r="W3548">
        <v>53.541893000000002</v>
      </c>
      <c r="X3548">
        <v>54.744129000000001</v>
      </c>
      <c r="Y3548">
        <v>56.534942999999998</v>
      </c>
      <c r="Z3548">
        <v>57.767085999999999</v>
      </c>
      <c r="AA3548">
        <v>59.203274</v>
      </c>
      <c r="AB3548">
        <v>60.467467999999997</v>
      </c>
      <c r="AC3548">
        <v>61.875923</v>
      </c>
      <c r="AD3548">
        <v>62.743640999999997</v>
      </c>
      <c r="AE3548">
        <v>64.093474999999998</v>
      </c>
      <c r="AF3548">
        <v>65.893776000000003</v>
      </c>
      <c r="AG3548">
        <v>68.024970999999994</v>
      </c>
      <c r="AH3548">
        <v>69.673957999999999</v>
      </c>
      <c r="AI3548">
        <v>71.861671000000001</v>
      </c>
      <c r="AJ3548">
        <v>73.724113000000003</v>
      </c>
      <c r="AK3548">
        <v>75.544922</v>
      </c>
      <c r="AL3548">
        <v>77.196899000000002</v>
      </c>
      <c r="AM3548">
        <v>79.385627999999997</v>
      </c>
      <c r="AN3548">
        <v>81.655113</v>
      </c>
      <c r="AO3548" s="1">
        <v>3.4000000000000002E-2</v>
      </c>
    </row>
    <row r="3549" spans="1:41" hidden="1" x14ac:dyDescent="0.2">
      <c r="A3549" t="s">
        <v>2646</v>
      </c>
      <c r="B3549" t="s">
        <v>83</v>
      </c>
      <c r="C3549" t="s">
        <v>2648</v>
      </c>
      <c r="D3549" t="s">
        <v>2680</v>
      </c>
      <c r="E3549" t="s">
        <v>2672</v>
      </c>
      <c r="F3549" t="s">
        <v>2666</v>
      </c>
      <c r="I3549" t="s">
        <v>186</v>
      </c>
    </row>
    <row r="3550" spans="1:41" hidden="1" x14ac:dyDescent="0.2">
      <c r="A3550" t="s">
        <v>2646</v>
      </c>
      <c r="B3550" t="s">
        <v>11</v>
      </c>
      <c r="C3550" t="s">
        <v>2648</v>
      </c>
      <c r="D3550" t="s">
        <v>2680</v>
      </c>
      <c r="E3550" t="s">
        <v>2672</v>
      </c>
      <c r="F3550" t="s">
        <v>2666</v>
      </c>
      <c r="G3550" t="s">
        <v>2651</v>
      </c>
      <c r="H3550" t="s">
        <v>2598</v>
      </c>
      <c r="I3550" t="s">
        <v>186</v>
      </c>
      <c r="K3550">
        <v>29.587118</v>
      </c>
      <c r="L3550">
        <v>29.581289000000002</v>
      </c>
      <c r="M3550">
        <v>28.223977999999999</v>
      </c>
      <c r="N3550">
        <v>29.263344</v>
      </c>
      <c r="O3550">
        <v>29.920286000000001</v>
      </c>
      <c r="P3550">
        <v>30.967189999999999</v>
      </c>
      <c r="Q3550">
        <v>32.089458</v>
      </c>
      <c r="R3550">
        <v>33.196606000000003</v>
      </c>
      <c r="S3550">
        <v>34.197280999999997</v>
      </c>
      <c r="T3550">
        <v>35.550423000000002</v>
      </c>
      <c r="U3550">
        <v>40.711632000000002</v>
      </c>
      <c r="V3550">
        <v>41.848346999999997</v>
      </c>
      <c r="W3550">
        <v>43.587372000000002</v>
      </c>
      <c r="X3550">
        <v>44.712913999999998</v>
      </c>
      <c r="Y3550">
        <v>45.832664000000001</v>
      </c>
      <c r="Z3550">
        <v>47.006839999999997</v>
      </c>
      <c r="AA3550">
        <v>48.207932</v>
      </c>
      <c r="AB3550">
        <v>49.734637999999997</v>
      </c>
      <c r="AC3550">
        <v>50.845824999999998</v>
      </c>
      <c r="AD3550">
        <v>52.408217999999998</v>
      </c>
      <c r="AE3550">
        <v>53.866641999999999</v>
      </c>
      <c r="AF3550">
        <v>55.185001</v>
      </c>
      <c r="AG3550">
        <v>56.917014999999999</v>
      </c>
      <c r="AH3550">
        <v>58.605849999999997</v>
      </c>
      <c r="AI3550">
        <v>60.185482</v>
      </c>
      <c r="AJ3550">
        <v>61.915610999999998</v>
      </c>
      <c r="AK3550">
        <v>63.507534</v>
      </c>
      <c r="AL3550">
        <v>64.827918999999994</v>
      </c>
      <c r="AM3550">
        <v>66.355827000000005</v>
      </c>
      <c r="AN3550">
        <v>68.020263999999997</v>
      </c>
      <c r="AO3550" s="1">
        <v>2.9000000000000001E-2</v>
      </c>
    </row>
    <row r="3551" spans="1:41" hidden="1" x14ac:dyDescent="0.2">
      <c r="A3551" t="s">
        <v>2646</v>
      </c>
      <c r="B3551" t="s">
        <v>13</v>
      </c>
      <c r="C3551" t="s">
        <v>2648</v>
      </c>
      <c r="D3551" t="s">
        <v>2680</v>
      </c>
      <c r="E3551" t="s">
        <v>2672</v>
      </c>
      <c r="F3551" t="s">
        <v>2666</v>
      </c>
      <c r="G3551" t="s">
        <v>2652</v>
      </c>
      <c r="H3551" t="s">
        <v>2599</v>
      </c>
      <c r="I3551" t="s">
        <v>186</v>
      </c>
      <c r="K3551">
        <v>29.586939000000001</v>
      </c>
      <c r="L3551">
        <v>29.573343000000001</v>
      </c>
      <c r="M3551">
        <v>27.816727</v>
      </c>
      <c r="N3551">
        <v>28.357056</v>
      </c>
      <c r="O3551">
        <v>28.924264999999998</v>
      </c>
      <c r="P3551">
        <v>29.817481999999998</v>
      </c>
      <c r="Q3551">
        <v>30.945084000000001</v>
      </c>
      <c r="R3551">
        <v>31.927606999999998</v>
      </c>
      <c r="S3551">
        <v>32.960639999999998</v>
      </c>
      <c r="T3551">
        <v>34.150764000000002</v>
      </c>
      <c r="U3551">
        <v>39.175114000000001</v>
      </c>
      <c r="V3551">
        <v>41.029259000000003</v>
      </c>
      <c r="W3551">
        <v>42.140076000000001</v>
      </c>
      <c r="X3551">
        <v>43.220759999999999</v>
      </c>
      <c r="Y3551">
        <v>44.329338</v>
      </c>
      <c r="Z3551">
        <v>45.443409000000003</v>
      </c>
      <c r="AA3551">
        <v>46.472126000000003</v>
      </c>
      <c r="AB3551">
        <v>47.829765000000002</v>
      </c>
      <c r="AC3551">
        <v>48.985188000000001</v>
      </c>
      <c r="AD3551">
        <v>50.794193</v>
      </c>
      <c r="AE3551">
        <v>52.18779</v>
      </c>
      <c r="AF3551">
        <v>53.385002</v>
      </c>
      <c r="AG3551">
        <v>54.924599000000001</v>
      </c>
      <c r="AH3551">
        <v>56.365977999999998</v>
      </c>
      <c r="AI3551">
        <v>57.623142000000001</v>
      </c>
      <c r="AJ3551">
        <v>59.140743000000001</v>
      </c>
      <c r="AK3551">
        <v>60.018813999999999</v>
      </c>
      <c r="AL3551">
        <v>61.366261000000002</v>
      </c>
      <c r="AM3551">
        <v>63.01849</v>
      </c>
      <c r="AN3551">
        <v>64.550765999999996</v>
      </c>
      <c r="AO3551" s="1">
        <v>2.7E-2</v>
      </c>
    </row>
    <row r="3552" spans="1:41" hidden="1" x14ac:dyDescent="0.2">
      <c r="A3552" t="s">
        <v>2646</v>
      </c>
      <c r="B3552" t="s">
        <v>15</v>
      </c>
      <c r="C3552" t="s">
        <v>2648</v>
      </c>
      <c r="D3552" t="s">
        <v>2680</v>
      </c>
      <c r="E3552" t="s">
        <v>2672</v>
      </c>
      <c r="F3552" t="s">
        <v>2666</v>
      </c>
      <c r="G3552" t="s">
        <v>2653</v>
      </c>
      <c r="H3552" t="s">
        <v>2600</v>
      </c>
      <c r="I3552" t="s">
        <v>186</v>
      </c>
      <c r="K3552">
        <v>29.586946000000001</v>
      </c>
      <c r="L3552">
        <v>29.597367999999999</v>
      </c>
      <c r="M3552">
        <v>28.128159</v>
      </c>
      <c r="N3552">
        <v>29.882431</v>
      </c>
      <c r="O3552">
        <v>30.997057000000002</v>
      </c>
      <c r="P3552">
        <v>32.156956000000001</v>
      </c>
      <c r="Q3552">
        <v>33.384155</v>
      </c>
      <c r="R3552">
        <v>34.621341999999999</v>
      </c>
      <c r="S3552">
        <v>36.443686999999997</v>
      </c>
      <c r="T3552">
        <v>37.599044999999997</v>
      </c>
      <c r="U3552">
        <v>38.768627000000002</v>
      </c>
      <c r="V3552">
        <v>40.490143000000003</v>
      </c>
      <c r="W3552">
        <v>45.079490999999997</v>
      </c>
      <c r="X3552">
        <v>46.098232000000003</v>
      </c>
      <c r="Y3552">
        <v>47.61253</v>
      </c>
      <c r="Z3552">
        <v>48.678978000000001</v>
      </c>
      <c r="AA3552">
        <v>49.857807000000001</v>
      </c>
      <c r="AB3552">
        <v>50.922043000000002</v>
      </c>
      <c r="AC3552">
        <v>52.107391</v>
      </c>
      <c r="AD3552">
        <v>52.842357999999997</v>
      </c>
      <c r="AE3552">
        <v>54.008040999999999</v>
      </c>
      <c r="AF3552">
        <v>55.490242000000002</v>
      </c>
      <c r="AG3552">
        <v>57.283816999999999</v>
      </c>
      <c r="AH3552">
        <v>58.672066000000001</v>
      </c>
      <c r="AI3552">
        <v>60.484940000000002</v>
      </c>
      <c r="AJ3552">
        <v>62.071556000000001</v>
      </c>
      <c r="AK3552">
        <v>63.585113999999997</v>
      </c>
      <c r="AL3552">
        <v>65.006065000000007</v>
      </c>
      <c r="AM3552">
        <v>66.843879999999999</v>
      </c>
      <c r="AN3552">
        <v>68.759155000000007</v>
      </c>
      <c r="AO3552" s="1">
        <v>0.03</v>
      </c>
    </row>
    <row r="3553" spans="1:41" hidden="1" x14ac:dyDescent="0.2">
      <c r="A3553" t="s">
        <v>2646</v>
      </c>
      <c r="B3553" t="s">
        <v>87</v>
      </c>
      <c r="C3553" t="s">
        <v>2648</v>
      </c>
      <c r="D3553" t="s">
        <v>2680</v>
      </c>
      <c r="E3553" t="s">
        <v>2672</v>
      </c>
      <c r="F3553" t="s">
        <v>2667</v>
      </c>
      <c r="I3553" t="s">
        <v>186</v>
      </c>
    </row>
    <row r="3554" spans="1:41" hidden="1" x14ac:dyDescent="0.2">
      <c r="A3554" t="s">
        <v>2646</v>
      </c>
      <c r="B3554" t="s">
        <v>11</v>
      </c>
      <c r="C3554" t="s">
        <v>2648</v>
      </c>
      <c r="D3554" t="s">
        <v>2680</v>
      </c>
      <c r="E3554" t="s">
        <v>2672</v>
      </c>
      <c r="F3554" t="s">
        <v>2667</v>
      </c>
      <c r="G3554" t="s">
        <v>2651</v>
      </c>
      <c r="H3554" t="s">
        <v>2601</v>
      </c>
      <c r="I3554" t="s">
        <v>186</v>
      </c>
      <c r="K3554">
        <v>14.864630999999999</v>
      </c>
      <c r="L3554">
        <v>15.880589000000001</v>
      </c>
      <c r="M3554">
        <v>15.187196999999999</v>
      </c>
      <c r="N3554">
        <v>16.644451</v>
      </c>
      <c r="O3554">
        <v>17.079709999999999</v>
      </c>
      <c r="P3554">
        <v>17.532722</v>
      </c>
      <c r="Q3554">
        <v>18.325673999999999</v>
      </c>
      <c r="R3554">
        <v>19.071760000000001</v>
      </c>
      <c r="S3554">
        <v>19.772722000000002</v>
      </c>
      <c r="T3554">
        <v>20.171015000000001</v>
      </c>
      <c r="U3554">
        <v>21.477717999999999</v>
      </c>
      <c r="V3554">
        <v>22.192195999999999</v>
      </c>
      <c r="W3554">
        <v>22.859936000000001</v>
      </c>
      <c r="X3554">
        <v>23.606736999999999</v>
      </c>
      <c r="Y3554">
        <v>24.282454999999999</v>
      </c>
      <c r="Z3554">
        <v>25.091995000000001</v>
      </c>
      <c r="AA3554">
        <v>26.009398000000001</v>
      </c>
      <c r="AB3554">
        <v>26.850113</v>
      </c>
      <c r="AC3554">
        <v>27.582380000000001</v>
      </c>
      <c r="AD3554">
        <v>28.527837999999999</v>
      </c>
      <c r="AE3554">
        <v>29.383185999999998</v>
      </c>
      <c r="AF3554">
        <v>30.102636</v>
      </c>
      <c r="AG3554">
        <v>31.248058</v>
      </c>
      <c r="AH3554">
        <v>32.480499000000002</v>
      </c>
      <c r="AI3554">
        <v>33.400683999999998</v>
      </c>
      <c r="AJ3554">
        <v>34.559708000000001</v>
      </c>
      <c r="AK3554">
        <v>35.573436999999998</v>
      </c>
      <c r="AL3554">
        <v>36.322124000000002</v>
      </c>
      <c r="AM3554">
        <v>37.187835999999997</v>
      </c>
      <c r="AN3554">
        <v>37.995860999999998</v>
      </c>
      <c r="AO3554" s="1">
        <v>3.3000000000000002E-2</v>
      </c>
    </row>
    <row r="3555" spans="1:41" hidden="1" x14ac:dyDescent="0.2">
      <c r="A3555" t="s">
        <v>2646</v>
      </c>
      <c r="B3555" t="s">
        <v>13</v>
      </c>
      <c r="C3555" t="s">
        <v>2648</v>
      </c>
      <c r="D3555" t="s">
        <v>2680</v>
      </c>
      <c r="E3555" t="s">
        <v>2672</v>
      </c>
      <c r="F3555" t="s">
        <v>2667</v>
      </c>
      <c r="G3555" t="s">
        <v>2652</v>
      </c>
      <c r="H3555" t="s">
        <v>2602</v>
      </c>
      <c r="I3555" t="s">
        <v>186</v>
      </c>
      <c r="K3555">
        <v>14.864630999999999</v>
      </c>
      <c r="L3555">
        <v>15.876279</v>
      </c>
      <c r="M3555">
        <v>14.726345999999999</v>
      </c>
      <c r="N3555">
        <v>15.56321</v>
      </c>
      <c r="O3555">
        <v>16.044996000000001</v>
      </c>
      <c r="P3555">
        <v>16.591251</v>
      </c>
      <c r="Q3555">
        <v>17.267439</v>
      </c>
      <c r="R3555">
        <v>18.038150999999999</v>
      </c>
      <c r="S3555">
        <v>18.700253</v>
      </c>
      <c r="T3555">
        <v>19.141546000000002</v>
      </c>
      <c r="U3555">
        <v>20.237476000000001</v>
      </c>
      <c r="V3555">
        <v>21.003489999999999</v>
      </c>
      <c r="W3555">
        <v>21.537503999999998</v>
      </c>
      <c r="X3555">
        <v>21.902318999999999</v>
      </c>
      <c r="Y3555">
        <v>22.498821</v>
      </c>
      <c r="Z3555">
        <v>23.024737999999999</v>
      </c>
      <c r="AA3555">
        <v>23.651572999999999</v>
      </c>
      <c r="AB3555">
        <v>24.472099</v>
      </c>
      <c r="AC3555">
        <v>25.046068000000002</v>
      </c>
      <c r="AD3555">
        <v>26.193735</v>
      </c>
      <c r="AE3555">
        <v>27.038841000000001</v>
      </c>
      <c r="AF3555">
        <v>27.643561999999999</v>
      </c>
      <c r="AG3555">
        <v>28.810925000000001</v>
      </c>
      <c r="AH3555">
        <v>29.681808</v>
      </c>
      <c r="AI3555">
        <v>30.434885000000001</v>
      </c>
      <c r="AJ3555">
        <v>31.480443999999999</v>
      </c>
      <c r="AK3555">
        <v>31.915253</v>
      </c>
      <c r="AL3555">
        <v>32.675133000000002</v>
      </c>
      <c r="AM3555">
        <v>33.778571999999997</v>
      </c>
      <c r="AN3555">
        <v>34.661873</v>
      </c>
      <c r="AO3555" s="1">
        <v>0.03</v>
      </c>
    </row>
    <row r="3556" spans="1:41" hidden="1" x14ac:dyDescent="0.2">
      <c r="A3556" t="s">
        <v>2646</v>
      </c>
      <c r="B3556" t="s">
        <v>15</v>
      </c>
      <c r="C3556" t="s">
        <v>2648</v>
      </c>
      <c r="D3556" t="s">
        <v>2680</v>
      </c>
      <c r="E3556" t="s">
        <v>2672</v>
      </c>
      <c r="F3556" t="s">
        <v>2667</v>
      </c>
      <c r="G3556" t="s">
        <v>2653</v>
      </c>
      <c r="H3556" t="s">
        <v>2603</v>
      </c>
      <c r="I3556" t="s">
        <v>186</v>
      </c>
      <c r="K3556">
        <v>14.864630999999999</v>
      </c>
      <c r="L3556">
        <v>15.889179</v>
      </c>
      <c r="M3556">
        <v>14.901909</v>
      </c>
      <c r="N3556">
        <v>16.740635000000001</v>
      </c>
      <c r="O3556">
        <v>17.599029999999999</v>
      </c>
      <c r="P3556">
        <v>18.354679000000001</v>
      </c>
      <c r="Q3556">
        <v>19.185718999999999</v>
      </c>
      <c r="R3556">
        <v>20.266386000000001</v>
      </c>
      <c r="S3556">
        <v>21.867515999999998</v>
      </c>
      <c r="T3556">
        <v>22.669315000000001</v>
      </c>
      <c r="U3556">
        <v>23.649685000000002</v>
      </c>
      <c r="V3556">
        <v>24.544039000000001</v>
      </c>
      <c r="W3556">
        <v>25.589677999999999</v>
      </c>
      <c r="X3556">
        <v>26.362196000000001</v>
      </c>
      <c r="Y3556">
        <v>27.00281</v>
      </c>
      <c r="Z3556">
        <v>27.771791</v>
      </c>
      <c r="AA3556">
        <v>28.631883999999999</v>
      </c>
      <c r="AB3556">
        <v>29.273295999999998</v>
      </c>
      <c r="AC3556">
        <v>30.112444</v>
      </c>
      <c r="AD3556">
        <v>30.332982999999999</v>
      </c>
      <c r="AE3556">
        <v>30.879213</v>
      </c>
      <c r="AF3556">
        <v>31.704640999999999</v>
      </c>
      <c r="AG3556">
        <v>32.879406000000003</v>
      </c>
      <c r="AH3556">
        <v>33.958694000000001</v>
      </c>
      <c r="AI3556">
        <v>35.351616</v>
      </c>
      <c r="AJ3556">
        <v>36.293143999999998</v>
      </c>
      <c r="AK3556">
        <v>37.323470999999998</v>
      </c>
      <c r="AL3556">
        <v>37.983542999999997</v>
      </c>
      <c r="AM3556">
        <v>38.917113999999998</v>
      </c>
      <c r="AN3556">
        <v>40.151164999999999</v>
      </c>
      <c r="AO3556" s="1">
        <v>3.5000000000000003E-2</v>
      </c>
    </row>
    <row r="3557" spans="1:41" hidden="1" x14ac:dyDescent="0.2">
      <c r="A3557" t="s">
        <v>2646</v>
      </c>
      <c r="B3557" t="s">
        <v>17</v>
      </c>
      <c r="C3557" t="s">
        <v>2648</v>
      </c>
      <c r="D3557" t="s">
        <v>2680</v>
      </c>
      <c r="E3557" t="s">
        <v>2672</v>
      </c>
      <c r="F3557" t="s">
        <v>2654</v>
      </c>
      <c r="I3557" t="s">
        <v>186</v>
      </c>
    </row>
    <row r="3558" spans="1:41" x14ac:dyDescent="0.2">
      <c r="A3558" t="s">
        <v>2646</v>
      </c>
      <c r="B3558" t="s">
        <v>11</v>
      </c>
      <c r="C3558" t="s">
        <v>2648</v>
      </c>
      <c r="D3558" t="s">
        <v>2680</v>
      </c>
      <c r="E3558" t="s">
        <v>2672</v>
      </c>
      <c r="F3558" t="s">
        <v>2654</v>
      </c>
      <c r="G3558" t="s">
        <v>2651</v>
      </c>
      <c r="H3558" t="s">
        <v>2604</v>
      </c>
      <c r="I3558" t="s">
        <v>186</v>
      </c>
      <c r="K3558" s="4">
        <v>26.286239999999999</v>
      </c>
      <c r="L3558" s="4">
        <v>26.534624000000001</v>
      </c>
      <c r="M3558" s="4">
        <v>26.451107</v>
      </c>
      <c r="N3558" s="4">
        <v>27.979835999999999</v>
      </c>
      <c r="O3558">
        <v>28.705881000000002</v>
      </c>
      <c r="P3558">
        <v>29.437381999999999</v>
      </c>
      <c r="Q3558">
        <v>30.352319999999999</v>
      </c>
      <c r="R3558">
        <v>31.329075</v>
      </c>
      <c r="S3558">
        <v>32.224575000000002</v>
      </c>
      <c r="T3558">
        <v>32.925873000000003</v>
      </c>
      <c r="U3558">
        <v>37.036895999999999</v>
      </c>
      <c r="V3558">
        <v>37.899242000000001</v>
      </c>
      <c r="W3558">
        <v>39.327080000000002</v>
      </c>
      <c r="X3558">
        <v>40.215434999999999</v>
      </c>
      <c r="Y3558">
        <v>41.221226000000001</v>
      </c>
      <c r="Z3558">
        <v>42.265663000000004</v>
      </c>
      <c r="AA3558">
        <v>43.476340999999998</v>
      </c>
      <c r="AB3558">
        <v>44.620097999999999</v>
      </c>
      <c r="AC3558">
        <v>45.708388999999997</v>
      </c>
      <c r="AD3558">
        <v>47.020266999999997</v>
      </c>
      <c r="AE3558">
        <v>48.269638</v>
      </c>
      <c r="AF3558">
        <v>49.401291000000001</v>
      </c>
      <c r="AG3558">
        <v>50.995823000000001</v>
      </c>
      <c r="AH3558">
        <v>52.652439000000001</v>
      </c>
      <c r="AI3558">
        <v>54.105755000000002</v>
      </c>
      <c r="AJ3558">
        <v>55.606853000000001</v>
      </c>
      <c r="AK3558">
        <v>56.978394000000002</v>
      </c>
      <c r="AL3558">
        <v>58.206767999999997</v>
      </c>
      <c r="AM3558">
        <v>59.530624000000003</v>
      </c>
      <c r="AN3558">
        <v>60.726455999999999</v>
      </c>
      <c r="AO3558" s="1">
        <v>2.9000000000000001E-2</v>
      </c>
    </row>
    <row r="3559" spans="1:41" x14ac:dyDescent="0.2">
      <c r="A3559" t="s">
        <v>2646</v>
      </c>
      <c r="B3559" t="s">
        <v>13</v>
      </c>
      <c r="C3559" t="s">
        <v>2648</v>
      </c>
      <c r="D3559" t="s">
        <v>2680</v>
      </c>
      <c r="E3559" t="s">
        <v>2672</v>
      </c>
      <c r="F3559" t="s">
        <v>2654</v>
      </c>
      <c r="G3559" t="s">
        <v>2652</v>
      </c>
      <c r="H3559" t="s">
        <v>2605</v>
      </c>
      <c r="I3559" t="s">
        <v>186</v>
      </c>
      <c r="K3559" s="4">
        <v>26.286224000000001</v>
      </c>
      <c r="L3559" s="4">
        <v>26.535430999999999</v>
      </c>
      <c r="M3559" s="4">
        <v>26.000715</v>
      </c>
      <c r="N3559" s="4">
        <v>26.968530999999999</v>
      </c>
      <c r="O3559">
        <v>27.605131</v>
      </c>
      <c r="P3559">
        <v>28.399001999999999</v>
      </c>
      <c r="Q3559">
        <v>29.350065000000001</v>
      </c>
      <c r="R3559">
        <v>30.345551</v>
      </c>
      <c r="S3559">
        <v>31.271563</v>
      </c>
      <c r="T3559">
        <v>31.995235000000001</v>
      </c>
      <c r="U3559">
        <v>36.03566</v>
      </c>
      <c r="V3559">
        <v>37.522548999999998</v>
      </c>
      <c r="W3559">
        <v>38.488318999999997</v>
      </c>
      <c r="X3559">
        <v>39.245255</v>
      </c>
      <c r="Y3559">
        <v>40.204987000000003</v>
      </c>
      <c r="Z3559">
        <v>41.157063000000001</v>
      </c>
      <c r="AA3559">
        <v>42.187759</v>
      </c>
      <c r="AB3559">
        <v>43.292254999999997</v>
      </c>
      <c r="AC3559">
        <v>44.306640999999999</v>
      </c>
      <c r="AD3559">
        <v>45.821128999999999</v>
      </c>
      <c r="AE3559">
        <v>47.107261999999999</v>
      </c>
      <c r="AF3559">
        <v>48.170054999999998</v>
      </c>
      <c r="AG3559">
        <v>49.635551</v>
      </c>
      <c r="AH3559">
        <v>50.922896999999999</v>
      </c>
      <c r="AI3559">
        <v>52.053294999999999</v>
      </c>
      <c r="AJ3559">
        <v>53.508823</v>
      </c>
      <c r="AK3559">
        <v>54.399239000000001</v>
      </c>
      <c r="AL3559">
        <v>55.548676</v>
      </c>
      <c r="AM3559">
        <v>56.980293000000003</v>
      </c>
      <c r="AN3559">
        <v>58.220615000000002</v>
      </c>
      <c r="AO3559" s="1">
        <v>2.8000000000000001E-2</v>
      </c>
    </row>
    <row r="3560" spans="1:41" x14ac:dyDescent="0.2">
      <c r="A3560" t="s">
        <v>2646</v>
      </c>
      <c r="B3560" t="s">
        <v>15</v>
      </c>
      <c r="C3560" t="s">
        <v>2648</v>
      </c>
      <c r="D3560" t="s">
        <v>2680</v>
      </c>
      <c r="E3560" t="s">
        <v>2672</v>
      </c>
      <c r="F3560" t="s">
        <v>2654</v>
      </c>
      <c r="G3560" t="s">
        <v>2653</v>
      </c>
      <c r="H3560" t="s">
        <v>2606</v>
      </c>
      <c r="I3560" t="s">
        <v>186</v>
      </c>
      <c r="K3560" s="4">
        <v>26.285402000000001</v>
      </c>
      <c r="L3560" s="4">
        <v>26.556915</v>
      </c>
      <c r="M3560" s="4">
        <v>26.287566999999999</v>
      </c>
      <c r="N3560" s="4">
        <v>28.181507</v>
      </c>
      <c r="O3560">
        <v>29.344505000000002</v>
      </c>
      <c r="P3560">
        <v>30.298452000000001</v>
      </c>
      <c r="Q3560">
        <v>31.314501</v>
      </c>
      <c r="R3560">
        <v>32.471896999999998</v>
      </c>
      <c r="S3560">
        <v>34.221752000000002</v>
      </c>
      <c r="T3560">
        <v>35.173481000000002</v>
      </c>
      <c r="U3560">
        <v>36.205078</v>
      </c>
      <c r="V3560">
        <v>37.561138</v>
      </c>
      <c r="W3560">
        <v>40.942616000000001</v>
      </c>
      <c r="X3560">
        <v>41.906452000000002</v>
      </c>
      <c r="Y3560">
        <v>43.125183</v>
      </c>
      <c r="Z3560">
        <v>44.123210999999998</v>
      </c>
      <c r="AA3560">
        <v>45.242134</v>
      </c>
      <c r="AB3560">
        <v>46.159737</v>
      </c>
      <c r="AC3560">
        <v>47.292534000000003</v>
      </c>
      <c r="AD3560">
        <v>47.803767999999998</v>
      </c>
      <c r="AE3560">
        <v>48.730148</v>
      </c>
      <c r="AF3560">
        <v>49.867683</v>
      </c>
      <c r="AG3560">
        <v>51.410183000000004</v>
      </c>
      <c r="AH3560">
        <v>52.926986999999997</v>
      </c>
      <c r="AI3560">
        <v>54.638812999999999</v>
      </c>
      <c r="AJ3560">
        <v>56.035961</v>
      </c>
      <c r="AK3560">
        <v>57.494197999999997</v>
      </c>
      <c r="AL3560">
        <v>58.607872</v>
      </c>
      <c r="AM3560">
        <v>60.002735000000001</v>
      </c>
      <c r="AN3560">
        <v>61.634574999999998</v>
      </c>
      <c r="AO3560" s="1">
        <v>0.03</v>
      </c>
    </row>
    <row r="3561" spans="1:41" hidden="1" x14ac:dyDescent="0.2">
      <c r="A3561" t="s">
        <v>2646</v>
      </c>
      <c r="B3561" t="s">
        <v>36</v>
      </c>
      <c r="C3561" t="s">
        <v>2648</v>
      </c>
      <c r="D3561" t="s">
        <v>2680</v>
      </c>
      <c r="E3561" t="s">
        <v>2672</v>
      </c>
      <c r="F3561" t="s">
        <v>2660</v>
      </c>
      <c r="I3561" t="s">
        <v>186</v>
      </c>
    </row>
    <row r="3562" spans="1:41" hidden="1" x14ac:dyDescent="0.2">
      <c r="A3562" t="s">
        <v>2646</v>
      </c>
      <c r="B3562" t="s">
        <v>11</v>
      </c>
      <c r="C3562" t="s">
        <v>2648</v>
      </c>
      <c r="D3562" t="s">
        <v>2680</v>
      </c>
      <c r="E3562" t="s">
        <v>2672</v>
      </c>
      <c r="F3562" t="s">
        <v>2660</v>
      </c>
      <c r="G3562" t="s">
        <v>2651</v>
      </c>
      <c r="H3562" t="s">
        <v>2607</v>
      </c>
      <c r="I3562" t="s">
        <v>186</v>
      </c>
      <c r="K3562">
        <v>18.489488999999999</v>
      </c>
      <c r="L3562">
        <v>16.8673</v>
      </c>
      <c r="M3562">
        <v>18.630040999999999</v>
      </c>
      <c r="N3562">
        <v>20.004048999999998</v>
      </c>
      <c r="O3562">
        <v>20.759823000000001</v>
      </c>
      <c r="P3562">
        <v>21.482769000000001</v>
      </c>
      <c r="Q3562">
        <v>22.478335999999999</v>
      </c>
      <c r="R3562">
        <v>23.253439</v>
      </c>
      <c r="S3562">
        <v>23.975674000000001</v>
      </c>
      <c r="T3562">
        <v>24.674151999999999</v>
      </c>
      <c r="U3562">
        <v>25.617531</v>
      </c>
      <c r="V3562">
        <v>26.314039000000001</v>
      </c>
      <c r="W3562">
        <v>27.121286000000001</v>
      </c>
      <c r="X3562">
        <v>27.786556000000001</v>
      </c>
      <c r="Y3562">
        <v>28.490545000000001</v>
      </c>
      <c r="Z3562">
        <v>29.194506000000001</v>
      </c>
      <c r="AA3562">
        <v>30.047867</v>
      </c>
      <c r="AB3562">
        <v>30.981656999999998</v>
      </c>
      <c r="AC3562">
        <v>31.768429000000001</v>
      </c>
      <c r="AD3562">
        <v>32.758063999999997</v>
      </c>
      <c r="AE3562">
        <v>33.723221000000002</v>
      </c>
      <c r="AF3562">
        <v>34.624572999999998</v>
      </c>
      <c r="AG3562">
        <v>35.923324999999998</v>
      </c>
      <c r="AH3562">
        <v>37.154674999999997</v>
      </c>
      <c r="AI3562">
        <v>38.280239000000002</v>
      </c>
      <c r="AJ3562">
        <v>39.425651999999999</v>
      </c>
      <c r="AK3562">
        <v>40.411594000000001</v>
      </c>
      <c r="AL3562">
        <v>41.321013999999998</v>
      </c>
      <c r="AM3562">
        <v>42.364170000000001</v>
      </c>
      <c r="AN3562">
        <v>43.301532999999999</v>
      </c>
      <c r="AO3562" s="1">
        <v>0.03</v>
      </c>
    </row>
    <row r="3563" spans="1:41" hidden="1" x14ac:dyDescent="0.2">
      <c r="A3563" t="s">
        <v>2646</v>
      </c>
      <c r="B3563" t="s">
        <v>13</v>
      </c>
      <c r="C3563" t="s">
        <v>2648</v>
      </c>
      <c r="D3563" t="s">
        <v>2680</v>
      </c>
      <c r="E3563" t="s">
        <v>2672</v>
      </c>
      <c r="F3563" t="s">
        <v>2660</v>
      </c>
      <c r="G3563" t="s">
        <v>2652</v>
      </c>
      <c r="H3563" t="s">
        <v>2608</v>
      </c>
      <c r="I3563" t="s">
        <v>186</v>
      </c>
      <c r="K3563">
        <v>18.489628</v>
      </c>
      <c r="L3563">
        <v>16.857883000000001</v>
      </c>
      <c r="M3563">
        <v>18.273758000000001</v>
      </c>
      <c r="N3563">
        <v>19.3188</v>
      </c>
      <c r="O3563">
        <v>19.973600000000001</v>
      </c>
      <c r="P3563">
        <v>20.545311000000002</v>
      </c>
      <c r="Q3563">
        <v>21.561178000000002</v>
      </c>
      <c r="R3563">
        <v>22.223572000000001</v>
      </c>
      <c r="S3563">
        <v>22.936325</v>
      </c>
      <c r="T3563">
        <v>23.592447</v>
      </c>
      <c r="U3563">
        <v>24.619157999999999</v>
      </c>
      <c r="V3563">
        <v>25.345741</v>
      </c>
      <c r="W3563">
        <v>26.002855</v>
      </c>
      <c r="X3563">
        <v>26.637274000000001</v>
      </c>
      <c r="Y3563">
        <v>27.347185</v>
      </c>
      <c r="Z3563">
        <v>28.082903000000002</v>
      </c>
      <c r="AA3563">
        <v>28.785976000000002</v>
      </c>
      <c r="AB3563">
        <v>29.700233000000001</v>
      </c>
      <c r="AC3563">
        <v>30.419968000000001</v>
      </c>
      <c r="AD3563">
        <v>31.598617999999998</v>
      </c>
      <c r="AE3563">
        <v>32.572273000000003</v>
      </c>
      <c r="AF3563">
        <v>33.379330000000003</v>
      </c>
      <c r="AG3563">
        <v>34.500484</v>
      </c>
      <c r="AH3563">
        <v>35.487869000000003</v>
      </c>
      <c r="AI3563">
        <v>36.351928999999998</v>
      </c>
      <c r="AJ3563">
        <v>37.471015999999999</v>
      </c>
      <c r="AK3563">
        <v>38.097988000000001</v>
      </c>
      <c r="AL3563">
        <v>38.856166999999999</v>
      </c>
      <c r="AM3563">
        <v>39.835476</v>
      </c>
      <c r="AN3563">
        <v>40.705879000000003</v>
      </c>
      <c r="AO3563" s="1">
        <v>2.8000000000000001E-2</v>
      </c>
    </row>
    <row r="3564" spans="1:41" hidden="1" x14ac:dyDescent="0.2">
      <c r="A3564" t="s">
        <v>2646</v>
      </c>
      <c r="B3564" t="s">
        <v>15</v>
      </c>
      <c r="C3564" t="s">
        <v>2648</v>
      </c>
      <c r="D3564" t="s">
        <v>2680</v>
      </c>
      <c r="E3564" t="s">
        <v>2672</v>
      </c>
      <c r="F3564" t="s">
        <v>2660</v>
      </c>
      <c r="G3564" t="s">
        <v>2653</v>
      </c>
      <c r="H3564" t="s">
        <v>2609</v>
      </c>
      <c r="I3564" t="s">
        <v>186</v>
      </c>
      <c r="K3564">
        <v>18.489418000000001</v>
      </c>
      <c r="L3564">
        <v>16.881146999999999</v>
      </c>
      <c r="M3564">
        <v>18.662040999999999</v>
      </c>
      <c r="N3564">
        <v>20.426995999999999</v>
      </c>
      <c r="O3564">
        <v>21.401617000000002</v>
      </c>
      <c r="P3564">
        <v>22.27449</v>
      </c>
      <c r="Q3564">
        <v>23.259031</v>
      </c>
      <c r="R3564">
        <v>24.220787000000001</v>
      </c>
      <c r="S3564">
        <v>25.644632000000001</v>
      </c>
      <c r="T3564">
        <v>26.405684000000001</v>
      </c>
      <c r="U3564">
        <v>27.304041000000002</v>
      </c>
      <c r="V3564">
        <v>28.069178000000001</v>
      </c>
      <c r="W3564">
        <v>28.841975999999999</v>
      </c>
      <c r="X3564">
        <v>29.529903000000001</v>
      </c>
      <c r="Y3564">
        <v>30.127846000000002</v>
      </c>
      <c r="Z3564">
        <v>30.865891000000001</v>
      </c>
      <c r="AA3564">
        <v>31.670383000000001</v>
      </c>
      <c r="AB3564">
        <v>32.407722</v>
      </c>
      <c r="AC3564">
        <v>33.260845000000003</v>
      </c>
      <c r="AD3564">
        <v>33.618198</v>
      </c>
      <c r="AE3564">
        <v>34.452145000000002</v>
      </c>
      <c r="AF3564">
        <v>35.340255999999997</v>
      </c>
      <c r="AG3564">
        <v>36.533557999999999</v>
      </c>
      <c r="AH3564">
        <v>37.722957999999998</v>
      </c>
      <c r="AI3564">
        <v>38.941592999999997</v>
      </c>
      <c r="AJ3564">
        <v>40.075512000000003</v>
      </c>
      <c r="AK3564">
        <v>41.139011000000004</v>
      </c>
      <c r="AL3564">
        <v>42.120117</v>
      </c>
      <c r="AM3564">
        <v>43.250908000000003</v>
      </c>
      <c r="AN3564">
        <v>44.436222000000001</v>
      </c>
      <c r="AO3564" s="1">
        <v>3.1E-2</v>
      </c>
    </row>
    <row r="3565" spans="1:41" hidden="1" x14ac:dyDescent="0.2">
      <c r="A3565" t="s">
        <v>2646</v>
      </c>
      <c r="B3565" t="s">
        <v>21</v>
      </c>
      <c r="C3565" t="s">
        <v>2648</v>
      </c>
      <c r="D3565" t="s">
        <v>2680</v>
      </c>
      <c r="E3565" t="s">
        <v>2672</v>
      </c>
      <c r="F3565" t="s">
        <v>2655</v>
      </c>
      <c r="I3565" t="s">
        <v>186</v>
      </c>
    </row>
    <row r="3566" spans="1:41" hidden="1" x14ac:dyDescent="0.2">
      <c r="A3566" t="s">
        <v>2646</v>
      </c>
      <c r="B3566" t="s">
        <v>11</v>
      </c>
      <c r="C3566" t="s">
        <v>2648</v>
      </c>
      <c r="D3566" t="s">
        <v>2680</v>
      </c>
      <c r="E3566" t="s">
        <v>2672</v>
      </c>
      <c r="F3566" t="s">
        <v>2655</v>
      </c>
      <c r="G3566" t="s">
        <v>2651</v>
      </c>
      <c r="H3566" t="s">
        <v>2610</v>
      </c>
      <c r="I3566" t="s">
        <v>186</v>
      </c>
      <c r="K3566">
        <v>8.772195</v>
      </c>
      <c r="L3566">
        <v>8.722315</v>
      </c>
      <c r="M3566">
        <v>8.5682700000000001</v>
      </c>
      <c r="N3566">
        <v>8.1854709999999997</v>
      </c>
      <c r="O3566">
        <v>7.9577309999999999</v>
      </c>
      <c r="P3566">
        <v>7.9303429999999997</v>
      </c>
      <c r="Q3566">
        <v>7.9995919999999998</v>
      </c>
      <c r="R3566">
        <v>8.3433279999999996</v>
      </c>
      <c r="S3566">
        <v>8.7447750000000006</v>
      </c>
      <c r="T3566">
        <v>9.0356009999999998</v>
      </c>
      <c r="U3566">
        <v>10.410966</v>
      </c>
      <c r="V3566">
        <v>10.768677</v>
      </c>
      <c r="W3566">
        <v>11.309538</v>
      </c>
      <c r="X3566">
        <v>11.617831000000001</v>
      </c>
      <c r="Y3566">
        <v>11.816057000000001</v>
      </c>
      <c r="Z3566">
        <v>12.078695</v>
      </c>
      <c r="AA3566">
        <v>12.379785999999999</v>
      </c>
      <c r="AB3566">
        <v>12.674852</v>
      </c>
      <c r="AC3566">
        <v>13.01074</v>
      </c>
      <c r="AD3566">
        <v>13.401063000000001</v>
      </c>
      <c r="AE3566">
        <v>13.782199</v>
      </c>
      <c r="AF3566">
        <v>14.050249000000001</v>
      </c>
      <c r="AG3566">
        <v>14.351159000000001</v>
      </c>
      <c r="AH3566">
        <v>14.736446000000001</v>
      </c>
      <c r="AI3566">
        <v>15.140611</v>
      </c>
      <c r="AJ3566">
        <v>15.505689</v>
      </c>
      <c r="AK3566">
        <v>15.891135999999999</v>
      </c>
      <c r="AL3566">
        <v>16.184435000000001</v>
      </c>
      <c r="AM3566">
        <v>16.575975</v>
      </c>
      <c r="AN3566">
        <v>16.930534000000002</v>
      </c>
      <c r="AO3566" s="1">
        <v>2.3E-2</v>
      </c>
    </row>
    <row r="3567" spans="1:41" hidden="1" x14ac:dyDescent="0.2">
      <c r="A3567" t="s">
        <v>2646</v>
      </c>
      <c r="B3567" t="s">
        <v>13</v>
      </c>
      <c r="C3567" t="s">
        <v>2648</v>
      </c>
      <c r="D3567" t="s">
        <v>2680</v>
      </c>
      <c r="E3567" t="s">
        <v>2672</v>
      </c>
      <c r="F3567" t="s">
        <v>2655</v>
      </c>
      <c r="G3567" t="s">
        <v>2652</v>
      </c>
      <c r="H3567" t="s">
        <v>2611</v>
      </c>
      <c r="I3567" t="s">
        <v>186</v>
      </c>
      <c r="K3567">
        <v>8.7814940000000004</v>
      </c>
      <c r="L3567">
        <v>8.4626959999999993</v>
      </c>
      <c r="M3567">
        <v>8.149464</v>
      </c>
      <c r="N3567">
        <v>7.663996</v>
      </c>
      <c r="O3567">
        <v>7.4221690000000002</v>
      </c>
      <c r="P3567">
        <v>7.3589599999999997</v>
      </c>
      <c r="Q3567">
        <v>7.3712049999999998</v>
      </c>
      <c r="R3567">
        <v>7.650423</v>
      </c>
      <c r="S3567">
        <v>7.9847380000000001</v>
      </c>
      <c r="T3567">
        <v>8.2585979999999992</v>
      </c>
      <c r="U3567">
        <v>9.764939</v>
      </c>
      <c r="V3567">
        <v>10.217385999999999</v>
      </c>
      <c r="W3567">
        <v>10.60477</v>
      </c>
      <c r="X3567">
        <v>10.884686</v>
      </c>
      <c r="Y3567">
        <v>11.163913000000001</v>
      </c>
      <c r="Z3567">
        <v>11.41849</v>
      </c>
      <c r="AA3567">
        <v>11.71721</v>
      </c>
      <c r="AB3567">
        <v>12.033471</v>
      </c>
      <c r="AC3567">
        <v>12.368741999999999</v>
      </c>
      <c r="AD3567">
        <v>12.536593</v>
      </c>
      <c r="AE3567">
        <v>12.845603000000001</v>
      </c>
      <c r="AF3567">
        <v>13.071686</v>
      </c>
      <c r="AG3567">
        <v>13.312624</v>
      </c>
      <c r="AH3567">
        <v>13.640425</v>
      </c>
      <c r="AI3567">
        <v>13.850279</v>
      </c>
      <c r="AJ3567">
        <v>14.116641</v>
      </c>
      <c r="AK3567">
        <v>14.419771000000001</v>
      </c>
      <c r="AL3567">
        <v>14.679646</v>
      </c>
      <c r="AM3567">
        <v>15.031891</v>
      </c>
      <c r="AN3567">
        <v>15.309087999999999</v>
      </c>
      <c r="AO3567" s="1">
        <v>1.9E-2</v>
      </c>
    </row>
    <row r="3568" spans="1:41" hidden="1" x14ac:dyDescent="0.2">
      <c r="A3568" t="s">
        <v>2646</v>
      </c>
      <c r="B3568" t="s">
        <v>15</v>
      </c>
      <c r="C3568" t="s">
        <v>2648</v>
      </c>
      <c r="D3568" t="s">
        <v>2680</v>
      </c>
      <c r="E3568" t="s">
        <v>2672</v>
      </c>
      <c r="F3568" t="s">
        <v>2655</v>
      </c>
      <c r="G3568" t="s">
        <v>2653</v>
      </c>
      <c r="H3568" t="s">
        <v>2612</v>
      </c>
      <c r="I3568" t="s">
        <v>186</v>
      </c>
      <c r="K3568">
        <v>8.7705040000000007</v>
      </c>
      <c r="L3568">
        <v>9.3790879999999994</v>
      </c>
      <c r="M3568">
        <v>9.3587629999999997</v>
      </c>
      <c r="N3568">
        <v>9.2963000000000005</v>
      </c>
      <c r="O3568">
        <v>9.1925969999999992</v>
      </c>
      <c r="P3568">
        <v>9.2589889999999997</v>
      </c>
      <c r="Q3568">
        <v>9.3456449999999993</v>
      </c>
      <c r="R3568">
        <v>9.9193230000000003</v>
      </c>
      <c r="S3568">
        <v>10.544212</v>
      </c>
      <c r="T3568">
        <v>11.041435</v>
      </c>
      <c r="U3568">
        <v>11.563197000000001</v>
      </c>
      <c r="V3568">
        <v>12.169269999999999</v>
      </c>
      <c r="W3568">
        <v>13.590882000000001</v>
      </c>
      <c r="X3568">
        <v>13.977906000000001</v>
      </c>
      <c r="Y3568">
        <v>14.423814999999999</v>
      </c>
      <c r="Z3568">
        <v>14.920082000000001</v>
      </c>
      <c r="AA3568">
        <v>15.315227999999999</v>
      </c>
      <c r="AB3568">
        <v>15.756333</v>
      </c>
      <c r="AC3568">
        <v>16.263786</v>
      </c>
      <c r="AD3568">
        <v>16.794253999999999</v>
      </c>
      <c r="AE3568">
        <v>17.200174000000001</v>
      </c>
      <c r="AF3568">
        <v>17.517084000000001</v>
      </c>
      <c r="AG3568">
        <v>17.928408000000001</v>
      </c>
      <c r="AH3568">
        <v>18.539106</v>
      </c>
      <c r="AI3568">
        <v>19.089290999999999</v>
      </c>
      <c r="AJ3568">
        <v>19.623867000000001</v>
      </c>
      <c r="AK3568">
        <v>20.186686000000002</v>
      </c>
      <c r="AL3568">
        <v>20.690020000000001</v>
      </c>
      <c r="AM3568">
        <v>21.370087000000002</v>
      </c>
      <c r="AN3568">
        <v>22.039726000000002</v>
      </c>
      <c r="AO3568" s="1">
        <v>3.2000000000000001E-2</v>
      </c>
    </row>
    <row r="3569" spans="1:41" hidden="1" x14ac:dyDescent="0.2">
      <c r="A3569" t="s">
        <v>2646</v>
      </c>
      <c r="B3569" t="s">
        <v>59</v>
      </c>
      <c r="C3569" t="s">
        <v>2648</v>
      </c>
      <c r="D3569" t="s">
        <v>2680</v>
      </c>
      <c r="E3569" t="s">
        <v>2672</v>
      </c>
      <c r="F3569" t="s">
        <v>2661</v>
      </c>
      <c r="I3569" t="s">
        <v>186</v>
      </c>
    </row>
    <row r="3570" spans="1:41" hidden="1" x14ac:dyDescent="0.2">
      <c r="A3570" t="s">
        <v>2646</v>
      </c>
      <c r="B3570" t="s">
        <v>11</v>
      </c>
      <c r="C3570" t="s">
        <v>2648</v>
      </c>
      <c r="D3570" t="s">
        <v>2680</v>
      </c>
      <c r="E3570" t="s">
        <v>2672</v>
      </c>
      <c r="F3570" t="s">
        <v>2661</v>
      </c>
      <c r="G3570" t="s">
        <v>2651</v>
      </c>
      <c r="H3570" t="s">
        <v>2613</v>
      </c>
      <c r="I3570" t="s">
        <v>186</v>
      </c>
      <c r="K3570">
        <v>0</v>
      </c>
      <c r="L3570">
        <v>0</v>
      </c>
      <c r="M3570">
        <v>0</v>
      </c>
      <c r="N3570">
        <v>0</v>
      </c>
      <c r="O3570">
        <v>0</v>
      </c>
      <c r="P3570">
        <v>0</v>
      </c>
      <c r="Q3570">
        <v>0</v>
      </c>
      <c r="R3570">
        <v>0</v>
      </c>
      <c r="S3570">
        <v>0</v>
      </c>
      <c r="T3570">
        <v>0</v>
      </c>
      <c r="U3570">
        <v>0</v>
      </c>
      <c r="V3570">
        <v>0</v>
      </c>
      <c r="W3570">
        <v>0</v>
      </c>
      <c r="X3570">
        <v>0</v>
      </c>
      <c r="Y3570">
        <v>0</v>
      </c>
      <c r="Z3570">
        <v>0</v>
      </c>
      <c r="AA3570">
        <v>0</v>
      </c>
      <c r="AB3570">
        <v>0</v>
      </c>
      <c r="AC3570">
        <v>0</v>
      </c>
      <c r="AD3570">
        <v>0</v>
      </c>
      <c r="AE3570">
        <v>0</v>
      </c>
      <c r="AF3570">
        <v>0</v>
      </c>
      <c r="AG3570">
        <v>0</v>
      </c>
      <c r="AH3570">
        <v>0</v>
      </c>
      <c r="AI3570">
        <v>0</v>
      </c>
      <c r="AJ3570">
        <v>0</v>
      </c>
      <c r="AK3570">
        <v>0</v>
      </c>
      <c r="AL3570">
        <v>0</v>
      </c>
      <c r="AM3570">
        <v>0</v>
      </c>
      <c r="AN3570">
        <v>0</v>
      </c>
      <c r="AO3570" t="s">
        <v>69</v>
      </c>
    </row>
    <row r="3571" spans="1:41" hidden="1" x14ac:dyDescent="0.2">
      <c r="A3571" t="s">
        <v>2646</v>
      </c>
      <c r="B3571" t="s">
        <v>13</v>
      </c>
      <c r="C3571" t="s">
        <v>2648</v>
      </c>
      <c r="D3571" t="s">
        <v>2680</v>
      </c>
      <c r="E3571" t="s">
        <v>2672</v>
      </c>
      <c r="F3571" t="s">
        <v>2661</v>
      </c>
      <c r="G3571" t="s">
        <v>2652</v>
      </c>
      <c r="H3571" t="s">
        <v>2614</v>
      </c>
      <c r="I3571" t="s">
        <v>186</v>
      </c>
      <c r="K3571">
        <v>0</v>
      </c>
      <c r="L3571">
        <v>0</v>
      </c>
      <c r="M3571">
        <v>0</v>
      </c>
      <c r="N3571">
        <v>0</v>
      </c>
      <c r="O3571">
        <v>0</v>
      </c>
      <c r="P3571">
        <v>0</v>
      </c>
      <c r="Q3571">
        <v>0</v>
      </c>
      <c r="R3571">
        <v>0</v>
      </c>
      <c r="S3571">
        <v>0</v>
      </c>
      <c r="T3571">
        <v>0</v>
      </c>
      <c r="U3571">
        <v>0</v>
      </c>
      <c r="V3571">
        <v>0</v>
      </c>
      <c r="W3571">
        <v>0</v>
      </c>
      <c r="X3571">
        <v>0</v>
      </c>
      <c r="Y3571">
        <v>0</v>
      </c>
      <c r="Z3571">
        <v>0</v>
      </c>
      <c r="AA3571">
        <v>0</v>
      </c>
      <c r="AB3571">
        <v>0</v>
      </c>
      <c r="AC3571">
        <v>0</v>
      </c>
      <c r="AD3571">
        <v>0</v>
      </c>
      <c r="AE3571">
        <v>0</v>
      </c>
      <c r="AF3571">
        <v>0</v>
      </c>
      <c r="AG3571">
        <v>0</v>
      </c>
      <c r="AH3571">
        <v>0</v>
      </c>
      <c r="AI3571">
        <v>0</v>
      </c>
      <c r="AJ3571">
        <v>0</v>
      </c>
      <c r="AK3571">
        <v>0</v>
      </c>
      <c r="AL3571">
        <v>0</v>
      </c>
      <c r="AM3571">
        <v>0</v>
      </c>
      <c r="AN3571">
        <v>0</v>
      </c>
      <c r="AO3571" t="s">
        <v>69</v>
      </c>
    </row>
    <row r="3572" spans="1:41" hidden="1" x14ac:dyDescent="0.2">
      <c r="A3572" t="s">
        <v>2646</v>
      </c>
      <c r="B3572" t="s">
        <v>15</v>
      </c>
      <c r="C3572" t="s">
        <v>2648</v>
      </c>
      <c r="D3572" t="s">
        <v>2680</v>
      </c>
      <c r="E3572" t="s">
        <v>2672</v>
      </c>
      <c r="F3572" t="s">
        <v>2661</v>
      </c>
      <c r="G3572" t="s">
        <v>2653</v>
      </c>
      <c r="H3572" t="s">
        <v>2615</v>
      </c>
      <c r="I3572" t="s">
        <v>186</v>
      </c>
      <c r="K3572">
        <v>0</v>
      </c>
      <c r="L3572">
        <v>0</v>
      </c>
      <c r="M3572">
        <v>0</v>
      </c>
      <c r="N3572">
        <v>0</v>
      </c>
      <c r="O3572">
        <v>0</v>
      </c>
      <c r="P3572">
        <v>0</v>
      </c>
      <c r="Q3572">
        <v>0</v>
      </c>
      <c r="R3572">
        <v>0</v>
      </c>
      <c r="S3572">
        <v>0</v>
      </c>
      <c r="T3572">
        <v>0</v>
      </c>
      <c r="U3572">
        <v>0</v>
      </c>
      <c r="V3572">
        <v>0</v>
      </c>
      <c r="W3572">
        <v>0</v>
      </c>
      <c r="X3572">
        <v>0</v>
      </c>
      <c r="Y3572">
        <v>0</v>
      </c>
      <c r="Z3572">
        <v>0</v>
      </c>
      <c r="AA3572">
        <v>0</v>
      </c>
      <c r="AB3572">
        <v>0</v>
      </c>
      <c r="AC3572">
        <v>0</v>
      </c>
      <c r="AD3572">
        <v>0</v>
      </c>
      <c r="AE3572">
        <v>0</v>
      </c>
      <c r="AF3572">
        <v>0</v>
      </c>
      <c r="AG3572">
        <v>0</v>
      </c>
      <c r="AH3572">
        <v>0</v>
      </c>
      <c r="AI3572">
        <v>0</v>
      </c>
      <c r="AJ3572">
        <v>0</v>
      </c>
      <c r="AK3572">
        <v>0</v>
      </c>
      <c r="AL3572">
        <v>0</v>
      </c>
      <c r="AM3572">
        <v>0</v>
      </c>
      <c r="AN3572">
        <v>0</v>
      </c>
      <c r="AO3572" t="s">
        <v>69</v>
      </c>
    </row>
    <row r="3573" spans="1:41" hidden="1" x14ac:dyDescent="0.2">
      <c r="A3573" t="s">
        <v>2646</v>
      </c>
      <c r="B3573" t="s">
        <v>147</v>
      </c>
      <c r="C3573" t="s">
        <v>2648</v>
      </c>
      <c r="D3573" t="s">
        <v>2680</v>
      </c>
      <c r="E3573" t="s">
        <v>2672</v>
      </c>
      <c r="F3573" t="s">
        <v>2673</v>
      </c>
      <c r="I3573" t="s">
        <v>186</v>
      </c>
    </row>
    <row r="3574" spans="1:41" hidden="1" x14ac:dyDescent="0.2">
      <c r="A3574" t="s">
        <v>2646</v>
      </c>
      <c r="B3574" t="s">
        <v>11</v>
      </c>
      <c r="C3574" t="s">
        <v>2648</v>
      </c>
      <c r="D3574" t="s">
        <v>2680</v>
      </c>
      <c r="E3574" t="s">
        <v>2672</v>
      </c>
      <c r="F3574" t="s">
        <v>2673</v>
      </c>
      <c r="G3574" t="s">
        <v>2651</v>
      </c>
      <c r="H3574" t="s">
        <v>2616</v>
      </c>
      <c r="I3574" t="s">
        <v>186</v>
      </c>
      <c r="K3574">
        <v>2.6545429999999999</v>
      </c>
      <c r="L3574">
        <v>2.6882169999999999</v>
      </c>
      <c r="M3574">
        <v>2.732828</v>
      </c>
      <c r="N3574">
        <v>2.8559990000000002</v>
      </c>
      <c r="O3574">
        <v>2.9208409999999998</v>
      </c>
      <c r="P3574">
        <v>3.4409800000000001</v>
      </c>
      <c r="Q3574">
        <v>3.5137870000000002</v>
      </c>
      <c r="R3574">
        <v>3.5984259999999999</v>
      </c>
      <c r="S3574">
        <v>3.6786319999999999</v>
      </c>
      <c r="T3574">
        <v>3.7584249999999999</v>
      </c>
      <c r="U3574">
        <v>3.8394110000000001</v>
      </c>
      <c r="V3574">
        <v>3.9144350000000001</v>
      </c>
      <c r="W3574">
        <v>3.9893149999999999</v>
      </c>
      <c r="X3574">
        <v>4.0652150000000002</v>
      </c>
      <c r="Y3574">
        <v>4.137003</v>
      </c>
      <c r="Z3574">
        <v>4.2157539999999996</v>
      </c>
      <c r="AA3574">
        <v>4.2951449999999998</v>
      </c>
      <c r="AB3574">
        <v>4.3761929999999998</v>
      </c>
      <c r="AC3574">
        <v>4.4591900000000004</v>
      </c>
      <c r="AD3574">
        <v>4.5489949999999997</v>
      </c>
      <c r="AE3574">
        <v>4.6550539999999998</v>
      </c>
      <c r="AF3574">
        <v>4.7604749999999996</v>
      </c>
      <c r="AG3574">
        <v>4.8801860000000001</v>
      </c>
      <c r="AH3574">
        <v>5.0002500000000003</v>
      </c>
      <c r="AI3574">
        <v>5.1198480000000002</v>
      </c>
      <c r="AJ3574">
        <v>5.2173889999999998</v>
      </c>
      <c r="AK3574">
        <v>5.3141429999999996</v>
      </c>
      <c r="AL3574">
        <v>5.41174</v>
      </c>
      <c r="AM3574">
        <v>5.517957</v>
      </c>
      <c r="AN3574">
        <v>5.6244500000000004</v>
      </c>
      <c r="AO3574" s="1">
        <v>2.5999999999999999E-2</v>
      </c>
    </row>
    <row r="3575" spans="1:41" hidden="1" x14ac:dyDescent="0.2">
      <c r="A3575" t="s">
        <v>2646</v>
      </c>
      <c r="B3575" t="s">
        <v>13</v>
      </c>
      <c r="C3575" t="s">
        <v>2648</v>
      </c>
      <c r="D3575" t="s">
        <v>2680</v>
      </c>
      <c r="E3575" t="s">
        <v>2672</v>
      </c>
      <c r="F3575" t="s">
        <v>2673</v>
      </c>
      <c r="G3575" t="s">
        <v>2652</v>
      </c>
      <c r="H3575" t="s">
        <v>2617</v>
      </c>
      <c r="I3575" t="s">
        <v>186</v>
      </c>
      <c r="K3575">
        <v>2.6538620000000002</v>
      </c>
      <c r="L3575">
        <v>2.6872180000000001</v>
      </c>
      <c r="M3575">
        <v>2.7247669999999999</v>
      </c>
      <c r="N3575">
        <v>2.8591579999999999</v>
      </c>
      <c r="O3575">
        <v>2.905678</v>
      </c>
      <c r="P3575">
        <v>3.4205830000000002</v>
      </c>
      <c r="Q3575">
        <v>3.4964559999999998</v>
      </c>
      <c r="R3575">
        <v>3.5796320000000001</v>
      </c>
      <c r="S3575">
        <v>3.6663260000000002</v>
      </c>
      <c r="T3575">
        <v>3.7570290000000002</v>
      </c>
      <c r="U3575">
        <v>3.8504299999999998</v>
      </c>
      <c r="V3575">
        <v>3.9397310000000001</v>
      </c>
      <c r="W3575">
        <v>4.0243510000000002</v>
      </c>
      <c r="X3575">
        <v>4.1116149999999996</v>
      </c>
      <c r="Y3575">
        <v>4.1965709999999996</v>
      </c>
      <c r="Z3575">
        <v>4.2826110000000002</v>
      </c>
      <c r="AA3575">
        <v>4.3693400000000002</v>
      </c>
      <c r="AB3575">
        <v>4.4561999999999999</v>
      </c>
      <c r="AC3575">
        <v>4.5447939999999996</v>
      </c>
      <c r="AD3575">
        <v>4.6401779999999997</v>
      </c>
      <c r="AE3575">
        <v>4.7436759999999998</v>
      </c>
      <c r="AF3575">
        <v>4.8456900000000003</v>
      </c>
      <c r="AG3575">
        <v>4.9530139999999996</v>
      </c>
      <c r="AH3575">
        <v>5.0584660000000001</v>
      </c>
      <c r="AI3575">
        <v>5.1632319999999998</v>
      </c>
      <c r="AJ3575">
        <v>5.2540069999999996</v>
      </c>
      <c r="AK3575">
        <v>5.330336</v>
      </c>
      <c r="AL3575">
        <v>5.4064610000000002</v>
      </c>
      <c r="AM3575">
        <v>5.4868030000000001</v>
      </c>
      <c r="AN3575">
        <v>5.5578529999999997</v>
      </c>
      <c r="AO3575" s="1">
        <v>2.5999999999999999E-2</v>
      </c>
    </row>
    <row r="3576" spans="1:41" hidden="1" x14ac:dyDescent="0.2">
      <c r="A3576" t="s">
        <v>2646</v>
      </c>
      <c r="B3576" t="s">
        <v>15</v>
      </c>
      <c r="C3576" t="s">
        <v>2648</v>
      </c>
      <c r="D3576" t="s">
        <v>2680</v>
      </c>
      <c r="E3576" t="s">
        <v>2672</v>
      </c>
      <c r="F3576" t="s">
        <v>2673</v>
      </c>
      <c r="G3576" t="s">
        <v>2653</v>
      </c>
      <c r="H3576" t="s">
        <v>2618</v>
      </c>
      <c r="I3576" t="s">
        <v>186</v>
      </c>
      <c r="K3576">
        <v>2.6542780000000001</v>
      </c>
      <c r="L3576">
        <v>2.6895349999999998</v>
      </c>
      <c r="M3576">
        <v>2.7354409999999998</v>
      </c>
      <c r="N3576">
        <v>2.8632490000000002</v>
      </c>
      <c r="O3576">
        <v>2.9302320000000002</v>
      </c>
      <c r="P3576">
        <v>3.476216</v>
      </c>
      <c r="Q3576">
        <v>3.5480860000000001</v>
      </c>
      <c r="R3576">
        <v>3.6249060000000002</v>
      </c>
      <c r="S3576">
        <v>3.7013600000000002</v>
      </c>
      <c r="T3576">
        <v>3.7713739999999998</v>
      </c>
      <c r="U3576">
        <v>3.8324150000000001</v>
      </c>
      <c r="V3576">
        <v>3.8906830000000001</v>
      </c>
      <c r="W3576">
        <v>3.9489619999999999</v>
      </c>
      <c r="X3576">
        <v>4.0058299999999996</v>
      </c>
      <c r="Y3576">
        <v>4.0590619999999999</v>
      </c>
      <c r="Z3576">
        <v>4.1200799999999997</v>
      </c>
      <c r="AA3576">
        <v>4.1859200000000003</v>
      </c>
      <c r="AB3576">
        <v>4.253546</v>
      </c>
      <c r="AC3576">
        <v>4.3283019999999999</v>
      </c>
      <c r="AD3576">
        <v>4.4018560000000004</v>
      </c>
      <c r="AE3576">
        <v>4.4909819999999998</v>
      </c>
      <c r="AF3576">
        <v>4.5872070000000003</v>
      </c>
      <c r="AG3576">
        <v>4.6903790000000001</v>
      </c>
      <c r="AH3576">
        <v>4.8065439999999997</v>
      </c>
      <c r="AI3576">
        <v>4.9277369999999996</v>
      </c>
      <c r="AJ3576">
        <v>5.0249079999999999</v>
      </c>
      <c r="AK3576">
        <v>5.1216229999999996</v>
      </c>
      <c r="AL3576">
        <v>5.2171079999999996</v>
      </c>
      <c r="AM3576">
        <v>5.3235219999999996</v>
      </c>
      <c r="AN3576">
        <v>5.4351669999999999</v>
      </c>
      <c r="AO3576" s="1">
        <v>2.5000000000000001E-2</v>
      </c>
    </row>
    <row r="3577" spans="1:41" hidden="1" x14ac:dyDescent="0.2">
      <c r="A3577" t="s">
        <v>2646</v>
      </c>
      <c r="B3577" t="s">
        <v>67</v>
      </c>
      <c r="C3577" t="s">
        <v>2648</v>
      </c>
      <c r="D3577" t="s">
        <v>2680</v>
      </c>
      <c r="E3577" t="s">
        <v>2672</v>
      </c>
      <c r="F3577" t="s">
        <v>2663</v>
      </c>
      <c r="I3577" t="s">
        <v>186</v>
      </c>
    </row>
    <row r="3578" spans="1:41" hidden="1" x14ac:dyDescent="0.2">
      <c r="A3578" t="s">
        <v>2646</v>
      </c>
      <c r="B3578" t="s">
        <v>11</v>
      </c>
      <c r="C3578" t="s">
        <v>2648</v>
      </c>
      <c r="D3578" t="s">
        <v>2680</v>
      </c>
      <c r="E3578" t="s">
        <v>2672</v>
      </c>
      <c r="F3578" t="s">
        <v>2663</v>
      </c>
      <c r="G3578" t="s">
        <v>2651</v>
      </c>
      <c r="H3578" t="s">
        <v>2619</v>
      </c>
      <c r="I3578" t="s">
        <v>186</v>
      </c>
      <c r="K3578">
        <v>0</v>
      </c>
      <c r="L3578">
        <v>0</v>
      </c>
      <c r="M3578">
        <v>0</v>
      </c>
      <c r="N3578">
        <v>0</v>
      </c>
      <c r="O3578">
        <v>0</v>
      </c>
      <c r="P3578">
        <v>0</v>
      </c>
      <c r="Q3578">
        <v>0</v>
      </c>
      <c r="R3578">
        <v>0</v>
      </c>
      <c r="S3578">
        <v>0</v>
      </c>
      <c r="T3578">
        <v>0</v>
      </c>
      <c r="U3578">
        <v>0</v>
      </c>
      <c r="V3578">
        <v>0</v>
      </c>
      <c r="W3578">
        <v>0</v>
      </c>
      <c r="X3578">
        <v>0</v>
      </c>
      <c r="Y3578">
        <v>0</v>
      </c>
      <c r="Z3578">
        <v>0</v>
      </c>
      <c r="AA3578">
        <v>0</v>
      </c>
      <c r="AB3578">
        <v>0</v>
      </c>
      <c r="AC3578">
        <v>0</v>
      </c>
      <c r="AD3578">
        <v>0</v>
      </c>
      <c r="AE3578">
        <v>0</v>
      </c>
      <c r="AF3578">
        <v>0</v>
      </c>
      <c r="AG3578">
        <v>0</v>
      </c>
      <c r="AH3578">
        <v>0</v>
      </c>
      <c r="AI3578">
        <v>0</v>
      </c>
      <c r="AJ3578">
        <v>0</v>
      </c>
      <c r="AK3578">
        <v>0</v>
      </c>
      <c r="AL3578">
        <v>0</v>
      </c>
      <c r="AM3578">
        <v>0</v>
      </c>
      <c r="AN3578">
        <v>0</v>
      </c>
      <c r="AO3578" t="s">
        <v>69</v>
      </c>
    </row>
    <row r="3579" spans="1:41" hidden="1" x14ac:dyDescent="0.2">
      <c r="A3579" t="s">
        <v>2646</v>
      </c>
      <c r="B3579" t="s">
        <v>13</v>
      </c>
      <c r="C3579" t="s">
        <v>2648</v>
      </c>
      <c r="D3579" t="s">
        <v>2680</v>
      </c>
      <c r="E3579" t="s">
        <v>2672</v>
      </c>
      <c r="F3579" t="s">
        <v>2663</v>
      </c>
      <c r="G3579" t="s">
        <v>2652</v>
      </c>
      <c r="H3579" t="s">
        <v>2620</v>
      </c>
      <c r="I3579" t="s">
        <v>186</v>
      </c>
      <c r="K3579">
        <v>0</v>
      </c>
      <c r="L3579">
        <v>0</v>
      </c>
      <c r="M3579">
        <v>0</v>
      </c>
      <c r="N3579">
        <v>0</v>
      </c>
      <c r="O3579">
        <v>0</v>
      </c>
      <c r="P3579">
        <v>0</v>
      </c>
      <c r="Q3579">
        <v>0</v>
      </c>
      <c r="R3579">
        <v>0</v>
      </c>
      <c r="S3579">
        <v>0</v>
      </c>
      <c r="T3579">
        <v>0</v>
      </c>
      <c r="U3579">
        <v>0</v>
      </c>
      <c r="V3579">
        <v>0</v>
      </c>
      <c r="W3579">
        <v>0</v>
      </c>
      <c r="X3579">
        <v>0</v>
      </c>
      <c r="Y3579">
        <v>0</v>
      </c>
      <c r="Z3579">
        <v>0</v>
      </c>
      <c r="AA3579">
        <v>0</v>
      </c>
      <c r="AB3579">
        <v>0</v>
      </c>
      <c r="AC3579">
        <v>0</v>
      </c>
      <c r="AD3579">
        <v>0</v>
      </c>
      <c r="AE3579">
        <v>0</v>
      </c>
      <c r="AF3579">
        <v>0</v>
      </c>
      <c r="AG3579">
        <v>0</v>
      </c>
      <c r="AH3579">
        <v>0</v>
      </c>
      <c r="AI3579">
        <v>0</v>
      </c>
      <c r="AJ3579">
        <v>0</v>
      </c>
      <c r="AK3579">
        <v>0</v>
      </c>
      <c r="AL3579">
        <v>0</v>
      </c>
      <c r="AM3579">
        <v>0</v>
      </c>
      <c r="AN3579">
        <v>0</v>
      </c>
      <c r="AO3579" t="s">
        <v>69</v>
      </c>
    </row>
    <row r="3580" spans="1:41" hidden="1" x14ac:dyDescent="0.2">
      <c r="A3580" t="s">
        <v>2646</v>
      </c>
      <c r="B3580" t="s">
        <v>15</v>
      </c>
      <c r="C3580" t="s">
        <v>2648</v>
      </c>
      <c r="D3580" t="s">
        <v>2680</v>
      </c>
      <c r="E3580" t="s">
        <v>2672</v>
      </c>
      <c r="F3580" t="s">
        <v>2663</v>
      </c>
      <c r="G3580" t="s">
        <v>2653</v>
      </c>
      <c r="H3580" t="s">
        <v>2621</v>
      </c>
      <c r="I3580" t="s">
        <v>186</v>
      </c>
      <c r="K3580">
        <v>0</v>
      </c>
      <c r="L3580">
        <v>0</v>
      </c>
      <c r="M3580">
        <v>0</v>
      </c>
      <c r="N3580">
        <v>0</v>
      </c>
      <c r="O3580">
        <v>0</v>
      </c>
      <c r="P3580">
        <v>0</v>
      </c>
      <c r="Q3580">
        <v>0</v>
      </c>
      <c r="R3580">
        <v>0</v>
      </c>
      <c r="S3580">
        <v>0</v>
      </c>
      <c r="T3580">
        <v>0</v>
      </c>
      <c r="U3580">
        <v>0</v>
      </c>
      <c r="V3580">
        <v>0</v>
      </c>
      <c r="W3580">
        <v>0</v>
      </c>
      <c r="X3580">
        <v>0</v>
      </c>
      <c r="Y3580">
        <v>0</v>
      </c>
      <c r="Z3580">
        <v>0</v>
      </c>
      <c r="AA3580">
        <v>0</v>
      </c>
      <c r="AB3580">
        <v>0</v>
      </c>
      <c r="AC3580">
        <v>0</v>
      </c>
      <c r="AD3580">
        <v>0</v>
      </c>
      <c r="AE3580">
        <v>0</v>
      </c>
      <c r="AF3580">
        <v>0</v>
      </c>
      <c r="AG3580">
        <v>0</v>
      </c>
      <c r="AH3580">
        <v>0</v>
      </c>
      <c r="AI3580">
        <v>0</v>
      </c>
      <c r="AJ3580">
        <v>0</v>
      </c>
      <c r="AK3580">
        <v>0</v>
      </c>
      <c r="AL3580">
        <v>0</v>
      </c>
      <c r="AM3580">
        <v>0</v>
      </c>
      <c r="AN3580">
        <v>0</v>
      </c>
      <c r="AO3580" t="s">
        <v>69</v>
      </c>
    </row>
    <row r="3581" spans="1:41" hidden="1" x14ac:dyDescent="0.2">
      <c r="A3581" t="s">
        <v>2646</v>
      </c>
      <c r="B3581" t="s">
        <v>25</v>
      </c>
      <c r="C3581" t="s">
        <v>2648</v>
      </c>
      <c r="D3581" t="s">
        <v>2680</v>
      </c>
      <c r="E3581" t="s">
        <v>2672</v>
      </c>
      <c r="F3581" t="s">
        <v>2656</v>
      </c>
      <c r="I3581" t="s">
        <v>186</v>
      </c>
    </row>
    <row r="3582" spans="1:41" hidden="1" x14ac:dyDescent="0.2">
      <c r="A3582" t="s">
        <v>2646</v>
      </c>
      <c r="B3582" t="s">
        <v>11</v>
      </c>
      <c r="C3582" t="s">
        <v>2648</v>
      </c>
      <c r="D3582" t="s">
        <v>2680</v>
      </c>
      <c r="E3582" t="s">
        <v>2672</v>
      </c>
      <c r="F3582" t="s">
        <v>2656</v>
      </c>
      <c r="G3582" t="s">
        <v>2651</v>
      </c>
      <c r="H3582" t="s">
        <v>2622</v>
      </c>
      <c r="I3582" t="s">
        <v>186</v>
      </c>
      <c r="K3582">
        <v>45.529586999999999</v>
      </c>
      <c r="L3582">
        <v>45.847842999999997</v>
      </c>
      <c r="M3582">
        <v>44.060611999999999</v>
      </c>
      <c r="N3582">
        <v>42.588127</v>
      </c>
      <c r="O3582">
        <v>44.335678000000001</v>
      </c>
      <c r="P3582">
        <v>46.479354999999998</v>
      </c>
      <c r="Q3582">
        <v>47.974437999999999</v>
      </c>
      <c r="R3582">
        <v>49.510593</v>
      </c>
      <c r="S3582">
        <v>50.779651999999999</v>
      </c>
      <c r="T3582">
        <v>52.386875000000003</v>
      </c>
      <c r="U3582">
        <v>54.503601000000003</v>
      </c>
      <c r="V3582">
        <v>56.318420000000003</v>
      </c>
      <c r="W3582">
        <v>57.717143999999998</v>
      </c>
      <c r="X3582">
        <v>59.220238000000002</v>
      </c>
      <c r="Y3582">
        <v>60.393763999999997</v>
      </c>
      <c r="Z3582">
        <v>61.508521999999999</v>
      </c>
      <c r="AA3582">
        <v>62.721316999999999</v>
      </c>
      <c r="AB3582">
        <v>64.015433999999999</v>
      </c>
      <c r="AC3582">
        <v>65.233086</v>
      </c>
      <c r="AD3582">
        <v>66.523124999999993</v>
      </c>
      <c r="AE3582">
        <v>67.905929999999998</v>
      </c>
      <c r="AF3582">
        <v>69.476471000000004</v>
      </c>
      <c r="AG3582">
        <v>71.058891000000003</v>
      </c>
      <c r="AH3582">
        <v>72.689673999999997</v>
      </c>
      <c r="AI3582">
        <v>74.354774000000006</v>
      </c>
      <c r="AJ3582">
        <v>76.225479000000007</v>
      </c>
      <c r="AK3582">
        <v>77.976035999999993</v>
      </c>
      <c r="AL3582">
        <v>79.758537000000004</v>
      </c>
      <c r="AM3582">
        <v>81.676544000000007</v>
      </c>
      <c r="AN3582">
        <v>83.481628000000001</v>
      </c>
      <c r="AO3582" s="1">
        <v>2.1000000000000001E-2</v>
      </c>
    </row>
    <row r="3583" spans="1:41" hidden="1" x14ac:dyDescent="0.2">
      <c r="A3583" t="s">
        <v>2646</v>
      </c>
      <c r="B3583" t="s">
        <v>13</v>
      </c>
      <c r="C3583" t="s">
        <v>2648</v>
      </c>
      <c r="D3583" t="s">
        <v>2680</v>
      </c>
      <c r="E3583" t="s">
        <v>2672</v>
      </c>
      <c r="F3583" t="s">
        <v>2656</v>
      </c>
      <c r="G3583" t="s">
        <v>2652</v>
      </c>
      <c r="H3583" t="s">
        <v>2623</v>
      </c>
      <c r="I3583" t="s">
        <v>186</v>
      </c>
      <c r="K3583">
        <v>45.542732000000001</v>
      </c>
      <c r="L3583">
        <v>45.684604999999998</v>
      </c>
      <c r="M3583">
        <v>43.684727000000002</v>
      </c>
      <c r="N3583">
        <v>42.052860000000003</v>
      </c>
      <c r="O3583">
        <v>43.708312999999997</v>
      </c>
      <c r="P3583">
        <v>45.742485000000002</v>
      </c>
      <c r="Q3583">
        <v>47.104626000000003</v>
      </c>
      <c r="R3583">
        <v>48.517471</v>
      </c>
      <c r="S3583">
        <v>49.714497000000001</v>
      </c>
      <c r="T3583">
        <v>51.349547999999999</v>
      </c>
      <c r="U3583">
        <v>53.417236000000003</v>
      </c>
      <c r="V3583">
        <v>55.438583000000001</v>
      </c>
      <c r="W3583">
        <v>57.063048999999999</v>
      </c>
      <c r="X3583">
        <v>58.479571999999997</v>
      </c>
      <c r="Y3583">
        <v>59.704082</v>
      </c>
      <c r="Z3583">
        <v>60.980988000000004</v>
      </c>
      <c r="AA3583">
        <v>62.395679000000001</v>
      </c>
      <c r="AB3583">
        <v>63.683708000000003</v>
      </c>
      <c r="AC3583">
        <v>65.037361000000004</v>
      </c>
      <c r="AD3583">
        <v>66.512778999999995</v>
      </c>
      <c r="AE3583">
        <v>68.095268000000004</v>
      </c>
      <c r="AF3583">
        <v>69.820701999999997</v>
      </c>
      <c r="AG3583">
        <v>71.340339999999998</v>
      </c>
      <c r="AH3583">
        <v>72.735489000000001</v>
      </c>
      <c r="AI3583">
        <v>74.368210000000005</v>
      </c>
      <c r="AJ3583">
        <v>76.072624000000005</v>
      </c>
      <c r="AK3583">
        <v>77.687415999999999</v>
      </c>
      <c r="AL3583">
        <v>79.491287</v>
      </c>
      <c r="AM3583">
        <v>81.177513000000005</v>
      </c>
      <c r="AN3583">
        <v>82.634392000000005</v>
      </c>
      <c r="AO3583" s="1">
        <v>2.1000000000000001E-2</v>
      </c>
    </row>
    <row r="3584" spans="1:41" hidden="1" x14ac:dyDescent="0.2">
      <c r="A3584" t="s">
        <v>2646</v>
      </c>
      <c r="B3584" t="s">
        <v>15</v>
      </c>
      <c r="C3584" t="s">
        <v>2648</v>
      </c>
      <c r="D3584" t="s">
        <v>2680</v>
      </c>
      <c r="E3584" t="s">
        <v>2672</v>
      </c>
      <c r="F3584" t="s">
        <v>2656</v>
      </c>
      <c r="G3584" t="s">
        <v>2653</v>
      </c>
      <c r="H3584" t="s">
        <v>2624</v>
      </c>
      <c r="I3584" t="s">
        <v>186</v>
      </c>
      <c r="K3584">
        <v>45.556789000000002</v>
      </c>
      <c r="L3584">
        <v>45.792946000000001</v>
      </c>
      <c r="M3584">
        <v>44.608046999999999</v>
      </c>
      <c r="N3584">
        <v>43.491973999999999</v>
      </c>
      <c r="O3584">
        <v>45.780754000000002</v>
      </c>
      <c r="P3584">
        <v>48.306170999999999</v>
      </c>
      <c r="Q3584">
        <v>49.899974999999998</v>
      </c>
      <c r="R3584">
        <v>51.219177000000002</v>
      </c>
      <c r="S3584">
        <v>52.698036000000002</v>
      </c>
      <c r="T3584">
        <v>54.413708</v>
      </c>
      <c r="U3584">
        <v>56.085330999999996</v>
      </c>
      <c r="V3584">
        <v>57.370930000000001</v>
      </c>
      <c r="W3584">
        <v>58.860126000000001</v>
      </c>
      <c r="X3584">
        <v>60.312610999999997</v>
      </c>
      <c r="Y3584">
        <v>61.506908000000003</v>
      </c>
      <c r="Z3584">
        <v>62.879787</v>
      </c>
      <c r="AA3584">
        <v>64.150299000000004</v>
      </c>
      <c r="AB3584">
        <v>65.222594999999998</v>
      </c>
      <c r="AC3584">
        <v>66.442573999999993</v>
      </c>
      <c r="AD3584">
        <v>67.784385999999998</v>
      </c>
      <c r="AE3584">
        <v>69.373504999999994</v>
      </c>
      <c r="AF3584">
        <v>70.851676999999995</v>
      </c>
      <c r="AG3584">
        <v>72.232726999999997</v>
      </c>
      <c r="AH3584">
        <v>73.895827999999995</v>
      </c>
      <c r="AI3584">
        <v>75.873420999999993</v>
      </c>
      <c r="AJ3584">
        <v>78.100089999999994</v>
      </c>
      <c r="AK3584">
        <v>79.730414999999994</v>
      </c>
      <c r="AL3584">
        <v>81.836524999999995</v>
      </c>
      <c r="AM3584">
        <v>83.732674000000003</v>
      </c>
      <c r="AN3584">
        <v>85.789473999999998</v>
      </c>
      <c r="AO3584" s="1">
        <v>2.1999999999999999E-2</v>
      </c>
    </row>
    <row r="3585" spans="1:41" hidden="1" x14ac:dyDescent="0.2">
      <c r="A3585" t="s">
        <v>2646</v>
      </c>
      <c r="B3585" t="s">
        <v>157</v>
      </c>
    </row>
    <row r="3586" spans="1:41" hidden="1" x14ac:dyDescent="0.2">
      <c r="A3586" t="s">
        <v>2646</v>
      </c>
      <c r="B3586" t="s">
        <v>310</v>
      </c>
    </row>
    <row r="3587" spans="1:41" hidden="1" x14ac:dyDescent="0.2">
      <c r="A3587" t="s">
        <v>2646</v>
      </c>
      <c r="B3587" t="s">
        <v>8</v>
      </c>
      <c r="C3587" t="s">
        <v>181</v>
      </c>
      <c r="D3587" t="s">
        <v>2680</v>
      </c>
      <c r="E3587" t="s">
        <v>2674</v>
      </c>
      <c r="I3587" t="s">
        <v>311</v>
      </c>
    </row>
    <row r="3588" spans="1:41" hidden="1" x14ac:dyDescent="0.2">
      <c r="A3588" t="s">
        <v>2646</v>
      </c>
      <c r="B3588" t="s">
        <v>11</v>
      </c>
      <c r="C3588" t="s">
        <v>181</v>
      </c>
      <c r="D3588" t="s">
        <v>2680</v>
      </c>
      <c r="E3588" t="s">
        <v>2674</v>
      </c>
      <c r="F3588" t="s">
        <v>2651</v>
      </c>
      <c r="H3588" t="s">
        <v>2625</v>
      </c>
      <c r="I3588" t="s">
        <v>311</v>
      </c>
      <c r="K3588">
        <v>38.434269</v>
      </c>
      <c r="L3588">
        <v>39.319172000000002</v>
      </c>
      <c r="M3588">
        <v>38.233733999999998</v>
      </c>
      <c r="N3588">
        <v>36.849753999999997</v>
      </c>
      <c r="O3588">
        <v>37.417479999999998</v>
      </c>
      <c r="P3588">
        <v>38.500652000000002</v>
      </c>
      <c r="Q3588">
        <v>38.991858999999998</v>
      </c>
      <c r="R3588">
        <v>40.307259000000002</v>
      </c>
      <c r="S3588">
        <v>41.621516999999997</v>
      </c>
      <c r="T3588">
        <v>42.947761999999997</v>
      </c>
      <c r="U3588">
        <v>46.451832000000003</v>
      </c>
      <c r="V3588">
        <v>47.912857000000002</v>
      </c>
      <c r="W3588">
        <v>49.564082999999997</v>
      </c>
      <c r="X3588">
        <v>51.004181000000003</v>
      </c>
      <c r="Y3588">
        <v>52.238399999999999</v>
      </c>
      <c r="Z3588">
        <v>53.551220000000001</v>
      </c>
      <c r="AA3588">
        <v>54.964351999999998</v>
      </c>
      <c r="AB3588">
        <v>56.415900999999998</v>
      </c>
      <c r="AC3588">
        <v>57.849808000000003</v>
      </c>
      <c r="AD3588">
        <v>59.340252</v>
      </c>
      <c r="AE3588">
        <v>60.988151999999999</v>
      </c>
      <c r="AF3588">
        <v>62.631176000000004</v>
      </c>
      <c r="AG3588">
        <v>64.314132999999998</v>
      </c>
      <c r="AH3588">
        <v>66.079116999999997</v>
      </c>
      <c r="AI3588">
        <v>67.932311999999996</v>
      </c>
      <c r="AJ3588">
        <v>69.892052000000007</v>
      </c>
      <c r="AK3588">
        <v>71.848228000000006</v>
      </c>
      <c r="AL3588">
        <v>73.687798000000001</v>
      </c>
      <c r="AM3588">
        <v>75.705269000000001</v>
      </c>
      <c r="AN3588">
        <v>77.732269000000002</v>
      </c>
      <c r="AO3588" s="1">
        <v>2.5000000000000001E-2</v>
      </c>
    </row>
    <row r="3589" spans="1:41" hidden="1" x14ac:dyDescent="0.2">
      <c r="A3589" t="s">
        <v>2646</v>
      </c>
      <c r="B3589" t="s">
        <v>13</v>
      </c>
      <c r="C3589" t="s">
        <v>181</v>
      </c>
      <c r="D3589" t="s">
        <v>2680</v>
      </c>
      <c r="E3589" t="s">
        <v>2674</v>
      </c>
      <c r="F3589" t="s">
        <v>2652</v>
      </c>
      <c r="H3589" t="s">
        <v>2626</v>
      </c>
      <c r="I3589" t="s">
        <v>311</v>
      </c>
      <c r="K3589">
        <v>38.441932999999999</v>
      </c>
      <c r="L3589">
        <v>38.983105000000002</v>
      </c>
      <c r="M3589">
        <v>37.766224000000001</v>
      </c>
      <c r="N3589">
        <v>36.319533999999997</v>
      </c>
      <c r="O3589">
        <v>36.91621</v>
      </c>
      <c r="P3589">
        <v>37.953938000000001</v>
      </c>
      <c r="Q3589">
        <v>38.398685</v>
      </c>
      <c r="R3589">
        <v>39.677588999999998</v>
      </c>
      <c r="S3589">
        <v>40.929912999999999</v>
      </c>
      <c r="T3589">
        <v>42.359478000000003</v>
      </c>
      <c r="U3589">
        <v>46.013508000000002</v>
      </c>
      <c r="V3589">
        <v>47.959122000000001</v>
      </c>
      <c r="W3589">
        <v>49.526539</v>
      </c>
      <c r="X3589">
        <v>51.008118000000003</v>
      </c>
      <c r="Y3589">
        <v>52.430016000000002</v>
      </c>
      <c r="Z3589">
        <v>53.889026999999999</v>
      </c>
      <c r="AA3589">
        <v>55.475216000000003</v>
      </c>
      <c r="AB3589">
        <v>57.009556000000003</v>
      </c>
      <c r="AC3589">
        <v>58.573321999999997</v>
      </c>
      <c r="AD3589">
        <v>60.154845999999999</v>
      </c>
      <c r="AE3589">
        <v>61.901367</v>
      </c>
      <c r="AF3589">
        <v>63.676333999999997</v>
      </c>
      <c r="AG3589">
        <v>65.387671999999995</v>
      </c>
      <c r="AH3589">
        <v>67.046195999999995</v>
      </c>
      <c r="AI3589">
        <v>68.869193999999993</v>
      </c>
      <c r="AJ3589">
        <v>70.762939000000003</v>
      </c>
      <c r="AK3589">
        <v>72.614272999999997</v>
      </c>
      <c r="AL3589">
        <v>74.502769000000001</v>
      </c>
      <c r="AM3589">
        <v>76.367125999999999</v>
      </c>
      <c r="AN3589">
        <v>78.130013000000005</v>
      </c>
      <c r="AO3589" s="1">
        <v>2.5000000000000001E-2</v>
      </c>
    </row>
    <row r="3590" spans="1:41" hidden="1" x14ac:dyDescent="0.2">
      <c r="A3590" t="s">
        <v>2646</v>
      </c>
      <c r="B3590" t="s">
        <v>15</v>
      </c>
      <c r="C3590" t="s">
        <v>181</v>
      </c>
      <c r="D3590" t="s">
        <v>2680</v>
      </c>
      <c r="E3590" t="s">
        <v>2674</v>
      </c>
      <c r="F3590" t="s">
        <v>2653</v>
      </c>
      <c r="H3590" t="s">
        <v>2627</v>
      </c>
      <c r="I3590" t="s">
        <v>311</v>
      </c>
      <c r="K3590">
        <v>38.448853</v>
      </c>
      <c r="L3590">
        <v>39.957607000000003</v>
      </c>
      <c r="M3590">
        <v>38.863998000000002</v>
      </c>
      <c r="N3590">
        <v>37.919800000000002</v>
      </c>
      <c r="O3590">
        <v>38.655445</v>
      </c>
      <c r="P3590">
        <v>39.828178000000001</v>
      </c>
      <c r="Q3590">
        <v>40.249065000000002</v>
      </c>
      <c r="R3590">
        <v>41.489769000000003</v>
      </c>
      <c r="S3590">
        <v>42.916958000000001</v>
      </c>
      <c r="T3590">
        <v>44.229892999999997</v>
      </c>
      <c r="U3590">
        <v>45.636597000000002</v>
      </c>
      <c r="V3590">
        <v>47.095638000000001</v>
      </c>
      <c r="W3590">
        <v>49.977051000000003</v>
      </c>
      <c r="X3590">
        <v>51.193497000000001</v>
      </c>
      <c r="Y3590">
        <v>52.545025000000003</v>
      </c>
      <c r="Z3590">
        <v>53.863917999999998</v>
      </c>
      <c r="AA3590">
        <v>55.140853999999997</v>
      </c>
      <c r="AB3590">
        <v>56.410865999999999</v>
      </c>
      <c r="AC3590">
        <v>57.744937999999998</v>
      </c>
      <c r="AD3590">
        <v>59.166198999999999</v>
      </c>
      <c r="AE3590">
        <v>60.678187999999999</v>
      </c>
      <c r="AF3590">
        <v>62.087788000000003</v>
      </c>
      <c r="AG3590">
        <v>63.555241000000002</v>
      </c>
      <c r="AH3590">
        <v>65.288261000000006</v>
      </c>
      <c r="AI3590">
        <v>67.155128000000005</v>
      </c>
      <c r="AJ3590">
        <v>69.185257000000007</v>
      </c>
      <c r="AK3590">
        <v>70.931358000000003</v>
      </c>
      <c r="AL3590">
        <v>72.866028</v>
      </c>
      <c r="AM3590">
        <v>74.829871999999995</v>
      </c>
      <c r="AN3590">
        <v>76.904167000000001</v>
      </c>
      <c r="AO3590" s="1">
        <v>2.4E-2</v>
      </c>
    </row>
    <row r="3591" spans="1:41" hidden="1" x14ac:dyDescent="0.2">
      <c r="A3591" t="s">
        <v>2646</v>
      </c>
      <c r="B3591" t="s">
        <v>29</v>
      </c>
      <c r="C3591" t="s">
        <v>181</v>
      </c>
      <c r="D3591" t="s">
        <v>2680</v>
      </c>
      <c r="E3591" t="s">
        <v>2675</v>
      </c>
      <c r="I3591" t="s">
        <v>311</v>
      </c>
    </row>
    <row r="3592" spans="1:41" hidden="1" x14ac:dyDescent="0.2">
      <c r="A3592" t="s">
        <v>2646</v>
      </c>
      <c r="B3592" t="s">
        <v>11</v>
      </c>
      <c r="C3592" t="s">
        <v>181</v>
      </c>
      <c r="D3592" t="s">
        <v>2680</v>
      </c>
      <c r="E3592" t="s">
        <v>2675</v>
      </c>
      <c r="F3592" t="s">
        <v>2651</v>
      </c>
      <c r="H3592" t="s">
        <v>2628</v>
      </c>
      <c r="I3592" t="s">
        <v>311</v>
      </c>
      <c r="K3592">
        <v>32.303234000000003</v>
      </c>
      <c r="L3592">
        <v>32.438586999999998</v>
      </c>
      <c r="M3592">
        <v>31.607669999999999</v>
      </c>
      <c r="N3592">
        <v>31.140682000000002</v>
      </c>
      <c r="O3592">
        <v>32.303257000000002</v>
      </c>
      <c r="P3592">
        <v>33.544356999999998</v>
      </c>
      <c r="Q3592">
        <v>34.499530999999998</v>
      </c>
      <c r="R3592">
        <v>35.581474</v>
      </c>
      <c r="S3592">
        <v>36.566009999999999</v>
      </c>
      <c r="T3592">
        <v>37.616191999999998</v>
      </c>
      <c r="U3592">
        <v>40.178306999999997</v>
      </c>
      <c r="V3592">
        <v>41.275512999999997</v>
      </c>
      <c r="W3592">
        <v>42.481189999999998</v>
      </c>
      <c r="X3592">
        <v>43.602921000000002</v>
      </c>
      <c r="Y3592">
        <v>44.587798999999997</v>
      </c>
      <c r="Z3592">
        <v>45.628925000000002</v>
      </c>
      <c r="AA3592">
        <v>46.742694999999998</v>
      </c>
      <c r="AB3592">
        <v>47.933964000000003</v>
      </c>
      <c r="AC3592">
        <v>49.081122999999998</v>
      </c>
      <c r="AD3592">
        <v>50.288780000000003</v>
      </c>
      <c r="AE3592">
        <v>51.620246999999999</v>
      </c>
      <c r="AF3592">
        <v>52.993526000000003</v>
      </c>
      <c r="AG3592">
        <v>54.466839</v>
      </c>
      <c r="AH3592">
        <v>56.024048000000001</v>
      </c>
      <c r="AI3592">
        <v>57.646892999999999</v>
      </c>
      <c r="AJ3592">
        <v>59.378661999999998</v>
      </c>
      <c r="AK3592">
        <v>61.092323</v>
      </c>
      <c r="AL3592">
        <v>62.787945000000001</v>
      </c>
      <c r="AM3592">
        <v>64.659522999999993</v>
      </c>
      <c r="AN3592">
        <v>66.573761000000005</v>
      </c>
      <c r="AO3592" s="1">
        <v>2.5000000000000001E-2</v>
      </c>
    </row>
    <row r="3593" spans="1:41" hidden="1" x14ac:dyDescent="0.2">
      <c r="A3593" t="s">
        <v>2646</v>
      </c>
      <c r="B3593" t="s">
        <v>13</v>
      </c>
      <c r="C3593" t="s">
        <v>181</v>
      </c>
      <c r="D3593" t="s">
        <v>2680</v>
      </c>
      <c r="E3593" t="s">
        <v>2675</v>
      </c>
      <c r="F3593" t="s">
        <v>2652</v>
      </c>
      <c r="H3593" t="s">
        <v>2629</v>
      </c>
      <c r="I3593" t="s">
        <v>311</v>
      </c>
      <c r="K3593">
        <v>32.309615999999998</v>
      </c>
      <c r="L3593">
        <v>32.237090999999999</v>
      </c>
      <c r="M3593">
        <v>31.232144999999999</v>
      </c>
      <c r="N3593">
        <v>30.660703999999999</v>
      </c>
      <c r="O3593">
        <v>31.809650000000001</v>
      </c>
      <c r="P3593">
        <v>33.015438000000003</v>
      </c>
      <c r="Q3593">
        <v>33.917149000000002</v>
      </c>
      <c r="R3593">
        <v>34.959372999999999</v>
      </c>
      <c r="S3593">
        <v>35.905448999999997</v>
      </c>
      <c r="T3593">
        <v>37.029792999999998</v>
      </c>
      <c r="U3593">
        <v>39.667991999999998</v>
      </c>
      <c r="V3593">
        <v>41.130038999999996</v>
      </c>
      <c r="W3593">
        <v>42.305084000000001</v>
      </c>
      <c r="X3593">
        <v>43.449268000000004</v>
      </c>
      <c r="Y3593">
        <v>44.549492000000001</v>
      </c>
      <c r="Z3593">
        <v>45.671760999999996</v>
      </c>
      <c r="AA3593">
        <v>46.884777</v>
      </c>
      <c r="AB3593">
        <v>48.107562999999999</v>
      </c>
      <c r="AC3593">
        <v>49.363692999999998</v>
      </c>
      <c r="AD3593">
        <v>50.692551000000002</v>
      </c>
      <c r="AE3593">
        <v>52.117268000000003</v>
      </c>
      <c r="AF3593">
        <v>53.572173999999997</v>
      </c>
      <c r="AG3593">
        <v>55.035201999999998</v>
      </c>
      <c r="AH3593">
        <v>56.442802</v>
      </c>
      <c r="AI3593">
        <v>57.981650999999999</v>
      </c>
      <c r="AJ3593">
        <v>59.637203</v>
      </c>
      <c r="AK3593">
        <v>61.222572</v>
      </c>
      <c r="AL3593">
        <v>62.951946</v>
      </c>
      <c r="AM3593">
        <v>64.697745999999995</v>
      </c>
      <c r="AN3593">
        <v>66.325485</v>
      </c>
      <c r="AO3593" s="1">
        <v>2.5000000000000001E-2</v>
      </c>
    </row>
    <row r="3594" spans="1:41" hidden="1" x14ac:dyDescent="0.2">
      <c r="A3594" t="s">
        <v>2646</v>
      </c>
      <c r="B3594" t="s">
        <v>15</v>
      </c>
      <c r="C3594" t="s">
        <v>181</v>
      </c>
      <c r="D3594" t="s">
        <v>2680</v>
      </c>
      <c r="E3594" t="s">
        <v>2675</v>
      </c>
      <c r="F3594" t="s">
        <v>2653</v>
      </c>
      <c r="H3594" t="s">
        <v>2630</v>
      </c>
      <c r="I3594" t="s">
        <v>311</v>
      </c>
      <c r="K3594">
        <v>32.317222999999998</v>
      </c>
      <c r="L3594">
        <v>32.665554</v>
      </c>
      <c r="M3594">
        <v>32.036045000000001</v>
      </c>
      <c r="N3594">
        <v>31.861059000000001</v>
      </c>
      <c r="O3594">
        <v>33.316966999999998</v>
      </c>
      <c r="P3594">
        <v>34.696883999999997</v>
      </c>
      <c r="Q3594">
        <v>35.659255999999999</v>
      </c>
      <c r="R3594">
        <v>36.622303000000002</v>
      </c>
      <c r="S3594">
        <v>37.808765000000001</v>
      </c>
      <c r="T3594">
        <v>38.862296999999998</v>
      </c>
      <c r="U3594">
        <v>39.920189000000001</v>
      </c>
      <c r="V3594">
        <v>41.007796999999997</v>
      </c>
      <c r="W3594">
        <v>43.100025000000002</v>
      </c>
      <c r="X3594">
        <v>44.038761000000001</v>
      </c>
      <c r="Y3594">
        <v>45.130080999999997</v>
      </c>
      <c r="Z3594">
        <v>46.252231999999999</v>
      </c>
      <c r="AA3594">
        <v>47.344912999999998</v>
      </c>
      <c r="AB3594">
        <v>48.343086</v>
      </c>
      <c r="AC3594">
        <v>49.486736000000001</v>
      </c>
      <c r="AD3594">
        <v>50.615867999999999</v>
      </c>
      <c r="AE3594">
        <v>51.944366000000002</v>
      </c>
      <c r="AF3594">
        <v>53.239460000000001</v>
      </c>
      <c r="AG3594">
        <v>54.597202000000003</v>
      </c>
      <c r="AH3594">
        <v>56.162159000000003</v>
      </c>
      <c r="AI3594">
        <v>57.888950000000001</v>
      </c>
      <c r="AJ3594">
        <v>59.766238999999999</v>
      </c>
      <c r="AK3594">
        <v>61.410980000000002</v>
      </c>
      <c r="AL3594">
        <v>63.302371999999998</v>
      </c>
      <c r="AM3594">
        <v>65.213813999999999</v>
      </c>
      <c r="AN3594">
        <v>67.265625</v>
      </c>
      <c r="AO3594" s="1">
        <v>2.5999999999999999E-2</v>
      </c>
    </row>
    <row r="3595" spans="1:41" hidden="1" x14ac:dyDescent="0.2">
      <c r="A3595" t="s">
        <v>2646</v>
      </c>
      <c r="B3595" t="s">
        <v>46</v>
      </c>
      <c r="C3595" t="s">
        <v>181</v>
      </c>
      <c r="D3595" t="s">
        <v>2680</v>
      </c>
      <c r="E3595" t="s">
        <v>2676</v>
      </c>
      <c r="I3595" t="s">
        <v>311</v>
      </c>
    </row>
    <row r="3596" spans="1:41" hidden="1" x14ac:dyDescent="0.2">
      <c r="A3596" t="s">
        <v>2646</v>
      </c>
      <c r="B3596" t="s">
        <v>11</v>
      </c>
      <c r="C3596" t="s">
        <v>181</v>
      </c>
      <c r="D3596" t="s">
        <v>2680</v>
      </c>
      <c r="E3596" t="s">
        <v>2676</v>
      </c>
      <c r="F3596" t="s">
        <v>2651</v>
      </c>
      <c r="H3596" t="s">
        <v>2631</v>
      </c>
      <c r="I3596" t="s">
        <v>311</v>
      </c>
      <c r="K3596">
        <v>19.891544</v>
      </c>
      <c r="L3596">
        <v>20.535409999999999</v>
      </c>
      <c r="M3596">
        <v>19.673483000000001</v>
      </c>
      <c r="N3596">
        <v>19.512260000000001</v>
      </c>
      <c r="O3596">
        <v>20.338674999999999</v>
      </c>
      <c r="P3596">
        <v>21.199725999999998</v>
      </c>
      <c r="Q3596">
        <v>21.981843999999999</v>
      </c>
      <c r="R3596">
        <v>22.999193000000002</v>
      </c>
      <c r="S3596">
        <v>23.979237000000001</v>
      </c>
      <c r="T3596">
        <v>24.989840999999998</v>
      </c>
      <c r="U3596">
        <v>25.968122000000001</v>
      </c>
      <c r="V3596">
        <v>26.966816000000001</v>
      </c>
      <c r="W3596">
        <v>27.984545000000001</v>
      </c>
      <c r="X3596">
        <v>28.931363999999999</v>
      </c>
      <c r="Y3596">
        <v>29.840826</v>
      </c>
      <c r="Z3596">
        <v>30.766514000000001</v>
      </c>
      <c r="AA3596">
        <v>31.879878999999999</v>
      </c>
      <c r="AB3596">
        <v>33.020149000000004</v>
      </c>
      <c r="AC3596">
        <v>34.049968999999997</v>
      </c>
      <c r="AD3596">
        <v>35.361141000000003</v>
      </c>
      <c r="AE3596">
        <v>36.812206000000003</v>
      </c>
      <c r="AF3596">
        <v>38.216510999999997</v>
      </c>
      <c r="AG3596">
        <v>39.509686000000002</v>
      </c>
      <c r="AH3596">
        <v>41.00235</v>
      </c>
      <c r="AI3596">
        <v>42.589278999999998</v>
      </c>
      <c r="AJ3596">
        <v>44.287951999999997</v>
      </c>
      <c r="AK3596">
        <v>45.868198</v>
      </c>
      <c r="AL3596">
        <v>47.294044</v>
      </c>
      <c r="AM3596">
        <v>49.031596999999998</v>
      </c>
      <c r="AN3596">
        <v>50.921149999999997</v>
      </c>
      <c r="AO3596" s="1">
        <v>3.3000000000000002E-2</v>
      </c>
    </row>
    <row r="3597" spans="1:41" hidden="1" x14ac:dyDescent="0.2">
      <c r="A3597" t="s">
        <v>2646</v>
      </c>
      <c r="B3597" t="s">
        <v>13</v>
      </c>
      <c r="C3597" t="s">
        <v>181</v>
      </c>
      <c r="D3597" t="s">
        <v>2680</v>
      </c>
      <c r="E3597" t="s">
        <v>2676</v>
      </c>
      <c r="F3597" t="s">
        <v>2652</v>
      </c>
      <c r="H3597" t="s">
        <v>2632</v>
      </c>
      <c r="I3597" t="s">
        <v>311</v>
      </c>
      <c r="K3597">
        <v>19.897010999999999</v>
      </c>
      <c r="L3597">
        <v>19.849969999999999</v>
      </c>
      <c r="M3597">
        <v>18.968985</v>
      </c>
      <c r="N3597">
        <v>18.935392</v>
      </c>
      <c r="O3597">
        <v>19.977163000000001</v>
      </c>
      <c r="P3597">
        <v>20.848215</v>
      </c>
      <c r="Q3597">
        <v>21.611022999999999</v>
      </c>
      <c r="R3597">
        <v>22.637257000000002</v>
      </c>
      <c r="S3597">
        <v>23.545833999999999</v>
      </c>
      <c r="T3597">
        <v>24.612829000000001</v>
      </c>
      <c r="U3597">
        <v>25.624141999999999</v>
      </c>
      <c r="V3597">
        <v>26.681822</v>
      </c>
      <c r="W3597">
        <v>27.889627000000001</v>
      </c>
      <c r="X3597">
        <v>28.851101</v>
      </c>
      <c r="Y3597">
        <v>29.891196999999998</v>
      </c>
      <c r="Z3597">
        <v>30.968060000000001</v>
      </c>
      <c r="AA3597">
        <v>32.070144999999997</v>
      </c>
      <c r="AB3597">
        <v>33.199303</v>
      </c>
      <c r="AC3597">
        <v>34.456874999999997</v>
      </c>
      <c r="AD3597">
        <v>35.607470999999997</v>
      </c>
      <c r="AE3597">
        <v>37.147022</v>
      </c>
      <c r="AF3597">
        <v>38.722217999999998</v>
      </c>
      <c r="AG3597">
        <v>40.212048000000003</v>
      </c>
      <c r="AH3597">
        <v>41.702724000000003</v>
      </c>
      <c r="AI3597">
        <v>43.222729000000001</v>
      </c>
      <c r="AJ3597">
        <v>44.894275999999998</v>
      </c>
      <c r="AK3597">
        <v>46.719875000000002</v>
      </c>
      <c r="AL3597">
        <v>48.452576000000001</v>
      </c>
      <c r="AM3597">
        <v>50.168308000000003</v>
      </c>
      <c r="AN3597">
        <v>52.178733999999999</v>
      </c>
      <c r="AO3597" s="1">
        <v>3.4000000000000002E-2</v>
      </c>
    </row>
    <row r="3598" spans="1:41" hidden="1" x14ac:dyDescent="0.2">
      <c r="A3598" t="s">
        <v>2646</v>
      </c>
      <c r="B3598" t="s">
        <v>15</v>
      </c>
      <c r="C3598" t="s">
        <v>181</v>
      </c>
      <c r="D3598" t="s">
        <v>2680</v>
      </c>
      <c r="E3598" t="s">
        <v>2676</v>
      </c>
      <c r="F3598" t="s">
        <v>2653</v>
      </c>
      <c r="H3598" t="s">
        <v>2633</v>
      </c>
      <c r="I3598" t="s">
        <v>311</v>
      </c>
      <c r="K3598">
        <v>20.006889000000001</v>
      </c>
      <c r="L3598">
        <v>20.551297999999999</v>
      </c>
      <c r="M3598">
        <v>19.548452000000001</v>
      </c>
      <c r="N3598">
        <v>19.55913</v>
      </c>
      <c r="O3598">
        <v>20.530725</v>
      </c>
      <c r="P3598">
        <v>21.453028</v>
      </c>
      <c r="Q3598">
        <v>22.266411000000002</v>
      </c>
      <c r="R3598">
        <v>23.363457</v>
      </c>
      <c r="S3598">
        <v>24.729462000000002</v>
      </c>
      <c r="T3598">
        <v>25.911331000000001</v>
      </c>
      <c r="U3598">
        <v>27.154406000000002</v>
      </c>
      <c r="V3598">
        <v>28.356839999999998</v>
      </c>
      <c r="W3598">
        <v>29.493877000000001</v>
      </c>
      <c r="X3598">
        <v>30.632311000000001</v>
      </c>
      <c r="Y3598">
        <v>31.607959999999999</v>
      </c>
      <c r="Z3598">
        <v>32.920650000000002</v>
      </c>
      <c r="AA3598">
        <v>34.092457000000003</v>
      </c>
      <c r="AB3598">
        <v>35.283183999999999</v>
      </c>
      <c r="AC3598">
        <v>36.601410000000001</v>
      </c>
      <c r="AD3598">
        <v>37.906180999999997</v>
      </c>
      <c r="AE3598">
        <v>39.322558999999998</v>
      </c>
      <c r="AF3598">
        <v>40.628010000000003</v>
      </c>
      <c r="AG3598">
        <v>42.073242</v>
      </c>
      <c r="AH3598">
        <v>43.857529</v>
      </c>
      <c r="AI3598">
        <v>45.637253000000001</v>
      </c>
      <c r="AJ3598">
        <v>47.337715000000003</v>
      </c>
      <c r="AK3598">
        <v>49.005519999999997</v>
      </c>
      <c r="AL3598">
        <v>50.633575</v>
      </c>
      <c r="AM3598">
        <v>52.670287999999999</v>
      </c>
      <c r="AN3598">
        <v>55.061996000000001</v>
      </c>
      <c r="AO3598" s="1">
        <v>3.5999999999999997E-2</v>
      </c>
    </row>
    <row r="3599" spans="1:41" hidden="1" x14ac:dyDescent="0.2">
      <c r="A3599" t="s">
        <v>2646</v>
      </c>
      <c r="B3599" t="s">
        <v>75</v>
      </c>
      <c r="C3599" t="s">
        <v>181</v>
      </c>
      <c r="D3599" t="s">
        <v>2680</v>
      </c>
      <c r="E3599" t="s">
        <v>2677</v>
      </c>
      <c r="I3599" t="s">
        <v>311</v>
      </c>
    </row>
    <row r="3600" spans="1:41" hidden="1" x14ac:dyDescent="0.2">
      <c r="A3600" t="s">
        <v>2646</v>
      </c>
      <c r="B3600" t="s">
        <v>11</v>
      </c>
      <c r="C3600" t="s">
        <v>181</v>
      </c>
      <c r="D3600" t="s">
        <v>2680</v>
      </c>
      <c r="E3600" t="s">
        <v>2677</v>
      </c>
      <c r="F3600" t="s">
        <v>2651</v>
      </c>
      <c r="H3600" t="s">
        <v>2634</v>
      </c>
      <c r="I3600" t="s">
        <v>311</v>
      </c>
      <c r="K3600">
        <v>103.008568</v>
      </c>
      <c r="L3600">
        <v>107.334801</v>
      </c>
      <c r="M3600">
        <v>104.911858</v>
      </c>
      <c r="N3600">
        <v>110.384682</v>
      </c>
      <c r="O3600">
        <v>113.428284</v>
      </c>
      <c r="P3600">
        <v>117.138046</v>
      </c>
      <c r="Q3600">
        <v>121.149338</v>
      </c>
      <c r="R3600">
        <v>124.932373</v>
      </c>
      <c r="S3600">
        <v>128.45442199999999</v>
      </c>
      <c r="T3600">
        <v>132.42922999999999</v>
      </c>
      <c r="U3600">
        <v>149.09504699999999</v>
      </c>
      <c r="V3600">
        <v>152.864822</v>
      </c>
      <c r="W3600">
        <v>158.741928</v>
      </c>
      <c r="X3600">
        <v>162.864014</v>
      </c>
      <c r="Y3600">
        <v>166.97605899999999</v>
      </c>
      <c r="Z3600">
        <v>171.46594200000001</v>
      </c>
      <c r="AA3600">
        <v>176.506226</v>
      </c>
      <c r="AB3600">
        <v>182.12905900000001</v>
      </c>
      <c r="AC3600">
        <v>186.95848100000001</v>
      </c>
      <c r="AD3600">
        <v>193.0625</v>
      </c>
      <c r="AE3600">
        <v>198.996689</v>
      </c>
      <c r="AF3600">
        <v>204.52629099999999</v>
      </c>
      <c r="AG3600">
        <v>211.84092699999999</v>
      </c>
      <c r="AH3600">
        <v>219.36776699999999</v>
      </c>
      <c r="AI3600">
        <v>226.505798</v>
      </c>
      <c r="AJ3600">
        <v>234.45574999999999</v>
      </c>
      <c r="AK3600">
        <v>241.798126</v>
      </c>
      <c r="AL3600">
        <v>248.20024100000001</v>
      </c>
      <c r="AM3600">
        <v>255.604996</v>
      </c>
      <c r="AN3600">
        <v>263.51016199999998</v>
      </c>
      <c r="AO3600" s="1">
        <v>3.3000000000000002E-2</v>
      </c>
    </row>
    <row r="3601" spans="1:41" hidden="1" x14ac:dyDescent="0.2">
      <c r="A3601" t="s">
        <v>2646</v>
      </c>
      <c r="B3601" t="s">
        <v>13</v>
      </c>
      <c r="C3601" t="s">
        <v>181</v>
      </c>
      <c r="D3601" t="s">
        <v>2680</v>
      </c>
      <c r="E3601" t="s">
        <v>2677</v>
      </c>
      <c r="F3601" t="s">
        <v>2652</v>
      </c>
      <c r="H3601" t="s">
        <v>2635</v>
      </c>
      <c r="I3601" t="s">
        <v>311</v>
      </c>
      <c r="K3601">
        <v>103.008667</v>
      </c>
      <c r="L3601">
        <v>107.339203</v>
      </c>
      <c r="M3601">
        <v>103.300758</v>
      </c>
      <c r="N3601">
        <v>107.044426</v>
      </c>
      <c r="O3601">
        <v>110.439156</v>
      </c>
      <c r="P3601">
        <v>114.222527</v>
      </c>
      <c r="Q3601">
        <v>118.443398</v>
      </c>
      <c r="R3601">
        <v>122.156937</v>
      </c>
      <c r="S3601">
        <v>125.89408899999999</v>
      </c>
      <c r="T3601">
        <v>129.78417999999999</v>
      </c>
      <c r="U3601">
        <v>146.30033900000001</v>
      </c>
      <c r="V3601">
        <v>152.40965299999999</v>
      </c>
      <c r="W3601">
        <v>156.38781700000001</v>
      </c>
      <c r="X3601">
        <v>160.02456699999999</v>
      </c>
      <c r="Y3601">
        <v>164.183029</v>
      </c>
      <c r="Z3601">
        <v>168.396423</v>
      </c>
      <c r="AA3601">
        <v>172.772491</v>
      </c>
      <c r="AB3601">
        <v>178.28102100000001</v>
      </c>
      <c r="AC3601">
        <v>183.24606299999999</v>
      </c>
      <c r="AD3601">
        <v>190.763519</v>
      </c>
      <c r="AE3601">
        <v>197.06904599999999</v>
      </c>
      <c r="AF3601">
        <v>202.71727000000001</v>
      </c>
      <c r="AG3601">
        <v>210.10891699999999</v>
      </c>
      <c r="AH3601">
        <v>216.99508700000001</v>
      </c>
      <c r="AI3601">
        <v>223.45311000000001</v>
      </c>
      <c r="AJ3601">
        <v>231.29620399999999</v>
      </c>
      <c r="AK3601">
        <v>236.904526</v>
      </c>
      <c r="AL3601">
        <v>244.14662200000001</v>
      </c>
      <c r="AM3601">
        <v>252.69747899999999</v>
      </c>
      <c r="AN3601">
        <v>261.00247200000001</v>
      </c>
      <c r="AO3601" s="1">
        <v>3.3000000000000002E-2</v>
      </c>
    </row>
    <row r="3602" spans="1:41" hidden="1" x14ac:dyDescent="0.2">
      <c r="A3602" t="s">
        <v>2646</v>
      </c>
      <c r="B3602" t="s">
        <v>15</v>
      </c>
      <c r="C3602" t="s">
        <v>181</v>
      </c>
      <c r="D3602" t="s">
        <v>2680</v>
      </c>
      <c r="E3602" t="s">
        <v>2677</v>
      </c>
      <c r="F3602" t="s">
        <v>2653</v>
      </c>
      <c r="H3602" t="s">
        <v>2636</v>
      </c>
      <c r="I3602" t="s">
        <v>311</v>
      </c>
      <c r="K3602">
        <v>103.26443500000001</v>
      </c>
      <c r="L3602">
        <v>107.406677</v>
      </c>
      <c r="M3602">
        <v>103.748413</v>
      </c>
      <c r="N3602">
        <v>110.973091</v>
      </c>
      <c r="O3602">
        <v>115.183548</v>
      </c>
      <c r="P3602">
        <v>119.099487</v>
      </c>
      <c r="Q3602">
        <v>123.184151</v>
      </c>
      <c r="R3602">
        <v>127.41495500000001</v>
      </c>
      <c r="S3602">
        <v>133.879547</v>
      </c>
      <c r="T3602">
        <v>137.78071600000001</v>
      </c>
      <c r="U3602">
        <v>142.18748500000001</v>
      </c>
      <c r="V3602">
        <v>148.07745399999999</v>
      </c>
      <c r="W3602">
        <v>162.22277800000001</v>
      </c>
      <c r="X3602">
        <v>166.23928799999999</v>
      </c>
      <c r="Y3602">
        <v>171.54937699999999</v>
      </c>
      <c r="Z3602">
        <v>175.82655299999999</v>
      </c>
      <c r="AA3602">
        <v>180.609467</v>
      </c>
      <c r="AB3602">
        <v>184.70472699999999</v>
      </c>
      <c r="AC3602">
        <v>189.557434</v>
      </c>
      <c r="AD3602">
        <v>192.38365200000001</v>
      </c>
      <c r="AE3602">
        <v>196.923508</v>
      </c>
      <c r="AF3602">
        <v>202.61209099999999</v>
      </c>
      <c r="AG3602">
        <v>209.727249</v>
      </c>
      <c r="AH3602">
        <v>216.05891399999999</v>
      </c>
      <c r="AI3602">
        <v>223.87602200000001</v>
      </c>
      <c r="AJ3602">
        <v>230.49735999999999</v>
      </c>
      <c r="AK3602">
        <v>237.22981300000001</v>
      </c>
      <c r="AL3602">
        <v>243.07229599999999</v>
      </c>
      <c r="AM3602">
        <v>250.53396599999999</v>
      </c>
      <c r="AN3602">
        <v>259.034943</v>
      </c>
      <c r="AO3602" s="1">
        <v>3.2000000000000001E-2</v>
      </c>
    </row>
    <row r="3603" spans="1:41" hidden="1" x14ac:dyDescent="0.2">
      <c r="A3603" t="s">
        <v>2646</v>
      </c>
      <c r="B3603" t="s">
        <v>172</v>
      </c>
      <c r="C3603" t="s">
        <v>181</v>
      </c>
      <c r="D3603" t="s">
        <v>2680</v>
      </c>
      <c r="E3603" t="s">
        <v>2678</v>
      </c>
      <c r="I3603" t="s">
        <v>311</v>
      </c>
    </row>
    <row r="3604" spans="1:41" hidden="1" x14ac:dyDescent="0.2">
      <c r="A3604" t="s">
        <v>2646</v>
      </c>
      <c r="B3604" t="s">
        <v>11</v>
      </c>
      <c r="C3604" t="s">
        <v>181</v>
      </c>
      <c r="D3604" t="s">
        <v>2680</v>
      </c>
      <c r="E3604" t="s">
        <v>2678</v>
      </c>
      <c r="F3604" t="s">
        <v>2651</v>
      </c>
      <c r="H3604" t="s">
        <v>2637</v>
      </c>
      <c r="I3604" t="s">
        <v>311</v>
      </c>
      <c r="K3604">
        <v>193.63760400000001</v>
      </c>
      <c r="L3604">
        <v>199.62796</v>
      </c>
      <c r="M3604">
        <v>194.42674299999999</v>
      </c>
      <c r="N3604">
        <v>197.88737499999999</v>
      </c>
      <c r="O3604">
        <v>203.487686</v>
      </c>
      <c r="P3604">
        <v>210.382767</v>
      </c>
      <c r="Q3604">
        <v>216.62257399999999</v>
      </c>
      <c r="R3604">
        <v>223.82029700000001</v>
      </c>
      <c r="S3604">
        <v>230.62120100000001</v>
      </c>
      <c r="T3604">
        <v>237.98303200000001</v>
      </c>
      <c r="U3604">
        <v>261.69329800000003</v>
      </c>
      <c r="V3604">
        <v>269.01998900000001</v>
      </c>
      <c r="W3604">
        <v>278.77175899999997</v>
      </c>
      <c r="X3604">
        <v>286.40249599999999</v>
      </c>
      <c r="Y3604">
        <v>293.64309700000001</v>
      </c>
      <c r="Z3604">
        <v>301.412598</v>
      </c>
      <c r="AA3604">
        <v>310.09316999999999</v>
      </c>
      <c r="AB3604">
        <v>319.499054</v>
      </c>
      <c r="AC3604">
        <v>327.93936200000002</v>
      </c>
      <c r="AD3604">
        <v>338.05270400000001</v>
      </c>
      <c r="AE3604">
        <v>348.41729700000002</v>
      </c>
      <c r="AF3604">
        <v>358.36752300000001</v>
      </c>
      <c r="AG3604">
        <v>370.13156099999998</v>
      </c>
      <c r="AH3604">
        <v>382.47326700000002</v>
      </c>
      <c r="AI3604">
        <v>394.67425500000002</v>
      </c>
      <c r="AJ3604">
        <v>408.01443499999999</v>
      </c>
      <c r="AK3604">
        <v>420.60687300000001</v>
      </c>
      <c r="AL3604">
        <v>431.97000100000002</v>
      </c>
      <c r="AM3604">
        <v>445.00140399999998</v>
      </c>
      <c r="AN3604">
        <v>458.73733499999997</v>
      </c>
      <c r="AO3604" s="1">
        <v>0.03</v>
      </c>
    </row>
    <row r="3605" spans="1:41" hidden="1" x14ac:dyDescent="0.2">
      <c r="A3605" t="s">
        <v>2646</v>
      </c>
      <c r="B3605" t="s">
        <v>13</v>
      </c>
      <c r="C3605" t="s">
        <v>181</v>
      </c>
      <c r="D3605" t="s">
        <v>2680</v>
      </c>
      <c r="E3605" t="s">
        <v>2678</v>
      </c>
      <c r="F3605" t="s">
        <v>2652</v>
      </c>
      <c r="H3605" t="s">
        <v>2638</v>
      </c>
      <c r="I3605" t="s">
        <v>311</v>
      </c>
      <c r="K3605">
        <v>193.65722700000001</v>
      </c>
      <c r="L3605">
        <v>198.409378</v>
      </c>
      <c r="M3605">
        <v>191.268112</v>
      </c>
      <c r="N3605">
        <v>192.96005199999999</v>
      </c>
      <c r="O3605">
        <v>199.14218099999999</v>
      </c>
      <c r="P3605">
        <v>206.04011499999999</v>
      </c>
      <c r="Q3605">
        <v>212.37025499999999</v>
      </c>
      <c r="R3605">
        <v>219.431152</v>
      </c>
      <c r="S3605">
        <v>226.275284</v>
      </c>
      <c r="T3605">
        <v>233.78625500000001</v>
      </c>
      <c r="U3605">
        <v>257.60598800000002</v>
      </c>
      <c r="V3605">
        <v>268.180634</v>
      </c>
      <c r="W3605">
        <v>276.109039</v>
      </c>
      <c r="X3605">
        <v>283.33306900000002</v>
      </c>
      <c r="Y3605">
        <v>291.053741</v>
      </c>
      <c r="Z3605">
        <v>298.92526199999998</v>
      </c>
      <c r="AA3605">
        <v>307.20263699999998</v>
      </c>
      <c r="AB3605">
        <v>316.59741200000002</v>
      </c>
      <c r="AC3605">
        <v>325.63995399999999</v>
      </c>
      <c r="AD3605">
        <v>337.218414</v>
      </c>
      <c r="AE3605">
        <v>348.234711</v>
      </c>
      <c r="AF3605">
        <v>358.68798800000002</v>
      </c>
      <c r="AG3605">
        <v>370.74386600000003</v>
      </c>
      <c r="AH3605">
        <v>382.18679800000001</v>
      </c>
      <c r="AI3605">
        <v>393.526703</v>
      </c>
      <c r="AJ3605">
        <v>406.59063700000002</v>
      </c>
      <c r="AK3605">
        <v>417.46124300000002</v>
      </c>
      <c r="AL3605">
        <v>430.05389400000001</v>
      </c>
      <c r="AM3605">
        <v>443.93066399999998</v>
      </c>
      <c r="AN3605">
        <v>457.63671900000003</v>
      </c>
      <c r="AO3605" s="1">
        <v>0.03</v>
      </c>
    </row>
    <row r="3606" spans="1:41" hidden="1" x14ac:dyDescent="0.2">
      <c r="A3606" t="s">
        <v>2646</v>
      </c>
      <c r="B3606" t="s">
        <v>15</v>
      </c>
      <c r="C3606" t="s">
        <v>181</v>
      </c>
      <c r="D3606" t="s">
        <v>2680</v>
      </c>
      <c r="E3606" t="s">
        <v>2678</v>
      </c>
      <c r="F3606" t="s">
        <v>2653</v>
      </c>
      <c r="H3606" t="s">
        <v>2639</v>
      </c>
      <c r="I3606" t="s">
        <v>311</v>
      </c>
      <c r="K3606">
        <v>194.03739899999999</v>
      </c>
      <c r="L3606">
        <v>200.58116100000001</v>
      </c>
      <c r="M3606">
        <v>194.196899</v>
      </c>
      <c r="N3606">
        <v>200.313095</v>
      </c>
      <c r="O3606">
        <v>207.686691</v>
      </c>
      <c r="P3606">
        <v>215.07757599999999</v>
      </c>
      <c r="Q3606">
        <v>221.35888700000001</v>
      </c>
      <c r="R3606">
        <v>228.89047199999999</v>
      </c>
      <c r="S3606">
        <v>239.334732</v>
      </c>
      <c r="T3606">
        <v>246.78422499999999</v>
      </c>
      <c r="U3606">
        <v>254.89868200000001</v>
      </c>
      <c r="V3606">
        <v>264.53775000000002</v>
      </c>
      <c r="W3606">
        <v>284.79373199999998</v>
      </c>
      <c r="X3606">
        <v>292.10385100000002</v>
      </c>
      <c r="Y3606">
        <v>300.83245799999997</v>
      </c>
      <c r="Z3606">
        <v>308.86337300000002</v>
      </c>
      <c r="AA3606">
        <v>317.18768299999999</v>
      </c>
      <c r="AB3606">
        <v>324.74185199999999</v>
      </c>
      <c r="AC3606">
        <v>333.390533</v>
      </c>
      <c r="AD3606">
        <v>340.07193000000001</v>
      </c>
      <c r="AE3606">
        <v>348.86862200000002</v>
      </c>
      <c r="AF3606">
        <v>358.56735200000003</v>
      </c>
      <c r="AG3606">
        <v>369.95291099999997</v>
      </c>
      <c r="AH3606">
        <v>381.36685199999999</v>
      </c>
      <c r="AI3606">
        <v>394.55737299999998</v>
      </c>
      <c r="AJ3606">
        <v>406.78656000000001</v>
      </c>
      <c r="AK3606">
        <v>418.57763699999998</v>
      </c>
      <c r="AL3606">
        <v>429.87429800000001</v>
      </c>
      <c r="AM3606">
        <v>443.24792500000001</v>
      </c>
      <c r="AN3606">
        <v>458.26672400000001</v>
      </c>
      <c r="AO3606" s="1">
        <v>0.03</v>
      </c>
    </row>
    <row r="3607" spans="1:41" hidden="1" x14ac:dyDescent="0.2">
      <c r="A3607" t="s">
        <v>2646</v>
      </c>
      <c r="B3607" t="s">
        <v>176</v>
      </c>
      <c r="C3607" t="s">
        <v>181</v>
      </c>
      <c r="D3607" t="s">
        <v>2680</v>
      </c>
      <c r="E3607" t="s">
        <v>2679</v>
      </c>
      <c r="I3607" t="s">
        <v>311</v>
      </c>
    </row>
    <row r="3608" spans="1:41" hidden="1" x14ac:dyDescent="0.2">
      <c r="A3608" t="s">
        <v>2646</v>
      </c>
      <c r="B3608" t="s">
        <v>11</v>
      </c>
      <c r="C3608" t="s">
        <v>181</v>
      </c>
      <c r="D3608" t="s">
        <v>2680</v>
      </c>
      <c r="E3608" t="s">
        <v>2679</v>
      </c>
      <c r="F3608" t="s">
        <v>2651</v>
      </c>
      <c r="H3608" t="s">
        <v>2640</v>
      </c>
      <c r="I3608" t="s">
        <v>311</v>
      </c>
      <c r="K3608">
        <v>8.7236999999999995E-2</v>
      </c>
      <c r="L3608">
        <v>8.9874999999999997E-2</v>
      </c>
      <c r="M3608">
        <v>8.8264999999999996E-2</v>
      </c>
      <c r="N3608">
        <v>9.0978000000000003E-2</v>
      </c>
      <c r="O3608">
        <v>9.2693999999999999E-2</v>
      </c>
      <c r="P3608">
        <v>9.4765000000000002E-2</v>
      </c>
      <c r="Q3608">
        <v>9.6577999999999997E-2</v>
      </c>
      <c r="R3608">
        <v>9.8082000000000003E-2</v>
      </c>
      <c r="S3608">
        <v>9.9134E-2</v>
      </c>
      <c r="T3608">
        <v>0.100786</v>
      </c>
      <c r="U3608">
        <v>0.11260299999999999</v>
      </c>
      <c r="V3608">
        <v>0.11342000000000001</v>
      </c>
      <c r="W3608">
        <v>0.11616600000000001</v>
      </c>
      <c r="X3608">
        <v>0.11732099999999999</v>
      </c>
      <c r="Y3608">
        <v>0.11858200000000001</v>
      </c>
      <c r="Z3608">
        <v>0.12037299999999999</v>
      </c>
      <c r="AA3608">
        <v>0.12273199999999999</v>
      </c>
      <c r="AB3608">
        <v>0.12623400000000001</v>
      </c>
      <c r="AC3608">
        <v>0.12984899999999999</v>
      </c>
      <c r="AD3608">
        <v>0.134716</v>
      </c>
      <c r="AE3608">
        <v>0.13978399999999999</v>
      </c>
      <c r="AF3608">
        <v>0.145008</v>
      </c>
      <c r="AG3608">
        <v>0.150752</v>
      </c>
      <c r="AH3608">
        <v>0.15692700000000001</v>
      </c>
      <c r="AI3608">
        <v>0.16353699999999999</v>
      </c>
      <c r="AJ3608">
        <v>0.17077800000000001</v>
      </c>
      <c r="AK3608">
        <v>0.17824400000000001</v>
      </c>
      <c r="AL3608">
        <v>0.185525</v>
      </c>
      <c r="AM3608">
        <v>0.19372500000000001</v>
      </c>
      <c r="AN3608">
        <v>0.20271</v>
      </c>
      <c r="AO3608" s="1">
        <v>0.03</v>
      </c>
    </row>
    <row r="3609" spans="1:41" hidden="1" x14ac:dyDescent="0.2">
      <c r="A3609" t="s">
        <v>2646</v>
      </c>
      <c r="B3609" t="s">
        <v>13</v>
      </c>
      <c r="C3609" t="s">
        <v>181</v>
      </c>
      <c r="D3609" t="s">
        <v>2680</v>
      </c>
      <c r="E3609" t="s">
        <v>2679</v>
      </c>
      <c r="F3609" t="s">
        <v>2652</v>
      </c>
      <c r="H3609" t="s">
        <v>2641</v>
      </c>
      <c r="I3609" t="s">
        <v>311</v>
      </c>
      <c r="K3609">
        <v>7.8302999999999998E-2</v>
      </c>
      <c r="L3609">
        <v>8.2919000000000007E-2</v>
      </c>
      <c r="M3609">
        <v>8.8682999999999998E-2</v>
      </c>
      <c r="N3609">
        <v>9.0538999999999994E-2</v>
      </c>
      <c r="O3609">
        <v>9.2530000000000001E-2</v>
      </c>
      <c r="P3609">
        <v>9.4459000000000001E-2</v>
      </c>
      <c r="Q3609">
        <v>9.6699999999999994E-2</v>
      </c>
      <c r="R3609">
        <v>9.8435999999999996E-2</v>
      </c>
      <c r="S3609">
        <v>0.100449</v>
      </c>
      <c r="T3609">
        <v>0.101711</v>
      </c>
      <c r="U3609">
        <v>0.114677</v>
      </c>
      <c r="V3609">
        <v>0.117781</v>
      </c>
      <c r="W3609">
        <v>0.118954</v>
      </c>
      <c r="X3609">
        <v>0.120632</v>
      </c>
      <c r="Y3609">
        <v>0.12237099999999999</v>
      </c>
      <c r="Z3609">
        <v>0.12443899999999999</v>
      </c>
      <c r="AA3609">
        <v>0.127387</v>
      </c>
      <c r="AB3609">
        <v>0.131022</v>
      </c>
      <c r="AC3609">
        <v>0.135295</v>
      </c>
      <c r="AD3609">
        <v>0.141462</v>
      </c>
      <c r="AE3609">
        <v>0.14712900000000001</v>
      </c>
      <c r="AF3609">
        <v>0.15279499999999999</v>
      </c>
      <c r="AG3609">
        <v>0.159581</v>
      </c>
      <c r="AH3609">
        <v>0.16641800000000001</v>
      </c>
      <c r="AI3609">
        <v>0.17344899999999999</v>
      </c>
      <c r="AJ3609">
        <v>0.18088099999999999</v>
      </c>
      <c r="AK3609">
        <v>0.18787499999999999</v>
      </c>
      <c r="AL3609">
        <v>0.19617000000000001</v>
      </c>
      <c r="AM3609">
        <v>0.205516</v>
      </c>
      <c r="AN3609">
        <v>0.21512600000000001</v>
      </c>
      <c r="AO3609" s="1">
        <v>3.5000000000000003E-2</v>
      </c>
    </row>
    <row r="3610" spans="1:41" hidden="1" x14ac:dyDescent="0.2">
      <c r="A3610" t="s">
        <v>2646</v>
      </c>
      <c r="B3610" t="s">
        <v>15</v>
      </c>
      <c r="C3610" t="s">
        <v>181</v>
      </c>
      <c r="D3610" t="s">
        <v>2680</v>
      </c>
      <c r="E3610" t="s">
        <v>2679</v>
      </c>
      <c r="F3610" t="s">
        <v>2653</v>
      </c>
      <c r="H3610" t="s">
        <v>2642</v>
      </c>
      <c r="I3610" t="s">
        <v>311</v>
      </c>
      <c r="K3610">
        <v>7.4935000000000002E-2</v>
      </c>
      <c r="L3610">
        <v>8.1797999999999996E-2</v>
      </c>
      <c r="M3610">
        <v>8.8904999999999998E-2</v>
      </c>
      <c r="N3610">
        <v>9.2651999999999998E-2</v>
      </c>
      <c r="O3610">
        <v>9.4982999999999998E-2</v>
      </c>
      <c r="P3610">
        <v>9.6909999999999996E-2</v>
      </c>
      <c r="Q3610">
        <v>9.8560999999999996E-2</v>
      </c>
      <c r="R3610">
        <v>9.9306000000000005E-2</v>
      </c>
      <c r="S3610">
        <v>0.101495</v>
      </c>
      <c r="T3610">
        <v>0.10231999999999999</v>
      </c>
      <c r="U3610">
        <v>0.103255</v>
      </c>
      <c r="V3610">
        <v>0.10514</v>
      </c>
      <c r="W3610">
        <v>0.11444699999999999</v>
      </c>
      <c r="X3610">
        <v>0.115131</v>
      </c>
      <c r="Y3610">
        <v>0.11670999999999999</v>
      </c>
      <c r="Z3610">
        <v>0.117933</v>
      </c>
      <c r="AA3610">
        <v>0.119838</v>
      </c>
      <c r="AB3610">
        <v>0.121987</v>
      </c>
      <c r="AC3610">
        <v>0.12521599999999999</v>
      </c>
      <c r="AD3610">
        <v>0.128494</v>
      </c>
      <c r="AE3610">
        <v>0.13238900000000001</v>
      </c>
      <c r="AF3610">
        <v>0.13733600000000001</v>
      </c>
      <c r="AG3610">
        <v>0.14302699999999999</v>
      </c>
      <c r="AH3610">
        <v>0.148283</v>
      </c>
      <c r="AI3610">
        <v>0.153535</v>
      </c>
      <c r="AJ3610">
        <v>0.160223</v>
      </c>
      <c r="AK3610">
        <v>0.166075</v>
      </c>
      <c r="AL3610">
        <v>0.17391400000000001</v>
      </c>
      <c r="AM3610">
        <v>0.181649</v>
      </c>
      <c r="AN3610">
        <v>0.19031500000000001</v>
      </c>
      <c r="AO3610" s="1">
        <v>3.3000000000000002E-2</v>
      </c>
    </row>
    <row r="3611" spans="1:41" hidden="1" x14ac:dyDescent="0.2">
      <c r="A3611" t="s">
        <v>2646</v>
      </c>
      <c r="B3611" t="s">
        <v>180</v>
      </c>
      <c r="C3611" t="s">
        <v>181</v>
      </c>
      <c r="D3611" t="s">
        <v>2680</v>
      </c>
      <c r="I3611" t="s">
        <v>311</v>
      </c>
    </row>
    <row r="3612" spans="1:41" hidden="1" x14ac:dyDescent="0.2">
      <c r="A3612" t="s">
        <v>2646</v>
      </c>
      <c r="B3612" t="s">
        <v>11</v>
      </c>
      <c r="C3612" t="s">
        <v>181</v>
      </c>
      <c r="D3612" t="s">
        <v>2680</v>
      </c>
      <c r="E3612" t="s">
        <v>2651</v>
      </c>
      <c r="H3612" t="s">
        <v>2643</v>
      </c>
      <c r="I3612" t="s">
        <v>311</v>
      </c>
      <c r="K3612">
        <v>193.72485399999999</v>
      </c>
      <c r="L3612">
        <v>199.71785</v>
      </c>
      <c r="M3612">
        <v>194.51501500000001</v>
      </c>
      <c r="N3612">
        <v>197.97834800000001</v>
      </c>
      <c r="O3612">
        <v>203.58038300000001</v>
      </c>
      <c r="P3612">
        <v>210.47753900000001</v>
      </c>
      <c r="Q3612">
        <v>216.71914699999999</v>
      </c>
      <c r="R3612">
        <v>223.91838100000001</v>
      </c>
      <c r="S3612">
        <v>230.72032200000001</v>
      </c>
      <c r="T3612">
        <v>238.08381700000001</v>
      </c>
      <c r="U3612">
        <v>261.80590799999999</v>
      </c>
      <c r="V3612">
        <v>269.13342299999999</v>
      </c>
      <c r="W3612">
        <v>278.88793900000002</v>
      </c>
      <c r="X3612">
        <v>286.51980600000002</v>
      </c>
      <c r="Y3612">
        <v>293.76168799999999</v>
      </c>
      <c r="Z3612">
        <v>301.53295900000001</v>
      </c>
      <c r="AA3612">
        <v>310.215912</v>
      </c>
      <c r="AB3612">
        <v>319.62530500000003</v>
      </c>
      <c r="AC3612">
        <v>328.06921399999999</v>
      </c>
      <c r="AD3612">
        <v>338.187408</v>
      </c>
      <c r="AE3612">
        <v>348.557098</v>
      </c>
      <c r="AF3612">
        <v>358.51251200000002</v>
      </c>
      <c r="AG3612">
        <v>370.28234900000001</v>
      </c>
      <c r="AH3612">
        <v>382.63021900000001</v>
      </c>
      <c r="AI3612">
        <v>394.83779900000002</v>
      </c>
      <c r="AJ3612">
        <v>408.18521099999998</v>
      </c>
      <c r="AK3612">
        <v>420.78512599999999</v>
      </c>
      <c r="AL3612">
        <v>432.15551799999997</v>
      </c>
      <c r="AM3612">
        <v>445.19512900000001</v>
      </c>
      <c r="AN3612">
        <v>458.94003300000003</v>
      </c>
      <c r="AO3612" s="1">
        <v>0.03</v>
      </c>
    </row>
    <row r="3613" spans="1:41" hidden="1" x14ac:dyDescent="0.2">
      <c r="A3613" t="s">
        <v>2646</v>
      </c>
      <c r="B3613" t="s">
        <v>13</v>
      </c>
      <c r="C3613" t="s">
        <v>181</v>
      </c>
      <c r="D3613" t="s">
        <v>2680</v>
      </c>
      <c r="E3613" t="s">
        <v>2652</v>
      </c>
      <c r="H3613" t="s">
        <v>2644</v>
      </c>
      <c r="I3613" t="s">
        <v>311</v>
      </c>
      <c r="K3613">
        <v>193.735535</v>
      </c>
      <c r="L3613">
        <v>198.49229399999999</v>
      </c>
      <c r="M3613">
        <v>191.356796</v>
      </c>
      <c r="N3613">
        <v>193.050613</v>
      </c>
      <c r="O3613">
        <v>199.234711</v>
      </c>
      <c r="P3613">
        <v>206.134567</v>
      </c>
      <c r="Q3613">
        <v>212.46696499999999</v>
      </c>
      <c r="R3613">
        <v>219.52958699999999</v>
      </c>
      <c r="S3613">
        <v>226.37571700000001</v>
      </c>
      <c r="T3613">
        <v>233.88797</v>
      </c>
      <c r="U3613">
        <v>257.720642</v>
      </c>
      <c r="V3613">
        <v>268.29843099999999</v>
      </c>
      <c r="W3613">
        <v>276.22799700000002</v>
      </c>
      <c r="X3613">
        <v>283.45367399999998</v>
      </c>
      <c r="Y3613">
        <v>291.17611699999998</v>
      </c>
      <c r="Z3613">
        <v>299.049713</v>
      </c>
      <c r="AA3613">
        <v>307.33004799999998</v>
      </c>
      <c r="AB3613">
        <v>316.728455</v>
      </c>
      <c r="AC3613">
        <v>325.775238</v>
      </c>
      <c r="AD3613">
        <v>337.35986300000002</v>
      </c>
      <c r="AE3613">
        <v>348.38183600000002</v>
      </c>
      <c r="AF3613">
        <v>358.84075899999999</v>
      </c>
      <c r="AG3613">
        <v>370.90344199999998</v>
      </c>
      <c r="AH3613">
        <v>382.35320999999999</v>
      </c>
      <c r="AI3613">
        <v>393.70013399999999</v>
      </c>
      <c r="AJ3613">
        <v>406.77148399999999</v>
      </c>
      <c r="AK3613">
        <v>417.64910900000001</v>
      </c>
      <c r="AL3613">
        <v>430.250092</v>
      </c>
      <c r="AM3613">
        <v>444.136169</v>
      </c>
      <c r="AN3613">
        <v>457.85183699999999</v>
      </c>
      <c r="AO3613" s="1">
        <v>0.03</v>
      </c>
    </row>
    <row r="3614" spans="1:41" hidden="1" x14ac:dyDescent="0.2">
      <c r="A3614" t="s">
        <v>2646</v>
      </c>
      <c r="B3614" t="s">
        <v>15</v>
      </c>
      <c r="C3614" t="s">
        <v>181</v>
      </c>
      <c r="D3614" t="s">
        <v>2680</v>
      </c>
      <c r="E3614" t="s">
        <v>2653</v>
      </c>
      <c r="H3614" t="s">
        <v>2645</v>
      </c>
      <c r="I3614" t="s">
        <v>311</v>
      </c>
      <c r="K3614">
        <v>194.112335</v>
      </c>
      <c r="L3614">
        <v>200.662949</v>
      </c>
      <c r="M3614">
        <v>194.28581199999999</v>
      </c>
      <c r="N3614">
        <v>200.405731</v>
      </c>
      <c r="O3614">
        <v>207.781677</v>
      </c>
      <c r="P3614">
        <v>215.17449999999999</v>
      </c>
      <c r="Q3614">
        <v>221.45744300000001</v>
      </c>
      <c r="R3614">
        <v>228.98980700000001</v>
      </c>
      <c r="S3614">
        <v>239.436218</v>
      </c>
      <c r="T3614">
        <v>246.886551</v>
      </c>
      <c r="U3614">
        <v>255.001938</v>
      </c>
      <c r="V3614">
        <v>264.64288299999998</v>
      </c>
      <c r="W3614">
        <v>284.90817299999998</v>
      </c>
      <c r="X3614">
        <v>292.21899400000001</v>
      </c>
      <c r="Y3614">
        <v>300.94915800000001</v>
      </c>
      <c r="Z3614">
        <v>308.98129299999999</v>
      </c>
      <c r="AA3614">
        <v>317.307526</v>
      </c>
      <c r="AB3614">
        <v>324.863831</v>
      </c>
      <c r="AC3614">
        <v>333.515717</v>
      </c>
      <c r="AD3614">
        <v>340.20040899999998</v>
      </c>
      <c r="AE3614">
        <v>349.00100700000002</v>
      </c>
      <c r="AF3614">
        <v>358.70468099999999</v>
      </c>
      <c r="AG3614">
        <v>370.09594700000002</v>
      </c>
      <c r="AH3614">
        <v>381.51513699999998</v>
      </c>
      <c r="AI3614">
        <v>394.71090700000002</v>
      </c>
      <c r="AJ3614">
        <v>406.94680799999998</v>
      </c>
      <c r="AK3614">
        <v>418.74371300000001</v>
      </c>
      <c r="AL3614">
        <v>430.04818699999998</v>
      </c>
      <c r="AM3614">
        <v>443.429596</v>
      </c>
      <c r="AN3614">
        <v>458.45706200000001</v>
      </c>
      <c r="AO3614" s="1">
        <v>0.03</v>
      </c>
    </row>
    <row r="3615" spans="1:41" hidden="1" x14ac:dyDescent="0.2">
      <c r="A3615" t="s">
        <v>2704</v>
      </c>
      <c r="B3615" t="s">
        <v>8</v>
      </c>
    </row>
    <row r="3616" spans="1:41" hidden="1" x14ac:dyDescent="0.2">
      <c r="A3616" t="s">
        <v>2704</v>
      </c>
      <c r="B3616" t="s">
        <v>9</v>
      </c>
      <c r="C3616" t="s">
        <v>2648</v>
      </c>
      <c r="D3616" t="s">
        <v>2649</v>
      </c>
      <c r="E3616" t="s">
        <v>2650</v>
      </c>
      <c r="I3616" t="s">
        <v>10</v>
      </c>
    </row>
    <row r="3617" spans="1:41" hidden="1" x14ac:dyDescent="0.2">
      <c r="A3617" t="s">
        <v>2704</v>
      </c>
      <c r="B3617" t="s">
        <v>11</v>
      </c>
      <c r="C3617" t="s">
        <v>2648</v>
      </c>
      <c r="D3617" t="s">
        <v>2649</v>
      </c>
      <c r="E3617" t="s">
        <v>2650</v>
      </c>
      <c r="F3617" t="s">
        <v>2651</v>
      </c>
      <c r="H3617" t="s">
        <v>2964</v>
      </c>
      <c r="I3617" t="s">
        <v>10</v>
      </c>
      <c r="K3617">
        <v>19.182210999999999</v>
      </c>
      <c r="L3617">
        <v>20.741095000000001</v>
      </c>
      <c r="M3617">
        <v>20.560611999999999</v>
      </c>
      <c r="N3617">
        <v>20.601106999999999</v>
      </c>
      <c r="O3617">
        <v>20.550187999999999</v>
      </c>
      <c r="P3617">
        <v>20.626265</v>
      </c>
      <c r="Q3617">
        <v>20.907789000000001</v>
      </c>
      <c r="R3617">
        <v>21.375328</v>
      </c>
      <c r="S3617">
        <v>21.817360000000001</v>
      </c>
      <c r="T3617">
        <v>22.274522999999999</v>
      </c>
      <c r="U3617">
        <v>22.714251000000001</v>
      </c>
      <c r="V3617">
        <v>23.108678999999999</v>
      </c>
      <c r="W3617">
        <v>23.476015</v>
      </c>
      <c r="X3617">
        <v>23.761649999999999</v>
      </c>
      <c r="Y3617">
        <v>23.977812</v>
      </c>
      <c r="Z3617">
        <v>24.184359000000001</v>
      </c>
      <c r="AA3617">
        <v>24.408386</v>
      </c>
      <c r="AB3617">
        <v>24.628005999999999</v>
      </c>
      <c r="AC3617">
        <v>24.790752000000001</v>
      </c>
      <c r="AD3617">
        <v>25.054076999999999</v>
      </c>
      <c r="AE3617">
        <v>25.283079000000001</v>
      </c>
      <c r="AF3617">
        <v>25.406424000000001</v>
      </c>
      <c r="AG3617">
        <v>25.586544</v>
      </c>
      <c r="AH3617">
        <v>25.805682999999998</v>
      </c>
      <c r="AI3617">
        <v>25.928716999999999</v>
      </c>
      <c r="AJ3617">
        <v>26.060963000000001</v>
      </c>
      <c r="AK3617">
        <v>26.168939999999999</v>
      </c>
      <c r="AL3617">
        <v>26.244484</v>
      </c>
      <c r="AM3617">
        <v>26.268422999999999</v>
      </c>
      <c r="AN3617">
        <v>26.266549999999999</v>
      </c>
      <c r="AO3617" s="1">
        <v>1.0999999999999999E-2</v>
      </c>
    </row>
    <row r="3618" spans="1:41" hidden="1" x14ac:dyDescent="0.2">
      <c r="A3618" t="s">
        <v>2704</v>
      </c>
      <c r="B3618" t="s">
        <v>13</v>
      </c>
      <c r="C3618" t="s">
        <v>2648</v>
      </c>
      <c r="D3618" t="s">
        <v>2649</v>
      </c>
      <c r="E3618" t="s">
        <v>2650</v>
      </c>
      <c r="F3618" t="s">
        <v>2652</v>
      </c>
      <c r="H3618" t="s">
        <v>2965</v>
      </c>
      <c r="I3618" t="s">
        <v>10</v>
      </c>
      <c r="K3618">
        <v>19.182210999999999</v>
      </c>
      <c r="L3618">
        <v>20.473780000000001</v>
      </c>
      <c r="M3618">
        <v>19.867771000000001</v>
      </c>
      <c r="N3618">
        <v>19.320505000000001</v>
      </c>
      <c r="O3618">
        <v>18.848231999999999</v>
      </c>
      <c r="P3618">
        <v>18.564768000000001</v>
      </c>
      <c r="Q3618">
        <v>18.456251000000002</v>
      </c>
      <c r="R3618">
        <v>18.544281000000002</v>
      </c>
      <c r="S3618">
        <v>18.757028999999999</v>
      </c>
      <c r="T3618">
        <v>18.972318999999999</v>
      </c>
      <c r="U3618">
        <v>19.164594999999998</v>
      </c>
      <c r="V3618">
        <v>19.471653</v>
      </c>
      <c r="W3618">
        <v>19.815725</v>
      </c>
      <c r="X3618">
        <v>20.027491000000001</v>
      </c>
      <c r="Y3618">
        <v>20.134943</v>
      </c>
      <c r="Z3618">
        <v>20.230017</v>
      </c>
      <c r="AA3618">
        <v>20.371335999999999</v>
      </c>
      <c r="AB3618">
        <v>20.571587000000001</v>
      </c>
      <c r="AC3618">
        <v>20.70196</v>
      </c>
      <c r="AD3618">
        <v>20.932779</v>
      </c>
      <c r="AE3618">
        <v>21.086158999999999</v>
      </c>
      <c r="AF3618">
        <v>21.187207999999998</v>
      </c>
      <c r="AG3618">
        <v>21.271463000000001</v>
      </c>
      <c r="AH3618">
        <v>21.327756999999998</v>
      </c>
      <c r="AI3618">
        <v>21.370878000000001</v>
      </c>
      <c r="AJ3618">
        <v>21.381886999999999</v>
      </c>
      <c r="AK3618">
        <v>21.341728</v>
      </c>
      <c r="AL3618">
        <v>21.284302</v>
      </c>
      <c r="AM3618">
        <v>21.315736999999999</v>
      </c>
      <c r="AN3618">
        <v>21.339124999999999</v>
      </c>
      <c r="AO3618" s="1">
        <v>4.0000000000000001E-3</v>
      </c>
    </row>
    <row r="3619" spans="1:41" hidden="1" x14ac:dyDescent="0.2">
      <c r="A3619" t="s">
        <v>2704</v>
      </c>
      <c r="B3619" t="s">
        <v>15</v>
      </c>
      <c r="C3619" t="s">
        <v>2648</v>
      </c>
      <c r="D3619" t="s">
        <v>2649</v>
      </c>
      <c r="E3619" t="s">
        <v>2650</v>
      </c>
      <c r="F3619" t="s">
        <v>2653</v>
      </c>
      <c r="H3619" t="s">
        <v>2966</v>
      </c>
      <c r="I3619" t="s">
        <v>10</v>
      </c>
      <c r="K3619">
        <v>19.182210999999999</v>
      </c>
      <c r="L3619">
        <v>21.165512</v>
      </c>
      <c r="M3619">
        <v>21.528704000000001</v>
      </c>
      <c r="N3619">
        <v>22.375919</v>
      </c>
      <c r="O3619">
        <v>23.148703000000001</v>
      </c>
      <c r="P3619">
        <v>23.899971000000001</v>
      </c>
      <c r="Q3619">
        <v>24.642804999999999</v>
      </c>
      <c r="R3619">
        <v>25.454350999999999</v>
      </c>
      <c r="S3619">
        <v>26.629508999999999</v>
      </c>
      <c r="T3619">
        <v>27.668453</v>
      </c>
      <c r="U3619">
        <v>28.636223000000001</v>
      </c>
      <c r="V3619">
        <v>29.539535999999998</v>
      </c>
      <c r="W3619">
        <v>30.336594000000002</v>
      </c>
      <c r="X3619">
        <v>31.017202000000001</v>
      </c>
      <c r="Y3619">
        <v>31.494948999999998</v>
      </c>
      <c r="Z3619">
        <v>32.035553</v>
      </c>
      <c r="AA3619">
        <v>32.452305000000003</v>
      </c>
      <c r="AB3619">
        <v>32.864620000000002</v>
      </c>
      <c r="AC3619">
        <v>33.262718</v>
      </c>
      <c r="AD3619">
        <v>33.489628000000003</v>
      </c>
      <c r="AE3619">
        <v>33.612544999999997</v>
      </c>
      <c r="AF3619">
        <v>33.671398000000003</v>
      </c>
      <c r="AG3619">
        <v>33.819465999999998</v>
      </c>
      <c r="AH3619">
        <v>34.102832999999997</v>
      </c>
      <c r="AI3619">
        <v>34.450951000000003</v>
      </c>
      <c r="AJ3619">
        <v>34.729934999999998</v>
      </c>
      <c r="AK3619">
        <v>34.950049999999997</v>
      </c>
      <c r="AL3619">
        <v>35.088276</v>
      </c>
      <c r="AM3619">
        <v>35.260899000000002</v>
      </c>
      <c r="AN3619">
        <v>35.356811999999998</v>
      </c>
      <c r="AO3619" s="1">
        <v>2.1000000000000001E-2</v>
      </c>
    </row>
    <row r="3620" spans="1:41" hidden="1" x14ac:dyDescent="0.2">
      <c r="A3620" t="s">
        <v>2704</v>
      </c>
      <c r="B3620" t="s">
        <v>17</v>
      </c>
      <c r="C3620" t="s">
        <v>2648</v>
      </c>
      <c r="D3620" t="s">
        <v>2649</v>
      </c>
      <c r="E3620" t="s">
        <v>2654</v>
      </c>
      <c r="I3620" t="s">
        <v>10</v>
      </c>
    </row>
    <row r="3621" spans="1:41" hidden="1" x14ac:dyDescent="0.2">
      <c r="A3621" t="s">
        <v>2704</v>
      </c>
      <c r="B3621" t="s">
        <v>11</v>
      </c>
      <c r="C3621" t="s">
        <v>2648</v>
      </c>
      <c r="D3621" t="s">
        <v>2649</v>
      </c>
      <c r="E3621" t="s">
        <v>2654</v>
      </c>
      <c r="F3621" t="s">
        <v>2651</v>
      </c>
      <c r="H3621" t="s">
        <v>2967</v>
      </c>
      <c r="I3621" t="s">
        <v>10</v>
      </c>
      <c r="K3621">
        <v>17.199303</v>
      </c>
      <c r="L3621">
        <v>16.888845</v>
      </c>
      <c r="M3621">
        <v>15.599641999999999</v>
      </c>
      <c r="N3621">
        <v>16.388891000000001</v>
      </c>
      <c r="O3621">
        <v>16.140855999999999</v>
      </c>
      <c r="P3621">
        <v>16.007342999999999</v>
      </c>
      <c r="Q3621">
        <v>15.977002000000001</v>
      </c>
      <c r="R3621">
        <v>16.206907000000001</v>
      </c>
      <c r="S3621">
        <v>16.337620000000001</v>
      </c>
      <c r="T3621">
        <v>16.332701</v>
      </c>
      <c r="U3621">
        <v>16.634474000000001</v>
      </c>
      <c r="V3621">
        <v>16.791132000000001</v>
      </c>
      <c r="W3621">
        <v>16.891237</v>
      </c>
      <c r="X3621">
        <v>16.976082000000002</v>
      </c>
      <c r="Y3621">
        <v>17.079989999999999</v>
      </c>
      <c r="Z3621">
        <v>17.249243</v>
      </c>
      <c r="AA3621">
        <v>17.472332000000002</v>
      </c>
      <c r="AB3621">
        <v>17.608097000000001</v>
      </c>
      <c r="AC3621">
        <v>17.676597999999998</v>
      </c>
      <c r="AD3621">
        <v>17.914528000000001</v>
      </c>
      <c r="AE3621">
        <v>18.018236000000002</v>
      </c>
      <c r="AF3621">
        <v>18.034441000000001</v>
      </c>
      <c r="AG3621">
        <v>18.266400999999998</v>
      </c>
      <c r="AH3621">
        <v>18.534137999999999</v>
      </c>
      <c r="AI3621">
        <v>18.633248999999999</v>
      </c>
      <c r="AJ3621">
        <v>18.856535000000001</v>
      </c>
      <c r="AK3621">
        <v>18.876396</v>
      </c>
      <c r="AL3621">
        <v>18.797923999999998</v>
      </c>
      <c r="AM3621">
        <v>18.793286999999999</v>
      </c>
      <c r="AN3621">
        <v>18.724284999999998</v>
      </c>
      <c r="AO3621" s="1">
        <v>3.0000000000000001E-3</v>
      </c>
    </row>
    <row r="3622" spans="1:41" hidden="1" x14ac:dyDescent="0.2">
      <c r="A3622" t="s">
        <v>2704</v>
      </c>
      <c r="B3622" t="s">
        <v>13</v>
      </c>
      <c r="C3622" t="s">
        <v>2648</v>
      </c>
      <c r="D3622" t="s">
        <v>2649</v>
      </c>
      <c r="E3622" t="s">
        <v>2654</v>
      </c>
      <c r="F3622" t="s">
        <v>2652</v>
      </c>
      <c r="H3622" t="s">
        <v>2968</v>
      </c>
      <c r="I3622" t="s">
        <v>10</v>
      </c>
      <c r="K3622">
        <v>17.199303</v>
      </c>
      <c r="L3622">
        <v>16.888845</v>
      </c>
      <c r="M3622">
        <v>15.187267</v>
      </c>
      <c r="N3622">
        <v>15.471465</v>
      </c>
      <c r="O3622">
        <v>15.201159000000001</v>
      </c>
      <c r="P3622">
        <v>15.034397</v>
      </c>
      <c r="Q3622">
        <v>15.044518</v>
      </c>
      <c r="R3622">
        <v>15.220972</v>
      </c>
      <c r="S3622">
        <v>15.293749</v>
      </c>
      <c r="T3622">
        <v>15.275067</v>
      </c>
      <c r="U3622">
        <v>15.328903</v>
      </c>
      <c r="V3622">
        <v>15.422051</v>
      </c>
      <c r="W3622">
        <v>15.41982</v>
      </c>
      <c r="X3622">
        <v>15.291437999999999</v>
      </c>
      <c r="Y3622">
        <v>15.283491</v>
      </c>
      <c r="Z3622">
        <v>15.253909999999999</v>
      </c>
      <c r="AA3622">
        <v>15.255815999999999</v>
      </c>
      <c r="AB3622">
        <v>15.389620000000001</v>
      </c>
      <c r="AC3622">
        <v>15.374128000000001</v>
      </c>
      <c r="AD3622">
        <v>15.708178999999999</v>
      </c>
      <c r="AE3622">
        <v>15.846539999999999</v>
      </c>
      <c r="AF3622">
        <v>15.850263999999999</v>
      </c>
      <c r="AG3622">
        <v>16.105934000000001</v>
      </c>
      <c r="AH3622">
        <v>16.22636</v>
      </c>
      <c r="AI3622">
        <v>16.277232999999999</v>
      </c>
      <c r="AJ3622">
        <v>16.511703000000001</v>
      </c>
      <c r="AK3622">
        <v>16.382601000000001</v>
      </c>
      <c r="AL3622">
        <v>16.435596</v>
      </c>
      <c r="AM3622">
        <v>16.649418000000001</v>
      </c>
      <c r="AN3622">
        <v>16.729704000000002</v>
      </c>
      <c r="AO3622" s="1">
        <v>-1E-3</v>
      </c>
    </row>
    <row r="3623" spans="1:41" hidden="1" x14ac:dyDescent="0.2">
      <c r="A3623" t="s">
        <v>2704</v>
      </c>
      <c r="B3623" t="s">
        <v>15</v>
      </c>
      <c r="C3623" t="s">
        <v>2648</v>
      </c>
      <c r="D3623" t="s">
        <v>2649</v>
      </c>
      <c r="E3623" t="s">
        <v>2654</v>
      </c>
      <c r="F3623" t="s">
        <v>2653</v>
      </c>
      <c r="H3623" t="s">
        <v>2969</v>
      </c>
      <c r="I3623" t="s">
        <v>10</v>
      </c>
      <c r="K3623">
        <v>17.199303</v>
      </c>
      <c r="L3623">
        <v>16.888845</v>
      </c>
      <c r="M3623">
        <v>15.564902999999999</v>
      </c>
      <c r="N3623">
        <v>16.723189999999999</v>
      </c>
      <c r="O3623">
        <v>16.813507000000001</v>
      </c>
      <c r="P3623">
        <v>16.820606000000002</v>
      </c>
      <c r="Q3623">
        <v>16.931425000000001</v>
      </c>
      <c r="R3623">
        <v>17.442599999999999</v>
      </c>
      <c r="S3623">
        <v>18.388762</v>
      </c>
      <c r="T3623">
        <v>18.683432</v>
      </c>
      <c r="U3623">
        <v>19.066257</v>
      </c>
      <c r="V3623">
        <v>19.408895000000001</v>
      </c>
      <c r="W3623">
        <v>19.685328999999999</v>
      </c>
      <c r="X3623">
        <v>19.865141000000001</v>
      </c>
      <c r="Y3623">
        <v>19.94293</v>
      </c>
      <c r="Z3623">
        <v>20.120911</v>
      </c>
      <c r="AA3623">
        <v>20.384212000000002</v>
      </c>
      <c r="AB3623">
        <v>20.462177000000001</v>
      </c>
      <c r="AC3623">
        <v>20.569597000000002</v>
      </c>
      <c r="AD3623">
        <v>20.262840000000001</v>
      </c>
      <c r="AE3623">
        <v>20.242273000000001</v>
      </c>
      <c r="AF3623">
        <v>20.320105000000002</v>
      </c>
      <c r="AG3623">
        <v>20.596235</v>
      </c>
      <c r="AH3623">
        <v>20.78163</v>
      </c>
      <c r="AI3623">
        <v>21.132114000000001</v>
      </c>
      <c r="AJ3623">
        <v>21.23649</v>
      </c>
      <c r="AK3623">
        <v>21.293388</v>
      </c>
      <c r="AL3623">
        <v>21.112971999999999</v>
      </c>
      <c r="AM3623">
        <v>21.139837</v>
      </c>
      <c r="AN3623">
        <v>21.191496000000001</v>
      </c>
      <c r="AO3623" s="1">
        <v>7.0000000000000001E-3</v>
      </c>
    </row>
    <row r="3624" spans="1:41" hidden="1" x14ac:dyDescent="0.2">
      <c r="A3624" t="s">
        <v>2704</v>
      </c>
      <c r="B3624" t="s">
        <v>21</v>
      </c>
      <c r="C3624" t="s">
        <v>2648</v>
      </c>
      <c r="D3624" t="s">
        <v>2649</v>
      </c>
      <c r="E3624" t="s">
        <v>2655</v>
      </c>
      <c r="I3624" t="s">
        <v>10</v>
      </c>
    </row>
    <row r="3625" spans="1:41" hidden="1" x14ac:dyDescent="0.2">
      <c r="A3625" t="s">
        <v>2704</v>
      </c>
      <c r="B3625" t="s">
        <v>11</v>
      </c>
      <c r="C3625" t="s">
        <v>2648</v>
      </c>
      <c r="D3625" t="s">
        <v>2649</v>
      </c>
      <c r="E3625" t="s">
        <v>2655</v>
      </c>
      <c r="F3625" t="s">
        <v>2651</v>
      </c>
      <c r="H3625" t="s">
        <v>2970</v>
      </c>
      <c r="I3625" t="s">
        <v>10</v>
      </c>
      <c r="K3625">
        <v>9.7886989999999994</v>
      </c>
      <c r="L3625">
        <v>10.262513999999999</v>
      </c>
      <c r="M3625">
        <v>8.9893599999999996</v>
      </c>
      <c r="N3625">
        <v>8.6432760000000002</v>
      </c>
      <c r="O3625">
        <v>8.4653259999999992</v>
      </c>
      <c r="P3625">
        <v>8.4441970000000008</v>
      </c>
      <c r="Q3625">
        <v>8.519577</v>
      </c>
      <c r="R3625">
        <v>8.6764790000000005</v>
      </c>
      <c r="S3625">
        <v>8.8956940000000007</v>
      </c>
      <c r="T3625">
        <v>8.9781440000000003</v>
      </c>
      <c r="U3625">
        <v>9.0876839999999994</v>
      </c>
      <c r="V3625">
        <v>9.1278240000000004</v>
      </c>
      <c r="W3625">
        <v>9.2401029999999995</v>
      </c>
      <c r="X3625">
        <v>9.2500289999999996</v>
      </c>
      <c r="Y3625">
        <v>9.2124500000000005</v>
      </c>
      <c r="Z3625">
        <v>9.224399</v>
      </c>
      <c r="AA3625">
        <v>9.2647279999999999</v>
      </c>
      <c r="AB3625">
        <v>9.2909810000000004</v>
      </c>
      <c r="AC3625">
        <v>9.3190939999999998</v>
      </c>
      <c r="AD3625">
        <v>9.3414590000000004</v>
      </c>
      <c r="AE3625">
        <v>9.3721189999999996</v>
      </c>
      <c r="AF3625">
        <v>9.3783630000000002</v>
      </c>
      <c r="AG3625">
        <v>9.3926309999999997</v>
      </c>
      <c r="AH3625">
        <v>9.3668499999999995</v>
      </c>
      <c r="AI3625">
        <v>9.3702480000000001</v>
      </c>
      <c r="AJ3625">
        <v>9.3805080000000007</v>
      </c>
      <c r="AK3625">
        <v>9.3891270000000002</v>
      </c>
      <c r="AL3625">
        <v>9.3982200000000002</v>
      </c>
      <c r="AM3625">
        <v>9.4203569999999992</v>
      </c>
      <c r="AN3625">
        <v>9.4407920000000001</v>
      </c>
      <c r="AO3625" s="1">
        <v>-1E-3</v>
      </c>
    </row>
    <row r="3626" spans="1:41" hidden="1" x14ac:dyDescent="0.2">
      <c r="A3626" t="s">
        <v>2704</v>
      </c>
      <c r="B3626" t="s">
        <v>13</v>
      </c>
      <c r="C3626" t="s">
        <v>2648</v>
      </c>
      <c r="D3626" t="s">
        <v>2649</v>
      </c>
      <c r="E3626" t="s">
        <v>2655</v>
      </c>
      <c r="F3626" t="s">
        <v>2652</v>
      </c>
      <c r="H3626" t="s">
        <v>2971</v>
      </c>
      <c r="I3626" t="s">
        <v>10</v>
      </c>
      <c r="K3626">
        <v>9.7886989999999994</v>
      </c>
      <c r="L3626">
        <v>10.018169</v>
      </c>
      <c r="M3626">
        <v>8.5885809999999996</v>
      </c>
      <c r="N3626">
        <v>8.157432</v>
      </c>
      <c r="O3626">
        <v>7.9248390000000004</v>
      </c>
      <c r="P3626">
        <v>7.8591600000000001</v>
      </c>
      <c r="Q3626">
        <v>7.8871450000000003</v>
      </c>
      <c r="R3626">
        <v>8.0285159999999998</v>
      </c>
      <c r="S3626">
        <v>8.1620290000000004</v>
      </c>
      <c r="T3626">
        <v>8.254804</v>
      </c>
      <c r="U3626">
        <v>8.3205779999999994</v>
      </c>
      <c r="V3626">
        <v>8.3493189999999995</v>
      </c>
      <c r="W3626">
        <v>8.4402290000000004</v>
      </c>
      <c r="X3626">
        <v>8.4673200000000008</v>
      </c>
      <c r="Y3626">
        <v>8.4690010000000004</v>
      </c>
      <c r="Z3626">
        <v>8.4653799999999997</v>
      </c>
      <c r="AA3626">
        <v>8.4856359999999995</v>
      </c>
      <c r="AB3626">
        <v>8.4760080000000002</v>
      </c>
      <c r="AC3626">
        <v>8.4865060000000003</v>
      </c>
      <c r="AD3626">
        <v>8.4731900000000007</v>
      </c>
      <c r="AE3626">
        <v>8.4742049999999995</v>
      </c>
      <c r="AF3626">
        <v>8.4462390000000003</v>
      </c>
      <c r="AG3626">
        <v>8.439387</v>
      </c>
      <c r="AH3626">
        <v>8.4365869999999994</v>
      </c>
      <c r="AI3626">
        <v>8.4610819999999993</v>
      </c>
      <c r="AJ3626">
        <v>8.4795339999999992</v>
      </c>
      <c r="AK3626">
        <v>8.4831520000000005</v>
      </c>
      <c r="AL3626">
        <v>8.4826689999999996</v>
      </c>
      <c r="AM3626">
        <v>8.516788</v>
      </c>
      <c r="AN3626">
        <v>8.5463719999999999</v>
      </c>
      <c r="AO3626" s="1">
        <v>-5.0000000000000001E-3</v>
      </c>
    </row>
    <row r="3627" spans="1:41" hidden="1" x14ac:dyDescent="0.2">
      <c r="A3627" t="s">
        <v>2704</v>
      </c>
      <c r="B3627" t="s">
        <v>15</v>
      </c>
      <c r="C3627" t="s">
        <v>2648</v>
      </c>
      <c r="D3627" t="s">
        <v>2649</v>
      </c>
      <c r="E3627" t="s">
        <v>2655</v>
      </c>
      <c r="F3627" t="s">
        <v>2653</v>
      </c>
      <c r="H3627" t="s">
        <v>2972</v>
      </c>
      <c r="I3627" t="s">
        <v>10</v>
      </c>
      <c r="K3627">
        <v>9.7886989999999994</v>
      </c>
      <c r="L3627">
        <v>10.97621</v>
      </c>
      <c r="M3627">
        <v>9.8370630000000006</v>
      </c>
      <c r="N3627">
        <v>9.8140219999999996</v>
      </c>
      <c r="O3627">
        <v>9.6803299999999997</v>
      </c>
      <c r="P3627">
        <v>9.7831170000000007</v>
      </c>
      <c r="Q3627">
        <v>9.893027</v>
      </c>
      <c r="R3627">
        <v>10.187806</v>
      </c>
      <c r="S3627">
        <v>10.611592</v>
      </c>
      <c r="T3627">
        <v>10.815236000000001</v>
      </c>
      <c r="U3627">
        <v>11.108219999999999</v>
      </c>
      <c r="V3627">
        <v>11.343896000000001</v>
      </c>
      <c r="W3627">
        <v>11.589276</v>
      </c>
      <c r="X3627">
        <v>11.750318</v>
      </c>
      <c r="Y3627">
        <v>11.823699</v>
      </c>
      <c r="Z3627">
        <v>11.97273</v>
      </c>
      <c r="AA3627">
        <v>12.094795</v>
      </c>
      <c r="AB3627">
        <v>12.191393</v>
      </c>
      <c r="AC3627">
        <v>12.310328</v>
      </c>
      <c r="AD3627">
        <v>12.427137</v>
      </c>
      <c r="AE3627">
        <v>12.480180000000001</v>
      </c>
      <c r="AF3627">
        <v>12.466948</v>
      </c>
      <c r="AG3627">
        <v>12.453640999999999</v>
      </c>
      <c r="AH3627">
        <v>12.566801</v>
      </c>
      <c r="AI3627">
        <v>12.654189000000001</v>
      </c>
      <c r="AJ3627">
        <v>12.745424</v>
      </c>
      <c r="AK3627">
        <v>12.805477</v>
      </c>
      <c r="AL3627">
        <v>12.850735</v>
      </c>
      <c r="AM3627">
        <v>12.951701999999999</v>
      </c>
      <c r="AN3627">
        <v>13.044978</v>
      </c>
      <c r="AO3627" s="1">
        <v>0.01</v>
      </c>
    </row>
    <row r="3628" spans="1:41" hidden="1" x14ac:dyDescent="0.2">
      <c r="A3628" t="s">
        <v>2704</v>
      </c>
      <c r="B3628" t="s">
        <v>25</v>
      </c>
      <c r="C3628" t="s">
        <v>2648</v>
      </c>
      <c r="D3628" t="s">
        <v>2649</v>
      </c>
      <c r="E3628" t="s">
        <v>2656</v>
      </c>
      <c r="I3628" t="s">
        <v>10</v>
      </c>
    </row>
    <row r="3629" spans="1:41" hidden="1" x14ac:dyDescent="0.2">
      <c r="A3629" t="s">
        <v>2704</v>
      </c>
      <c r="B3629" t="s">
        <v>11</v>
      </c>
      <c r="C3629" t="s">
        <v>2648</v>
      </c>
      <c r="D3629" t="s">
        <v>2649</v>
      </c>
      <c r="E3629" t="s">
        <v>2656</v>
      </c>
      <c r="F3629" t="s">
        <v>2651</v>
      </c>
      <c r="H3629" t="s">
        <v>2973</v>
      </c>
      <c r="I3629" t="s">
        <v>10</v>
      </c>
      <c r="K3629">
        <v>39.783447000000002</v>
      </c>
      <c r="L3629">
        <v>39.130809999999997</v>
      </c>
      <c r="M3629">
        <v>38.557383999999999</v>
      </c>
      <c r="N3629">
        <v>37.593887000000002</v>
      </c>
      <c r="O3629">
        <v>37.387390000000003</v>
      </c>
      <c r="P3629">
        <v>37.124191000000003</v>
      </c>
      <c r="Q3629">
        <v>36.993977000000001</v>
      </c>
      <c r="R3629">
        <v>36.924202000000001</v>
      </c>
      <c r="S3629">
        <v>36.763218000000002</v>
      </c>
      <c r="T3629">
        <v>37.221179999999997</v>
      </c>
      <c r="U3629">
        <v>37.232193000000002</v>
      </c>
      <c r="V3629">
        <v>37.295437</v>
      </c>
      <c r="W3629">
        <v>37.224921999999999</v>
      </c>
      <c r="X3629">
        <v>37.015045000000001</v>
      </c>
      <c r="Y3629">
        <v>36.838431999999997</v>
      </c>
      <c r="Z3629">
        <v>36.66283</v>
      </c>
      <c r="AA3629">
        <v>36.501873000000003</v>
      </c>
      <c r="AB3629">
        <v>36.393493999999997</v>
      </c>
      <c r="AC3629">
        <v>36.304366999999999</v>
      </c>
      <c r="AD3629">
        <v>36.299179000000002</v>
      </c>
      <c r="AE3629">
        <v>36.275818000000001</v>
      </c>
      <c r="AF3629">
        <v>36.220818000000001</v>
      </c>
      <c r="AG3629">
        <v>36.091712999999999</v>
      </c>
      <c r="AH3629">
        <v>35.931514999999997</v>
      </c>
      <c r="AI3629">
        <v>35.836098</v>
      </c>
      <c r="AJ3629">
        <v>35.763466000000001</v>
      </c>
      <c r="AK3629">
        <v>35.668747000000003</v>
      </c>
      <c r="AL3629">
        <v>35.592692999999997</v>
      </c>
      <c r="AM3629">
        <v>35.432971999999999</v>
      </c>
      <c r="AN3629">
        <v>35.251156000000002</v>
      </c>
      <c r="AO3629" s="1">
        <v>-4.0000000000000001E-3</v>
      </c>
    </row>
    <row r="3630" spans="1:41" hidden="1" x14ac:dyDescent="0.2">
      <c r="A3630" t="s">
        <v>2704</v>
      </c>
      <c r="B3630" t="s">
        <v>13</v>
      </c>
      <c r="C3630" t="s">
        <v>2648</v>
      </c>
      <c r="D3630" t="s">
        <v>2649</v>
      </c>
      <c r="E3630" t="s">
        <v>2656</v>
      </c>
      <c r="F3630" t="s">
        <v>2652</v>
      </c>
      <c r="H3630" t="s">
        <v>2974</v>
      </c>
      <c r="I3630" t="s">
        <v>10</v>
      </c>
      <c r="K3630">
        <v>39.799709</v>
      </c>
      <c r="L3630">
        <v>38.773273000000003</v>
      </c>
      <c r="M3630">
        <v>38.154305000000001</v>
      </c>
      <c r="N3630">
        <v>37.001216999999997</v>
      </c>
      <c r="O3630">
        <v>36.677261000000001</v>
      </c>
      <c r="P3630">
        <v>36.619129000000001</v>
      </c>
      <c r="Q3630">
        <v>36.322296000000001</v>
      </c>
      <c r="R3630">
        <v>35.932789</v>
      </c>
      <c r="S3630">
        <v>35.894858999999997</v>
      </c>
      <c r="T3630">
        <v>35.812325000000001</v>
      </c>
      <c r="U3630">
        <v>35.753143000000001</v>
      </c>
      <c r="V3630">
        <v>35.68121</v>
      </c>
      <c r="W3630">
        <v>35.606082999999998</v>
      </c>
      <c r="X3630">
        <v>35.436236999999998</v>
      </c>
      <c r="Y3630">
        <v>35.21949</v>
      </c>
      <c r="Z3630">
        <v>35.031756999999999</v>
      </c>
      <c r="AA3630">
        <v>34.908648999999997</v>
      </c>
      <c r="AB3630">
        <v>34.790816999999997</v>
      </c>
      <c r="AC3630">
        <v>34.694519</v>
      </c>
      <c r="AD3630">
        <v>34.667769999999997</v>
      </c>
      <c r="AE3630">
        <v>34.633110000000002</v>
      </c>
      <c r="AF3630">
        <v>34.516731</v>
      </c>
      <c r="AG3630">
        <v>34.363503000000001</v>
      </c>
      <c r="AH3630">
        <v>34.229301</v>
      </c>
      <c r="AI3630">
        <v>34.172184000000001</v>
      </c>
      <c r="AJ3630">
        <v>34.158366999999998</v>
      </c>
      <c r="AK3630">
        <v>34.087730000000001</v>
      </c>
      <c r="AL3630">
        <v>33.981186000000001</v>
      </c>
      <c r="AM3630">
        <v>33.816025000000003</v>
      </c>
      <c r="AN3630">
        <v>33.760508999999999</v>
      </c>
      <c r="AO3630" s="1">
        <v>-6.0000000000000001E-3</v>
      </c>
    </row>
    <row r="3631" spans="1:41" hidden="1" x14ac:dyDescent="0.2">
      <c r="A3631" t="s">
        <v>2704</v>
      </c>
      <c r="B3631" t="s">
        <v>15</v>
      </c>
      <c r="C3631" t="s">
        <v>2648</v>
      </c>
      <c r="D3631" t="s">
        <v>2649</v>
      </c>
      <c r="E3631" t="s">
        <v>2656</v>
      </c>
      <c r="F3631" t="s">
        <v>2653</v>
      </c>
      <c r="H3631" t="s">
        <v>2975</v>
      </c>
      <c r="I3631" t="s">
        <v>10</v>
      </c>
      <c r="K3631">
        <v>39.846454999999999</v>
      </c>
      <c r="L3631">
        <v>38.914332999999999</v>
      </c>
      <c r="M3631">
        <v>38.699074000000003</v>
      </c>
      <c r="N3631">
        <v>38.761822000000002</v>
      </c>
      <c r="O3631">
        <v>38.459778</v>
      </c>
      <c r="P3631">
        <v>38.389640999999997</v>
      </c>
      <c r="Q3631">
        <v>38.584045000000003</v>
      </c>
      <c r="R3631">
        <v>38.882823999999999</v>
      </c>
      <c r="S3631">
        <v>39.226357</v>
      </c>
      <c r="T3631">
        <v>39.602837000000001</v>
      </c>
      <c r="U3631">
        <v>39.597560999999999</v>
      </c>
      <c r="V3631">
        <v>39.874659999999999</v>
      </c>
      <c r="W3631">
        <v>40.362034000000001</v>
      </c>
      <c r="X3631">
        <v>40.412067</v>
      </c>
      <c r="Y3631">
        <v>40.286934000000002</v>
      </c>
      <c r="Z3631">
        <v>40.432167</v>
      </c>
      <c r="AA3631">
        <v>40.167346999999999</v>
      </c>
      <c r="AB3631">
        <v>40.323081999999999</v>
      </c>
      <c r="AC3631">
        <v>40.331375000000001</v>
      </c>
      <c r="AD3631">
        <v>40.422764000000001</v>
      </c>
      <c r="AE3631">
        <v>40.419894999999997</v>
      </c>
      <c r="AF3631">
        <v>40.297294999999998</v>
      </c>
      <c r="AG3631">
        <v>40.050536999999998</v>
      </c>
      <c r="AH3631">
        <v>39.944664000000003</v>
      </c>
      <c r="AI3631">
        <v>39.921638000000002</v>
      </c>
      <c r="AJ3631">
        <v>39.824359999999999</v>
      </c>
      <c r="AK3631">
        <v>39.720444000000001</v>
      </c>
      <c r="AL3631">
        <v>39.587715000000003</v>
      </c>
      <c r="AM3631">
        <v>39.426051999999999</v>
      </c>
      <c r="AN3631">
        <v>39.266567000000002</v>
      </c>
      <c r="AO3631" s="1">
        <v>-1E-3</v>
      </c>
    </row>
    <row r="3632" spans="1:41" hidden="1" x14ac:dyDescent="0.2">
      <c r="A3632" t="s">
        <v>2704</v>
      </c>
      <c r="B3632" t="s">
        <v>29</v>
      </c>
    </row>
    <row r="3633" spans="1:41" hidden="1" x14ac:dyDescent="0.2">
      <c r="A3633" t="s">
        <v>2704</v>
      </c>
      <c r="B3633" t="s">
        <v>9</v>
      </c>
      <c r="C3633" t="s">
        <v>2648</v>
      </c>
      <c r="D3633" t="s">
        <v>2657</v>
      </c>
      <c r="E3633" t="s">
        <v>2650</v>
      </c>
      <c r="I3633" t="s">
        <v>10</v>
      </c>
    </row>
    <row r="3634" spans="1:41" hidden="1" x14ac:dyDescent="0.2">
      <c r="A3634" t="s">
        <v>2704</v>
      </c>
      <c r="B3634" t="s">
        <v>11</v>
      </c>
      <c r="C3634" t="s">
        <v>2648</v>
      </c>
      <c r="D3634" t="s">
        <v>2657</v>
      </c>
      <c r="E3634" t="s">
        <v>2650</v>
      </c>
      <c r="F3634" t="s">
        <v>2651</v>
      </c>
      <c r="H3634" t="s">
        <v>2976</v>
      </c>
      <c r="I3634" t="s">
        <v>10</v>
      </c>
      <c r="K3634">
        <v>17.271839</v>
      </c>
      <c r="L3634">
        <v>18.210609000000002</v>
      </c>
      <c r="M3634">
        <v>16.772604000000001</v>
      </c>
      <c r="N3634">
        <v>16.695392999999999</v>
      </c>
      <c r="O3634">
        <v>16.571068</v>
      </c>
      <c r="P3634">
        <v>16.683606999999999</v>
      </c>
      <c r="Q3634">
        <v>17.038813000000001</v>
      </c>
      <c r="R3634">
        <v>17.538366</v>
      </c>
      <c r="S3634">
        <v>17.880614999999999</v>
      </c>
      <c r="T3634">
        <v>18.231988999999999</v>
      </c>
      <c r="U3634">
        <v>18.546462999999999</v>
      </c>
      <c r="V3634">
        <v>18.804644</v>
      </c>
      <c r="W3634">
        <v>19.050709000000001</v>
      </c>
      <c r="X3634">
        <v>19.203365000000002</v>
      </c>
      <c r="Y3634">
        <v>19.306256999999999</v>
      </c>
      <c r="Z3634">
        <v>19.441462999999999</v>
      </c>
      <c r="AA3634">
        <v>19.614643000000001</v>
      </c>
      <c r="AB3634">
        <v>19.775694000000001</v>
      </c>
      <c r="AC3634">
        <v>19.859176999999999</v>
      </c>
      <c r="AD3634">
        <v>20.110529</v>
      </c>
      <c r="AE3634">
        <v>20.269235999999999</v>
      </c>
      <c r="AF3634">
        <v>20.291691</v>
      </c>
      <c r="AG3634">
        <v>20.447073</v>
      </c>
      <c r="AH3634">
        <v>20.639023000000002</v>
      </c>
      <c r="AI3634">
        <v>20.676409</v>
      </c>
      <c r="AJ3634">
        <v>20.770178000000001</v>
      </c>
      <c r="AK3634">
        <v>20.835552</v>
      </c>
      <c r="AL3634">
        <v>20.869893999999999</v>
      </c>
      <c r="AM3634">
        <v>20.853173999999999</v>
      </c>
      <c r="AN3634">
        <v>20.831161000000002</v>
      </c>
      <c r="AO3634" s="1">
        <v>6.0000000000000001E-3</v>
      </c>
    </row>
    <row r="3635" spans="1:41" hidden="1" x14ac:dyDescent="0.2">
      <c r="A3635" t="s">
        <v>2704</v>
      </c>
      <c r="B3635" t="s">
        <v>13</v>
      </c>
      <c r="C3635" t="s">
        <v>2648</v>
      </c>
      <c r="D3635" t="s">
        <v>2657</v>
      </c>
      <c r="E3635" t="s">
        <v>2650</v>
      </c>
      <c r="F3635" t="s">
        <v>2652</v>
      </c>
      <c r="H3635" t="s">
        <v>2977</v>
      </c>
      <c r="I3635" t="s">
        <v>10</v>
      </c>
      <c r="K3635">
        <v>17.271839</v>
      </c>
      <c r="L3635">
        <v>17.809477000000001</v>
      </c>
      <c r="M3635">
        <v>15.946828</v>
      </c>
      <c r="N3635">
        <v>15.310976</v>
      </c>
      <c r="O3635">
        <v>14.952901000000001</v>
      </c>
      <c r="P3635">
        <v>14.848974999999999</v>
      </c>
      <c r="Q3635">
        <v>14.900677</v>
      </c>
      <c r="R3635">
        <v>15.119888</v>
      </c>
      <c r="S3635">
        <v>15.392735</v>
      </c>
      <c r="T3635">
        <v>15.579627</v>
      </c>
      <c r="U3635">
        <v>15.712907</v>
      </c>
      <c r="V3635">
        <v>16.015277999999999</v>
      </c>
      <c r="W3635">
        <v>16.312111000000002</v>
      </c>
      <c r="X3635">
        <v>16.391783</v>
      </c>
      <c r="Y3635">
        <v>16.388453999999999</v>
      </c>
      <c r="Z3635">
        <v>16.435341000000001</v>
      </c>
      <c r="AA3635">
        <v>16.566400999999999</v>
      </c>
      <c r="AB3635">
        <v>16.760120000000001</v>
      </c>
      <c r="AC3635">
        <v>16.821489</v>
      </c>
      <c r="AD3635">
        <v>17.052392999999999</v>
      </c>
      <c r="AE3635">
        <v>17.129162000000001</v>
      </c>
      <c r="AF3635">
        <v>17.164359999999999</v>
      </c>
      <c r="AG3635">
        <v>17.209126000000001</v>
      </c>
      <c r="AH3635">
        <v>17.230509000000001</v>
      </c>
      <c r="AI3635">
        <v>17.251259000000001</v>
      </c>
      <c r="AJ3635">
        <v>17.238073</v>
      </c>
      <c r="AK3635">
        <v>17.173185</v>
      </c>
      <c r="AL3635">
        <v>17.113835999999999</v>
      </c>
      <c r="AM3635">
        <v>17.19191</v>
      </c>
      <c r="AN3635">
        <v>17.216757000000001</v>
      </c>
      <c r="AO3635" s="1">
        <v>0</v>
      </c>
    </row>
    <row r="3636" spans="1:41" hidden="1" x14ac:dyDescent="0.2">
      <c r="A3636" t="s">
        <v>2704</v>
      </c>
      <c r="B3636" t="s">
        <v>15</v>
      </c>
      <c r="C3636" t="s">
        <v>2648</v>
      </c>
      <c r="D3636" t="s">
        <v>2657</v>
      </c>
      <c r="E3636" t="s">
        <v>2650</v>
      </c>
      <c r="F3636" t="s">
        <v>2653</v>
      </c>
      <c r="H3636" t="s">
        <v>2978</v>
      </c>
      <c r="I3636" t="s">
        <v>10</v>
      </c>
      <c r="K3636">
        <v>17.271839</v>
      </c>
      <c r="L3636">
        <v>18.855160000000001</v>
      </c>
      <c r="M3636">
        <v>17.916197</v>
      </c>
      <c r="N3636">
        <v>18.632774000000001</v>
      </c>
      <c r="O3636">
        <v>19.160347000000002</v>
      </c>
      <c r="P3636">
        <v>19.677744000000001</v>
      </c>
      <c r="Q3636">
        <v>20.209887999999999</v>
      </c>
      <c r="R3636">
        <v>20.845624999999998</v>
      </c>
      <c r="S3636">
        <v>21.955534</v>
      </c>
      <c r="T3636">
        <v>22.668453</v>
      </c>
      <c r="U3636">
        <v>23.310524000000001</v>
      </c>
      <c r="V3636">
        <v>23.905611</v>
      </c>
      <c r="W3636">
        <v>24.396070000000002</v>
      </c>
      <c r="X3636">
        <v>24.791924999999999</v>
      </c>
      <c r="Y3636">
        <v>24.985600999999999</v>
      </c>
      <c r="Z3636">
        <v>25.384150999999999</v>
      </c>
      <c r="AA3636">
        <v>25.607278999999998</v>
      </c>
      <c r="AB3636">
        <v>25.885505999999999</v>
      </c>
      <c r="AC3636">
        <v>26.158344</v>
      </c>
      <c r="AD3636">
        <v>26.212526</v>
      </c>
      <c r="AE3636">
        <v>26.215236999999998</v>
      </c>
      <c r="AF3636">
        <v>26.202452000000001</v>
      </c>
      <c r="AG3636">
        <v>26.354136</v>
      </c>
      <c r="AH3636">
        <v>26.652173999999999</v>
      </c>
      <c r="AI3636">
        <v>26.963664999999999</v>
      </c>
      <c r="AJ3636">
        <v>27.135099</v>
      </c>
      <c r="AK3636">
        <v>27.253042000000001</v>
      </c>
      <c r="AL3636">
        <v>27.296244000000002</v>
      </c>
      <c r="AM3636">
        <v>27.432791000000002</v>
      </c>
      <c r="AN3636">
        <v>27.459564</v>
      </c>
      <c r="AO3636" s="1">
        <v>1.6E-2</v>
      </c>
    </row>
    <row r="3637" spans="1:41" hidden="1" x14ac:dyDescent="0.2">
      <c r="A3637" t="s">
        <v>2704</v>
      </c>
      <c r="B3637" t="s">
        <v>17</v>
      </c>
      <c r="C3637" t="s">
        <v>2648</v>
      </c>
      <c r="D3637" t="s">
        <v>2657</v>
      </c>
      <c r="E3637" t="s">
        <v>2654</v>
      </c>
      <c r="I3637" t="s">
        <v>10</v>
      </c>
    </row>
    <row r="3638" spans="1:41" hidden="1" x14ac:dyDescent="0.2">
      <c r="A3638" t="s">
        <v>2704</v>
      </c>
      <c r="B3638" t="s">
        <v>11</v>
      </c>
      <c r="C3638" t="s">
        <v>2648</v>
      </c>
      <c r="D3638" t="s">
        <v>2657</v>
      </c>
      <c r="E3638" t="s">
        <v>2654</v>
      </c>
      <c r="F3638" t="s">
        <v>2651</v>
      </c>
      <c r="H3638" t="s">
        <v>2979</v>
      </c>
      <c r="I3638" t="s">
        <v>10</v>
      </c>
      <c r="K3638">
        <v>19.703652999999999</v>
      </c>
      <c r="L3638">
        <v>19.724350000000001</v>
      </c>
      <c r="M3638">
        <v>18.139303000000002</v>
      </c>
      <c r="N3638">
        <v>18.295933000000002</v>
      </c>
      <c r="O3638">
        <v>17.578892</v>
      </c>
      <c r="P3638">
        <v>16.90962</v>
      </c>
      <c r="Q3638">
        <v>16.330560999999999</v>
      </c>
      <c r="R3638">
        <v>16.528777999999999</v>
      </c>
      <c r="S3638">
        <v>16.655373000000001</v>
      </c>
      <c r="T3638">
        <v>16.630089000000002</v>
      </c>
      <c r="U3638">
        <v>16.909374</v>
      </c>
      <c r="V3638">
        <v>17.028929000000002</v>
      </c>
      <c r="W3638">
        <v>17.122242</v>
      </c>
      <c r="X3638">
        <v>17.17136</v>
      </c>
      <c r="Y3638">
        <v>17.270925999999999</v>
      </c>
      <c r="Z3638">
        <v>17.442307</v>
      </c>
      <c r="AA3638">
        <v>17.660343000000001</v>
      </c>
      <c r="AB3638">
        <v>17.794069</v>
      </c>
      <c r="AC3638">
        <v>17.866530999999998</v>
      </c>
      <c r="AD3638">
        <v>18.082467999999999</v>
      </c>
      <c r="AE3638">
        <v>18.191973000000001</v>
      </c>
      <c r="AF3638">
        <v>18.202587000000001</v>
      </c>
      <c r="AG3638">
        <v>18.455956</v>
      </c>
      <c r="AH3638">
        <v>18.732126000000001</v>
      </c>
      <c r="AI3638">
        <v>18.828232</v>
      </c>
      <c r="AJ3638">
        <v>19.018038000000001</v>
      </c>
      <c r="AK3638">
        <v>19.061796000000001</v>
      </c>
      <c r="AL3638">
        <v>19.008095000000001</v>
      </c>
      <c r="AM3638">
        <v>18.981634</v>
      </c>
      <c r="AN3638">
        <v>18.901606000000001</v>
      </c>
      <c r="AO3638" s="1">
        <v>-1E-3</v>
      </c>
    </row>
    <row r="3639" spans="1:41" hidden="1" x14ac:dyDescent="0.2">
      <c r="A3639" t="s">
        <v>2704</v>
      </c>
      <c r="B3639" t="s">
        <v>13</v>
      </c>
      <c r="C3639" t="s">
        <v>2648</v>
      </c>
      <c r="D3639" t="s">
        <v>2657</v>
      </c>
      <c r="E3639" t="s">
        <v>2654</v>
      </c>
      <c r="F3639" t="s">
        <v>2652</v>
      </c>
      <c r="H3639" t="s">
        <v>2980</v>
      </c>
      <c r="I3639" t="s">
        <v>10</v>
      </c>
      <c r="K3639">
        <v>19.703652999999999</v>
      </c>
      <c r="L3639">
        <v>19.724350000000001</v>
      </c>
      <c r="M3639">
        <v>17.687964999999998</v>
      </c>
      <c r="N3639">
        <v>17.353515999999999</v>
      </c>
      <c r="O3639">
        <v>16.583914</v>
      </c>
      <c r="P3639">
        <v>15.917254</v>
      </c>
      <c r="Q3639">
        <v>15.392987</v>
      </c>
      <c r="R3639">
        <v>15.541763</v>
      </c>
      <c r="S3639">
        <v>15.612026999999999</v>
      </c>
      <c r="T3639">
        <v>15.556687</v>
      </c>
      <c r="U3639">
        <v>15.583894000000001</v>
      </c>
      <c r="V3639">
        <v>15.649004</v>
      </c>
      <c r="W3639">
        <v>15.663254</v>
      </c>
      <c r="X3639">
        <v>15.503944000000001</v>
      </c>
      <c r="Y3639">
        <v>15.483072</v>
      </c>
      <c r="Z3639">
        <v>15.463442000000001</v>
      </c>
      <c r="AA3639">
        <v>15.473318000000001</v>
      </c>
      <c r="AB3639">
        <v>15.558932</v>
      </c>
      <c r="AC3639">
        <v>15.561862</v>
      </c>
      <c r="AD3639">
        <v>15.870089999999999</v>
      </c>
      <c r="AE3639">
        <v>16.007483000000001</v>
      </c>
      <c r="AF3639">
        <v>16.014433</v>
      </c>
      <c r="AG3639">
        <v>16.264471</v>
      </c>
      <c r="AH3639">
        <v>16.382753000000001</v>
      </c>
      <c r="AI3639">
        <v>16.431936</v>
      </c>
      <c r="AJ3639">
        <v>16.668613000000001</v>
      </c>
      <c r="AK3639">
        <v>16.539124000000001</v>
      </c>
      <c r="AL3639">
        <v>16.588899999999999</v>
      </c>
      <c r="AM3639">
        <v>16.795902000000002</v>
      </c>
      <c r="AN3639">
        <v>16.868195</v>
      </c>
      <c r="AO3639" s="1">
        <v>-5.0000000000000001E-3</v>
      </c>
    </row>
    <row r="3640" spans="1:41" hidden="1" x14ac:dyDescent="0.2">
      <c r="A3640" t="s">
        <v>2704</v>
      </c>
      <c r="B3640" t="s">
        <v>15</v>
      </c>
      <c r="C3640" t="s">
        <v>2648</v>
      </c>
      <c r="D3640" t="s">
        <v>2657</v>
      </c>
      <c r="E3640" t="s">
        <v>2654</v>
      </c>
      <c r="F3640" t="s">
        <v>2653</v>
      </c>
      <c r="H3640" t="s">
        <v>2981</v>
      </c>
      <c r="I3640" t="s">
        <v>10</v>
      </c>
      <c r="K3640">
        <v>19.703652999999999</v>
      </c>
      <c r="L3640">
        <v>19.724350000000001</v>
      </c>
      <c r="M3640">
        <v>18.064164999999999</v>
      </c>
      <c r="N3640">
        <v>18.579771000000001</v>
      </c>
      <c r="O3640">
        <v>18.199535000000001</v>
      </c>
      <c r="P3640">
        <v>17.692260999999998</v>
      </c>
      <c r="Q3640">
        <v>17.272478</v>
      </c>
      <c r="R3640">
        <v>17.758461</v>
      </c>
      <c r="S3640">
        <v>18.682161000000001</v>
      </c>
      <c r="T3640">
        <v>18.950861</v>
      </c>
      <c r="U3640">
        <v>19.309771999999999</v>
      </c>
      <c r="V3640">
        <v>19.637014000000001</v>
      </c>
      <c r="W3640">
        <v>19.907506999999999</v>
      </c>
      <c r="X3640">
        <v>20.115508999999999</v>
      </c>
      <c r="Y3640">
        <v>20.205635000000001</v>
      </c>
      <c r="Z3640">
        <v>20.385217999999998</v>
      </c>
      <c r="AA3640">
        <v>20.642047999999999</v>
      </c>
      <c r="AB3640">
        <v>20.714472000000001</v>
      </c>
      <c r="AC3640">
        <v>20.831133000000001</v>
      </c>
      <c r="AD3640">
        <v>20.475591999999999</v>
      </c>
      <c r="AE3640">
        <v>20.443532999999999</v>
      </c>
      <c r="AF3640">
        <v>20.523769000000001</v>
      </c>
      <c r="AG3640">
        <v>20.809985999999999</v>
      </c>
      <c r="AH3640">
        <v>21.012062</v>
      </c>
      <c r="AI3640">
        <v>21.366368999999999</v>
      </c>
      <c r="AJ3640">
        <v>21.460795999999998</v>
      </c>
      <c r="AK3640">
        <v>21.514361999999998</v>
      </c>
      <c r="AL3640">
        <v>21.334827000000001</v>
      </c>
      <c r="AM3640">
        <v>21.344275</v>
      </c>
      <c r="AN3640">
        <v>21.441040000000001</v>
      </c>
      <c r="AO3640" s="1">
        <v>3.0000000000000001E-3</v>
      </c>
    </row>
    <row r="3641" spans="1:41" hidden="1" x14ac:dyDescent="0.2">
      <c r="A3641" t="s">
        <v>2704</v>
      </c>
      <c r="B3641" t="s">
        <v>36</v>
      </c>
      <c r="C3641" t="s">
        <v>2648</v>
      </c>
      <c r="D3641" t="s">
        <v>2657</v>
      </c>
      <c r="E3641" t="s">
        <v>2658</v>
      </c>
      <c r="I3641" t="s">
        <v>10</v>
      </c>
    </row>
    <row r="3642" spans="1:41" hidden="1" x14ac:dyDescent="0.2">
      <c r="A3642" t="s">
        <v>2704</v>
      </c>
      <c r="B3642" t="s">
        <v>11</v>
      </c>
      <c r="C3642" t="s">
        <v>2648</v>
      </c>
      <c r="D3642" t="s">
        <v>2657</v>
      </c>
      <c r="E3642" t="s">
        <v>2658</v>
      </c>
      <c r="F3642" t="s">
        <v>2651</v>
      </c>
      <c r="H3642" t="s">
        <v>2982</v>
      </c>
      <c r="I3642" t="s">
        <v>10</v>
      </c>
      <c r="K3642">
        <v>6.1884370000000004</v>
      </c>
      <c r="L3642">
        <v>7.409567</v>
      </c>
      <c r="M3642">
        <v>7.5550889999999997</v>
      </c>
      <c r="N3642">
        <v>8.9283450000000002</v>
      </c>
      <c r="O3642">
        <v>9.4985250000000008</v>
      </c>
      <c r="P3642">
        <v>10.111447999999999</v>
      </c>
      <c r="Q3642">
        <v>10.901605</v>
      </c>
      <c r="R3642">
        <v>11.106865000000001</v>
      </c>
      <c r="S3642">
        <v>11.204986999999999</v>
      </c>
      <c r="T3642">
        <v>11.360044</v>
      </c>
      <c r="U3642">
        <v>11.540702</v>
      </c>
      <c r="V3642">
        <v>11.68164</v>
      </c>
      <c r="W3642">
        <v>11.802149</v>
      </c>
      <c r="X3642">
        <v>11.814080000000001</v>
      </c>
      <c r="Y3642">
        <v>11.833508</v>
      </c>
      <c r="Z3642">
        <v>11.767187</v>
      </c>
      <c r="AA3642">
        <v>11.690477</v>
      </c>
      <c r="AB3642">
        <v>11.933922000000001</v>
      </c>
      <c r="AC3642">
        <v>11.791672</v>
      </c>
      <c r="AD3642">
        <v>12.314840999999999</v>
      </c>
      <c r="AE3642">
        <v>12.486753</v>
      </c>
      <c r="AF3642">
        <v>12.627501000000001</v>
      </c>
      <c r="AG3642">
        <v>12.998554</v>
      </c>
      <c r="AH3642">
        <v>13.245115</v>
      </c>
      <c r="AI3642">
        <v>13.320997</v>
      </c>
      <c r="AJ3642">
        <v>13.498500999999999</v>
      </c>
      <c r="AK3642">
        <v>13.554956000000001</v>
      </c>
      <c r="AL3642">
        <v>13.535283</v>
      </c>
      <c r="AM3642">
        <v>13.546697999999999</v>
      </c>
      <c r="AN3642">
        <v>13.503389</v>
      </c>
      <c r="AO3642" s="1">
        <v>2.7E-2</v>
      </c>
    </row>
    <row r="3643" spans="1:41" hidden="1" x14ac:dyDescent="0.2">
      <c r="A3643" t="s">
        <v>2704</v>
      </c>
      <c r="B3643" t="s">
        <v>13</v>
      </c>
      <c r="C3643" t="s">
        <v>2648</v>
      </c>
      <c r="D3643" t="s">
        <v>2657</v>
      </c>
      <c r="E3643" t="s">
        <v>2658</v>
      </c>
      <c r="F3643" t="s">
        <v>2652</v>
      </c>
      <c r="H3643" t="s">
        <v>2983</v>
      </c>
      <c r="I3643" t="s">
        <v>10</v>
      </c>
      <c r="K3643">
        <v>6.1884370000000004</v>
      </c>
      <c r="L3643">
        <v>7.409567</v>
      </c>
      <c r="M3643">
        <v>7.2582579999999997</v>
      </c>
      <c r="N3643">
        <v>8.4202139999999996</v>
      </c>
      <c r="O3643">
        <v>8.9022500000000004</v>
      </c>
      <c r="P3643">
        <v>9.5495629999999991</v>
      </c>
      <c r="Q3643">
        <v>10.315454000000001</v>
      </c>
      <c r="R3643">
        <v>10.468781</v>
      </c>
      <c r="S3643">
        <v>10.567779</v>
      </c>
      <c r="T3643">
        <v>10.633808999999999</v>
      </c>
      <c r="U3643">
        <v>10.714915</v>
      </c>
      <c r="V3643">
        <v>10.823005</v>
      </c>
      <c r="W3643">
        <v>10.864489000000001</v>
      </c>
      <c r="X3643">
        <v>10.812756</v>
      </c>
      <c r="Y3643">
        <v>10.832162</v>
      </c>
      <c r="Z3643">
        <v>10.859031999999999</v>
      </c>
      <c r="AA3643">
        <v>10.865892000000001</v>
      </c>
      <c r="AB3643">
        <v>11.008751999999999</v>
      </c>
      <c r="AC3643">
        <v>11.009130000000001</v>
      </c>
      <c r="AD3643">
        <v>11.330676</v>
      </c>
      <c r="AE3643">
        <v>11.516909</v>
      </c>
      <c r="AF3643">
        <v>11.566421999999999</v>
      </c>
      <c r="AG3643">
        <v>11.722477</v>
      </c>
      <c r="AH3643">
        <v>11.842681000000001</v>
      </c>
      <c r="AI3643">
        <v>11.905239999999999</v>
      </c>
      <c r="AJ3643">
        <v>12.134957999999999</v>
      </c>
      <c r="AK3643">
        <v>12.026838</v>
      </c>
      <c r="AL3643">
        <v>12.078521</v>
      </c>
      <c r="AM3643">
        <v>12.252548000000001</v>
      </c>
      <c r="AN3643">
        <v>12.309078</v>
      </c>
      <c r="AO3643" s="1">
        <v>2.4E-2</v>
      </c>
    </row>
    <row r="3644" spans="1:41" hidden="1" x14ac:dyDescent="0.2">
      <c r="A3644" t="s">
        <v>2704</v>
      </c>
      <c r="B3644" t="s">
        <v>15</v>
      </c>
      <c r="C3644" t="s">
        <v>2648</v>
      </c>
      <c r="D3644" t="s">
        <v>2657</v>
      </c>
      <c r="E3644" t="s">
        <v>2658</v>
      </c>
      <c r="F3644" t="s">
        <v>2653</v>
      </c>
      <c r="H3644" t="s">
        <v>2984</v>
      </c>
      <c r="I3644" t="s">
        <v>10</v>
      </c>
      <c r="K3644">
        <v>6.1884370000000004</v>
      </c>
      <c r="L3644">
        <v>7.409567</v>
      </c>
      <c r="M3644">
        <v>7.8158079999999996</v>
      </c>
      <c r="N3644">
        <v>9.3896660000000001</v>
      </c>
      <c r="O3644">
        <v>10.001244</v>
      </c>
      <c r="P3644">
        <v>10.802968999999999</v>
      </c>
      <c r="Q3644">
        <v>11.688216000000001</v>
      </c>
      <c r="R3644">
        <v>12.048492</v>
      </c>
      <c r="S3644">
        <v>12.822016</v>
      </c>
      <c r="T3644">
        <v>12.918794999999999</v>
      </c>
      <c r="U3644">
        <v>13.139594000000001</v>
      </c>
      <c r="V3644">
        <v>13.449211999999999</v>
      </c>
      <c r="W3644">
        <v>13.724030000000001</v>
      </c>
      <c r="X3644">
        <v>13.839135000000001</v>
      </c>
      <c r="Y3644">
        <v>13.824374000000001</v>
      </c>
      <c r="Z3644">
        <v>14.072329</v>
      </c>
      <c r="AA3644">
        <v>13.983034</v>
      </c>
      <c r="AB3644">
        <v>14.380637</v>
      </c>
      <c r="AC3644">
        <v>14.229115999999999</v>
      </c>
      <c r="AD3644">
        <v>14.562937</v>
      </c>
      <c r="AE3644">
        <v>14.712583</v>
      </c>
      <c r="AF3644">
        <v>14.822289</v>
      </c>
      <c r="AG3644">
        <v>15.100692</v>
      </c>
      <c r="AH3644">
        <v>15.040118</v>
      </c>
      <c r="AI3644">
        <v>15.136564999999999</v>
      </c>
      <c r="AJ3644">
        <v>15.310995999999999</v>
      </c>
      <c r="AK3644">
        <v>15.319939</v>
      </c>
      <c r="AL3644">
        <v>15.393786</v>
      </c>
      <c r="AM3644">
        <v>15.470294000000001</v>
      </c>
      <c r="AN3644">
        <v>15.4361</v>
      </c>
      <c r="AO3644" s="1">
        <v>3.2000000000000001E-2</v>
      </c>
    </row>
    <row r="3645" spans="1:41" hidden="1" x14ac:dyDescent="0.2">
      <c r="A3645" t="s">
        <v>2704</v>
      </c>
      <c r="B3645" t="s">
        <v>21</v>
      </c>
      <c r="C3645" t="s">
        <v>2648</v>
      </c>
      <c r="D3645" t="s">
        <v>2657</v>
      </c>
      <c r="E3645" t="s">
        <v>2655</v>
      </c>
      <c r="I3645" t="s">
        <v>10</v>
      </c>
    </row>
    <row r="3646" spans="1:41" hidden="1" x14ac:dyDescent="0.2">
      <c r="A3646" t="s">
        <v>2704</v>
      </c>
      <c r="B3646" t="s">
        <v>11</v>
      </c>
      <c r="C3646" t="s">
        <v>2648</v>
      </c>
      <c r="D3646" t="s">
        <v>2657</v>
      </c>
      <c r="E3646" t="s">
        <v>2655</v>
      </c>
      <c r="F3646" t="s">
        <v>2651</v>
      </c>
      <c r="H3646" t="s">
        <v>2985</v>
      </c>
      <c r="I3646" t="s">
        <v>10</v>
      </c>
      <c r="K3646">
        <v>7.3618980000000001</v>
      </c>
      <c r="L3646">
        <v>7.9174439999999997</v>
      </c>
      <c r="M3646">
        <v>7.5410389999999996</v>
      </c>
      <c r="N3646">
        <v>7.169664</v>
      </c>
      <c r="O3646">
        <v>6.9525769999999998</v>
      </c>
      <c r="P3646">
        <v>6.8633629999999997</v>
      </c>
      <c r="Q3646">
        <v>6.8462180000000004</v>
      </c>
      <c r="R3646">
        <v>6.9752789999999996</v>
      </c>
      <c r="S3646">
        <v>7.1630390000000004</v>
      </c>
      <c r="T3646">
        <v>7.2205950000000003</v>
      </c>
      <c r="U3646">
        <v>7.3065689999999996</v>
      </c>
      <c r="V3646">
        <v>7.3286290000000003</v>
      </c>
      <c r="W3646">
        <v>7.4226140000000003</v>
      </c>
      <c r="X3646">
        <v>7.4183300000000001</v>
      </c>
      <c r="Y3646">
        <v>7.3718899999999996</v>
      </c>
      <c r="Z3646">
        <v>7.3765309999999999</v>
      </c>
      <c r="AA3646">
        <v>7.4085260000000002</v>
      </c>
      <c r="AB3646">
        <v>7.426698</v>
      </c>
      <c r="AC3646">
        <v>7.4481900000000003</v>
      </c>
      <c r="AD3646">
        <v>7.4662499999999996</v>
      </c>
      <c r="AE3646">
        <v>7.4931809999999999</v>
      </c>
      <c r="AF3646">
        <v>7.4959249999999997</v>
      </c>
      <c r="AG3646">
        <v>7.5066509999999997</v>
      </c>
      <c r="AH3646">
        <v>7.4793729999999998</v>
      </c>
      <c r="AI3646">
        <v>7.4808659999999998</v>
      </c>
      <c r="AJ3646">
        <v>7.488664</v>
      </c>
      <c r="AK3646">
        <v>7.493824</v>
      </c>
      <c r="AL3646">
        <v>7.4988049999999999</v>
      </c>
      <c r="AM3646">
        <v>7.515727</v>
      </c>
      <c r="AN3646">
        <v>7.5301169999999997</v>
      </c>
      <c r="AO3646" s="1">
        <v>1E-3</v>
      </c>
    </row>
    <row r="3647" spans="1:41" hidden="1" x14ac:dyDescent="0.2">
      <c r="A3647" t="s">
        <v>2704</v>
      </c>
      <c r="B3647" t="s">
        <v>13</v>
      </c>
      <c r="C3647" t="s">
        <v>2648</v>
      </c>
      <c r="D3647" t="s">
        <v>2657</v>
      </c>
      <c r="E3647" t="s">
        <v>2655</v>
      </c>
      <c r="F3647" t="s">
        <v>2652</v>
      </c>
      <c r="H3647" t="s">
        <v>2986</v>
      </c>
      <c r="I3647" t="s">
        <v>10</v>
      </c>
      <c r="K3647">
        <v>7.3618980000000001</v>
      </c>
      <c r="L3647">
        <v>7.6595240000000002</v>
      </c>
      <c r="M3647">
        <v>7.1542839999999996</v>
      </c>
      <c r="N3647">
        <v>6.7158049999999996</v>
      </c>
      <c r="O3647">
        <v>6.4609009999999998</v>
      </c>
      <c r="P3647">
        <v>6.3414580000000003</v>
      </c>
      <c r="Q3647">
        <v>6.2910409999999999</v>
      </c>
      <c r="R3647">
        <v>6.4096099999999998</v>
      </c>
      <c r="S3647">
        <v>6.5177050000000003</v>
      </c>
      <c r="T3647">
        <v>6.5883320000000003</v>
      </c>
      <c r="U3647">
        <v>6.6332659999999999</v>
      </c>
      <c r="V3647">
        <v>6.6452090000000004</v>
      </c>
      <c r="W3647">
        <v>6.718674</v>
      </c>
      <c r="X3647">
        <v>6.7306220000000003</v>
      </c>
      <c r="Y3647">
        <v>6.720739</v>
      </c>
      <c r="Z3647">
        <v>6.708469</v>
      </c>
      <c r="AA3647">
        <v>6.7205300000000001</v>
      </c>
      <c r="AB3647">
        <v>6.7046260000000002</v>
      </c>
      <c r="AC3647">
        <v>6.710286</v>
      </c>
      <c r="AD3647">
        <v>6.6950070000000004</v>
      </c>
      <c r="AE3647">
        <v>6.6948290000000004</v>
      </c>
      <c r="AF3647">
        <v>6.666461</v>
      </c>
      <c r="AG3647">
        <v>6.6587639999999997</v>
      </c>
      <c r="AH3647">
        <v>6.655017</v>
      </c>
      <c r="AI3647">
        <v>6.6764239999999999</v>
      </c>
      <c r="AJ3647">
        <v>6.690982</v>
      </c>
      <c r="AK3647">
        <v>6.6908729999999998</v>
      </c>
      <c r="AL3647">
        <v>6.6870960000000004</v>
      </c>
      <c r="AM3647">
        <v>6.7158689999999996</v>
      </c>
      <c r="AN3647">
        <v>6.7385109999999999</v>
      </c>
      <c r="AO3647" s="1">
        <v>-3.0000000000000001E-3</v>
      </c>
    </row>
    <row r="3648" spans="1:41" hidden="1" x14ac:dyDescent="0.2">
      <c r="A3648" t="s">
        <v>2704</v>
      </c>
      <c r="B3648" t="s">
        <v>15</v>
      </c>
      <c r="C3648" t="s">
        <v>2648</v>
      </c>
      <c r="D3648" t="s">
        <v>2657</v>
      </c>
      <c r="E3648" t="s">
        <v>2655</v>
      </c>
      <c r="F3648" t="s">
        <v>2653</v>
      </c>
      <c r="H3648" t="s">
        <v>2987</v>
      </c>
      <c r="I3648" t="s">
        <v>10</v>
      </c>
      <c r="K3648">
        <v>7.3618980000000001</v>
      </c>
      <c r="L3648">
        <v>8.6710619999999992</v>
      </c>
      <c r="M3648">
        <v>8.3548340000000003</v>
      </c>
      <c r="N3648">
        <v>8.2756030000000003</v>
      </c>
      <c r="O3648">
        <v>8.0723260000000003</v>
      </c>
      <c r="P3648">
        <v>8.0825890000000005</v>
      </c>
      <c r="Q3648">
        <v>8.0770379999999999</v>
      </c>
      <c r="R3648">
        <v>8.334009</v>
      </c>
      <c r="S3648">
        <v>8.7135289999999994</v>
      </c>
      <c r="T3648">
        <v>8.8795739999999999</v>
      </c>
      <c r="U3648">
        <v>9.1361310000000007</v>
      </c>
      <c r="V3648">
        <v>9.340147</v>
      </c>
      <c r="W3648">
        <v>9.5561360000000004</v>
      </c>
      <c r="X3648">
        <v>9.6926780000000008</v>
      </c>
      <c r="Y3648">
        <v>9.7480899999999995</v>
      </c>
      <c r="Z3648">
        <v>9.8809500000000003</v>
      </c>
      <c r="AA3648">
        <v>9.9878579999999992</v>
      </c>
      <c r="AB3648">
        <v>10.070824999999999</v>
      </c>
      <c r="AC3648">
        <v>10.177353999999999</v>
      </c>
      <c r="AD3648">
        <v>10.283237</v>
      </c>
      <c r="AE3648">
        <v>10.327915000000001</v>
      </c>
      <c r="AF3648">
        <v>10.308908000000001</v>
      </c>
      <c r="AG3648">
        <v>10.291512000000001</v>
      </c>
      <c r="AH3648">
        <v>10.397346000000001</v>
      </c>
      <c r="AI3648">
        <v>10.474875000000001</v>
      </c>
      <c r="AJ3648">
        <v>10.555279000000001</v>
      </c>
      <c r="AK3648">
        <v>10.605155</v>
      </c>
      <c r="AL3648">
        <v>10.640943999999999</v>
      </c>
      <c r="AM3648">
        <v>10.730884</v>
      </c>
      <c r="AN3648">
        <v>10.811890999999999</v>
      </c>
      <c r="AO3648" s="1">
        <v>1.2999999999999999E-2</v>
      </c>
    </row>
    <row r="3649" spans="1:41" hidden="1" x14ac:dyDescent="0.2">
      <c r="A3649" t="s">
        <v>2704</v>
      </c>
      <c r="B3649" t="s">
        <v>25</v>
      </c>
      <c r="C3649" t="s">
        <v>2648</v>
      </c>
      <c r="D3649" t="s">
        <v>2657</v>
      </c>
      <c r="E3649" t="s">
        <v>2656</v>
      </c>
      <c r="I3649" t="s">
        <v>10</v>
      </c>
    </row>
    <row r="3650" spans="1:41" hidden="1" x14ac:dyDescent="0.2">
      <c r="A3650" t="s">
        <v>2704</v>
      </c>
      <c r="B3650" t="s">
        <v>11</v>
      </c>
      <c r="C3650" t="s">
        <v>2648</v>
      </c>
      <c r="D3650" t="s">
        <v>2657</v>
      </c>
      <c r="E3650" t="s">
        <v>2656</v>
      </c>
      <c r="F3650" t="s">
        <v>2651</v>
      </c>
      <c r="H3650" t="s">
        <v>2988</v>
      </c>
      <c r="I3650" t="s">
        <v>10</v>
      </c>
      <c r="K3650">
        <v>32.101334000000001</v>
      </c>
      <c r="L3650">
        <v>31.933954</v>
      </c>
      <c r="M3650">
        <v>30.640937999999998</v>
      </c>
      <c r="N3650">
        <v>29.803335000000001</v>
      </c>
      <c r="O3650">
        <v>29.526285000000001</v>
      </c>
      <c r="P3650">
        <v>29.264544000000001</v>
      </c>
      <c r="Q3650">
        <v>29.021975000000001</v>
      </c>
      <c r="R3650">
        <v>28.985792</v>
      </c>
      <c r="S3650">
        <v>28.778400000000001</v>
      </c>
      <c r="T3650">
        <v>29.266306</v>
      </c>
      <c r="U3650">
        <v>29.224046999999999</v>
      </c>
      <c r="V3650">
        <v>29.207594</v>
      </c>
      <c r="W3650">
        <v>29.124565</v>
      </c>
      <c r="X3650">
        <v>28.90727</v>
      </c>
      <c r="Y3650">
        <v>28.699047</v>
      </c>
      <c r="Z3650">
        <v>28.507223</v>
      </c>
      <c r="AA3650">
        <v>28.332203</v>
      </c>
      <c r="AB3650">
        <v>28.209965</v>
      </c>
      <c r="AC3650">
        <v>28.113074999999998</v>
      </c>
      <c r="AD3650">
        <v>28.141268</v>
      </c>
      <c r="AE3650">
        <v>28.078115</v>
      </c>
      <c r="AF3650">
        <v>27.920781999999999</v>
      </c>
      <c r="AG3650">
        <v>27.767218</v>
      </c>
      <c r="AH3650">
        <v>27.591974</v>
      </c>
      <c r="AI3650">
        <v>27.468512</v>
      </c>
      <c r="AJ3650">
        <v>27.399989999999999</v>
      </c>
      <c r="AK3650">
        <v>27.310213000000001</v>
      </c>
      <c r="AL3650">
        <v>27.261589000000001</v>
      </c>
      <c r="AM3650">
        <v>27.124741</v>
      </c>
      <c r="AN3650">
        <v>26.970628999999999</v>
      </c>
      <c r="AO3650" s="1">
        <v>-6.0000000000000001E-3</v>
      </c>
    </row>
    <row r="3651" spans="1:41" hidden="1" x14ac:dyDescent="0.2">
      <c r="A3651" t="s">
        <v>2704</v>
      </c>
      <c r="B3651" t="s">
        <v>13</v>
      </c>
      <c r="C3651" t="s">
        <v>2648</v>
      </c>
      <c r="D3651" t="s">
        <v>2657</v>
      </c>
      <c r="E3651" t="s">
        <v>2656</v>
      </c>
      <c r="F3651" t="s">
        <v>2652</v>
      </c>
      <c r="H3651" t="s">
        <v>2989</v>
      </c>
      <c r="I3651" t="s">
        <v>10</v>
      </c>
      <c r="K3651">
        <v>32.115189000000001</v>
      </c>
      <c r="L3651">
        <v>31.587278000000001</v>
      </c>
      <c r="M3651">
        <v>30.157540999999998</v>
      </c>
      <c r="N3651">
        <v>29.220714999999998</v>
      </c>
      <c r="O3651">
        <v>28.855678999999999</v>
      </c>
      <c r="P3651">
        <v>28.887557999999999</v>
      </c>
      <c r="Q3651">
        <v>28.428280000000001</v>
      </c>
      <c r="R3651">
        <v>28.139021</v>
      </c>
      <c r="S3651">
        <v>28.094452</v>
      </c>
      <c r="T3651">
        <v>27.986778000000001</v>
      </c>
      <c r="U3651">
        <v>27.895244999999999</v>
      </c>
      <c r="V3651">
        <v>27.768387000000001</v>
      </c>
      <c r="W3651">
        <v>27.714962</v>
      </c>
      <c r="X3651">
        <v>27.561551999999999</v>
      </c>
      <c r="Y3651">
        <v>27.307085000000001</v>
      </c>
      <c r="Z3651">
        <v>27.129968999999999</v>
      </c>
      <c r="AA3651">
        <v>27.002893</v>
      </c>
      <c r="AB3651">
        <v>26.879626999999999</v>
      </c>
      <c r="AC3651">
        <v>26.778373999999999</v>
      </c>
      <c r="AD3651">
        <v>26.739578000000002</v>
      </c>
      <c r="AE3651">
        <v>26.665154000000001</v>
      </c>
      <c r="AF3651">
        <v>26.513535000000001</v>
      </c>
      <c r="AG3651">
        <v>26.298660000000002</v>
      </c>
      <c r="AH3651">
        <v>26.123857000000001</v>
      </c>
      <c r="AI3651">
        <v>26.024082</v>
      </c>
      <c r="AJ3651">
        <v>25.986367999999999</v>
      </c>
      <c r="AK3651">
        <v>25.877779</v>
      </c>
      <c r="AL3651">
        <v>25.759765999999999</v>
      </c>
      <c r="AM3651">
        <v>25.601748000000001</v>
      </c>
      <c r="AN3651">
        <v>25.557055999999999</v>
      </c>
      <c r="AO3651" s="1">
        <v>-8.0000000000000002E-3</v>
      </c>
    </row>
    <row r="3652" spans="1:41" hidden="1" x14ac:dyDescent="0.2">
      <c r="A3652" t="s">
        <v>2704</v>
      </c>
      <c r="B3652" t="s">
        <v>15</v>
      </c>
      <c r="C3652" t="s">
        <v>2648</v>
      </c>
      <c r="D3652" t="s">
        <v>2657</v>
      </c>
      <c r="E3652" t="s">
        <v>2656</v>
      </c>
      <c r="F3652" t="s">
        <v>2653</v>
      </c>
      <c r="H3652" t="s">
        <v>2990</v>
      </c>
      <c r="I3652" t="s">
        <v>10</v>
      </c>
      <c r="K3652">
        <v>32.163319000000001</v>
      </c>
      <c r="L3652">
        <v>31.849119000000002</v>
      </c>
      <c r="M3652">
        <v>31.178446000000001</v>
      </c>
      <c r="N3652">
        <v>31.042202</v>
      </c>
      <c r="O3652">
        <v>30.638607</v>
      </c>
      <c r="P3652">
        <v>30.565096</v>
      </c>
      <c r="Q3652">
        <v>30.719422999999999</v>
      </c>
      <c r="R3652">
        <v>31.008441999999999</v>
      </c>
      <c r="S3652">
        <v>31.284336</v>
      </c>
      <c r="T3652">
        <v>31.564502999999998</v>
      </c>
      <c r="U3652">
        <v>31.419460000000001</v>
      </c>
      <c r="V3652">
        <v>31.558658999999999</v>
      </c>
      <c r="W3652">
        <v>31.987777999999999</v>
      </c>
      <c r="X3652">
        <v>31.920580000000001</v>
      </c>
      <c r="Y3652">
        <v>31.672293</v>
      </c>
      <c r="Z3652">
        <v>31.848557</v>
      </c>
      <c r="AA3652">
        <v>31.433710000000001</v>
      </c>
      <c r="AB3652">
        <v>31.602049000000001</v>
      </c>
      <c r="AC3652">
        <v>31.600607</v>
      </c>
      <c r="AD3652">
        <v>31.656015</v>
      </c>
      <c r="AE3652">
        <v>31.628342</v>
      </c>
      <c r="AF3652">
        <v>31.396201999999999</v>
      </c>
      <c r="AG3652">
        <v>31.127814999999998</v>
      </c>
      <c r="AH3652">
        <v>30.998829000000001</v>
      </c>
      <c r="AI3652">
        <v>30.951654000000001</v>
      </c>
      <c r="AJ3652">
        <v>30.867743000000001</v>
      </c>
      <c r="AK3652">
        <v>30.753164000000002</v>
      </c>
      <c r="AL3652">
        <v>30.669194999999998</v>
      </c>
      <c r="AM3652">
        <v>30.562411999999998</v>
      </c>
      <c r="AN3652">
        <v>30.469024999999998</v>
      </c>
      <c r="AO3652" s="1">
        <v>-2E-3</v>
      </c>
    </row>
    <row r="3653" spans="1:41" hidden="1" x14ac:dyDescent="0.2">
      <c r="A3653" t="s">
        <v>2704</v>
      </c>
      <c r="B3653" t="s">
        <v>46</v>
      </c>
    </row>
    <row r="3654" spans="1:41" hidden="1" x14ac:dyDescent="0.2">
      <c r="A3654" t="s">
        <v>2704</v>
      </c>
      <c r="B3654" t="s">
        <v>9</v>
      </c>
      <c r="C3654" t="s">
        <v>2648</v>
      </c>
      <c r="D3654" t="s">
        <v>2659</v>
      </c>
      <c r="E3654" t="s">
        <v>2650</v>
      </c>
      <c r="I3654" t="s">
        <v>10</v>
      </c>
    </row>
    <row r="3655" spans="1:41" hidden="1" x14ac:dyDescent="0.2">
      <c r="A3655" t="s">
        <v>2704</v>
      </c>
      <c r="B3655" t="s">
        <v>11</v>
      </c>
      <c r="C3655" t="s">
        <v>2648</v>
      </c>
      <c r="D3655" t="s">
        <v>2659</v>
      </c>
      <c r="E3655" t="s">
        <v>2650</v>
      </c>
      <c r="F3655" t="s">
        <v>2651</v>
      </c>
      <c r="H3655" t="s">
        <v>2991</v>
      </c>
      <c r="I3655" t="s">
        <v>10</v>
      </c>
      <c r="K3655">
        <v>13.641980999999999</v>
      </c>
      <c r="L3655">
        <v>14.473857000000001</v>
      </c>
      <c r="M3655">
        <v>12.690696000000001</v>
      </c>
      <c r="N3655">
        <v>12.673786</v>
      </c>
      <c r="O3655">
        <v>12.554608</v>
      </c>
      <c r="P3655">
        <v>12.704501</v>
      </c>
      <c r="Q3655">
        <v>13.113275</v>
      </c>
      <c r="R3655">
        <v>13.681419</v>
      </c>
      <c r="S3655">
        <v>14.057202</v>
      </c>
      <c r="T3655">
        <v>14.454497</v>
      </c>
      <c r="U3655">
        <v>14.810349</v>
      </c>
      <c r="V3655">
        <v>15.102989000000001</v>
      </c>
      <c r="W3655">
        <v>15.386189</v>
      </c>
      <c r="X3655">
        <v>15.557034</v>
      </c>
      <c r="Y3655">
        <v>15.672612000000001</v>
      </c>
      <c r="Z3655">
        <v>15.832416</v>
      </c>
      <c r="AA3655">
        <v>16.038618</v>
      </c>
      <c r="AB3655">
        <v>16.228031000000001</v>
      </c>
      <c r="AC3655">
        <v>16.321311999999999</v>
      </c>
      <c r="AD3655">
        <v>16.630306000000001</v>
      </c>
      <c r="AE3655">
        <v>16.814444000000002</v>
      </c>
      <c r="AF3655">
        <v>16.831151999999999</v>
      </c>
      <c r="AG3655">
        <v>17.024878000000001</v>
      </c>
      <c r="AH3655">
        <v>17.258875</v>
      </c>
      <c r="AI3655">
        <v>17.293581</v>
      </c>
      <c r="AJ3655">
        <v>17.409199000000001</v>
      </c>
      <c r="AK3655">
        <v>17.486640999999999</v>
      </c>
      <c r="AL3655">
        <v>17.525883</v>
      </c>
      <c r="AM3655">
        <v>17.502065999999999</v>
      </c>
      <c r="AN3655">
        <v>17.474976999999999</v>
      </c>
      <c r="AO3655" s="1">
        <v>8.9999999999999993E-3</v>
      </c>
    </row>
    <row r="3656" spans="1:41" hidden="1" x14ac:dyDescent="0.2">
      <c r="A3656" t="s">
        <v>2704</v>
      </c>
      <c r="B3656" t="s">
        <v>13</v>
      </c>
      <c r="C3656" t="s">
        <v>2648</v>
      </c>
      <c r="D3656" t="s">
        <v>2659</v>
      </c>
      <c r="E3656" t="s">
        <v>2650</v>
      </c>
      <c r="F3656" t="s">
        <v>2652</v>
      </c>
      <c r="H3656" t="s">
        <v>2992</v>
      </c>
      <c r="I3656" t="s">
        <v>10</v>
      </c>
      <c r="K3656">
        <v>13.641980999999999</v>
      </c>
      <c r="L3656">
        <v>13.992361000000001</v>
      </c>
      <c r="M3656">
        <v>11.771788000000001</v>
      </c>
      <c r="N3656">
        <v>11.15362</v>
      </c>
      <c r="O3656">
        <v>10.81174</v>
      </c>
      <c r="P3656">
        <v>10.731717</v>
      </c>
      <c r="Q3656">
        <v>10.797969999999999</v>
      </c>
      <c r="R3656">
        <v>11.039766</v>
      </c>
      <c r="S3656">
        <v>11.332568999999999</v>
      </c>
      <c r="T3656">
        <v>11.526113</v>
      </c>
      <c r="U3656">
        <v>11.663326</v>
      </c>
      <c r="V3656">
        <v>11.997527</v>
      </c>
      <c r="W3656">
        <v>12.319461</v>
      </c>
      <c r="X3656">
        <v>12.392177</v>
      </c>
      <c r="Y3656">
        <v>12.381449999999999</v>
      </c>
      <c r="Z3656">
        <v>12.434854</v>
      </c>
      <c r="AA3656">
        <v>12.583729999999999</v>
      </c>
      <c r="AB3656">
        <v>12.800808999999999</v>
      </c>
      <c r="AC3656">
        <v>12.860516000000001</v>
      </c>
      <c r="AD3656">
        <v>13.125033</v>
      </c>
      <c r="AE3656">
        <v>13.201523</v>
      </c>
      <c r="AF3656">
        <v>13.236582</v>
      </c>
      <c r="AG3656">
        <v>13.286612999999999</v>
      </c>
      <c r="AH3656">
        <v>13.309353</v>
      </c>
      <c r="AI3656">
        <v>13.33262</v>
      </c>
      <c r="AJ3656">
        <v>13.316136</v>
      </c>
      <c r="AK3656">
        <v>13.240873000000001</v>
      </c>
      <c r="AL3656">
        <v>13.175625999999999</v>
      </c>
      <c r="AM3656">
        <v>13.271592</v>
      </c>
      <c r="AN3656">
        <v>13.297623</v>
      </c>
      <c r="AO3656" s="1">
        <v>-1E-3</v>
      </c>
    </row>
    <row r="3657" spans="1:41" hidden="1" x14ac:dyDescent="0.2">
      <c r="A3657" t="s">
        <v>2704</v>
      </c>
      <c r="B3657" t="s">
        <v>15</v>
      </c>
      <c r="C3657" t="s">
        <v>2648</v>
      </c>
      <c r="D3657" t="s">
        <v>2659</v>
      </c>
      <c r="E3657" t="s">
        <v>2650</v>
      </c>
      <c r="F3657" t="s">
        <v>2653</v>
      </c>
      <c r="H3657" t="s">
        <v>2993</v>
      </c>
      <c r="I3657" t="s">
        <v>10</v>
      </c>
      <c r="K3657">
        <v>13.641980999999999</v>
      </c>
      <c r="L3657">
        <v>15.259123000000001</v>
      </c>
      <c r="M3657">
        <v>13.994263</v>
      </c>
      <c r="N3657">
        <v>14.900345</v>
      </c>
      <c r="O3657">
        <v>15.521675999999999</v>
      </c>
      <c r="P3657">
        <v>16.139341000000002</v>
      </c>
      <c r="Q3657">
        <v>16.768982000000001</v>
      </c>
      <c r="R3657">
        <v>17.538236999999999</v>
      </c>
      <c r="S3657">
        <v>18.930109000000002</v>
      </c>
      <c r="T3657">
        <v>19.791079</v>
      </c>
      <c r="U3657">
        <v>20.589682</v>
      </c>
      <c r="V3657">
        <v>21.342078999999998</v>
      </c>
      <c r="W3657">
        <v>21.963158</v>
      </c>
      <c r="X3657">
        <v>22.467511999999999</v>
      </c>
      <c r="Y3657">
        <v>22.702618000000001</v>
      </c>
      <c r="Z3657">
        <v>23.238289000000002</v>
      </c>
      <c r="AA3657">
        <v>23.520513999999999</v>
      </c>
      <c r="AB3657">
        <v>23.891157</v>
      </c>
      <c r="AC3657">
        <v>24.253948000000001</v>
      </c>
      <c r="AD3657">
        <v>24.309107000000001</v>
      </c>
      <c r="AE3657">
        <v>24.306349000000001</v>
      </c>
      <c r="AF3657">
        <v>24.287579000000001</v>
      </c>
      <c r="AG3657">
        <v>24.503086</v>
      </c>
      <c r="AH3657">
        <v>24.916274999999999</v>
      </c>
      <c r="AI3657">
        <v>25.338739</v>
      </c>
      <c r="AJ3657">
        <v>25.559778000000001</v>
      </c>
      <c r="AK3657">
        <v>25.713736999999998</v>
      </c>
      <c r="AL3657">
        <v>25.765578999999999</v>
      </c>
      <c r="AM3657">
        <v>25.957733000000001</v>
      </c>
      <c r="AN3657">
        <v>25.986998</v>
      </c>
      <c r="AO3657" s="1">
        <v>2.1999999999999999E-2</v>
      </c>
    </row>
    <row r="3658" spans="1:41" hidden="1" x14ac:dyDescent="0.2">
      <c r="A3658" t="s">
        <v>2704</v>
      </c>
      <c r="B3658" t="s">
        <v>17</v>
      </c>
      <c r="C3658" t="s">
        <v>2648</v>
      </c>
      <c r="D3658" t="s">
        <v>2659</v>
      </c>
      <c r="E3658" t="s">
        <v>2654</v>
      </c>
      <c r="I3658" t="s">
        <v>10</v>
      </c>
    </row>
    <row r="3659" spans="1:41" hidden="1" x14ac:dyDescent="0.2">
      <c r="A3659" t="s">
        <v>2704</v>
      </c>
      <c r="B3659" t="s">
        <v>11</v>
      </c>
      <c r="C3659" t="s">
        <v>2648</v>
      </c>
      <c r="D3659" t="s">
        <v>2659</v>
      </c>
      <c r="E3659" t="s">
        <v>2654</v>
      </c>
      <c r="F3659" t="s">
        <v>2651</v>
      </c>
      <c r="H3659" t="s">
        <v>2994</v>
      </c>
      <c r="I3659" t="s">
        <v>10</v>
      </c>
      <c r="K3659">
        <v>20.117595999999999</v>
      </c>
      <c r="L3659">
        <v>20.055503999999999</v>
      </c>
      <c r="M3659">
        <v>18.448477</v>
      </c>
      <c r="N3659">
        <v>18.528191</v>
      </c>
      <c r="O3659">
        <v>17.760922999999998</v>
      </c>
      <c r="P3659">
        <v>17.030531</v>
      </c>
      <c r="Q3659">
        <v>16.388241000000001</v>
      </c>
      <c r="R3659">
        <v>16.581291</v>
      </c>
      <c r="S3659">
        <v>16.707208999999999</v>
      </c>
      <c r="T3659">
        <v>16.678604</v>
      </c>
      <c r="U3659">
        <v>16.954222000000001</v>
      </c>
      <c r="V3659">
        <v>17.067723999999998</v>
      </c>
      <c r="W3659">
        <v>17.159929000000002</v>
      </c>
      <c r="X3659">
        <v>17.203216999999999</v>
      </c>
      <c r="Y3659">
        <v>17.302074000000001</v>
      </c>
      <c r="Z3659">
        <v>17.473806</v>
      </c>
      <c r="AA3659">
        <v>17.691013000000002</v>
      </c>
      <c r="AB3659">
        <v>17.824408999999999</v>
      </c>
      <c r="AC3659">
        <v>17.897518000000002</v>
      </c>
      <c r="AD3659">
        <v>18.109864999999999</v>
      </c>
      <c r="AE3659">
        <v>18.220316</v>
      </c>
      <c r="AF3659">
        <v>18.230021000000001</v>
      </c>
      <c r="AG3659">
        <v>18.486878999999998</v>
      </c>
      <c r="AH3659">
        <v>18.764427000000001</v>
      </c>
      <c r="AI3659">
        <v>18.860043000000001</v>
      </c>
      <c r="AJ3659">
        <v>19.044385999999999</v>
      </c>
      <c r="AK3659">
        <v>19.092043</v>
      </c>
      <c r="AL3659">
        <v>19.042380999999999</v>
      </c>
      <c r="AM3659">
        <v>19.012363000000001</v>
      </c>
      <c r="AN3659">
        <v>18.930531999999999</v>
      </c>
      <c r="AO3659" s="1">
        <v>-2E-3</v>
      </c>
    </row>
    <row r="3660" spans="1:41" hidden="1" x14ac:dyDescent="0.2">
      <c r="A3660" t="s">
        <v>2704</v>
      </c>
      <c r="B3660" t="s">
        <v>13</v>
      </c>
      <c r="C3660" t="s">
        <v>2648</v>
      </c>
      <c r="D3660" t="s">
        <v>2659</v>
      </c>
      <c r="E3660" t="s">
        <v>2654</v>
      </c>
      <c r="F3660" t="s">
        <v>2652</v>
      </c>
      <c r="H3660" t="s">
        <v>2995</v>
      </c>
      <c r="I3660" t="s">
        <v>10</v>
      </c>
      <c r="K3660">
        <v>20.117595999999999</v>
      </c>
      <c r="L3660">
        <v>20.055503999999999</v>
      </c>
      <c r="M3660">
        <v>17.990787999999998</v>
      </c>
      <c r="N3660">
        <v>17.581696000000001</v>
      </c>
      <c r="O3660">
        <v>16.756924000000001</v>
      </c>
      <c r="P3660">
        <v>16.034998000000002</v>
      </c>
      <c r="Q3660">
        <v>15.449838</v>
      </c>
      <c r="R3660">
        <v>15.594098000000001</v>
      </c>
      <c r="S3660">
        <v>15.663952</v>
      </c>
      <c r="T3660">
        <v>15.602632</v>
      </c>
      <c r="U3660">
        <v>15.625493000000001</v>
      </c>
      <c r="V3660">
        <v>15.686030000000001</v>
      </c>
      <c r="W3660">
        <v>15.702970000000001</v>
      </c>
      <c r="X3660">
        <v>15.538612000000001</v>
      </c>
      <c r="Y3660">
        <v>15.515632999999999</v>
      </c>
      <c r="Z3660">
        <v>15.497626</v>
      </c>
      <c r="AA3660">
        <v>15.508801</v>
      </c>
      <c r="AB3660">
        <v>15.586555000000001</v>
      </c>
      <c r="AC3660">
        <v>15.59249</v>
      </c>
      <c r="AD3660">
        <v>15.896504999999999</v>
      </c>
      <c r="AE3660">
        <v>16.033739000000001</v>
      </c>
      <c r="AF3660">
        <v>16.041215999999999</v>
      </c>
      <c r="AG3660">
        <v>16.290334999999999</v>
      </c>
      <c r="AH3660">
        <v>16.408268</v>
      </c>
      <c r="AI3660">
        <v>16.457173999999998</v>
      </c>
      <c r="AJ3660">
        <v>16.694212</v>
      </c>
      <c r="AK3660">
        <v>16.564658999999999</v>
      </c>
      <c r="AL3660">
        <v>16.613911000000002</v>
      </c>
      <c r="AM3660">
        <v>16.819800999999998</v>
      </c>
      <c r="AN3660">
        <v>16.890789000000002</v>
      </c>
      <c r="AO3660" s="1">
        <v>-6.0000000000000001E-3</v>
      </c>
    </row>
    <row r="3661" spans="1:41" hidden="1" x14ac:dyDescent="0.2">
      <c r="A3661" t="s">
        <v>2704</v>
      </c>
      <c r="B3661" t="s">
        <v>15</v>
      </c>
      <c r="C3661" t="s">
        <v>2648</v>
      </c>
      <c r="D3661" t="s">
        <v>2659</v>
      </c>
      <c r="E3661" t="s">
        <v>2654</v>
      </c>
      <c r="F3661" t="s">
        <v>2653</v>
      </c>
      <c r="H3661" t="s">
        <v>2996</v>
      </c>
      <c r="I3661" t="s">
        <v>10</v>
      </c>
      <c r="K3661">
        <v>20.117595999999999</v>
      </c>
      <c r="L3661">
        <v>20.055503999999999</v>
      </c>
      <c r="M3661">
        <v>18.366751000000001</v>
      </c>
      <c r="N3661">
        <v>18.803796999999999</v>
      </c>
      <c r="O3661">
        <v>18.373080999999999</v>
      </c>
      <c r="P3661">
        <v>17.808176</v>
      </c>
      <c r="Q3661">
        <v>17.328120999999999</v>
      </c>
      <c r="R3661">
        <v>17.809992000000001</v>
      </c>
      <c r="S3661">
        <v>18.730025999999999</v>
      </c>
      <c r="T3661">
        <v>18.994489999999999</v>
      </c>
      <c r="U3661">
        <v>19.349501</v>
      </c>
      <c r="V3661">
        <v>19.674232</v>
      </c>
      <c r="W3661">
        <v>19.943752</v>
      </c>
      <c r="X3661">
        <v>20.156357</v>
      </c>
      <c r="Y3661">
        <v>20.248494999999998</v>
      </c>
      <c r="Z3661">
        <v>20.428336999999999</v>
      </c>
      <c r="AA3661">
        <v>20.684111000000001</v>
      </c>
      <c r="AB3661">
        <v>20.75563</v>
      </c>
      <c r="AC3661">
        <v>20.873799999999999</v>
      </c>
      <c r="AD3661">
        <v>20.510303</v>
      </c>
      <c r="AE3661">
        <v>20.476368000000001</v>
      </c>
      <c r="AF3661">
        <v>20.556995000000001</v>
      </c>
      <c r="AG3661">
        <v>20.844860000000001</v>
      </c>
      <c r="AH3661">
        <v>21.049659999999999</v>
      </c>
      <c r="AI3661">
        <v>21.404586999999999</v>
      </c>
      <c r="AJ3661">
        <v>21.497388999999998</v>
      </c>
      <c r="AK3661">
        <v>21.550415000000001</v>
      </c>
      <c r="AL3661">
        <v>21.371020999999999</v>
      </c>
      <c r="AM3661">
        <v>21.377628000000001</v>
      </c>
      <c r="AN3661">
        <v>21.481752</v>
      </c>
      <c r="AO3661" s="1">
        <v>2E-3</v>
      </c>
    </row>
    <row r="3662" spans="1:41" hidden="1" x14ac:dyDescent="0.2">
      <c r="A3662" t="s">
        <v>2704</v>
      </c>
      <c r="B3662" t="s">
        <v>36</v>
      </c>
      <c r="C3662" t="s">
        <v>2648</v>
      </c>
      <c r="D3662" t="s">
        <v>2659</v>
      </c>
      <c r="E3662" t="s">
        <v>2660</v>
      </c>
      <c r="I3662" t="s">
        <v>10</v>
      </c>
    </row>
    <row r="3663" spans="1:41" hidden="1" x14ac:dyDescent="0.2">
      <c r="A3663" t="s">
        <v>2704</v>
      </c>
      <c r="B3663" t="s">
        <v>11</v>
      </c>
      <c r="C3663" t="s">
        <v>2648</v>
      </c>
      <c r="D3663" t="s">
        <v>2659</v>
      </c>
      <c r="E3663" t="s">
        <v>2660</v>
      </c>
      <c r="F3663" t="s">
        <v>2651</v>
      </c>
      <c r="H3663" t="s">
        <v>2997</v>
      </c>
      <c r="I3663" t="s">
        <v>10</v>
      </c>
      <c r="K3663">
        <v>6.0021630000000004</v>
      </c>
      <c r="L3663">
        <v>7.2853839999999996</v>
      </c>
      <c r="M3663">
        <v>7.455743</v>
      </c>
      <c r="N3663">
        <v>8.8538340000000009</v>
      </c>
      <c r="O3663">
        <v>9.4488520000000005</v>
      </c>
      <c r="P3663">
        <v>10.086611</v>
      </c>
      <c r="Q3663">
        <v>10.901605</v>
      </c>
      <c r="R3663">
        <v>11.106865000000001</v>
      </c>
      <c r="S3663">
        <v>11.204986999999999</v>
      </c>
      <c r="T3663">
        <v>11.360044</v>
      </c>
      <c r="U3663">
        <v>11.540702</v>
      </c>
      <c r="V3663">
        <v>11.68164</v>
      </c>
      <c r="W3663">
        <v>11.802149</v>
      </c>
      <c r="X3663">
        <v>11.814080000000001</v>
      </c>
      <c r="Y3663">
        <v>11.833508</v>
      </c>
      <c r="Z3663">
        <v>11.767187</v>
      </c>
      <c r="AA3663">
        <v>11.690477</v>
      </c>
      <c r="AB3663">
        <v>11.933922000000001</v>
      </c>
      <c r="AC3663">
        <v>11.791672</v>
      </c>
      <c r="AD3663">
        <v>12.314840999999999</v>
      </c>
      <c r="AE3663">
        <v>12.486753</v>
      </c>
      <c r="AF3663">
        <v>12.627501000000001</v>
      </c>
      <c r="AG3663">
        <v>12.998554</v>
      </c>
      <c r="AH3663">
        <v>13.245115</v>
      </c>
      <c r="AI3663">
        <v>13.320997</v>
      </c>
      <c r="AJ3663">
        <v>13.498500999999999</v>
      </c>
      <c r="AK3663">
        <v>13.554956000000001</v>
      </c>
      <c r="AL3663">
        <v>13.535283</v>
      </c>
      <c r="AM3663">
        <v>13.546697999999999</v>
      </c>
      <c r="AN3663">
        <v>13.503389</v>
      </c>
      <c r="AO3663" s="1">
        <v>2.8000000000000001E-2</v>
      </c>
    </row>
    <row r="3664" spans="1:41" hidden="1" x14ac:dyDescent="0.2">
      <c r="A3664" t="s">
        <v>2704</v>
      </c>
      <c r="B3664" t="s">
        <v>13</v>
      </c>
      <c r="C3664" t="s">
        <v>2648</v>
      </c>
      <c r="D3664" t="s">
        <v>2659</v>
      </c>
      <c r="E3664" t="s">
        <v>2660</v>
      </c>
      <c r="F3664" t="s">
        <v>2652</v>
      </c>
      <c r="H3664" t="s">
        <v>2998</v>
      </c>
      <c r="I3664" t="s">
        <v>10</v>
      </c>
      <c r="K3664">
        <v>6.0021630000000004</v>
      </c>
      <c r="L3664">
        <v>7.2853839999999996</v>
      </c>
      <c r="M3664">
        <v>7.1589119999999999</v>
      </c>
      <c r="N3664">
        <v>8.3457050000000006</v>
      </c>
      <c r="O3664">
        <v>8.8525770000000001</v>
      </c>
      <c r="P3664">
        <v>9.5247270000000004</v>
      </c>
      <c r="Q3664">
        <v>10.315454000000001</v>
      </c>
      <c r="R3664">
        <v>10.468781</v>
      </c>
      <c r="S3664">
        <v>10.567779</v>
      </c>
      <c r="T3664">
        <v>10.633808999999999</v>
      </c>
      <c r="U3664">
        <v>10.714915</v>
      </c>
      <c r="V3664">
        <v>10.823005</v>
      </c>
      <c r="W3664">
        <v>10.864489000000001</v>
      </c>
      <c r="X3664">
        <v>10.812756</v>
      </c>
      <c r="Y3664">
        <v>10.832162</v>
      </c>
      <c r="Z3664">
        <v>10.859031999999999</v>
      </c>
      <c r="AA3664">
        <v>10.865892000000001</v>
      </c>
      <c r="AB3664">
        <v>11.008751999999999</v>
      </c>
      <c r="AC3664">
        <v>11.009130000000001</v>
      </c>
      <c r="AD3664">
        <v>11.330676</v>
      </c>
      <c r="AE3664">
        <v>11.516909</v>
      </c>
      <c r="AF3664">
        <v>11.566421999999999</v>
      </c>
      <c r="AG3664">
        <v>11.722477</v>
      </c>
      <c r="AH3664">
        <v>11.842681000000001</v>
      </c>
      <c r="AI3664">
        <v>11.905239999999999</v>
      </c>
      <c r="AJ3664">
        <v>12.134957999999999</v>
      </c>
      <c r="AK3664">
        <v>12.026838</v>
      </c>
      <c r="AL3664">
        <v>12.078521</v>
      </c>
      <c r="AM3664">
        <v>12.252548000000001</v>
      </c>
      <c r="AN3664">
        <v>12.309078</v>
      </c>
      <c r="AO3664" s="1">
        <v>2.5000000000000001E-2</v>
      </c>
    </row>
    <row r="3665" spans="1:41" hidden="1" x14ac:dyDescent="0.2">
      <c r="A3665" t="s">
        <v>2704</v>
      </c>
      <c r="B3665" t="s">
        <v>15</v>
      </c>
      <c r="C3665" t="s">
        <v>2648</v>
      </c>
      <c r="D3665" t="s">
        <v>2659</v>
      </c>
      <c r="E3665" t="s">
        <v>2660</v>
      </c>
      <c r="F3665" t="s">
        <v>2653</v>
      </c>
      <c r="H3665" t="s">
        <v>2999</v>
      </c>
      <c r="I3665" t="s">
        <v>10</v>
      </c>
      <c r="K3665">
        <v>6.0021630000000004</v>
      </c>
      <c r="L3665">
        <v>7.2853839999999996</v>
      </c>
      <c r="M3665">
        <v>7.7164619999999999</v>
      </c>
      <c r="N3665">
        <v>9.315156</v>
      </c>
      <c r="O3665">
        <v>9.9515709999999995</v>
      </c>
      <c r="P3665">
        <v>10.778133</v>
      </c>
      <c r="Q3665">
        <v>11.688216000000001</v>
      </c>
      <c r="R3665">
        <v>12.048492</v>
      </c>
      <c r="S3665">
        <v>12.822016</v>
      </c>
      <c r="T3665">
        <v>12.918794999999999</v>
      </c>
      <c r="U3665">
        <v>13.139594000000001</v>
      </c>
      <c r="V3665">
        <v>13.449211999999999</v>
      </c>
      <c r="W3665">
        <v>13.724030000000001</v>
      </c>
      <c r="X3665">
        <v>13.839135000000001</v>
      </c>
      <c r="Y3665">
        <v>13.824374000000001</v>
      </c>
      <c r="Z3665">
        <v>14.072329</v>
      </c>
      <c r="AA3665">
        <v>13.983034</v>
      </c>
      <c r="AB3665">
        <v>14.380637</v>
      </c>
      <c r="AC3665">
        <v>14.229115999999999</v>
      </c>
      <c r="AD3665">
        <v>14.562937</v>
      </c>
      <c r="AE3665">
        <v>14.712583</v>
      </c>
      <c r="AF3665">
        <v>14.822289</v>
      </c>
      <c r="AG3665">
        <v>15.100692</v>
      </c>
      <c r="AH3665">
        <v>15.040118</v>
      </c>
      <c r="AI3665">
        <v>15.136564999999999</v>
      </c>
      <c r="AJ3665">
        <v>15.310995999999999</v>
      </c>
      <c r="AK3665">
        <v>15.319939</v>
      </c>
      <c r="AL3665">
        <v>15.393786</v>
      </c>
      <c r="AM3665">
        <v>15.470294000000001</v>
      </c>
      <c r="AN3665">
        <v>15.4361</v>
      </c>
      <c r="AO3665" s="1">
        <v>3.3000000000000002E-2</v>
      </c>
    </row>
    <row r="3666" spans="1:41" hidden="1" x14ac:dyDescent="0.2">
      <c r="A3666" t="s">
        <v>2704</v>
      </c>
      <c r="B3666" t="s">
        <v>21</v>
      </c>
      <c r="C3666" t="s">
        <v>2648</v>
      </c>
      <c r="D3666" t="s">
        <v>2659</v>
      </c>
      <c r="E3666" t="s">
        <v>2655</v>
      </c>
      <c r="I3666" t="s">
        <v>10</v>
      </c>
    </row>
    <row r="3667" spans="1:41" hidden="1" x14ac:dyDescent="0.2">
      <c r="A3667" t="s">
        <v>2704</v>
      </c>
      <c r="B3667" t="s">
        <v>11</v>
      </c>
      <c r="C3667" t="s">
        <v>2648</v>
      </c>
      <c r="D3667" t="s">
        <v>2659</v>
      </c>
      <c r="E3667" t="s">
        <v>2655</v>
      </c>
      <c r="F3667" t="s">
        <v>2651</v>
      </c>
      <c r="H3667" t="s">
        <v>3000</v>
      </c>
      <c r="I3667" t="s">
        <v>10</v>
      </c>
      <c r="K3667">
        <v>5.38551</v>
      </c>
      <c r="L3667">
        <v>5.200018</v>
      </c>
      <c r="M3667">
        <v>4.8949220000000002</v>
      </c>
      <c r="N3667">
        <v>4.589823</v>
      </c>
      <c r="O3667">
        <v>4.4290520000000004</v>
      </c>
      <c r="P3667">
        <v>4.4031200000000004</v>
      </c>
      <c r="Q3667">
        <v>4.4918009999999997</v>
      </c>
      <c r="R3667">
        <v>4.6321760000000003</v>
      </c>
      <c r="S3667">
        <v>4.7514620000000001</v>
      </c>
      <c r="T3667">
        <v>4.8171239999999997</v>
      </c>
      <c r="U3667">
        <v>4.8807919999999996</v>
      </c>
      <c r="V3667">
        <v>4.8848989999999999</v>
      </c>
      <c r="W3667">
        <v>4.9363849999999996</v>
      </c>
      <c r="X3667">
        <v>4.8920389999999996</v>
      </c>
      <c r="Y3667">
        <v>4.8482659999999997</v>
      </c>
      <c r="Z3667">
        <v>4.8324389999999999</v>
      </c>
      <c r="AA3667">
        <v>4.8278889999999999</v>
      </c>
      <c r="AB3667">
        <v>4.8279370000000004</v>
      </c>
      <c r="AC3667">
        <v>4.8185630000000002</v>
      </c>
      <c r="AD3667">
        <v>4.8264319999999996</v>
      </c>
      <c r="AE3667">
        <v>4.8164790000000002</v>
      </c>
      <c r="AF3667">
        <v>4.7949830000000002</v>
      </c>
      <c r="AG3667">
        <v>4.7835850000000004</v>
      </c>
      <c r="AH3667">
        <v>4.7318860000000003</v>
      </c>
      <c r="AI3667">
        <v>4.7076599999999997</v>
      </c>
      <c r="AJ3667">
        <v>4.6927209999999997</v>
      </c>
      <c r="AK3667">
        <v>4.6713329999999997</v>
      </c>
      <c r="AL3667">
        <v>4.6605119999999998</v>
      </c>
      <c r="AM3667">
        <v>4.6451500000000001</v>
      </c>
      <c r="AN3667">
        <v>4.6367120000000002</v>
      </c>
      <c r="AO3667" s="1">
        <v>-5.0000000000000001E-3</v>
      </c>
    </row>
    <row r="3668" spans="1:41" hidden="1" x14ac:dyDescent="0.2">
      <c r="A3668" t="s">
        <v>2704</v>
      </c>
      <c r="B3668" t="s">
        <v>13</v>
      </c>
      <c r="C3668" t="s">
        <v>2648</v>
      </c>
      <c r="D3668" t="s">
        <v>2659</v>
      </c>
      <c r="E3668" t="s">
        <v>2655</v>
      </c>
      <c r="F3668" t="s">
        <v>2652</v>
      </c>
      <c r="H3668" t="s">
        <v>3001</v>
      </c>
      <c r="I3668" t="s">
        <v>10</v>
      </c>
      <c r="K3668">
        <v>5.3869059999999998</v>
      </c>
      <c r="L3668">
        <v>4.936553</v>
      </c>
      <c r="M3668">
        <v>4.490774</v>
      </c>
      <c r="N3668">
        <v>4.1155650000000001</v>
      </c>
      <c r="O3668">
        <v>3.9295300000000002</v>
      </c>
      <c r="P3668">
        <v>3.8674590000000002</v>
      </c>
      <c r="Q3668">
        <v>3.899375</v>
      </c>
      <c r="R3668">
        <v>4.020994</v>
      </c>
      <c r="S3668">
        <v>4.0948399999999996</v>
      </c>
      <c r="T3668">
        <v>4.142226</v>
      </c>
      <c r="U3668">
        <v>4.1603669999999999</v>
      </c>
      <c r="V3668">
        <v>4.1444559999999999</v>
      </c>
      <c r="W3668">
        <v>4.1998639999999998</v>
      </c>
      <c r="X3668">
        <v>4.1849489999999996</v>
      </c>
      <c r="Y3668">
        <v>4.1432700000000002</v>
      </c>
      <c r="Z3668">
        <v>4.1103370000000004</v>
      </c>
      <c r="AA3668">
        <v>4.0864849999999997</v>
      </c>
      <c r="AB3668">
        <v>4.0456009999999996</v>
      </c>
      <c r="AC3668">
        <v>4.0308279999999996</v>
      </c>
      <c r="AD3668">
        <v>3.9934259999999999</v>
      </c>
      <c r="AE3668">
        <v>3.9601649999999999</v>
      </c>
      <c r="AF3668">
        <v>3.901246</v>
      </c>
      <c r="AG3668">
        <v>3.8682219999999998</v>
      </c>
      <c r="AH3668">
        <v>3.8455439999999999</v>
      </c>
      <c r="AI3668">
        <v>3.8385560000000001</v>
      </c>
      <c r="AJ3668">
        <v>3.825812</v>
      </c>
      <c r="AK3668">
        <v>3.798416</v>
      </c>
      <c r="AL3668">
        <v>3.7763740000000001</v>
      </c>
      <c r="AM3668">
        <v>3.77556</v>
      </c>
      <c r="AN3668">
        <v>3.7720009999999999</v>
      </c>
      <c r="AO3668" s="1">
        <v>-1.2E-2</v>
      </c>
    </row>
    <row r="3669" spans="1:41" hidden="1" x14ac:dyDescent="0.2">
      <c r="A3669" t="s">
        <v>2704</v>
      </c>
      <c r="B3669" t="s">
        <v>15</v>
      </c>
      <c r="C3669" t="s">
        <v>2648</v>
      </c>
      <c r="D3669" t="s">
        <v>2659</v>
      </c>
      <c r="E3669" t="s">
        <v>2655</v>
      </c>
      <c r="F3669" t="s">
        <v>2653</v>
      </c>
      <c r="H3669" t="s">
        <v>3002</v>
      </c>
      <c r="I3669" t="s">
        <v>10</v>
      </c>
      <c r="K3669">
        <v>5.3811450000000001</v>
      </c>
      <c r="L3669">
        <v>5.7883490000000002</v>
      </c>
      <c r="M3669">
        <v>5.7045089999999998</v>
      </c>
      <c r="N3669">
        <v>5.6183019999999999</v>
      </c>
      <c r="O3669">
        <v>5.5777890000000001</v>
      </c>
      <c r="P3669">
        <v>5.6810390000000002</v>
      </c>
      <c r="Q3669">
        <v>5.7765680000000001</v>
      </c>
      <c r="R3669">
        <v>6.0412270000000001</v>
      </c>
      <c r="S3669">
        <v>6.34389</v>
      </c>
      <c r="T3669">
        <v>6.5279129999999999</v>
      </c>
      <c r="U3669">
        <v>6.7503570000000002</v>
      </c>
      <c r="V3669">
        <v>6.9314179999999999</v>
      </c>
      <c r="W3669">
        <v>7.0978919999999999</v>
      </c>
      <c r="X3669">
        <v>7.2071249999999996</v>
      </c>
      <c r="Y3669">
        <v>7.2425610000000002</v>
      </c>
      <c r="Z3669">
        <v>7.3739270000000001</v>
      </c>
      <c r="AA3669">
        <v>7.4340770000000003</v>
      </c>
      <c r="AB3669">
        <v>7.4968700000000004</v>
      </c>
      <c r="AC3669">
        <v>7.5889579999999999</v>
      </c>
      <c r="AD3669">
        <v>7.6897539999999998</v>
      </c>
      <c r="AE3669">
        <v>7.7062030000000004</v>
      </c>
      <c r="AF3669">
        <v>7.6672929999999999</v>
      </c>
      <c r="AG3669">
        <v>7.6331499999999997</v>
      </c>
      <c r="AH3669">
        <v>7.7439349999999996</v>
      </c>
      <c r="AI3669">
        <v>7.7922580000000004</v>
      </c>
      <c r="AJ3669">
        <v>7.8489659999999999</v>
      </c>
      <c r="AK3669">
        <v>7.8814770000000003</v>
      </c>
      <c r="AL3669">
        <v>7.9136610000000003</v>
      </c>
      <c r="AM3669">
        <v>7.9825280000000003</v>
      </c>
      <c r="AN3669">
        <v>8.0525939999999991</v>
      </c>
      <c r="AO3669" s="1">
        <v>1.4E-2</v>
      </c>
    </row>
    <row r="3670" spans="1:41" hidden="1" x14ac:dyDescent="0.2">
      <c r="A3670" t="s">
        <v>2704</v>
      </c>
      <c r="B3670" t="s">
        <v>59</v>
      </c>
      <c r="C3670" t="s">
        <v>2648</v>
      </c>
      <c r="D3670" t="s">
        <v>2659</v>
      </c>
      <c r="E3670" t="s">
        <v>2661</v>
      </c>
      <c r="I3670" t="s">
        <v>10</v>
      </c>
    </row>
    <row r="3671" spans="1:41" hidden="1" x14ac:dyDescent="0.2">
      <c r="A3671" t="s">
        <v>2704</v>
      </c>
      <c r="B3671" t="s">
        <v>11</v>
      </c>
      <c r="C3671" t="s">
        <v>2648</v>
      </c>
      <c r="D3671" t="s">
        <v>2659</v>
      </c>
      <c r="E3671" t="s">
        <v>2661</v>
      </c>
      <c r="F3671" t="s">
        <v>2651</v>
      </c>
      <c r="H3671" t="s">
        <v>3003</v>
      </c>
      <c r="I3671" t="s">
        <v>10</v>
      </c>
      <c r="K3671">
        <v>4.3967640000000001</v>
      </c>
      <c r="L3671">
        <v>3.9900549999999999</v>
      </c>
      <c r="M3671">
        <v>3.8209780000000002</v>
      </c>
      <c r="N3671">
        <v>3.6649039999999999</v>
      </c>
      <c r="O3671">
        <v>3.5707110000000002</v>
      </c>
      <c r="P3671">
        <v>3.5137360000000002</v>
      </c>
      <c r="Q3671">
        <v>3.4861719999999998</v>
      </c>
      <c r="R3671">
        <v>3.4835889999999998</v>
      </c>
      <c r="S3671">
        <v>3.4925989999999998</v>
      </c>
      <c r="T3671">
        <v>3.512734</v>
      </c>
      <c r="U3671">
        <v>3.5338780000000001</v>
      </c>
      <c r="V3671">
        <v>3.5613199999999998</v>
      </c>
      <c r="W3671">
        <v>3.585807</v>
      </c>
      <c r="X3671">
        <v>3.6118399999999999</v>
      </c>
      <c r="Y3671">
        <v>3.638747</v>
      </c>
      <c r="Z3671">
        <v>3.6668599999999998</v>
      </c>
      <c r="AA3671">
        <v>3.6960630000000001</v>
      </c>
      <c r="AB3671">
        <v>3.7235339999999999</v>
      </c>
      <c r="AC3671">
        <v>3.7485110000000001</v>
      </c>
      <c r="AD3671">
        <v>3.778365</v>
      </c>
      <c r="AE3671">
        <v>3.8041140000000002</v>
      </c>
      <c r="AF3671">
        <v>3.828287</v>
      </c>
      <c r="AG3671">
        <v>3.8530880000000001</v>
      </c>
      <c r="AH3671">
        <v>3.879731</v>
      </c>
      <c r="AI3671">
        <v>3.9083199999999998</v>
      </c>
      <c r="AJ3671">
        <v>3.938761</v>
      </c>
      <c r="AK3671">
        <v>3.9641130000000002</v>
      </c>
      <c r="AL3671">
        <v>3.9855459999999998</v>
      </c>
      <c r="AM3671">
        <v>4.0091609999999998</v>
      </c>
      <c r="AN3671">
        <v>4.0372380000000003</v>
      </c>
      <c r="AO3671" s="1">
        <v>-3.0000000000000001E-3</v>
      </c>
    </row>
    <row r="3672" spans="1:41" hidden="1" x14ac:dyDescent="0.2">
      <c r="A3672" t="s">
        <v>2704</v>
      </c>
      <c r="B3672" t="s">
        <v>13</v>
      </c>
      <c r="C3672" t="s">
        <v>2648</v>
      </c>
      <c r="D3672" t="s">
        <v>2659</v>
      </c>
      <c r="E3672" t="s">
        <v>2661</v>
      </c>
      <c r="F3672" t="s">
        <v>2652</v>
      </c>
      <c r="H3672" t="s">
        <v>3004</v>
      </c>
      <c r="I3672" t="s">
        <v>10</v>
      </c>
      <c r="K3672">
        <v>4.3968629999999997</v>
      </c>
      <c r="L3672">
        <v>3.9812500000000002</v>
      </c>
      <c r="M3672">
        <v>3.812481</v>
      </c>
      <c r="N3672">
        <v>3.6535009999999999</v>
      </c>
      <c r="O3672">
        <v>3.5579930000000002</v>
      </c>
      <c r="P3672">
        <v>3.498065</v>
      </c>
      <c r="Q3672">
        <v>3.4684089999999999</v>
      </c>
      <c r="R3672">
        <v>3.4604279999999998</v>
      </c>
      <c r="S3672">
        <v>3.4642499999999998</v>
      </c>
      <c r="T3672">
        <v>3.4802680000000001</v>
      </c>
      <c r="U3672">
        <v>3.497166</v>
      </c>
      <c r="V3672">
        <v>3.5218250000000002</v>
      </c>
      <c r="W3672">
        <v>3.5422739999999999</v>
      </c>
      <c r="X3672">
        <v>3.56454</v>
      </c>
      <c r="Y3672">
        <v>3.5887519999999999</v>
      </c>
      <c r="Z3672">
        <v>3.6141830000000001</v>
      </c>
      <c r="AA3672">
        <v>3.6427849999999999</v>
      </c>
      <c r="AB3672">
        <v>3.6690390000000002</v>
      </c>
      <c r="AC3672">
        <v>3.693511</v>
      </c>
      <c r="AD3672">
        <v>3.7229130000000001</v>
      </c>
      <c r="AE3672">
        <v>3.745266</v>
      </c>
      <c r="AF3672">
        <v>3.766848</v>
      </c>
      <c r="AG3672">
        <v>3.7926090000000001</v>
      </c>
      <c r="AH3672">
        <v>3.819</v>
      </c>
      <c r="AI3672">
        <v>3.8455680000000001</v>
      </c>
      <c r="AJ3672">
        <v>3.8758370000000002</v>
      </c>
      <c r="AK3672">
        <v>3.9024190000000001</v>
      </c>
      <c r="AL3672">
        <v>3.928769</v>
      </c>
      <c r="AM3672">
        <v>3.9538440000000001</v>
      </c>
      <c r="AN3672">
        <v>3.9786860000000002</v>
      </c>
      <c r="AO3672" s="1">
        <v>-3.0000000000000001E-3</v>
      </c>
    </row>
    <row r="3673" spans="1:41" hidden="1" x14ac:dyDescent="0.2">
      <c r="A3673" t="s">
        <v>2704</v>
      </c>
      <c r="B3673" t="s">
        <v>15</v>
      </c>
      <c r="C3673" t="s">
        <v>2648</v>
      </c>
      <c r="D3673" t="s">
        <v>2659</v>
      </c>
      <c r="E3673" t="s">
        <v>2661</v>
      </c>
      <c r="F3673" t="s">
        <v>2653</v>
      </c>
      <c r="H3673" t="s">
        <v>3005</v>
      </c>
      <c r="I3673" t="s">
        <v>10</v>
      </c>
      <c r="K3673">
        <v>4.3969469999999999</v>
      </c>
      <c r="L3673">
        <v>3.9785080000000002</v>
      </c>
      <c r="M3673">
        <v>3.7959849999999999</v>
      </c>
      <c r="N3673">
        <v>3.6489470000000002</v>
      </c>
      <c r="O3673">
        <v>3.5753629999999998</v>
      </c>
      <c r="P3673">
        <v>3.5280909999999999</v>
      </c>
      <c r="Q3673">
        <v>3.506103</v>
      </c>
      <c r="R3673">
        <v>3.5098020000000001</v>
      </c>
      <c r="S3673">
        <v>3.5274540000000001</v>
      </c>
      <c r="T3673">
        <v>3.553283</v>
      </c>
      <c r="U3673">
        <v>3.5780080000000001</v>
      </c>
      <c r="V3673">
        <v>3.6122450000000002</v>
      </c>
      <c r="W3673">
        <v>3.64228</v>
      </c>
      <c r="X3673">
        <v>3.6724109999999999</v>
      </c>
      <c r="Y3673">
        <v>3.7018219999999999</v>
      </c>
      <c r="Z3673">
        <v>3.7320730000000002</v>
      </c>
      <c r="AA3673">
        <v>3.764716</v>
      </c>
      <c r="AB3673">
        <v>3.7956150000000002</v>
      </c>
      <c r="AC3673">
        <v>3.8231470000000001</v>
      </c>
      <c r="AD3673">
        <v>3.8513730000000002</v>
      </c>
      <c r="AE3673">
        <v>3.8760150000000002</v>
      </c>
      <c r="AF3673">
        <v>3.9014579999999999</v>
      </c>
      <c r="AG3673">
        <v>3.928671</v>
      </c>
      <c r="AH3673">
        <v>3.9577589999999998</v>
      </c>
      <c r="AI3673">
        <v>3.9896289999999999</v>
      </c>
      <c r="AJ3673">
        <v>4.0191249999999998</v>
      </c>
      <c r="AK3673">
        <v>4.050376</v>
      </c>
      <c r="AL3673">
        <v>4.0746229999999999</v>
      </c>
      <c r="AM3673">
        <v>4.1014860000000004</v>
      </c>
      <c r="AN3673">
        <v>4.1320189999999997</v>
      </c>
      <c r="AO3673" s="1">
        <v>-2E-3</v>
      </c>
    </row>
    <row r="3674" spans="1:41" hidden="1" x14ac:dyDescent="0.2">
      <c r="A3674" t="s">
        <v>2704</v>
      </c>
      <c r="B3674" t="s">
        <v>63</v>
      </c>
      <c r="C3674" t="s">
        <v>2648</v>
      </c>
      <c r="D3674" t="s">
        <v>2659</v>
      </c>
      <c r="E3674" t="s">
        <v>2662</v>
      </c>
      <c r="I3674" t="s">
        <v>10</v>
      </c>
    </row>
    <row r="3675" spans="1:41" hidden="1" x14ac:dyDescent="0.2">
      <c r="A3675" t="s">
        <v>2704</v>
      </c>
      <c r="B3675" t="s">
        <v>11</v>
      </c>
      <c r="C3675" t="s">
        <v>2648</v>
      </c>
      <c r="D3675" t="s">
        <v>2659</v>
      </c>
      <c r="E3675" t="s">
        <v>2662</v>
      </c>
      <c r="F3675" t="s">
        <v>2651</v>
      </c>
      <c r="H3675" t="s">
        <v>3006</v>
      </c>
      <c r="I3675" t="s">
        <v>10</v>
      </c>
      <c r="K3675">
        <v>2.3064089999999999</v>
      </c>
      <c r="L3675">
        <v>2.2883149999999999</v>
      </c>
      <c r="M3675">
        <v>2.2762889999999998</v>
      </c>
      <c r="N3675">
        <v>2.2816960000000002</v>
      </c>
      <c r="O3675">
        <v>2.278797</v>
      </c>
      <c r="P3675">
        <v>2.273558</v>
      </c>
      <c r="Q3675">
        <v>2.2703530000000001</v>
      </c>
      <c r="R3675">
        <v>2.2724229999999999</v>
      </c>
      <c r="S3675">
        <v>2.2705120000000001</v>
      </c>
      <c r="T3675">
        <v>2.2709169999999999</v>
      </c>
      <c r="U3675">
        <v>2.2728290000000002</v>
      </c>
      <c r="V3675">
        <v>2.2749160000000002</v>
      </c>
      <c r="W3675">
        <v>2.2845010000000001</v>
      </c>
      <c r="X3675">
        <v>2.2827489999999999</v>
      </c>
      <c r="Y3675">
        <v>2.2763879999999999</v>
      </c>
      <c r="Z3675">
        <v>2.2788719999999998</v>
      </c>
      <c r="AA3675">
        <v>2.2791600000000001</v>
      </c>
      <c r="AB3675">
        <v>2.2800229999999999</v>
      </c>
      <c r="AC3675">
        <v>2.2882799999999999</v>
      </c>
      <c r="AD3675">
        <v>2.2924869999999999</v>
      </c>
      <c r="AE3675">
        <v>2.2966310000000001</v>
      </c>
      <c r="AF3675">
        <v>2.295801</v>
      </c>
      <c r="AG3675">
        <v>2.2914129999999999</v>
      </c>
      <c r="AH3675">
        <v>2.2943280000000001</v>
      </c>
      <c r="AI3675">
        <v>2.2998449999999999</v>
      </c>
      <c r="AJ3675">
        <v>2.3045079999999998</v>
      </c>
      <c r="AK3675">
        <v>2.3072889999999999</v>
      </c>
      <c r="AL3675">
        <v>2.3073980000000001</v>
      </c>
      <c r="AM3675">
        <v>2.3140390000000002</v>
      </c>
      <c r="AN3675">
        <v>2.3182179999999999</v>
      </c>
      <c r="AO3675" s="1">
        <v>0</v>
      </c>
    </row>
    <row r="3676" spans="1:41" hidden="1" x14ac:dyDescent="0.2">
      <c r="A3676" t="s">
        <v>2704</v>
      </c>
      <c r="B3676" t="s">
        <v>13</v>
      </c>
      <c r="C3676" t="s">
        <v>2648</v>
      </c>
      <c r="D3676" t="s">
        <v>2659</v>
      </c>
      <c r="E3676" t="s">
        <v>2662</v>
      </c>
      <c r="F3676" t="s">
        <v>2652</v>
      </c>
      <c r="H3676" t="s">
        <v>3007</v>
      </c>
      <c r="I3676" t="s">
        <v>10</v>
      </c>
      <c r="K3676">
        <v>2.3289040000000001</v>
      </c>
      <c r="L3676">
        <v>2.2604549999999999</v>
      </c>
      <c r="M3676">
        <v>2.2660650000000002</v>
      </c>
      <c r="N3676">
        <v>2.2791190000000001</v>
      </c>
      <c r="O3676">
        <v>2.2670560000000002</v>
      </c>
      <c r="P3676">
        <v>2.261892</v>
      </c>
      <c r="Q3676">
        <v>2.2569140000000001</v>
      </c>
      <c r="R3676">
        <v>2.2439680000000002</v>
      </c>
      <c r="S3676">
        <v>2.2411469999999998</v>
      </c>
      <c r="T3676">
        <v>2.2354270000000001</v>
      </c>
      <c r="U3676">
        <v>2.235986</v>
      </c>
      <c r="V3676">
        <v>2.2421139999999999</v>
      </c>
      <c r="W3676">
        <v>2.2459449999999999</v>
      </c>
      <c r="X3676">
        <v>2.247198</v>
      </c>
      <c r="Y3676">
        <v>2.2341839999999999</v>
      </c>
      <c r="Z3676">
        <v>2.2261769999999999</v>
      </c>
      <c r="AA3676">
        <v>2.225765</v>
      </c>
      <c r="AB3676">
        <v>2.2256040000000001</v>
      </c>
      <c r="AC3676">
        <v>2.2263510000000002</v>
      </c>
      <c r="AD3676">
        <v>2.2296040000000001</v>
      </c>
      <c r="AE3676">
        <v>2.2276479999999999</v>
      </c>
      <c r="AF3676">
        <v>2.2288700000000001</v>
      </c>
      <c r="AG3676">
        <v>2.2282359999999999</v>
      </c>
      <c r="AH3676">
        <v>2.2320639999999998</v>
      </c>
      <c r="AI3676">
        <v>2.2363200000000001</v>
      </c>
      <c r="AJ3676">
        <v>2.2393149999999999</v>
      </c>
      <c r="AK3676">
        <v>2.2417579999999999</v>
      </c>
      <c r="AL3676">
        <v>2.2441460000000002</v>
      </c>
      <c r="AM3676">
        <v>2.2483170000000001</v>
      </c>
      <c r="AN3676">
        <v>2.2526229999999998</v>
      </c>
      <c r="AO3676" s="1">
        <v>-1E-3</v>
      </c>
    </row>
    <row r="3677" spans="1:41" hidden="1" x14ac:dyDescent="0.2">
      <c r="A3677" t="s">
        <v>2704</v>
      </c>
      <c r="B3677" t="s">
        <v>15</v>
      </c>
      <c r="C3677" t="s">
        <v>2648</v>
      </c>
      <c r="D3677" t="s">
        <v>2659</v>
      </c>
      <c r="E3677" t="s">
        <v>2662</v>
      </c>
      <c r="F3677" t="s">
        <v>2653</v>
      </c>
      <c r="H3677" t="s">
        <v>3008</v>
      </c>
      <c r="I3677" t="s">
        <v>10</v>
      </c>
      <c r="K3677">
        <v>2.3284440000000002</v>
      </c>
      <c r="L3677">
        <v>2.2741609999999999</v>
      </c>
      <c r="M3677">
        <v>2.3068819999999999</v>
      </c>
      <c r="N3677">
        <v>2.3515250000000001</v>
      </c>
      <c r="O3677">
        <v>2.296881</v>
      </c>
      <c r="P3677">
        <v>2.3048060000000001</v>
      </c>
      <c r="Q3677">
        <v>2.3089879999999998</v>
      </c>
      <c r="R3677">
        <v>2.3184079999999998</v>
      </c>
      <c r="S3677">
        <v>2.3280989999999999</v>
      </c>
      <c r="T3677">
        <v>2.3397429999999999</v>
      </c>
      <c r="U3677">
        <v>2.3470900000000001</v>
      </c>
      <c r="V3677">
        <v>2.3527770000000001</v>
      </c>
      <c r="W3677">
        <v>2.3592460000000002</v>
      </c>
      <c r="X3677">
        <v>2.363521</v>
      </c>
      <c r="Y3677">
        <v>2.3708990000000001</v>
      </c>
      <c r="Z3677">
        <v>2.374946</v>
      </c>
      <c r="AA3677">
        <v>2.3800829999999999</v>
      </c>
      <c r="AB3677">
        <v>2.3863080000000001</v>
      </c>
      <c r="AC3677">
        <v>2.3922659999999998</v>
      </c>
      <c r="AD3677">
        <v>2.3961220000000001</v>
      </c>
      <c r="AE3677">
        <v>2.401049</v>
      </c>
      <c r="AF3677">
        <v>2.4056160000000002</v>
      </c>
      <c r="AG3677">
        <v>2.4127809999999998</v>
      </c>
      <c r="AH3677">
        <v>2.4195470000000001</v>
      </c>
      <c r="AI3677">
        <v>2.4295710000000001</v>
      </c>
      <c r="AJ3677">
        <v>2.4349210000000001</v>
      </c>
      <c r="AK3677">
        <v>2.4408180000000002</v>
      </c>
      <c r="AL3677">
        <v>2.4449800000000002</v>
      </c>
      <c r="AM3677">
        <v>2.4504350000000001</v>
      </c>
      <c r="AN3677">
        <v>2.458358</v>
      </c>
      <c r="AO3677" s="1">
        <v>2E-3</v>
      </c>
    </row>
    <row r="3678" spans="1:41" hidden="1" x14ac:dyDescent="0.2">
      <c r="A3678" t="s">
        <v>2704</v>
      </c>
      <c r="B3678" t="s">
        <v>67</v>
      </c>
      <c r="C3678" t="s">
        <v>2648</v>
      </c>
      <c r="D3678" t="s">
        <v>2659</v>
      </c>
      <c r="E3678" t="s">
        <v>2663</v>
      </c>
      <c r="I3678" t="s">
        <v>10</v>
      </c>
    </row>
    <row r="3679" spans="1:41" hidden="1" x14ac:dyDescent="0.2">
      <c r="A3679" t="s">
        <v>2704</v>
      </c>
      <c r="B3679" t="s">
        <v>11</v>
      </c>
      <c r="C3679" t="s">
        <v>2648</v>
      </c>
      <c r="D3679" t="s">
        <v>2659</v>
      </c>
      <c r="E3679" t="s">
        <v>2663</v>
      </c>
      <c r="F3679" t="s">
        <v>2651</v>
      </c>
      <c r="H3679" t="s">
        <v>3009</v>
      </c>
      <c r="I3679" t="s">
        <v>10</v>
      </c>
      <c r="K3679">
        <v>0</v>
      </c>
      <c r="L3679">
        <v>0</v>
      </c>
      <c r="M3679">
        <v>0</v>
      </c>
      <c r="N3679">
        <v>0</v>
      </c>
      <c r="O3679">
        <v>0</v>
      </c>
      <c r="P3679">
        <v>0</v>
      </c>
      <c r="Q3679">
        <v>0</v>
      </c>
      <c r="R3679">
        <v>0</v>
      </c>
      <c r="S3679">
        <v>0</v>
      </c>
      <c r="T3679">
        <v>0</v>
      </c>
      <c r="U3679">
        <v>0</v>
      </c>
      <c r="V3679">
        <v>0</v>
      </c>
      <c r="W3679">
        <v>0</v>
      </c>
      <c r="X3679">
        <v>0</v>
      </c>
      <c r="Y3679">
        <v>0</v>
      </c>
      <c r="Z3679">
        <v>0</v>
      </c>
      <c r="AA3679">
        <v>0</v>
      </c>
      <c r="AB3679">
        <v>0</v>
      </c>
      <c r="AC3679">
        <v>0</v>
      </c>
      <c r="AD3679">
        <v>0</v>
      </c>
      <c r="AE3679">
        <v>0</v>
      </c>
      <c r="AF3679">
        <v>0</v>
      </c>
      <c r="AG3679">
        <v>0</v>
      </c>
      <c r="AH3679">
        <v>0</v>
      </c>
      <c r="AI3679">
        <v>0</v>
      </c>
      <c r="AJ3679">
        <v>0</v>
      </c>
      <c r="AK3679">
        <v>0</v>
      </c>
      <c r="AL3679">
        <v>0</v>
      </c>
      <c r="AM3679">
        <v>0</v>
      </c>
      <c r="AN3679">
        <v>0</v>
      </c>
      <c r="AO3679" t="s">
        <v>69</v>
      </c>
    </row>
    <row r="3680" spans="1:41" hidden="1" x14ac:dyDescent="0.2">
      <c r="A3680" t="s">
        <v>2704</v>
      </c>
      <c r="B3680" t="s">
        <v>13</v>
      </c>
      <c r="C3680" t="s">
        <v>2648</v>
      </c>
      <c r="D3680" t="s">
        <v>2659</v>
      </c>
      <c r="E3680" t="s">
        <v>2663</v>
      </c>
      <c r="F3680" t="s">
        <v>2652</v>
      </c>
      <c r="H3680" t="s">
        <v>3010</v>
      </c>
      <c r="I3680" t="s">
        <v>10</v>
      </c>
      <c r="K3680">
        <v>0</v>
      </c>
      <c r="L3680">
        <v>0</v>
      </c>
      <c r="M3680">
        <v>0</v>
      </c>
      <c r="N3680">
        <v>0</v>
      </c>
      <c r="O3680">
        <v>0</v>
      </c>
      <c r="P3680">
        <v>0</v>
      </c>
      <c r="Q3680">
        <v>0</v>
      </c>
      <c r="R3680">
        <v>0</v>
      </c>
      <c r="S3680">
        <v>0</v>
      </c>
      <c r="T3680">
        <v>0</v>
      </c>
      <c r="U3680">
        <v>0</v>
      </c>
      <c r="V3680">
        <v>0</v>
      </c>
      <c r="W3680">
        <v>0</v>
      </c>
      <c r="X3680">
        <v>0</v>
      </c>
      <c r="Y3680">
        <v>0</v>
      </c>
      <c r="Z3680">
        <v>0</v>
      </c>
      <c r="AA3680">
        <v>0</v>
      </c>
      <c r="AB3680">
        <v>0</v>
      </c>
      <c r="AC3680">
        <v>0</v>
      </c>
      <c r="AD3680">
        <v>0</v>
      </c>
      <c r="AE3680">
        <v>0</v>
      </c>
      <c r="AF3680">
        <v>0</v>
      </c>
      <c r="AG3680">
        <v>0</v>
      </c>
      <c r="AH3680">
        <v>0</v>
      </c>
      <c r="AI3680">
        <v>0</v>
      </c>
      <c r="AJ3680">
        <v>0</v>
      </c>
      <c r="AK3680">
        <v>0</v>
      </c>
      <c r="AL3680">
        <v>0</v>
      </c>
      <c r="AM3680">
        <v>0</v>
      </c>
      <c r="AN3680">
        <v>0</v>
      </c>
      <c r="AO3680" t="s">
        <v>69</v>
      </c>
    </row>
    <row r="3681" spans="1:41" hidden="1" x14ac:dyDescent="0.2">
      <c r="A3681" t="s">
        <v>2704</v>
      </c>
      <c r="B3681" t="s">
        <v>15</v>
      </c>
      <c r="C3681" t="s">
        <v>2648</v>
      </c>
      <c r="D3681" t="s">
        <v>2659</v>
      </c>
      <c r="E3681" t="s">
        <v>2663</v>
      </c>
      <c r="F3681" t="s">
        <v>2653</v>
      </c>
      <c r="H3681" t="s">
        <v>3011</v>
      </c>
      <c r="I3681" t="s">
        <v>10</v>
      </c>
      <c r="K3681">
        <v>0</v>
      </c>
      <c r="L3681">
        <v>0</v>
      </c>
      <c r="M3681">
        <v>0</v>
      </c>
      <c r="N3681">
        <v>0</v>
      </c>
      <c r="O3681">
        <v>0</v>
      </c>
      <c r="P3681">
        <v>0</v>
      </c>
      <c r="Q3681">
        <v>0</v>
      </c>
      <c r="R3681">
        <v>0</v>
      </c>
      <c r="S3681">
        <v>0</v>
      </c>
      <c r="T3681">
        <v>0</v>
      </c>
      <c r="U3681">
        <v>0</v>
      </c>
      <c r="V3681">
        <v>0</v>
      </c>
      <c r="W3681">
        <v>0</v>
      </c>
      <c r="X3681">
        <v>0</v>
      </c>
      <c r="Y3681">
        <v>0</v>
      </c>
      <c r="Z3681">
        <v>0</v>
      </c>
      <c r="AA3681">
        <v>0</v>
      </c>
      <c r="AB3681">
        <v>0</v>
      </c>
      <c r="AC3681">
        <v>0</v>
      </c>
      <c r="AD3681">
        <v>0</v>
      </c>
      <c r="AE3681">
        <v>0</v>
      </c>
      <c r="AF3681">
        <v>0</v>
      </c>
      <c r="AG3681">
        <v>0</v>
      </c>
      <c r="AH3681">
        <v>0</v>
      </c>
      <c r="AI3681">
        <v>0</v>
      </c>
      <c r="AJ3681">
        <v>0</v>
      </c>
      <c r="AK3681">
        <v>0</v>
      </c>
      <c r="AL3681">
        <v>0</v>
      </c>
      <c r="AM3681">
        <v>0</v>
      </c>
      <c r="AN3681">
        <v>0</v>
      </c>
      <c r="AO3681" t="s">
        <v>69</v>
      </c>
    </row>
    <row r="3682" spans="1:41" hidden="1" x14ac:dyDescent="0.2">
      <c r="A3682" t="s">
        <v>2704</v>
      </c>
      <c r="B3682" t="s">
        <v>25</v>
      </c>
      <c r="C3682" t="s">
        <v>2648</v>
      </c>
      <c r="D3682" t="s">
        <v>2659</v>
      </c>
      <c r="E3682" t="s">
        <v>2656</v>
      </c>
      <c r="I3682" t="s">
        <v>10</v>
      </c>
    </row>
    <row r="3683" spans="1:41" hidden="1" x14ac:dyDescent="0.2">
      <c r="A3683" t="s">
        <v>2704</v>
      </c>
      <c r="B3683" t="s">
        <v>11</v>
      </c>
      <c r="C3683" t="s">
        <v>2648</v>
      </c>
      <c r="D3683" t="s">
        <v>2659</v>
      </c>
      <c r="E3683" t="s">
        <v>2656</v>
      </c>
      <c r="F3683" t="s">
        <v>2651</v>
      </c>
      <c r="H3683" t="s">
        <v>3012</v>
      </c>
      <c r="I3683" t="s">
        <v>10</v>
      </c>
      <c r="K3683">
        <v>22.784019000000001</v>
      </c>
      <c r="L3683">
        <v>22.700050000000001</v>
      </c>
      <c r="M3683">
        <v>21.299042</v>
      </c>
      <c r="N3683">
        <v>20.660112000000002</v>
      </c>
      <c r="O3683">
        <v>20.341745</v>
      </c>
      <c r="P3683">
        <v>19.966132999999999</v>
      </c>
      <c r="Q3683">
        <v>19.699074</v>
      </c>
      <c r="R3683">
        <v>19.646511</v>
      </c>
      <c r="S3683">
        <v>19.561492999999999</v>
      </c>
      <c r="T3683">
        <v>19.761492000000001</v>
      </c>
      <c r="U3683">
        <v>19.727399999999999</v>
      </c>
      <c r="V3683">
        <v>19.680320999999999</v>
      </c>
      <c r="W3683">
        <v>19.535333999999999</v>
      </c>
      <c r="X3683">
        <v>19.425370999999998</v>
      </c>
      <c r="Y3683">
        <v>19.253962999999999</v>
      </c>
      <c r="Z3683">
        <v>19.109718000000001</v>
      </c>
      <c r="AA3683">
        <v>18.968208000000001</v>
      </c>
      <c r="AB3683">
        <v>18.883704999999999</v>
      </c>
      <c r="AC3683">
        <v>18.816701999999999</v>
      </c>
      <c r="AD3683">
        <v>18.816348999999999</v>
      </c>
      <c r="AE3683">
        <v>18.769119</v>
      </c>
      <c r="AF3683">
        <v>18.653998999999999</v>
      </c>
      <c r="AG3683">
        <v>18.542922999999998</v>
      </c>
      <c r="AH3683">
        <v>18.396307</v>
      </c>
      <c r="AI3683">
        <v>18.286573000000001</v>
      </c>
      <c r="AJ3683">
        <v>18.218226999999999</v>
      </c>
      <c r="AK3683">
        <v>18.143709000000001</v>
      </c>
      <c r="AL3683">
        <v>18.086158999999999</v>
      </c>
      <c r="AM3683">
        <v>17.999227999999999</v>
      </c>
      <c r="AN3683">
        <v>17.893000000000001</v>
      </c>
      <c r="AO3683" s="1">
        <v>-8.0000000000000002E-3</v>
      </c>
    </row>
    <row r="3684" spans="1:41" hidden="1" x14ac:dyDescent="0.2">
      <c r="A3684" t="s">
        <v>2704</v>
      </c>
      <c r="B3684" t="s">
        <v>13</v>
      </c>
      <c r="C3684" t="s">
        <v>2648</v>
      </c>
      <c r="D3684" t="s">
        <v>2659</v>
      </c>
      <c r="E3684" t="s">
        <v>2656</v>
      </c>
      <c r="F3684" t="s">
        <v>2652</v>
      </c>
      <c r="H3684" t="s">
        <v>3013</v>
      </c>
      <c r="I3684" t="s">
        <v>10</v>
      </c>
      <c r="K3684">
        <v>22.789829000000001</v>
      </c>
      <c r="L3684">
        <v>22.340032999999998</v>
      </c>
      <c r="M3684">
        <v>20.757431</v>
      </c>
      <c r="N3684">
        <v>20.154442</v>
      </c>
      <c r="O3684">
        <v>19.786476</v>
      </c>
      <c r="P3684">
        <v>19.56955</v>
      </c>
      <c r="Q3684">
        <v>19.094894</v>
      </c>
      <c r="R3684">
        <v>18.908638</v>
      </c>
      <c r="S3684">
        <v>18.883838999999998</v>
      </c>
      <c r="T3684">
        <v>18.794564999999999</v>
      </c>
      <c r="U3684">
        <v>18.718174000000001</v>
      </c>
      <c r="V3684">
        <v>18.620501000000001</v>
      </c>
      <c r="W3684">
        <v>18.507453999999999</v>
      </c>
      <c r="X3684">
        <v>18.447362999999999</v>
      </c>
      <c r="Y3684">
        <v>18.258205</v>
      </c>
      <c r="Z3684">
        <v>18.105238</v>
      </c>
      <c r="AA3684">
        <v>17.994513999999999</v>
      </c>
      <c r="AB3684">
        <v>17.892464</v>
      </c>
      <c r="AC3684">
        <v>17.80875</v>
      </c>
      <c r="AD3684">
        <v>17.785868000000001</v>
      </c>
      <c r="AE3684">
        <v>17.709313999999999</v>
      </c>
      <c r="AF3684">
        <v>17.571304000000001</v>
      </c>
      <c r="AG3684">
        <v>17.40559</v>
      </c>
      <c r="AH3684">
        <v>17.272708999999999</v>
      </c>
      <c r="AI3684">
        <v>17.172125000000001</v>
      </c>
      <c r="AJ3684">
        <v>17.092673999999999</v>
      </c>
      <c r="AK3684">
        <v>16.984062000000002</v>
      </c>
      <c r="AL3684">
        <v>16.860112999999998</v>
      </c>
      <c r="AM3684">
        <v>16.742623999999999</v>
      </c>
      <c r="AN3684">
        <v>16.707702999999999</v>
      </c>
      <c r="AO3684" s="1">
        <v>-1.0999999999999999E-2</v>
      </c>
    </row>
    <row r="3685" spans="1:41" hidden="1" x14ac:dyDescent="0.2">
      <c r="A3685" t="s">
        <v>2704</v>
      </c>
      <c r="B3685" t="s">
        <v>15</v>
      </c>
      <c r="C3685" t="s">
        <v>2648</v>
      </c>
      <c r="D3685" t="s">
        <v>2659</v>
      </c>
      <c r="E3685" t="s">
        <v>2656</v>
      </c>
      <c r="F3685" t="s">
        <v>2653</v>
      </c>
      <c r="H3685" t="s">
        <v>3014</v>
      </c>
      <c r="I3685" t="s">
        <v>10</v>
      </c>
      <c r="K3685">
        <v>22.833818000000001</v>
      </c>
      <c r="L3685">
        <v>22.656936999999999</v>
      </c>
      <c r="M3685">
        <v>22.001476</v>
      </c>
      <c r="N3685">
        <v>21.787241000000002</v>
      </c>
      <c r="O3685">
        <v>21.315892999999999</v>
      </c>
      <c r="P3685">
        <v>21.096060000000001</v>
      </c>
      <c r="Q3685">
        <v>21.142296000000002</v>
      </c>
      <c r="R3685">
        <v>21.295293999999998</v>
      </c>
      <c r="S3685">
        <v>21.552931000000001</v>
      </c>
      <c r="T3685">
        <v>21.715129999999998</v>
      </c>
      <c r="U3685">
        <v>21.649591000000001</v>
      </c>
      <c r="V3685">
        <v>21.710072</v>
      </c>
      <c r="W3685">
        <v>21.961238999999999</v>
      </c>
      <c r="X3685">
        <v>21.935112</v>
      </c>
      <c r="Y3685">
        <v>21.787834</v>
      </c>
      <c r="Z3685">
        <v>21.799440000000001</v>
      </c>
      <c r="AA3685">
        <v>21.603152999999999</v>
      </c>
      <c r="AB3685">
        <v>21.67313</v>
      </c>
      <c r="AC3685">
        <v>21.671118</v>
      </c>
      <c r="AD3685">
        <v>21.750077999999998</v>
      </c>
      <c r="AE3685">
        <v>21.709810000000001</v>
      </c>
      <c r="AF3685">
        <v>21.544146000000001</v>
      </c>
      <c r="AG3685">
        <v>21.341750999999999</v>
      </c>
      <c r="AH3685">
        <v>21.285032000000001</v>
      </c>
      <c r="AI3685">
        <v>21.246040000000001</v>
      </c>
      <c r="AJ3685">
        <v>21.151907000000001</v>
      </c>
      <c r="AK3685">
        <v>21.078368999999999</v>
      </c>
      <c r="AL3685">
        <v>20.987659000000001</v>
      </c>
      <c r="AM3685">
        <v>20.924274</v>
      </c>
      <c r="AN3685">
        <v>20.883462999999999</v>
      </c>
      <c r="AO3685" s="1">
        <v>-3.0000000000000001E-3</v>
      </c>
    </row>
    <row r="3686" spans="1:41" hidden="1" x14ac:dyDescent="0.2">
      <c r="A3686" t="s">
        <v>2704</v>
      </c>
      <c r="B3686" t="s">
        <v>75</v>
      </c>
    </row>
    <row r="3687" spans="1:41" hidden="1" x14ac:dyDescent="0.2">
      <c r="A3687" t="s">
        <v>2704</v>
      </c>
      <c r="B3687" t="s">
        <v>9</v>
      </c>
      <c r="C3687" t="s">
        <v>2648</v>
      </c>
      <c r="D3687" t="s">
        <v>2664</v>
      </c>
      <c r="E3687" t="s">
        <v>2650</v>
      </c>
      <c r="I3687" t="s">
        <v>10</v>
      </c>
    </row>
    <row r="3688" spans="1:41" hidden="1" x14ac:dyDescent="0.2">
      <c r="A3688" t="s">
        <v>2704</v>
      </c>
      <c r="B3688" t="s">
        <v>11</v>
      </c>
      <c r="C3688" t="s">
        <v>2648</v>
      </c>
      <c r="D3688" t="s">
        <v>2664</v>
      </c>
      <c r="E3688" t="s">
        <v>2650</v>
      </c>
      <c r="F3688" t="s">
        <v>2651</v>
      </c>
      <c r="H3688" t="s">
        <v>3015</v>
      </c>
      <c r="I3688" t="s">
        <v>10</v>
      </c>
      <c r="K3688">
        <v>17.684683</v>
      </c>
      <c r="L3688">
        <v>18.297205000000002</v>
      </c>
      <c r="M3688">
        <v>16.785658000000002</v>
      </c>
      <c r="N3688">
        <v>16.789425000000001</v>
      </c>
      <c r="O3688">
        <v>16.690318999999999</v>
      </c>
      <c r="P3688">
        <v>16.821379</v>
      </c>
      <c r="Q3688">
        <v>17.168710999999998</v>
      </c>
      <c r="R3688">
        <v>17.641667999999999</v>
      </c>
      <c r="S3688">
        <v>17.946777000000001</v>
      </c>
      <c r="T3688">
        <v>18.26848</v>
      </c>
      <c r="U3688">
        <v>18.553366</v>
      </c>
      <c r="V3688">
        <v>18.785655999999999</v>
      </c>
      <c r="W3688">
        <v>19.009699000000001</v>
      </c>
      <c r="X3688">
        <v>19.143239999999999</v>
      </c>
      <c r="Y3688">
        <v>19.233785999999998</v>
      </c>
      <c r="Z3688">
        <v>19.359884000000001</v>
      </c>
      <c r="AA3688">
        <v>19.521789999999999</v>
      </c>
      <c r="AB3688">
        <v>19.669194999999998</v>
      </c>
      <c r="AC3688">
        <v>19.740988000000002</v>
      </c>
      <c r="AD3688">
        <v>19.981895000000002</v>
      </c>
      <c r="AE3688">
        <v>20.12237</v>
      </c>
      <c r="AF3688">
        <v>20.134029000000002</v>
      </c>
      <c r="AG3688">
        <v>20.284378</v>
      </c>
      <c r="AH3688">
        <v>20.463411000000001</v>
      </c>
      <c r="AI3688">
        <v>20.488451000000001</v>
      </c>
      <c r="AJ3688">
        <v>20.577566000000001</v>
      </c>
      <c r="AK3688">
        <v>20.636804999999999</v>
      </c>
      <c r="AL3688">
        <v>20.667213</v>
      </c>
      <c r="AM3688">
        <v>20.649977</v>
      </c>
      <c r="AN3688">
        <v>20.630973999999998</v>
      </c>
      <c r="AO3688" s="1">
        <v>5.0000000000000001E-3</v>
      </c>
    </row>
    <row r="3689" spans="1:41" hidden="1" x14ac:dyDescent="0.2">
      <c r="A3689" t="s">
        <v>2704</v>
      </c>
      <c r="B3689" t="s">
        <v>13</v>
      </c>
      <c r="C3689" t="s">
        <v>2648</v>
      </c>
      <c r="D3689" t="s">
        <v>2664</v>
      </c>
      <c r="E3689" t="s">
        <v>2650</v>
      </c>
      <c r="F3689" t="s">
        <v>2652</v>
      </c>
      <c r="H3689" t="s">
        <v>3016</v>
      </c>
      <c r="I3689" t="s">
        <v>10</v>
      </c>
      <c r="K3689">
        <v>17.685305</v>
      </c>
      <c r="L3689">
        <v>17.901209000000001</v>
      </c>
      <c r="M3689">
        <v>15.993814</v>
      </c>
      <c r="N3689">
        <v>15.46874</v>
      </c>
      <c r="O3689">
        <v>15.171556000000001</v>
      </c>
      <c r="P3689">
        <v>15.105174</v>
      </c>
      <c r="Q3689">
        <v>15.167961999999999</v>
      </c>
      <c r="R3689">
        <v>15.386976000000001</v>
      </c>
      <c r="S3689">
        <v>15.647455000000001</v>
      </c>
      <c r="T3689">
        <v>15.816411</v>
      </c>
      <c r="U3689">
        <v>15.935632999999999</v>
      </c>
      <c r="V3689">
        <v>16.228311999999999</v>
      </c>
      <c r="W3689">
        <v>16.505172999999999</v>
      </c>
      <c r="X3689">
        <v>16.56448</v>
      </c>
      <c r="Y3689">
        <v>16.554680000000001</v>
      </c>
      <c r="Z3689">
        <v>16.601825999999999</v>
      </c>
      <c r="AA3689">
        <v>16.730634999999999</v>
      </c>
      <c r="AB3689">
        <v>16.915945000000001</v>
      </c>
      <c r="AC3689">
        <v>16.965094000000001</v>
      </c>
      <c r="AD3689">
        <v>17.190028999999999</v>
      </c>
      <c r="AE3689">
        <v>17.252528999999999</v>
      </c>
      <c r="AF3689">
        <v>17.281884999999999</v>
      </c>
      <c r="AG3689">
        <v>17.324618999999998</v>
      </c>
      <c r="AH3689">
        <v>17.344231000000001</v>
      </c>
      <c r="AI3689">
        <v>17.364674000000001</v>
      </c>
      <c r="AJ3689">
        <v>17.351610000000001</v>
      </c>
      <c r="AK3689">
        <v>17.289549000000001</v>
      </c>
      <c r="AL3689">
        <v>17.236540000000002</v>
      </c>
      <c r="AM3689">
        <v>17.319799</v>
      </c>
      <c r="AN3689">
        <v>17.342002999999998</v>
      </c>
      <c r="AO3689" s="1">
        <v>-1E-3</v>
      </c>
    </row>
    <row r="3690" spans="1:41" hidden="1" x14ac:dyDescent="0.2">
      <c r="A3690" t="s">
        <v>2704</v>
      </c>
      <c r="B3690" t="s">
        <v>15</v>
      </c>
      <c r="C3690" t="s">
        <v>2648</v>
      </c>
      <c r="D3690" t="s">
        <v>2664</v>
      </c>
      <c r="E3690" t="s">
        <v>2650</v>
      </c>
      <c r="F3690" t="s">
        <v>2653</v>
      </c>
      <c r="H3690" t="s">
        <v>3017</v>
      </c>
      <c r="I3690" t="s">
        <v>10</v>
      </c>
      <c r="K3690">
        <v>17.684322000000002</v>
      </c>
      <c r="L3690">
        <v>18.933751999999998</v>
      </c>
      <c r="M3690">
        <v>17.873383</v>
      </c>
      <c r="N3690">
        <v>18.624817</v>
      </c>
      <c r="O3690">
        <v>19.114564999999999</v>
      </c>
      <c r="P3690">
        <v>19.595075999999999</v>
      </c>
      <c r="Q3690">
        <v>20.078505</v>
      </c>
      <c r="R3690">
        <v>20.661633999999999</v>
      </c>
      <c r="S3690">
        <v>21.698886999999999</v>
      </c>
      <c r="T3690">
        <v>22.316063</v>
      </c>
      <c r="U3690">
        <v>22.883704999999999</v>
      </c>
      <c r="V3690">
        <v>23.411974000000001</v>
      </c>
      <c r="W3690">
        <v>23.842129</v>
      </c>
      <c r="X3690">
        <v>24.188455999999999</v>
      </c>
      <c r="Y3690">
        <v>24.347003999999998</v>
      </c>
      <c r="Z3690">
        <v>24.715322</v>
      </c>
      <c r="AA3690">
        <v>24.904646</v>
      </c>
      <c r="AB3690">
        <v>25.155716000000002</v>
      </c>
      <c r="AC3690">
        <v>25.399501999999998</v>
      </c>
      <c r="AD3690">
        <v>25.434359000000001</v>
      </c>
      <c r="AE3690">
        <v>25.432941</v>
      </c>
      <c r="AF3690">
        <v>25.421503000000001</v>
      </c>
      <c r="AG3690">
        <v>25.568832</v>
      </c>
      <c r="AH3690">
        <v>25.846475999999999</v>
      </c>
      <c r="AI3690">
        <v>26.126387000000001</v>
      </c>
      <c r="AJ3690">
        <v>26.270593999999999</v>
      </c>
      <c r="AK3690">
        <v>26.371888999999999</v>
      </c>
      <c r="AL3690">
        <v>26.406305</v>
      </c>
      <c r="AM3690">
        <v>26.534535999999999</v>
      </c>
      <c r="AN3690">
        <v>26.553737999999999</v>
      </c>
      <c r="AO3690" s="1">
        <v>1.4E-2</v>
      </c>
    </row>
    <row r="3691" spans="1:41" hidden="1" x14ac:dyDescent="0.2">
      <c r="A3691" t="s">
        <v>2704</v>
      </c>
      <c r="B3691" t="s">
        <v>79</v>
      </c>
      <c r="C3691" t="s">
        <v>2648</v>
      </c>
      <c r="D3691" t="s">
        <v>2664</v>
      </c>
      <c r="E3691" t="s">
        <v>2665</v>
      </c>
      <c r="I3691" t="s">
        <v>10</v>
      </c>
    </row>
    <row r="3692" spans="1:41" hidden="1" x14ac:dyDescent="0.2">
      <c r="A3692" t="s">
        <v>2704</v>
      </c>
      <c r="B3692" t="s">
        <v>11</v>
      </c>
      <c r="C3692" t="s">
        <v>2648</v>
      </c>
      <c r="D3692" t="s">
        <v>2664</v>
      </c>
      <c r="E3692" t="s">
        <v>2665</v>
      </c>
      <c r="F3692" t="s">
        <v>2651</v>
      </c>
      <c r="H3692" t="s">
        <v>3018</v>
      </c>
      <c r="I3692" t="s">
        <v>10</v>
      </c>
      <c r="K3692">
        <v>25.084902</v>
      </c>
      <c r="L3692">
        <v>25.084902</v>
      </c>
      <c r="M3692">
        <v>26.041430999999999</v>
      </c>
      <c r="N3692">
        <v>25.788145</v>
      </c>
      <c r="O3692">
        <v>25.468914000000002</v>
      </c>
      <c r="P3692">
        <v>25.722093999999998</v>
      </c>
      <c r="Q3692">
        <v>26.034859000000001</v>
      </c>
      <c r="R3692">
        <v>26.321179999999998</v>
      </c>
      <c r="S3692">
        <v>26.537724000000001</v>
      </c>
      <c r="T3692">
        <v>27.227118999999998</v>
      </c>
      <c r="U3692">
        <v>27.612853999999999</v>
      </c>
      <c r="V3692">
        <v>27.955154</v>
      </c>
      <c r="W3692">
        <v>28.083915999999999</v>
      </c>
      <c r="X3692">
        <v>28.435419</v>
      </c>
      <c r="Y3692">
        <v>28.685072000000002</v>
      </c>
      <c r="Z3692">
        <v>28.702501000000002</v>
      </c>
      <c r="AA3692">
        <v>28.863941000000001</v>
      </c>
      <c r="AB3692">
        <v>29.227990999999999</v>
      </c>
      <c r="AC3692">
        <v>29.194469000000002</v>
      </c>
      <c r="AD3692">
        <v>29.433088000000001</v>
      </c>
      <c r="AE3692">
        <v>29.621355000000001</v>
      </c>
      <c r="AF3692">
        <v>29.648562999999999</v>
      </c>
      <c r="AG3692">
        <v>29.933776999999999</v>
      </c>
      <c r="AH3692">
        <v>30.229633</v>
      </c>
      <c r="AI3692">
        <v>30.315462</v>
      </c>
      <c r="AJ3692">
        <v>30.575375000000001</v>
      </c>
      <c r="AK3692">
        <v>30.677424999999999</v>
      </c>
      <c r="AL3692">
        <v>30.597104999999999</v>
      </c>
      <c r="AM3692">
        <v>30.620923999999999</v>
      </c>
      <c r="AN3692">
        <v>30.598845000000001</v>
      </c>
      <c r="AO3692" s="1">
        <v>7.0000000000000001E-3</v>
      </c>
    </row>
    <row r="3693" spans="1:41" hidden="1" x14ac:dyDescent="0.2">
      <c r="A3693" t="s">
        <v>2704</v>
      </c>
      <c r="B3693" t="s">
        <v>13</v>
      </c>
      <c r="C3693" t="s">
        <v>2648</v>
      </c>
      <c r="D3693" t="s">
        <v>2664</v>
      </c>
      <c r="E3693" t="s">
        <v>2665</v>
      </c>
      <c r="F3693" t="s">
        <v>2652</v>
      </c>
      <c r="H3693" t="s">
        <v>3019</v>
      </c>
      <c r="I3693" t="s">
        <v>10</v>
      </c>
      <c r="K3693">
        <v>25.084902</v>
      </c>
      <c r="L3693">
        <v>25.084902</v>
      </c>
      <c r="M3693">
        <v>25.581686000000001</v>
      </c>
      <c r="N3693">
        <v>24.710128999999998</v>
      </c>
      <c r="O3693">
        <v>24.327202</v>
      </c>
      <c r="P3693">
        <v>24.508742999999999</v>
      </c>
      <c r="Q3693">
        <v>24.860571</v>
      </c>
      <c r="R3693">
        <v>24.841557000000002</v>
      </c>
      <c r="S3693">
        <v>25.021750999999998</v>
      </c>
      <c r="T3693">
        <v>25.407033999999999</v>
      </c>
      <c r="U3693">
        <v>25.806915</v>
      </c>
      <c r="V3693">
        <v>26.009067999999999</v>
      </c>
      <c r="W3693">
        <v>25.789052999999999</v>
      </c>
      <c r="X3693">
        <v>26.017137999999999</v>
      </c>
      <c r="Y3693">
        <v>26.040164999999998</v>
      </c>
      <c r="Z3693">
        <v>25.801777000000001</v>
      </c>
      <c r="AA3693">
        <v>25.649853</v>
      </c>
      <c r="AB3693">
        <v>26.159735000000001</v>
      </c>
      <c r="AC3693">
        <v>26.013783</v>
      </c>
      <c r="AD3693">
        <v>26.767285999999999</v>
      </c>
      <c r="AE3693">
        <v>26.875306999999999</v>
      </c>
      <c r="AF3693">
        <v>26.923964999999999</v>
      </c>
      <c r="AG3693">
        <v>27.092262000000002</v>
      </c>
      <c r="AH3693">
        <v>27.173307000000001</v>
      </c>
      <c r="AI3693">
        <v>27.217299000000001</v>
      </c>
      <c r="AJ3693">
        <v>27.151892</v>
      </c>
      <c r="AK3693">
        <v>27.028697999999999</v>
      </c>
      <c r="AL3693">
        <v>27.203869000000001</v>
      </c>
      <c r="AM3693">
        <v>27.463999000000001</v>
      </c>
      <c r="AN3693">
        <v>27.731103999999998</v>
      </c>
      <c r="AO3693" s="1">
        <v>3.0000000000000001E-3</v>
      </c>
    </row>
    <row r="3694" spans="1:41" hidden="1" x14ac:dyDescent="0.2">
      <c r="A3694" t="s">
        <v>2704</v>
      </c>
      <c r="B3694" t="s">
        <v>15</v>
      </c>
      <c r="C3694" t="s">
        <v>2648</v>
      </c>
      <c r="D3694" t="s">
        <v>2664</v>
      </c>
      <c r="E3694" t="s">
        <v>2665</v>
      </c>
      <c r="F3694" t="s">
        <v>2653</v>
      </c>
      <c r="H3694" t="s">
        <v>3020</v>
      </c>
      <c r="I3694" t="s">
        <v>10</v>
      </c>
      <c r="K3694">
        <v>25.084902</v>
      </c>
      <c r="L3694">
        <v>25.084902</v>
      </c>
      <c r="M3694">
        <v>25.914341</v>
      </c>
      <c r="N3694">
        <v>26.833994000000001</v>
      </c>
      <c r="O3694">
        <v>27.034635999999999</v>
      </c>
      <c r="P3694">
        <v>27.370470000000001</v>
      </c>
      <c r="Q3694">
        <v>27.833943999999999</v>
      </c>
      <c r="R3694">
        <v>28.309189</v>
      </c>
      <c r="S3694">
        <v>29.390678000000001</v>
      </c>
      <c r="T3694">
        <v>30.029602000000001</v>
      </c>
      <c r="U3694">
        <v>30.490041999999999</v>
      </c>
      <c r="V3694">
        <v>31.055026999999999</v>
      </c>
      <c r="W3694">
        <v>31.460491000000001</v>
      </c>
      <c r="X3694">
        <v>31.858868000000001</v>
      </c>
      <c r="Y3694">
        <v>32.035065000000003</v>
      </c>
      <c r="Z3694">
        <v>32.265224000000003</v>
      </c>
      <c r="AA3694">
        <v>32.540165000000002</v>
      </c>
      <c r="AB3694">
        <v>32.642719</v>
      </c>
      <c r="AC3694">
        <v>32.859839999999998</v>
      </c>
      <c r="AD3694">
        <v>32.474826999999998</v>
      </c>
      <c r="AE3694">
        <v>32.336329999999997</v>
      </c>
      <c r="AF3694">
        <v>32.758094999999997</v>
      </c>
      <c r="AG3694">
        <v>33.080288000000003</v>
      </c>
      <c r="AH3694">
        <v>33.233212000000002</v>
      </c>
      <c r="AI3694">
        <v>33.717841999999997</v>
      </c>
      <c r="AJ3694">
        <v>33.584147999999999</v>
      </c>
      <c r="AK3694">
        <v>33.558509999999998</v>
      </c>
      <c r="AL3694">
        <v>33.300133000000002</v>
      </c>
      <c r="AM3694">
        <v>33.547573</v>
      </c>
      <c r="AN3694">
        <v>33.726180999999997</v>
      </c>
      <c r="AO3694" s="1">
        <v>0.01</v>
      </c>
    </row>
    <row r="3695" spans="1:41" hidden="1" x14ac:dyDescent="0.2">
      <c r="A3695" t="s">
        <v>2704</v>
      </c>
      <c r="B3695" t="s">
        <v>83</v>
      </c>
      <c r="C3695" t="s">
        <v>2648</v>
      </c>
      <c r="D3695" t="s">
        <v>2664</v>
      </c>
      <c r="E3695" t="s">
        <v>2666</v>
      </c>
      <c r="I3695" t="s">
        <v>10</v>
      </c>
    </row>
    <row r="3696" spans="1:41" hidden="1" x14ac:dyDescent="0.2">
      <c r="A3696" t="s">
        <v>2704</v>
      </c>
      <c r="B3696" t="s">
        <v>11</v>
      </c>
      <c r="C3696" t="s">
        <v>2648</v>
      </c>
      <c r="D3696" t="s">
        <v>2664</v>
      </c>
      <c r="E3696" t="s">
        <v>2666</v>
      </c>
      <c r="F3696" t="s">
        <v>2651</v>
      </c>
      <c r="H3696" t="s">
        <v>3021</v>
      </c>
      <c r="I3696" t="s">
        <v>10</v>
      </c>
      <c r="K3696">
        <v>25.560938</v>
      </c>
      <c r="L3696">
        <v>24.526081000000001</v>
      </c>
      <c r="M3696">
        <v>21.696604000000001</v>
      </c>
      <c r="N3696">
        <v>21.485572999999999</v>
      </c>
      <c r="O3696">
        <v>21.219602999999999</v>
      </c>
      <c r="P3696">
        <v>21.430544000000001</v>
      </c>
      <c r="Q3696">
        <v>21.691123999999999</v>
      </c>
      <c r="R3696">
        <v>21.929676000000001</v>
      </c>
      <c r="S3696">
        <v>22.110092000000002</v>
      </c>
      <c r="T3696">
        <v>22.684464999999999</v>
      </c>
      <c r="U3696">
        <v>22.977985</v>
      </c>
      <c r="V3696">
        <v>23.234698999999999</v>
      </c>
      <c r="W3696">
        <v>23.369980000000002</v>
      </c>
      <c r="X3696">
        <v>23.576843</v>
      </c>
      <c r="Y3696">
        <v>23.673157</v>
      </c>
      <c r="Z3696">
        <v>23.855851999999999</v>
      </c>
      <c r="AA3696">
        <v>24.019079000000001</v>
      </c>
      <c r="AB3696">
        <v>24.292604000000001</v>
      </c>
      <c r="AC3696">
        <v>24.294125000000001</v>
      </c>
      <c r="AD3696">
        <v>24.522385</v>
      </c>
      <c r="AE3696">
        <v>24.671762000000001</v>
      </c>
      <c r="AF3696">
        <v>24.701908</v>
      </c>
      <c r="AG3696">
        <v>24.939537000000001</v>
      </c>
      <c r="AH3696">
        <v>25.186031</v>
      </c>
      <c r="AI3696">
        <v>25.257542000000001</v>
      </c>
      <c r="AJ3696">
        <v>25.474088999999999</v>
      </c>
      <c r="AK3696">
        <v>25.559113</v>
      </c>
      <c r="AL3696">
        <v>25.492193</v>
      </c>
      <c r="AM3696">
        <v>25.512036999999999</v>
      </c>
      <c r="AN3696">
        <v>25.493641</v>
      </c>
      <c r="AO3696" s="1">
        <v>0</v>
      </c>
    </row>
    <row r="3697" spans="1:41" hidden="1" x14ac:dyDescent="0.2">
      <c r="A3697" t="s">
        <v>2704</v>
      </c>
      <c r="B3697" t="s">
        <v>13</v>
      </c>
      <c r="C3697" t="s">
        <v>2648</v>
      </c>
      <c r="D3697" t="s">
        <v>2664</v>
      </c>
      <c r="E3697" t="s">
        <v>2666</v>
      </c>
      <c r="F3697" t="s">
        <v>2652</v>
      </c>
      <c r="H3697" t="s">
        <v>3022</v>
      </c>
      <c r="I3697" t="s">
        <v>10</v>
      </c>
      <c r="K3697">
        <v>25.560938</v>
      </c>
      <c r="L3697">
        <v>24.526081000000001</v>
      </c>
      <c r="M3697">
        <v>21.364878000000001</v>
      </c>
      <c r="N3697">
        <v>20.632887</v>
      </c>
      <c r="O3697">
        <v>20.297906999999999</v>
      </c>
      <c r="P3697">
        <v>20.395980999999999</v>
      </c>
      <c r="Q3697">
        <v>20.641216</v>
      </c>
      <c r="R3697">
        <v>20.711348999999998</v>
      </c>
      <c r="S3697">
        <v>20.823906000000001</v>
      </c>
      <c r="T3697">
        <v>21.092655000000001</v>
      </c>
      <c r="U3697">
        <v>21.233198000000002</v>
      </c>
      <c r="V3697">
        <v>21.411187999999999</v>
      </c>
      <c r="W3697">
        <v>21.429559999999999</v>
      </c>
      <c r="X3697">
        <v>21.419112999999999</v>
      </c>
      <c r="Y3697">
        <v>21.425404</v>
      </c>
      <c r="Z3697">
        <v>21.434155000000001</v>
      </c>
      <c r="AA3697">
        <v>21.370646000000001</v>
      </c>
      <c r="AB3697">
        <v>21.521823999999999</v>
      </c>
      <c r="AC3697">
        <v>21.56671</v>
      </c>
      <c r="AD3697">
        <v>21.962107</v>
      </c>
      <c r="AE3697">
        <v>22.081828999999999</v>
      </c>
      <c r="AF3697">
        <v>22.136742000000002</v>
      </c>
      <c r="AG3697">
        <v>22.301871999999999</v>
      </c>
      <c r="AH3697">
        <v>22.426228999999999</v>
      </c>
      <c r="AI3697">
        <v>22.462250000000001</v>
      </c>
      <c r="AJ3697">
        <v>22.613705</v>
      </c>
      <c r="AK3697">
        <v>22.468720999999999</v>
      </c>
      <c r="AL3697">
        <v>22.566025</v>
      </c>
      <c r="AM3697">
        <v>22.827154</v>
      </c>
      <c r="AN3697">
        <v>23.054660999999999</v>
      </c>
      <c r="AO3697" s="1">
        <v>-4.0000000000000001E-3</v>
      </c>
    </row>
    <row r="3698" spans="1:41" hidden="1" x14ac:dyDescent="0.2">
      <c r="A3698" t="s">
        <v>2704</v>
      </c>
      <c r="B3698" t="s">
        <v>15</v>
      </c>
      <c r="C3698" t="s">
        <v>2648</v>
      </c>
      <c r="D3698" t="s">
        <v>2664</v>
      </c>
      <c r="E3698" t="s">
        <v>2666</v>
      </c>
      <c r="F3698" t="s">
        <v>2653</v>
      </c>
      <c r="H3698" t="s">
        <v>3023</v>
      </c>
      <c r="I3698" t="s">
        <v>10</v>
      </c>
      <c r="K3698">
        <v>25.560938</v>
      </c>
      <c r="L3698">
        <v>24.526081000000001</v>
      </c>
      <c r="M3698">
        <v>21.627811000000001</v>
      </c>
      <c r="N3698">
        <v>22.395192999999999</v>
      </c>
      <c r="O3698">
        <v>22.562684999999998</v>
      </c>
      <c r="P3698">
        <v>22.844781999999999</v>
      </c>
      <c r="Q3698">
        <v>23.229792</v>
      </c>
      <c r="R3698">
        <v>23.602492999999999</v>
      </c>
      <c r="S3698">
        <v>24.526683999999999</v>
      </c>
      <c r="T3698">
        <v>25.061789999999998</v>
      </c>
      <c r="U3698">
        <v>25.444185000000001</v>
      </c>
      <c r="V3698">
        <v>25.915835999999999</v>
      </c>
      <c r="W3698">
        <v>26.254169000000001</v>
      </c>
      <c r="X3698">
        <v>26.576654000000001</v>
      </c>
      <c r="Y3698">
        <v>26.709557</v>
      </c>
      <c r="Z3698">
        <v>26.919363000000001</v>
      </c>
      <c r="AA3698">
        <v>27.132303</v>
      </c>
      <c r="AB3698">
        <v>27.217834</v>
      </c>
      <c r="AC3698">
        <v>27.406986</v>
      </c>
      <c r="AD3698">
        <v>27.089914</v>
      </c>
      <c r="AE3698">
        <v>26.977097000000001</v>
      </c>
      <c r="AF3698">
        <v>27.297611</v>
      </c>
      <c r="AG3698">
        <v>27.564171000000002</v>
      </c>
      <c r="AH3698">
        <v>27.723099000000001</v>
      </c>
      <c r="AI3698">
        <v>28.109687999999998</v>
      </c>
      <c r="AJ3698">
        <v>28.000519000000001</v>
      </c>
      <c r="AK3698">
        <v>27.978041000000001</v>
      </c>
      <c r="AL3698">
        <v>27.778776000000001</v>
      </c>
      <c r="AM3698">
        <v>27.985353</v>
      </c>
      <c r="AN3698">
        <v>28.140599999999999</v>
      </c>
      <c r="AO3698" s="1">
        <v>3.0000000000000001E-3</v>
      </c>
    </row>
    <row r="3699" spans="1:41" hidden="1" x14ac:dyDescent="0.2">
      <c r="A3699" t="s">
        <v>2704</v>
      </c>
      <c r="B3699" t="s">
        <v>87</v>
      </c>
      <c r="C3699" t="s">
        <v>2648</v>
      </c>
      <c r="D3699" t="s">
        <v>2664</v>
      </c>
      <c r="E3699" t="s">
        <v>2667</v>
      </c>
      <c r="I3699" t="s">
        <v>10</v>
      </c>
    </row>
    <row r="3700" spans="1:41" hidden="1" x14ac:dyDescent="0.2">
      <c r="A3700" t="s">
        <v>2704</v>
      </c>
      <c r="B3700" t="s">
        <v>11</v>
      </c>
      <c r="C3700" t="s">
        <v>2648</v>
      </c>
      <c r="D3700" t="s">
        <v>2664</v>
      </c>
      <c r="E3700" t="s">
        <v>2667</v>
      </c>
      <c r="F3700" t="s">
        <v>2651</v>
      </c>
      <c r="H3700" t="s">
        <v>3024</v>
      </c>
      <c r="I3700" t="s">
        <v>10</v>
      </c>
      <c r="K3700">
        <v>14.612163000000001</v>
      </c>
      <c r="L3700">
        <v>15.129591</v>
      </c>
      <c r="M3700">
        <v>14.071358</v>
      </c>
      <c r="N3700">
        <v>15.164351</v>
      </c>
      <c r="O3700">
        <v>15.164463</v>
      </c>
      <c r="P3700">
        <v>15.27829</v>
      </c>
      <c r="Q3700">
        <v>15.501832</v>
      </c>
      <c r="R3700">
        <v>15.774134</v>
      </c>
      <c r="S3700">
        <v>15.932620999999999</v>
      </c>
      <c r="T3700">
        <v>15.909235000000001</v>
      </c>
      <c r="U3700">
        <v>16.284625999999999</v>
      </c>
      <c r="V3700">
        <v>16.466978000000001</v>
      </c>
      <c r="W3700">
        <v>16.594555</v>
      </c>
      <c r="X3700">
        <v>16.690290000000001</v>
      </c>
      <c r="Y3700">
        <v>16.813317999999999</v>
      </c>
      <c r="Z3700">
        <v>17.020702</v>
      </c>
      <c r="AA3700">
        <v>17.271993999999999</v>
      </c>
      <c r="AB3700">
        <v>17.433001000000001</v>
      </c>
      <c r="AC3700">
        <v>17.521464999999999</v>
      </c>
      <c r="AD3700">
        <v>17.670694000000001</v>
      </c>
      <c r="AE3700">
        <v>17.803315999999999</v>
      </c>
      <c r="AF3700">
        <v>17.834140999999999</v>
      </c>
      <c r="AG3700">
        <v>18.11129</v>
      </c>
      <c r="AH3700">
        <v>18.420003999999999</v>
      </c>
      <c r="AI3700">
        <v>18.526071999999999</v>
      </c>
      <c r="AJ3700">
        <v>18.727314</v>
      </c>
      <c r="AK3700">
        <v>18.806927000000002</v>
      </c>
      <c r="AL3700">
        <v>18.781054000000001</v>
      </c>
      <c r="AM3700">
        <v>18.830020999999999</v>
      </c>
      <c r="AN3700">
        <v>18.753689000000001</v>
      </c>
      <c r="AO3700" s="1">
        <v>8.9999999999999993E-3</v>
      </c>
    </row>
    <row r="3701" spans="1:41" hidden="1" x14ac:dyDescent="0.2">
      <c r="A3701" t="s">
        <v>2704</v>
      </c>
      <c r="B3701" t="s">
        <v>13</v>
      </c>
      <c r="C3701" t="s">
        <v>2648</v>
      </c>
      <c r="D3701" t="s">
        <v>2664</v>
      </c>
      <c r="E3701" t="s">
        <v>2667</v>
      </c>
      <c r="F3701" t="s">
        <v>2652</v>
      </c>
      <c r="H3701" t="s">
        <v>3025</v>
      </c>
      <c r="I3701" t="s">
        <v>10</v>
      </c>
      <c r="K3701">
        <v>14.612163000000001</v>
      </c>
      <c r="L3701">
        <v>15.129591</v>
      </c>
      <c r="M3701">
        <v>13.649848</v>
      </c>
      <c r="N3701">
        <v>14.119961999999999</v>
      </c>
      <c r="O3701">
        <v>14.041302999999999</v>
      </c>
      <c r="P3701">
        <v>14.166007</v>
      </c>
      <c r="Q3701">
        <v>14.391978999999999</v>
      </c>
      <c r="R3701">
        <v>14.628522999999999</v>
      </c>
      <c r="S3701">
        <v>14.770638999999999</v>
      </c>
      <c r="T3701">
        <v>14.726559</v>
      </c>
      <c r="U3701">
        <v>14.850032000000001</v>
      </c>
      <c r="V3701">
        <v>14.986973000000001</v>
      </c>
      <c r="W3701">
        <v>14.971394999999999</v>
      </c>
      <c r="X3701">
        <v>14.82549</v>
      </c>
      <c r="Y3701">
        <v>14.852312</v>
      </c>
      <c r="Z3701">
        <v>14.830823000000001</v>
      </c>
      <c r="AA3701">
        <v>14.868200999999999</v>
      </c>
      <c r="AB3701">
        <v>15.037049</v>
      </c>
      <c r="AC3701">
        <v>15.041065</v>
      </c>
      <c r="AD3701">
        <v>15.384366</v>
      </c>
      <c r="AE3701">
        <v>15.531081</v>
      </c>
      <c r="AF3701">
        <v>15.524540999999999</v>
      </c>
      <c r="AG3701">
        <v>15.849501999999999</v>
      </c>
      <c r="AH3701">
        <v>15.990872</v>
      </c>
      <c r="AI3701">
        <v>16.064508</v>
      </c>
      <c r="AJ3701">
        <v>16.287763999999999</v>
      </c>
      <c r="AK3701">
        <v>16.187424</v>
      </c>
      <c r="AL3701">
        <v>16.266521000000001</v>
      </c>
      <c r="AM3701">
        <v>16.525922999999999</v>
      </c>
      <c r="AN3701">
        <v>16.675940000000001</v>
      </c>
      <c r="AO3701" s="1">
        <v>5.0000000000000001E-3</v>
      </c>
    </row>
    <row r="3702" spans="1:41" hidden="1" x14ac:dyDescent="0.2">
      <c r="A3702" t="s">
        <v>2704</v>
      </c>
      <c r="B3702" t="s">
        <v>15</v>
      </c>
      <c r="C3702" t="s">
        <v>2648</v>
      </c>
      <c r="D3702" t="s">
        <v>2664</v>
      </c>
      <c r="E3702" t="s">
        <v>2667</v>
      </c>
      <c r="F3702" t="s">
        <v>2653</v>
      </c>
      <c r="H3702" t="s">
        <v>3026</v>
      </c>
      <c r="I3702" t="s">
        <v>10</v>
      </c>
      <c r="K3702">
        <v>14.612163000000001</v>
      </c>
      <c r="L3702">
        <v>15.129591</v>
      </c>
      <c r="M3702">
        <v>14.000683</v>
      </c>
      <c r="N3702">
        <v>15.404263</v>
      </c>
      <c r="O3702">
        <v>15.790844999999999</v>
      </c>
      <c r="P3702">
        <v>16.046821999999999</v>
      </c>
      <c r="Q3702">
        <v>16.357996</v>
      </c>
      <c r="R3702">
        <v>16.947405</v>
      </c>
      <c r="S3702">
        <v>17.960626999999999</v>
      </c>
      <c r="T3702">
        <v>18.247025000000001</v>
      </c>
      <c r="U3702">
        <v>18.723099000000001</v>
      </c>
      <c r="V3702">
        <v>19.105318</v>
      </c>
      <c r="W3702">
        <v>19.408438</v>
      </c>
      <c r="X3702">
        <v>19.600944999999999</v>
      </c>
      <c r="Y3702">
        <v>19.696467999999999</v>
      </c>
      <c r="Z3702">
        <v>19.897933999999999</v>
      </c>
      <c r="AA3702">
        <v>20.196777000000001</v>
      </c>
      <c r="AB3702">
        <v>20.291491000000001</v>
      </c>
      <c r="AC3702">
        <v>20.422356000000001</v>
      </c>
      <c r="AD3702">
        <v>20.128208000000001</v>
      </c>
      <c r="AE3702">
        <v>20.128679000000002</v>
      </c>
      <c r="AF3702">
        <v>20.231283000000001</v>
      </c>
      <c r="AG3702">
        <v>20.536137</v>
      </c>
      <c r="AH3702">
        <v>20.739129999999999</v>
      </c>
      <c r="AI3702">
        <v>21.117156999999999</v>
      </c>
      <c r="AJ3702">
        <v>21.235312</v>
      </c>
      <c r="AK3702">
        <v>21.322258000000001</v>
      </c>
      <c r="AL3702">
        <v>21.155833999999999</v>
      </c>
      <c r="AM3702">
        <v>21.200009999999999</v>
      </c>
      <c r="AN3702">
        <v>21.273796000000001</v>
      </c>
      <c r="AO3702" s="1">
        <v>1.2999999999999999E-2</v>
      </c>
    </row>
    <row r="3703" spans="1:41" hidden="1" x14ac:dyDescent="0.2">
      <c r="A3703" t="s">
        <v>2704</v>
      </c>
      <c r="B3703" t="s">
        <v>91</v>
      </c>
      <c r="C3703" t="s">
        <v>2648</v>
      </c>
      <c r="D3703" t="s">
        <v>2664</v>
      </c>
      <c r="E3703" t="s">
        <v>2668</v>
      </c>
      <c r="I3703" t="s">
        <v>10</v>
      </c>
    </row>
    <row r="3704" spans="1:41" hidden="1" x14ac:dyDescent="0.2">
      <c r="A3704" t="s">
        <v>2704</v>
      </c>
      <c r="B3704" t="s">
        <v>11</v>
      </c>
      <c r="C3704" t="s">
        <v>2648</v>
      </c>
      <c r="D3704" t="s">
        <v>2664</v>
      </c>
      <c r="E3704" t="s">
        <v>2668</v>
      </c>
      <c r="F3704" t="s">
        <v>2651</v>
      </c>
      <c r="H3704" t="s">
        <v>3027</v>
      </c>
      <c r="I3704" t="s">
        <v>10</v>
      </c>
      <c r="K3704">
        <v>23.304950999999999</v>
      </c>
      <c r="L3704">
        <v>22.497762999999999</v>
      </c>
      <c r="M3704">
        <v>21.756730999999998</v>
      </c>
      <c r="N3704">
        <v>22.58042</v>
      </c>
      <c r="O3704">
        <v>22.631440999999999</v>
      </c>
      <c r="P3704">
        <v>22.692080000000001</v>
      </c>
      <c r="Q3704">
        <v>22.830152999999999</v>
      </c>
      <c r="R3704">
        <v>23.008364</v>
      </c>
      <c r="S3704">
        <v>23.1416</v>
      </c>
      <c r="T3704">
        <v>23.104330000000001</v>
      </c>
      <c r="U3704">
        <v>23.366292999999999</v>
      </c>
      <c r="V3704">
        <v>23.471236999999999</v>
      </c>
      <c r="W3704">
        <v>23.558819</v>
      </c>
      <c r="X3704">
        <v>23.591495999999999</v>
      </c>
      <c r="Y3704">
        <v>23.690083000000001</v>
      </c>
      <c r="Z3704">
        <v>23.878637000000001</v>
      </c>
      <c r="AA3704">
        <v>24.068532999999999</v>
      </c>
      <c r="AB3704">
        <v>24.199771999999999</v>
      </c>
      <c r="AC3704">
        <v>24.28491</v>
      </c>
      <c r="AD3704">
        <v>24.490615999999999</v>
      </c>
      <c r="AE3704">
        <v>24.602982999999998</v>
      </c>
      <c r="AF3704">
        <v>24.609566000000001</v>
      </c>
      <c r="AG3704">
        <v>24.870735</v>
      </c>
      <c r="AH3704">
        <v>25.155783</v>
      </c>
      <c r="AI3704">
        <v>25.243642999999999</v>
      </c>
      <c r="AJ3704">
        <v>25.418023999999999</v>
      </c>
      <c r="AK3704">
        <v>25.479642999999999</v>
      </c>
      <c r="AL3704">
        <v>25.430923</v>
      </c>
      <c r="AM3704">
        <v>25.395123999999999</v>
      </c>
      <c r="AN3704">
        <v>25.321166999999999</v>
      </c>
      <c r="AO3704" s="1">
        <v>3.0000000000000001E-3</v>
      </c>
    </row>
    <row r="3705" spans="1:41" hidden="1" x14ac:dyDescent="0.2">
      <c r="A3705" t="s">
        <v>2704</v>
      </c>
      <c r="B3705" t="s">
        <v>13</v>
      </c>
      <c r="C3705" t="s">
        <v>2648</v>
      </c>
      <c r="D3705" t="s">
        <v>2664</v>
      </c>
      <c r="E3705" t="s">
        <v>2668</v>
      </c>
      <c r="F3705" t="s">
        <v>2652</v>
      </c>
      <c r="H3705" t="s">
        <v>3028</v>
      </c>
      <c r="I3705" t="s">
        <v>10</v>
      </c>
      <c r="K3705">
        <v>23.304950999999999</v>
      </c>
      <c r="L3705">
        <v>22.497762999999999</v>
      </c>
      <c r="M3705">
        <v>21.432203000000001</v>
      </c>
      <c r="N3705">
        <v>21.775057</v>
      </c>
      <c r="O3705">
        <v>21.793627000000001</v>
      </c>
      <c r="P3705">
        <v>21.844007000000001</v>
      </c>
      <c r="Q3705">
        <v>22.045105</v>
      </c>
      <c r="R3705">
        <v>22.165296999999999</v>
      </c>
      <c r="S3705">
        <v>22.266499</v>
      </c>
      <c r="T3705">
        <v>22.232443</v>
      </c>
      <c r="U3705">
        <v>22.298891000000001</v>
      </c>
      <c r="V3705">
        <v>22.341518000000001</v>
      </c>
      <c r="W3705">
        <v>22.320398000000001</v>
      </c>
      <c r="X3705">
        <v>22.126078</v>
      </c>
      <c r="Y3705">
        <v>22.113755999999999</v>
      </c>
      <c r="Z3705">
        <v>22.124783000000001</v>
      </c>
      <c r="AA3705">
        <v>22.157412000000001</v>
      </c>
      <c r="AB3705">
        <v>22.210560000000001</v>
      </c>
      <c r="AC3705">
        <v>22.211601000000002</v>
      </c>
      <c r="AD3705">
        <v>22.501847999999999</v>
      </c>
      <c r="AE3705">
        <v>22.648061999999999</v>
      </c>
      <c r="AF3705">
        <v>22.681584999999998</v>
      </c>
      <c r="AG3705">
        <v>22.908470000000001</v>
      </c>
      <c r="AH3705">
        <v>22.972308999999999</v>
      </c>
      <c r="AI3705">
        <v>23.043688</v>
      </c>
      <c r="AJ3705">
        <v>23.266438000000001</v>
      </c>
      <c r="AK3705">
        <v>23.158073000000002</v>
      </c>
      <c r="AL3705">
        <v>23.218868000000001</v>
      </c>
      <c r="AM3705">
        <v>23.444277</v>
      </c>
      <c r="AN3705">
        <v>23.500214</v>
      </c>
      <c r="AO3705" s="1">
        <v>0</v>
      </c>
    </row>
    <row r="3706" spans="1:41" hidden="1" x14ac:dyDescent="0.2">
      <c r="A3706" t="s">
        <v>2704</v>
      </c>
      <c r="B3706" t="s">
        <v>15</v>
      </c>
      <c r="C3706" t="s">
        <v>2648</v>
      </c>
      <c r="D3706" t="s">
        <v>2664</v>
      </c>
      <c r="E3706" t="s">
        <v>2668</v>
      </c>
      <c r="F3706" t="s">
        <v>2653</v>
      </c>
      <c r="H3706" t="s">
        <v>3029</v>
      </c>
      <c r="I3706" t="s">
        <v>10</v>
      </c>
      <c r="K3706">
        <v>23.304950999999999</v>
      </c>
      <c r="L3706">
        <v>22.497762999999999</v>
      </c>
      <c r="M3706">
        <v>21.740127999999999</v>
      </c>
      <c r="N3706">
        <v>22.950481</v>
      </c>
      <c r="O3706">
        <v>23.357567</v>
      </c>
      <c r="P3706">
        <v>23.595839999999999</v>
      </c>
      <c r="Q3706">
        <v>23.900036</v>
      </c>
      <c r="R3706">
        <v>24.272945</v>
      </c>
      <c r="S3706">
        <v>25.264071000000001</v>
      </c>
      <c r="T3706">
        <v>25.550166999999998</v>
      </c>
      <c r="U3706">
        <v>25.899163999999999</v>
      </c>
      <c r="V3706">
        <v>26.229659999999999</v>
      </c>
      <c r="W3706">
        <v>26.456419</v>
      </c>
      <c r="X3706">
        <v>26.637592000000001</v>
      </c>
      <c r="Y3706">
        <v>26.686501</v>
      </c>
      <c r="Z3706">
        <v>26.931370000000001</v>
      </c>
      <c r="AA3706">
        <v>27.128291999999998</v>
      </c>
      <c r="AB3706">
        <v>27.160318</v>
      </c>
      <c r="AC3706">
        <v>27.33098</v>
      </c>
      <c r="AD3706">
        <v>27.004663000000001</v>
      </c>
      <c r="AE3706">
        <v>26.99118</v>
      </c>
      <c r="AF3706">
        <v>27.061620999999999</v>
      </c>
      <c r="AG3706">
        <v>27.360989</v>
      </c>
      <c r="AH3706">
        <v>27.515284000000001</v>
      </c>
      <c r="AI3706">
        <v>27.821065999999998</v>
      </c>
      <c r="AJ3706">
        <v>27.964279000000001</v>
      </c>
      <c r="AK3706">
        <v>27.980221</v>
      </c>
      <c r="AL3706">
        <v>27.886253</v>
      </c>
      <c r="AM3706">
        <v>27.891769</v>
      </c>
      <c r="AN3706">
        <v>28.003665999999999</v>
      </c>
      <c r="AO3706" s="1">
        <v>6.0000000000000001E-3</v>
      </c>
    </row>
    <row r="3707" spans="1:41" hidden="1" x14ac:dyDescent="0.2">
      <c r="A3707" t="s">
        <v>2704</v>
      </c>
      <c r="B3707" t="s">
        <v>36</v>
      </c>
      <c r="C3707" t="s">
        <v>2648</v>
      </c>
      <c r="D3707" t="s">
        <v>2664</v>
      </c>
      <c r="E3707" t="s">
        <v>2660</v>
      </c>
      <c r="I3707" t="s">
        <v>10</v>
      </c>
    </row>
    <row r="3708" spans="1:41" hidden="1" x14ac:dyDescent="0.2">
      <c r="A3708" t="s">
        <v>2704</v>
      </c>
      <c r="B3708" t="s">
        <v>11</v>
      </c>
      <c r="C3708" t="s">
        <v>2648</v>
      </c>
      <c r="D3708" t="s">
        <v>2664</v>
      </c>
      <c r="E3708" t="s">
        <v>2660</v>
      </c>
      <c r="F3708" t="s">
        <v>2651</v>
      </c>
      <c r="H3708" t="s">
        <v>3030</v>
      </c>
      <c r="I3708" t="s">
        <v>10</v>
      </c>
      <c r="K3708">
        <v>8.3744359999999993</v>
      </c>
      <c r="L3708">
        <v>6.9233250000000002</v>
      </c>
      <c r="M3708">
        <v>9.6047530000000005</v>
      </c>
      <c r="N3708">
        <v>10.544333</v>
      </c>
      <c r="O3708">
        <v>10.675746999999999</v>
      </c>
      <c r="P3708">
        <v>10.844517</v>
      </c>
      <c r="Q3708">
        <v>11.187315</v>
      </c>
      <c r="R3708">
        <v>11.392326000000001</v>
      </c>
      <c r="S3708">
        <v>11.493245999999999</v>
      </c>
      <c r="T3708">
        <v>11.649709</v>
      </c>
      <c r="U3708">
        <v>11.832388</v>
      </c>
      <c r="V3708">
        <v>11.974247999999999</v>
      </c>
      <c r="W3708">
        <v>12.096605</v>
      </c>
      <c r="X3708">
        <v>12.111712000000001</v>
      </c>
      <c r="Y3708">
        <v>12.133466</v>
      </c>
      <c r="Z3708">
        <v>12.070888</v>
      </c>
      <c r="AA3708">
        <v>11.997877000000001</v>
      </c>
      <c r="AB3708">
        <v>12.238916</v>
      </c>
      <c r="AC3708">
        <v>12.102691999999999</v>
      </c>
      <c r="AD3708">
        <v>12.611734999999999</v>
      </c>
      <c r="AE3708">
        <v>12.777218</v>
      </c>
      <c r="AF3708">
        <v>12.91206</v>
      </c>
      <c r="AG3708">
        <v>13.269023000000001</v>
      </c>
      <c r="AH3708">
        <v>13.50332</v>
      </c>
      <c r="AI3708">
        <v>13.575322</v>
      </c>
      <c r="AJ3708">
        <v>13.745456000000001</v>
      </c>
      <c r="AK3708">
        <v>13.798951000000001</v>
      </c>
      <c r="AL3708">
        <v>13.780993</v>
      </c>
      <c r="AM3708">
        <v>13.791503000000001</v>
      </c>
      <c r="AN3708">
        <v>13.750208000000001</v>
      </c>
      <c r="AO3708" s="1">
        <v>1.7000000000000001E-2</v>
      </c>
    </row>
    <row r="3709" spans="1:41" hidden="1" x14ac:dyDescent="0.2">
      <c r="A3709" t="s">
        <v>2704</v>
      </c>
      <c r="B3709" t="s">
        <v>13</v>
      </c>
      <c r="C3709" t="s">
        <v>2648</v>
      </c>
      <c r="D3709" t="s">
        <v>2664</v>
      </c>
      <c r="E3709" t="s">
        <v>2660</v>
      </c>
      <c r="F3709" t="s">
        <v>2652</v>
      </c>
      <c r="H3709" t="s">
        <v>3031</v>
      </c>
      <c r="I3709" t="s">
        <v>10</v>
      </c>
      <c r="K3709">
        <v>8.3745290000000008</v>
      </c>
      <c r="L3709">
        <v>6.9214120000000001</v>
      </c>
      <c r="M3709">
        <v>9.2804959999999994</v>
      </c>
      <c r="N3709">
        <v>10.010603</v>
      </c>
      <c r="O3709">
        <v>10.080761000000001</v>
      </c>
      <c r="P3709">
        <v>10.28506</v>
      </c>
      <c r="Q3709">
        <v>10.60821</v>
      </c>
      <c r="R3709">
        <v>10.762465000000001</v>
      </c>
      <c r="S3709">
        <v>10.864717000000001</v>
      </c>
      <c r="T3709">
        <v>10.9359</v>
      </c>
      <c r="U3709">
        <v>11.021671</v>
      </c>
      <c r="V3709">
        <v>11.130440999999999</v>
      </c>
      <c r="W3709">
        <v>11.175542</v>
      </c>
      <c r="X3709">
        <v>11.128913000000001</v>
      </c>
      <c r="Y3709">
        <v>11.150067999999999</v>
      </c>
      <c r="Z3709">
        <v>11.178093000000001</v>
      </c>
      <c r="AA3709">
        <v>11.186557000000001</v>
      </c>
      <c r="AB3709">
        <v>11.326053999999999</v>
      </c>
      <c r="AC3709">
        <v>11.33217</v>
      </c>
      <c r="AD3709">
        <v>11.642389</v>
      </c>
      <c r="AE3709">
        <v>11.824081</v>
      </c>
      <c r="AF3709">
        <v>11.875124</v>
      </c>
      <c r="AG3709">
        <v>12.016584999999999</v>
      </c>
      <c r="AH3709">
        <v>12.131835000000001</v>
      </c>
      <c r="AI3709">
        <v>12.194331999999999</v>
      </c>
      <c r="AJ3709">
        <v>12.410596999999999</v>
      </c>
      <c r="AK3709">
        <v>12.310608999999999</v>
      </c>
      <c r="AL3709">
        <v>12.359961</v>
      </c>
      <c r="AM3709">
        <v>12.522936</v>
      </c>
      <c r="AN3709">
        <v>12.576995999999999</v>
      </c>
      <c r="AO3709" s="1">
        <v>1.4E-2</v>
      </c>
    </row>
    <row r="3710" spans="1:41" hidden="1" x14ac:dyDescent="0.2">
      <c r="A3710" t="s">
        <v>2704</v>
      </c>
      <c r="B3710" t="s">
        <v>15</v>
      </c>
      <c r="C3710" t="s">
        <v>2648</v>
      </c>
      <c r="D3710" t="s">
        <v>2664</v>
      </c>
      <c r="E3710" t="s">
        <v>2660</v>
      </c>
      <c r="F3710" t="s">
        <v>2653</v>
      </c>
      <c r="H3710" t="s">
        <v>3032</v>
      </c>
      <c r="I3710" t="s">
        <v>10</v>
      </c>
      <c r="K3710">
        <v>8.3744180000000004</v>
      </c>
      <c r="L3710">
        <v>6.9306239999999999</v>
      </c>
      <c r="M3710">
        <v>10.023452000000001</v>
      </c>
      <c r="N3710">
        <v>11.124134</v>
      </c>
      <c r="O3710">
        <v>11.255634000000001</v>
      </c>
      <c r="P3710">
        <v>11.569285000000001</v>
      </c>
      <c r="Q3710">
        <v>11.965489</v>
      </c>
      <c r="R3710">
        <v>12.325303</v>
      </c>
      <c r="S3710">
        <v>13.092419</v>
      </c>
      <c r="T3710">
        <v>13.193581</v>
      </c>
      <c r="U3710">
        <v>13.416053</v>
      </c>
      <c r="V3710">
        <v>13.726407999999999</v>
      </c>
      <c r="W3710">
        <v>14.003228</v>
      </c>
      <c r="X3710">
        <v>14.120979</v>
      </c>
      <c r="Y3710">
        <v>14.111516999999999</v>
      </c>
      <c r="Z3710">
        <v>14.358669000000001</v>
      </c>
      <c r="AA3710">
        <v>14.271444000000001</v>
      </c>
      <c r="AB3710">
        <v>14.666119</v>
      </c>
      <c r="AC3710">
        <v>14.520258999999999</v>
      </c>
      <c r="AD3710">
        <v>14.85609</v>
      </c>
      <c r="AE3710">
        <v>15.003325999999999</v>
      </c>
      <c r="AF3710">
        <v>15.111419</v>
      </c>
      <c r="AG3710">
        <v>15.38302</v>
      </c>
      <c r="AH3710">
        <v>15.325965</v>
      </c>
      <c r="AI3710">
        <v>15.419055999999999</v>
      </c>
      <c r="AJ3710">
        <v>15.591570000000001</v>
      </c>
      <c r="AK3710">
        <v>15.601679000000001</v>
      </c>
      <c r="AL3710">
        <v>15.674678</v>
      </c>
      <c r="AM3710">
        <v>15.750939000000001</v>
      </c>
      <c r="AN3710">
        <v>15.719898000000001</v>
      </c>
      <c r="AO3710" s="1">
        <v>2.1999999999999999E-2</v>
      </c>
    </row>
    <row r="3711" spans="1:41" hidden="1" x14ac:dyDescent="0.2">
      <c r="A3711" t="s">
        <v>2704</v>
      </c>
      <c r="B3711" t="s">
        <v>21</v>
      </c>
      <c r="C3711" t="s">
        <v>2648</v>
      </c>
      <c r="D3711" t="s">
        <v>2664</v>
      </c>
      <c r="E3711" t="s">
        <v>2655</v>
      </c>
      <c r="I3711" t="s">
        <v>10</v>
      </c>
    </row>
    <row r="3712" spans="1:41" hidden="1" x14ac:dyDescent="0.2">
      <c r="A3712" t="s">
        <v>2704</v>
      </c>
      <c r="B3712" t="s">
        <v>11</v>
      </c>
      <c r="C3712" t="s">
        <v>2648</v>
      </c>
      <c r="D3712" t="s">
        <v>2664</v>
      </c>
      <c r="E3712" t="s">
        <v>2655</v>
      </c>
      <c r="F3712" t="s">
        <v>2651</v>
      </c>
      <c r="H3712" t="s">
        <v>3033</v>
      </c>
      <c r="I3712" t="s">
        <v>10</v>
      </c>
      <c r="K3712">
        <v>16.528711000000001</v>
      </c>
      <c r="L3712">
        <v>16.177420000000001</v>
      </c>
      <c r="M3712">
        <v>15.517647</v>
      </c>
      <c r="N3712">
        <v>14.905589000000001</v>
      </c>
      <c r="O3712">
        <v>14.30875</v>
      </c>
      <c r="P3712">
        <v>13.765446000000001</v>
      </c>
      <c r="Q3712">
        <v>13.328393</v>
      </c>
      <c r="R3712">
        <v>12.962911999999999</v>
      </c>
      <c r="S3712">
        <v>12.614333</v>
      </c>
      <c r="T3712">
        <v>12.281236</v>
      </c>
      <c r="U3712">
        <v>12.022093</v>
      </c>
      <c r="V3712">
        <v>11.747952</v>
      </c>
      <c r="W3712">
        <v>11.572289</v>
      </c>
      <c r="X3712">
        <v>11.347187</v>
      </c>
      <c r="Y3712">
        <v>11.139181000000001</v>
      </c>
      <c r="Z3712">
        <v>10.998338</v>
      </c>
      <c r="AA3712">
        <v>10.877050000000001</v>
      </c>
      <c r="AB3712">
        <v>10.780908999999999</v>
      </c>
      <c r="AC3712">
        <v>10.690967000000001</v>
      </c>
      <c r="AD3712">
        <v>10.63593</v>
      </c>
      <c r="AE3712">
        <v>10.576670999999999</v>
      </c>
      <c r="AF3712">
        <v>10.511252000000001</v>
      </c>
      <c r="AG3712">
        <v>10.469604</v>
      </c>
      <c r="AH3712">
        <v>10.393525</v>
      </c>
      <c r="AI3712">
        <v>10.35155</v>
      </c>
      <c r="AJ3712">
        <v>10.324968</v>
      </c>
      <c r="AK3712">
        <v>10.298306</v>
      </c>
      <c r="AL3712">
        <v>10.283573000000001</v>
      </c>
      <c r="AM3712">
        <v>10.271158</v>
      </c>
      <c r="AN3712">
        <v>10.266446999999999</v>
      </c>
      <c r="AO3712" s="1">
        <v>-1.6E-2</v>
      </c>
    </row>
    <row r="3713" spans="1:41" hidden="1" x14ac:dyDescent="0.2">
      <c r="A3713" t="s">
        <v>2704</v>
      </c>
      <c r="B3713" t="s">
        <v>13</v>
      </c>
      <c r="C3713" t="s">
        <v>2648</v>
      </c>
      <c r="D3713" t="s">
        <v>2664</v>
      </c>
      <c r="E3713" t="s">
        <v>2655</v>
      </c>
      <c r="F3713" t="s">
        <v>2652</v>
      </c>
      <c r="H3713" t="s">
        <v>3034</v>
      </c>
      <c r="I3713" t="s">
        <v>10</v>
      </c>
      <c r="K3713">
        <v>16.516817</v>
      </c>
      <c r="L3713">
        <v>15.894443000000001</v>
      </c>
      <c r="M3713">
        <v>15.102204</v>
      </c>
      <c r="N3713">
        <v>14.408094999999999</v>
      </c>
      <c r="O3713">
        <v>13.801214999999999</v>
      </c>
      <c r="P3713">
        <v>13.218726</v>
      </c>
      <c r="Q3713">
        <v>12.723063</v>
      </c>
      <c r="R3713">
        <v>12.309912000000001</v>
      </c>
      <c r="S3713">
        <v>11.898038</v>
      </c>
      <c r="T3713">
        <v>11.538981</v>
      </c>
      <c r="U3713">
        <v>11.218007</v>
      </c>
      <c r="V3713">
        <v>10.906912999999999</v>
      </c>
      <c r="W3713">
        <v>10.723203</v>
      </c>
      <c r="X3713">
        <v>10.509186</v>
      </c>
      <c r="Y3713">
        <v>10.287107000000001</v>
      </c>
      <c r="Z3713">
        <v>10.107047</v>
      </c>
      <c r="AA3713">
        <v>9.946377</v>
      </c>
      <c r="AB3713">
        <v>9.789434</v>
      </c>
      <c r="AC3713">
        <v>9.6751070000000006</v>
      </c>
      <c r="AD3713">
        <v>9.5591539999999995</v>
      </c>
      <c r="AE3713">
        <v>9.4563620000000004</v>
      </c>
      <c r="AF3713">
        <v>9.3334519999999994</v>
      </c>
      <c r="AG3713">
        <v>9.2606889999999993</v>
      </c>
      <c r="AH3713">
        <v>9.202045</v>
      </c>
      <c r="AI3713">
        <v>9.169238</v>
      </c>
      <c r="AJ3713">
        <v>9.1338480000000004</v>
      </c>
      <c r="AK3713">
        <v>9.0871060000000003</v>
      </c>
      <c r="AL3713">
        <v>9.0550569999999997</v>
      </c>
      <c r="AM3713">
        <v>9.0488660000000003</v>
      </c>
      <c r="AN3713">
        <v>9.0406060000000004</v>
      </c>
      <c r="AO3713" s="1">
        <v>-2.1000000000000001E-2</v>
      </c>
    </row>
    <row r="3714" spans="1:41" hidden="1" x14ac:dyDescent="0.2">
      <c r="A3714" t="s">
        <v>2704</v>
      </c>
      <c r="B3714" t="s">
        <v>15</v>
      </c>
      <c r="C3714" t="s">
        <v>2648</v>
      </c>
      <c r="D3714" t="s">
        <v>2664</v>
      </c>
      <c r="E3714" t="s">
        <v>2655</v>
      </c>
      <c r="F3714" t="s">
        <v>2653</v>
      </c>
      <c r="H3714" t="s">
        <v>3035</v>
      </c>
      <c r="I3714" t="s">
        <v>10</v>
      </c>
      <c r="K3714">
        <v>16.529361999999999</v>
      </c>
      <c r="L3714">
        <v>16.842918000000001</v>
      </c>
      <c r="M3714">
        <v>16.409009999999999</v>
      </c>
      <c r="N3714">
        <v>16.034711999999999</v>
      </c>
      <c r="O3714">
        <v>15.553121000000001</v>
      </c>
      <c r="P3714">
        <v>15.144413</v>
      </c>
      <c r="Q3714">
        <v>14.718121999999999</v>
      </c>
      <c r="R3714">
        <v>14.483079999999999</v>
      </c>
      <c r="S3714">
        <v>14.322806</v>
      </c>
      <c r="T3714">
        <v>14.112700999999999</v>
      </c>
      <c r="U3714">
        <v>14.027418000000001</v>
      </c>
      <c r="V3714">
        <v>13.952465999999999</v>
      </c>
      <c r="W3714">
        <v>13.918742999999999</v>
      </c>
      <c r="X3714">
        <v>13.861789</v>
      </c>
      <c r="Y3714">
        <v>13.748168</v>
      </c>
      <c r="Z3714">
        <v>13.761316000000001</v>
      </c>
      <c r="AA3714">
        <v>13.718163000000001</v>
      </c>
      <c r="AB3714">
        <v>13.691511999999999</v>
      </c>
      <c r="AC3714">
        <v>13.712977</v>
      </c>
      <c r="AD3714">
        <v>13.753277000000001</v>
      </c>
      <c r="AE3714">
        <v>13.710260999999999</v>
      </c>
      <c r="AF3714">
        <v>13.611039</v>
      </c>
      <c r="AG3714">
        <v>13.527513000000001</v>
      </c>
      <c r="AH3714">
        <v>13.600425</v>
      </c>
      <c r="AI3714">
        <v>13.627772999999999</v>
      </c>
      <c r="AJ3714">
        <v>13.662473</v>
      </c>
      <c r="AK3714">
        <v>13.674572</v>
      </c>
      <c r="AL3714">
        <v>13.685364</v>
      </c>
      <c r="AM3714">
        <v>13.742739</v>
      </c>
      <c r="AN3714">
        <v>13.800796999999999</v>
      </c>
      <c r="AO3714" s="1">
        <v>-6.0000000000000001E-3</v>
      </c>
    </row>
    <row r="3715" spans="1:41" hidden="1" x14ac:dyDescent="0.2">
      <c r="A3715" t="s">
        <v>2704</v>
      </c>
      <c r="B3715" t="s">
        <v>25</v>
      </c>
      <c r="C3715" t="s">
        <v>2648</v>
      </c>
      <c r="D3715" t="s">
        <v>2664</v>
      </c>
      <c r="E3715" t="s">
        <v>2656</v>
      </c>
      <c r="I3715" t="s">
        <v>10</v>
      </c>
    </row>
    <row r="3716" spans="1:41" hidden="1" x14ac:dyDescent="0.2">
      <c r="A3716" t="s">
        <v>2704</v>
      </c>
      <c r="B3716" t="s">
        <v>11</v>
      </c>
      <c r="C3716" t="s">
        <v>2648</v>
      </c>
      <c r="D3716" t="s">
        <v>2664</v>
      </c>
      <c r="E3716" t="s">
        <v>2656</v>
      </c>
      <c r="F3716" t="s">
        <v>2651</v>
      </c>
      <c r="H3716" t="s">
        <v>3036</v>
      </c>
      <c r="I3716" t="s">
        <v>10</v>
      </c>
      <c r="K3716">
        <v>31.118948</v>
      </c>
      <c r="L3716">
        <v>33.360371000000001</v>
      </c>
      <c r="M3716">
        <v>33.370102000000003</v>
      </c>
      <c r="N3716">
        <v>33.246814999999998</v>
      </c>
      <c r="O3716">
        <v>33.685355999999999</v>
      </c>
      <c r="P3716">
        <v>33.915379000000001</v>
      </c>
      <c r="Q3716">
        <v>33.876033999999997</v>
      </c>
      <c r="R3716">
        <v>33.944823999999997</v>
      </c>
      <c r="S3716">
        <v>33.966884999999998</v>
      </c>
      <c r="T3716">
        <v>34.137852000000002</v>
      </c>
      <c r="U3716">
        <v>34.072032999999998</v>
      </c>
      <c r="V3716">
        <v>34.094433000000002</v>
      </c>
      <c r="W3716">
        <v>34.026198999999998</v>
      </c>
      <c r="X3716">
        <v>33.650944000000003</v>
      </c>
      <c r="Y3716">
        <v>33.344203999999998</v>
      </c>
      <c r="Z3716">
        <v>33.065353000000002</v>
      </c>
      <c r="AA3716">
        <v>32.782772000000001</v>
      </c>
      <c r="AB3716">
        <v>32.545403</v>
      </c>
      <c r="AC3716">
        <v>32.340622000000003</v>
      </c>
      <c r="AD3716">
        <v>32.176136</v>
      </c>
      <c r="AE3716">
        <v>32.031424999999999</v>
      </c>
      <c r="AF3716">
        <v>31.877486999999999</v>
      </c>
      <c r="AG3716">
        <v>31.592243</v>
      </c>
      <c r="AH3716">
        <v>31.326584</v>
      </c>
      <c r="AI3716">
        <v>31.147175000000001</v>
      </c>
      <c r="AJ3716">
        <v>30.975335999999999</v>
      </c>
      <c r="AK3716">
        <v>30.805603000000001</v>
      </c>
      <c r="AL3716">
        <v>30.637080999999998</v>
      </c>
      <c r="AM3716">
        <v>30.422968000000001</v>
      </c>
      <c r="AN3716">
        <v>30.211842000000001</v>
      </c>
      <c r="AO3716" s="1">
        <v>-1E-3</v>
      </c>
    </row>
    <row r="3717" spans="1:41" hidden="1" x14ac:dyDescent="0.2">
      <c r="A3717" t="s">
        <v>2704</v>
      </c>
      <c r="B3717" t="s">
        <v>13</v>
      </c>
      <c r="C3717" t="s">
        <v>2648</v>
      </c>
      <c r="D3717" t="s">
        <v>2664</v>
      </c>
      <c r="E3717" t="s">
        <v>2656</v>
      </c>
      <c r="F3717" t="s">
        <v>2652</v>
      </c>
      <c r="H3717" t="s">
        <v>3037</v>
      </c>
      <c r="I3717" t="s">
        <v>10</v>
      </c>
      <c r="K3717">
        <v>31.238077000000001</v>
      </c>
      <c r="L3717">
        <v>32.978203000000001</v>
      </c>
      <c r="M3717">
        <v>32.778725000000001</v>
      </c>
      <c r="N3717">
        <v>32.545425000000002</v>
      </c>
      <c r="O3717">
        <v>32.943722000000001</v>
      </c>
      <c r="P3717">
        <v>33.170982000000002</v>
      </c>
      <c r="Q3717">
        <v>32.996174000000003</v>
      </c>
      <c r="R3717">
        <v>32.803505000000001</v>
      </c>
      <c r="S3717">
        <v>32.795276999999999</v>
      </c>
      <c r="T3717">
        <v>32.731827000000003</v>
      </c>
      <c r="U3717">
        <v>32.627285000000001</v>
      </c>
      <c r="V3717">
        <v>32.523055999999997</v>
      </c>
      <c r="W3717">
        <v>32.431702000000001</v>
      </c>
      <c r="X3717">
        <v>32.076824000000002</v>
      </c>
      <c r="Y3717">
        <v>31.736484999999998</v>
      </c>
      <c r="Z3717">
        <v>31.437985999999999</v>
      </c>
      <c r="AA3717">
        <v>31.171092999999999</v>
      </c>
      <c r="AB3717">
        <v>30.928626999999999</v>
      </c>
      <c r="AC3717">
        <v>30.712195999999999</v>
      </c>
      <c r="AD3717">
        <v>30.514551000000001</v>
      </c>
      <c r="AE3717">
        <v>30.350603</v>
      </c>
      <c r="AF3717">
        <v>30.102564000000001</v>
      </c>
      <c r="AG3717">
        <v>29.873331</v>
      </c>
      <c r="AH3717">
        <v>29.622520000000002</v>
      </c>
      <c r="AI3717">
        <v>29.474281000000001</v>
      </c>
      <c r="AJ3717">
        <v>29.321321000000001</v>
      </c>
      <c r="AK3717">
        <v>29.143145000000001</v>
      </c>
      <c r="AL3717">
        <v>28.934888999999998</v>
      </c>
      <c r="AM3717">
        <v>28.722738</v>
      </c>
      <c r="AN3717">
        <v>28.546355999999999</v>
      </c>
      <c r="AO3717" s="1">
        <v>-3.0000000000000001E-3</v>
      </c>
    </row>
    <row r="3718" spans="1:41" hidden="1" x14ac:dyDescent="0.2">
      <c r="A3718" t="s">
        <v>2704</v>
      </c>
      <c r="B3718" t="s">
        <v>15</v>
      </c>
      <c r="C3718" t="s">
        <v>2648</v>
      </c>
      <c r="D3718" t="s">
        <v>2664</v>
      </c>
      <c r="E3718" t="s">
        <v>2656</v>
      </c>
      <c r="F3718" t="s">
        <v>2653</v>
      </c>
      <c r="H3718" t="s">
        <v>3038</v>
      </c>
      <c r="I3718" t="s">
        <v>10</v>
      </c>
      <c r="K3718">
        <v>31.233737999999999</v>
      </c>
      <c r="L3718">
        <v>33.336468000000004</v>
      </c>
      <c r="M3718">
        <v>33.850658000000003</v>
      </c>
      <c r="N3718">
        <v>34.479892999999997</v>
      </c>
      <c r="O3718">
        <v>35.039616000000002</v>
      </c>
      <c r="P3718">
        <v>35.33831</v>
      </c>
      <c r="Q3718">
        <v>35.611477000000001</v>
      </c>
      <c r="R3718">
        <v>35.961829999999999</v>
      </c>
      <c r="S3718">
        <v>36.337291999999998</v>
      </c>
      <c r="T3718">
        <v>36.706848000000001</v>
      </c>
      <c r="U3718">
        <v>36.844966999999997</v>
      </c>
      <c r="V3718">
        <v>37.174613999999998</v>
      </c>
      <c r="W3718">
        <v>37.396481000000001</v>
      </c>
      <c r="X3718">
        <v>37.385094000000002</v>
      </c>
      <c r="Y3718">
        <v>37.224449</v>
      </c>
      <c r="Z3718">
        <v>37.133133000000001</v>
      </c>
      <c r="AA3718">
        <v>37.010486999999998</v>
      </c>
      <c r="AB3718">
        <v>37.001224999999998</v>
      </c>
      <c r="AC3718">
        <v>36.906661999999997</v>
      </c>
      <c r="AD3718">
        <v>36.815494999999999</v>
      </c>
      <c r="AE3718">
        <v>36.720314000000002</v>
      </c>
      <c r="AF3718">
        <v>36.515490999999997</v>
      </c>
      <c r="AG3718">
        <v>36.153548999999998</v>
      </c>
      <c r="AH3718">
        <v>35.944744</v>
      </c>
      <c r="AI3718">
        <v>35.821167000000003</v>
      </c>
      <c r="AJ3718">
        <v>35.655563000000001</v>
      </c>
      <c r="AK3718">
        <v>35.45787</v>
      </c>
      <c r="AL3718">
        <v>35.281196999999999</v>
      </c>
      <c r="AM3718">
        <v>35.020350999999998</v>
      </c>
      <c r="AN3718">
        <v>34.775599999999997</v>
      </c>
      <c r="AO3718" s="1">
        <v>4.0000000000000001E-3</v>
      </c>
    </row>
    <row r="3719" spans="1:41" hidden="1" x14ac:dyDescent="0.2">
      <c r="A3719" t="s">
        <v>2704</v>
      </c>
      <c r="B3719" t="s">
        <v>104</v>
      </c>
    </row>
    <row r="3720" spans="1:41" hidden="1" x14ac:dyDescent="0.2">
      <c r="A3720" t="s">
        <v>2704</v>
      </c>
      <c r="B3720" t="s">
        <v>17</v>
      </c>
      <c r="C3720" t="s">
        <v>2648</v>
      </c>
      <c r="D3720" t="s">
        <v>2669</v>
      </c>
      <c r="E3720" t="s">
        <v>2654</v>
      </c>
      <c r="I3720" t="s">
        <v>10</v>
      </c>
    </row>
    <row r="3721" spans="1:41" hidden="1" x14ac:dyDescent="0.2">
      <c r="A3721" t="s">
        <v>2704</v>
      </c>
      <c r="B3721" t="s">
        <v>11</v>
      </c>
      <c r="C3721" t="s">
        <v>2648</v>
      </c>
      <c r="D3721" t="s">
        <v>2669</v>
      </c>
      <c r="E3721" t="s">
        <v>2654</v>
      </c>
      <c r="F3721" t="s">
        <v>2651</v>
      </c>
      <c r="H3721" t="s">
        <v>3039</v>
      </c>
      <c r="I3721" t="s">
        <v>10</v>
      </c>
      <c r="K3721">
        <v>19.993411999999999</v>
      </c>
      <c r="L3721">
        <v>19.952019</v>
      </c>
      <c r="M3721">
        <v>18.050180000000001</v>
      </c>
      <c r="N3721">
        <v>18.226797000000001</v>
      </c>
      <c r="O3721">
        <v>17.366125</v>
      </c>
      <c r="P3721">
        <v>16.619978</v>
      </c>
      <c r="Q3721">
        <v>15.977002000000001</v>
      </c>
      <c r="R3721">
        <v>16.206907000000001</v>
      </c>
      <c r="S3721">
        <v>16.337620000000001</v>
      </c>
      <c r="T3721">
        <v>16.332701</v>
      </c>
      <c r="U3721">
        <v>16.634474000000001</v>
      </c>
      <c r="V3721">
        <v>16.791132000000001</v>
      </c>
      <c r="W3721">
        <v>16.891237</v>
      </c>
      <c r="X3721">
        <v>16.976082000000002</v>
      </c>
      <c r="Y3721">
        <v>17.079989999999999</v>
      </c>
      <c r="Z3721">
        <v>17.249243</v>
      </c>
      <c r="AA3721">
        <v>17.472332000000002</v>
      </c>
      <c r="AB3721">
        <v>17.608097000000001</v>
      </c>
      <c r="AC3721">
        <v>17.676597999999998</v>
      </c>
      <c r="AD3721">
        <v>17.914528000000001</v>
      </c>
      <c r="AE3721">
        <v>18.018236000000002</v>
      </c>
      <c r="AF3721">
        <v>18.034441000000001</v>
      </c>
      <c r="AG3721">
        <v>18.266400999999998</v>
      </c>
      <c r="AH3721">
        <v>18.534137999999999</v>
      </c>
      <c r="AI3721">
        <v>18.633248999999999</v>
      </c>
      <c r="AJ3721">
        <v>18.856535000000001</v>
      </c>
      <c r="AK3721">
        <v>18.876396</v>
      </c>
      <c r="AL3721">
        <v>18.797923999999998</v>
      </c>
      <c r="AM3721">
        <v>18.793286999999999</v>
      </c>
      <c r="AN3721">
        <v>18.724284999999998</v>
      </c>
      <c r="AO3721" s="1">
        <v>-2E-3</v>
      </c>
    </row>
    <row r="3722" spans="1:41" hidden="1" x14ac:dyDescent="0.2">
      <c r="A3722" t="s">
        <v>2704</v>
      </c>
      <c r="B3722" t="s">
        <v>13</v>
      </c>
      <c r="C3722" t="s">
        <v>2648</v>
      </c>
      <c r="D3722" t="s">
        <v>2669</v>
      </c>
      <c r="E3722" t="s">
        <v>2654</v>
      </c>
      <c r="F3722" t="s">
        <v>2652</v>
      </c>
      <c r="H3722" t="s">
        <v>3040</v>
      </c>
      <c r="I3722" t="s">
        <v>10</v>
      </c>
      <c r="K3722">
        <v>19.993411999999999</v>
      </c>
      <c r="L3722">
        <v>19.952019</v>
      </c>
      <c r="M3722">
        <v>17.637808</v>
      </c>
      <c r="N3722">
        <v>17.309370000000001</v>
      </c>
      <c r="O3722">
        <v>16.426428000000001</v>
      </c>
      <c r="P3722">
        <v>15.647031</v>
      </c>
      <c r="Q3722">
        <v>15.044518</v>
      </c>
      <c r="R3722">
        <v>15.220972</v>
      </c>
      <c r="S3722">
        <v>15.293749</v>
      </c>
      <c r="T3722">
        <v>15.275067</v>
      </c>
      <c r="U3722">
        <v>15.328903</v>
      </c>
      <c r="V3722">
        <v>15.422051</v>
      </c>
      <c r="W3722">
        <v>15.41982</v>
      </c>
      <c r="X3722">
        <v>15.291437999999999</v>
      </c>
      <c r="Y3722">
        <v>15.283491</v>
      </c>
      <c r="Z3722">
        <v>15.253909999999999</v>
      </c>
      <c r="AA3722">
        <v>15.255815999999999</v>
      </c>
      <c r="AB3722">
        <v>15.389620000000001</v>
      </c>
      <c r="AC3722">
        <v>15.374128000000001</v>
      </c>
      <c r="AD3722">
        <v>15.708178999999999</v>
      </c>
      <c r="AE3722">
        <v>15.846539999999999</v>
      </c>
      <c r="AF3722">
        <v>15.850263999999999</v>
      </c>
      <c r="AG3722">
        <v>16.105934000000001</v>
      </c>
      <c r="AH3722">
        <v>16.22636</v>
      </c>
      <c r="AI3722">
        <v>16.277232999999999</v>
      </c>
      <c r="AJ3722">
        <v>16.511703000000001</v>
      </c>
      <c r="AK3722">
        <v>16.382601000000001</v>
      </c>
      <c r="AL3722">
        <v>16.435596</v>
      </c>
      <c r="AM3722">
        <v>16.649418000000001</v>
      </c>
      <c r="AN3722">
        <v>16.729704000000002</v>
      </c>
      <c r="AO3722" s="1">
        <v>-6.0000000000000001E-3</v>
      </c>
    </row>
    <row r="3723" spans="1:41" hidden="1" x14ac:dyDescent="0.2">
      <c r="A3723" t="s">
        <v>2704</v>
      </c>
      <c r="B3723" t="s">
        <v>15</v>
      </c>
      <c r="C3723" t="s">
        <v>2648</v>
      </c>
      <c r="D3723" t="s">
        <v>2669</v>
      </c>
      <c r="E3723" t="s">
        <v>2654</v>
      </c>
      <c r="F3723" t="s">
        <v>2653</v>
      </c>
      <c r="H3723" t="s">
        <v>3041</v>
      </c>
      <c r="I3723" t="s">
        <v>10</v>
      </c>
      <c r="K3723">
        <v>19.993411999999999</v>
      </c>
      <c r="L3723">
        <v>19.952019</v>
      </c>
      <c r="M3723">
        <v>18.015440000000002</v>
      </c>
      <c r="N3723">
        <v>18.561091999999999</v>
      </c>
      <c r="O3723">
        <v>18.038778000000001</v>
      </c>
      <c r="P3723">
        <v>17.433240999999999</v>
      </c>
      <c r="Q3723">
        <v>16.931425000000001</v>
      </c>
      <c r="R3723">
        <v>17.442599999999999</v>
      </c>
      <c r="S3723">
        <v>18.388762</v>
      </c>
      <c r="T3723">
        <v>18.683432</v>
      </c>
      <c r="U3723">
        <v>19.066257</v>
      </c>
      <c r="V3723">
        <v>19.408895000000001</v>
      </c>
      <c r="W3723">
        <v>19.685328999999999</v>
      </c>
      <c r="X3723">
        <v>19.865141000000001</v>
      </c>
      <c r="Y3723">
        <v>19.94293</v>
      </c>
      <c r="Z3723">
        <v>20.120911</v>
      </c>
      <c r="AA3723">
        <v>20.384212000000002</v>
      </c>
      <c r="AB3723">
        <v>20.462177000000001</v>
      </c>
      <c r="AC3723">
        <v>20.569597000000002</v>
      </c>
      <c r="AD3723">
        <v>20.262840000000001</v>
      </c>
      <c r="AE3723">
        <v>20.242273000000001</v>
      </c>
      <c r="AF3723">
        <v>20.320105000000002</v>
      </c>
      <c r="AG3723">
        <v>20.596235</v>
      </c>
      <c r="AH3723">
        <v>20.78163</v>
      </c>
      <c r="AI3723">
        <v>21.132114000000001</v>
      </c>
      <c r="AJ3723">
        <v>21.23649</v>
      </c>
      <c r="AK3723">
        <v>21.293388</v>
      </c>
      <c r="AL3723">
        <v>21.112971999999999</v>
      </c>
      <c r="AM3723">
        <v>21.139837</v>
      </c>
      <c r="AN3723">
        <v>21.191496000000001</v>
      </c>
      <c r="AO3723" s="1">
        <v>2E-3</v>
      </c>
    </row>
    <row r="3724" spans="1:41" hidden="1" x14ac:dyDescent="0.2">
      <c r="A3724" t="s">
        <v>2704</v>
      </c>
      <c r="B3724" t="s">
        <v>36</v>
      </c>
      <c r="C3724" t="s">
        <v>2648</v>
      </c>
      <c r="D3724" t="s">
        <v>2669</v>
      </c>
      <c r="E3724" t="s">
        <v>2660</v>
      </c>
      <c r="I3724" t="s">
        <v>10</v>
      </c>
    </row>
    <row r="3725" spans="1:41" hidden="1" x14ac:dyDescent="0.2">
      <c r="A3725" t="s">
        <v>2704</v>
      </c>
      <c r="B3725" t="s">
        <v>11</v>
      </c>
      <c r="C3725" t="s">
        <v>2648</v>
      </c>
      <c r="D3725" t="s">
        <v>2669</v>
      </c>
      <c r="E3725" t="s">
        <v>2660</v>
      </c>
      <c r="F3725" t="s">
        <v>2651</v>
      </c>
      <c r="H3725" t="s">
        <v>3042</v>
      </c>
      <c r="I3725" t="s">
        <v>10</v>
      </c>
      <c r="K3725">
        <v>10.514134</v>
      </c>
      <c r="L3725">
        <v>11.010865000000001</v>
      </c>
      <c r="M3725">
        <v>10.436128</v>
      </c>
      <c r="N3725">
        <v>11.089123000000001</v>
      </c>
      <c r="O3725">
        <v>10.939044000000001</v>
      </c>
      <c r="P3725">
        <v>10.831708000000001</v>
      </c>
      <c r="Q3725">
        <v>10.901605</v>
      </c>
      <c r="R3725">
        <v>11.106865000000001</v>
      </c>
      <c r="S3725">
        <v>11.204986999999999</v>
      </c>
      <c r="T3725">
        <v>11.360044</v>
      </c>
      <c r="U3725">
        <v>11.540702</v>
      </c>
      <c r="V3725">
        <v>11.68164</v>
      </c>
      <c r="W3725">
        <v>11.802149</v>
      </c>
      <c r="X3725">
        <v>11.814080000000001</v>
      </c>
      <c r="Y3725">
        <v>11.833508</v>
      </c>
      <c r="Z3725">
        <v>11.767187</v>
      </c>
      <c r="AA3725">
        <v>11.690477</v>
      </c>
      <c r="AB3725">
        <v>11.933922000000001</v>
      </c>
      <c r="AC3725">
        <v>11.791672</v>
      </c>
      <c r="AD3725">
        <v>12.314840999999999</v>
      </c>
      <c r="AE3725">
        <v>12.486753</v>
      </c>
      <c r="AF3725">
        <v>12.627501000000001</v>
      </c>
      <c r="AG3725">
        <v>12.998554</v>
      </c>
      <c r="AH3725">
        <v>13.245115</v>
      </c>
      <c r="AI3725">
        <v>13.320997</v>
      </c>
      <c r="AJ3725">
        <v>13.498500999999999</v>
      </c>
      <c r="AK3725">
        <v>13.554956000000001</v>
      </c>
      <c r="AL3725">
        <v>13.535283</v>
      </c>
      <c r="AM3725">
        <v>13.546697999999999</v>
      </c>
      <c r="AN3725">
        <v>13.503389</v>
      </c>
      <c r="AO3725" s="1">
        <v>8.9999999999999993E-3</v>
      </c>
    </row>
    <row r="3726" spans="1:41" hidden="1" x14ac:dyDescent="0.2">
      <c r="A3726" t="s">
        <v>2704</v>
      </c>
      <c r="B3726" t="s">
        <v>13</v>
      </c>
      <c r="C3726" t="s">
        <v>2648</v>
      </c>
      <c r="D3726" t="s">
        <v>2669</v>
      </c>
      <c r="E3726" t="s">
        <v>2660</v>
      </c>
      <c r="F3726" t="s">
        <v>2652</v>
      </c>
      <c r="H3726" t="s">
        <v>3043</v>
      </c>
      <c r="I3726" t="s">
        <v>10</v>
      </c>
      <c r="K3726">
        <v>10.514134</v>
      </c>
      <c r="L3726">
        <v>11.010865000000001</v>
      </c>
      <c r="M3726">
        <v>10.139296999999999</v>
      </c>
      <c r="N3726">
        <v>10.580994</v>
      </c>
      <c r="O3726">
        <v>10.34277</v>
      </c>
      <c r="P3726">
        <v>10.269823000000001</v>
      </c>
      <c r="Q3726">
        <v>10.315454000000001</v>
      </c>
      <c r="R3726">
        <v>10.468781</v>
      </c>
      <c r="S3726">
        <v>10.567779</v>
      </c>
      <c r="T3726">
        <v>10.633808999999999</v>
      </c>
      <c r="U3726">
        <v>10.714915</v>
      </c>
      <c r="V3726">
        <v>10.823005</v>
      </c>
      <c r="W3726">
        <v>10.864489000000001</v>
      </c>
      <c r="X3726">
        <v>10.812756</v>
      </c>
      <c r="Y3726">
        <v>10.832162</v>
      </c>
      <c r="Z3726">
        <v>10.859031999999999</v>
      </c>
      <c r="AA3726">
        <v>10.865892000000001</v>
      </c>
      <c r="AB3726">
        <v>11.008751999999999</v>
      </c>
      <c r="AC3726">
        <v>11.009130000000001</v>
      </c>
      <c r="AD3726">
        <v>11.330676</v>
      </c>
      <c r="AE3726">
        <v>11.516909</v>
      </c>
      <c r="AF3726">
        <v>11.566421999999999</v>
      </c>
      <c r="AG3726">
        <v>11.722477</v>
      </c>
      <c r="AH3726">
        <v>11.842681000000001</v>
      </c>
      <c r="AI3726">
        <v>11.905239999999999</v>
      </c>
      <c r="AJ3726">
        <v>12.134957999999999</v>
      </c>
      <c r="AK3726">
        <v>12.026838</v>
      </c>
      <c r="AL3726">
        <v>12.078521</v>
      </c>
      <c r="AM3726">
        <v>12.252548000000001</v>
      </c>
      <c r="AN3726">
        <v>12.309078</v>
      </c>
      <c r="AO3726" s="1">
        <v>5.0000000000000001E-3</v>
      </c>
    </row>
    <row r="3727" spans="1:41" hidden="1" x14ac:dyDescent="0.2">
      <c r="A3727" t="s">
        <v>2704</v>
      </c>
      <c r="B3727" t="s">
        <v>15</v>
      </c>
      <c r="C3727" t="s">
        <v>2648</v>
      </c>
      <c r="D3727" t="s">
        <v>2669</v>
      </c>
      <c r="E3727" t="s">
        <v>2660</v>
      </c>
      <c r="F3727" t="s">
        <v>2653</v>
      </c>
      <c r="H3727" t="s">
        <v>3044</v>
      </c>
      <c r="I3727" t="s">
        <v>10</v>
      </c>
      <c r="K3727">
        <v>10.514134</v>
      </c>
      <c r="L3727">
        <v>11.010865000000001</v>
      </c>
      <c r="M3727">
        <v>10.696847999999999</v>
      </c>
      <c r="N3727">
        <v>11.550445</v>
      </c>
      <c r="O3727">
        <v>11.441763</v>
      </c>
      <c r="P3727">
        <v>11.52323</v>
      </c>
      <c r="Q3727">
        <v>11.688216000000001</v>
      </c>
      <c r="R3727">
        <v>12.048492</v>
      </c>
      <c r="S3727">
        <v>12.822016</v>
      </c>
      <c r="T3727">
        <v>12.918794999999999</v>
      </c>
      <c r="U3727">
        <v>13.139594000000001</v>
      </c>
      <c r="V3727">
        <v>13.449211999999999</v>
      </c>
      <c r="W3727">
        <v>13.724030000000001</v>
      </c>
      <c r="X3727">
        <v>13.839135000000001</v>
      </c>
      <c r="Y3727">
        <v>13.824374000000001</v>
      </c>
      <c r="Z3727">
        <v>14.072329</v>
      </c>
      <c r="AA3727">
        <v>13.983034</v>
      </c>
      <c r="AB3727">
        <v>14.380637</v>
      </c>
      <c r="AC3727">
        <v>14.229115999999999</v>
      </c>
      <c r="AD3727">
        <v>14.562937</v>
      </c>
      <c r="AE3727">
        <v>14.712583</v>
      </c>
      <c r="AF3727">
        <v>14.822289</v>
      </c>
      <c r="AG3727">
        <v>15.100692</v>
      </c>
      <c r="AH3727">
        <v>15.040118</v>
      </c>
      <c r="AI3727">
        <v>15.136564999999999</v>
      </c>
      <c r="AJ3727">
        <v>15.310995999999999</v>
      </c>
      <c r="AK3727">
        <v>15.319939</v>
      </c>
      <c r="AL3727">
        <v>15.393786</v>
      </c>
      <c r="AM3727">
        <v>15.470294000000001</v>
      </c>
      <c r="AN3727">
        <v>15.4361</v>
      </c>
      <c r="AO3727" s="1">
        <v>1.2999999999999999E-2</v>
      </c>
    </row>
    <row r="3728" spans="1:41" hidden="1" x14ac:dyDescent="0.2">
      <c r="A3728" t="s">
        <v>2704</v>
      </c>
      <c r="B3728" t="s">
        <v>21</v>
      </c>
      <c r="C3728" t="s">
        <v>2648</v>
      </c>
      <c r="D3728" t="s">
        <v>2669</v>
      </c>
      <c r="E3728" t="s">
        <v>2655</v>
      </c>
      <c r="I3728" t="s">
        <v>10</v>
      </c>
    </row>
    <row r="3729" spans="1:41" hidden="1" x14ac:dyDescent="0.2">
      <c r="A3729" t="s">
        <v>2704</v>
      </c>
      <c r="B3729" t="s">
        <v>11</v>
      </c>
      <c r="C3729" t="s">
        <v>2648</v>
      </c>
      <c r="D3729" t="s">
        <v>2669</v>
      </c>
      <c r="E3729" t="s">
        <v>2655</v>
      </c>
      <c r="F3729" t="s">
        <v>2651</v>
      </c>
      <c r="H3729" t="s">
        <v>3045</v>
      </c>
      <c r="I3729" t="s">
        <v>10</v>
      </c>
      <c r="K3729">
        <v>4.4924520000000001</v>
      </c>
      <c r="L3729">
        <v>3.6152160000000002</v>
      </c>
      <c r="M3729">
        <v>3.3803559999999999</v>
      </c>
      <c r="N3729">
        <v>3.1606610000000002</v>
      </c>
      <c r="O3729">
        <v>3.0114860000000001</v>
      </c>
      <c r="P3729">
        <v>3.02258</v>
      </c>
      <c r="Q3729">
        <v>3.1570689999999999</v>
      </c>
      <c r="R3729">
        <v>3.3190360000000001</v>
      </c>
      <c r="S3729">
        <v>3.4115829999999998</v>
      </c>
      <c r="T3729">
        <v>3.4569179999999999</v>
      </c>
      <c r="U3729">
        <v>3.5209779999999999</v>
      </c>
      <c r="V3729">
        <v>3.5251100000000002</v>
      </c>
      <c r="W3729">
        <v>3.5717159999999999</v>
      </c>
      <c r="X3729">
        <v>3.491025</v>
      </c>
      <c r="Y3729">
        <v>3.4195600000000002</v>
      </c>
      <c r="Z3729">
        <v>3.396458</v>
      </c>
      <c r="AA3729">
        <v>3.380131</v>
      </c>
      <c r="AB3729">
        <v>3.3837350000000002</v>
      </c>
      <c r="AC3729">
        <v>3.3727999999999998</v>
      </c>
      <c r="AD3729">
        <v>3.4063340000000002</v>
      </c>
      <c r="AE3729">
        <v>3.388239</v>
      </c>
      <c r="AF3729">
        <v>3.3693939999999998</v>
      </c>
      <c r="AG3729">
        <v>3.3494860000000002</v>
      </c>
      <c r="AH3729">
        <v>3.297768</v>
      </c>
      <c r="AI3729">
        <v>3.2727680000000001</v>
      </c>
      <c r="AJ3729">
        <v>3.256875</v>
      </c>
      <c r="AK3729">
        <v>3.230502</v>
      </c>
      <c r="AL3729">
        <v>3.2265100000000002</v>
      </c>
      <c r="AM3729">
        <v>3.1987049999999999</v>
      </c>
      <c r="AN3729">
        <v>3.1883330000000001</v>
      </c>
      <c r="AO3729" s="1">
        <v>-1.2E-2</v>
      </c>
    </row>
    <row r="3730" spans="1:41" hidden="1" x14ac:dyDescent="0.2">
      <c r="A3730" t="s">
        <v>2704</v>
      </c>
      <c r="B3730" t="s">
        <v>13</v>
      </c>
      <c r="C3730" t="s">
        <v>2648</v>
      </c>
      <c r="D3730" t="s">
        <v>2669</v>
      </c>
      <c r="E3730" t="s">
        <v>2655</v>
      </c>
      <c r="F3730" t="s">
        <v>2652</v>
      </c>
      <c r="H3730" t="s">
        <v>3046</v>
      </c>
      <c r="I3730" t="s">
        <v>10</v>
      </c>
      <c r="K3730">
        <v>4.5052479999999999</v>
      </c>
      <c r="L3730">
        <v>3.3595969999999999</v>
      </c>
      <c r="M3730">
        <v>2.98393</v>
      </c>
      <c r="N3730">
        <v>2.713965</v>
      </c>
      <c r="O3730">
        <v>2.5502419999999999</v>
      </c>
      <c r="P3730">
        <v>2.5248889999999999</v>
      </c>
      <c r="Q3730">
        <v>2.5626799999999998</v>
      </c>
      <c r="R3730">
        <v>2.701962</v>
      </c>
      <c r="S3730">
        <v>2.7710819999999998</v>
      </c>
      <c r="T3730">
        <v>2.8067549999999999</v>
      </c>
      <c r="U3730">
        <v>2.8132100000000002</v>
      </c>
      <c r="V3730">
        <v>2.7825839999999999</v>
      </c>
      <c r="W3730">
        <v>2.8246120000000001</v>
      </c>
      <c r="X3730">
        <v>2.7858640000000001</v>
      </c>
      <c r="Y3730">
        <v>2.7301319999999998</v>
      </c>
      <c r="Z3730">
        <v>2.7004229999999998</v>
      </c>
      <c r="AA3730">
        <v>2.6679200000000001</v>
      </c>
      <c r="AB3730">
        <v>2.6267480000000001</v>
      </c>
      <c r="AC3730">
        <v>2.6167129999999998</v>
      </c>
      <c r="AD3730">
        <v>2.5901160000000001</v>
      </c>
      <c r="AE3730">
        <v>2.5581700000000001</v>
      </c>
      <c r="AF3730">
        <v>2.497179</v>
      </c>
      <c r="AG3730">
        <v>2.4615200000000002</v>
      </c>
      <c r="AH3730">
        <v>2.4513440000000002</v>
      </c>
      <c r="AI3730">
        <v>2.4484050000000002</v>
      </c>
      <c r="AJ3730">
        <v>2.4353449999999999</v>
      </c>
      <c r="AK3730">
        <v>2.4095979999999999</v>
      </c>
      <c r="AL3730">
        <v>2.3836170000000001</v>
      </c>
      <c r="AM3730">
        <v>2.3751199999999999</v>
      </c>
      <c r="AN3730">
        <v>2.3674369999999998</v>
      </c>
      <c r="AO3730" s="1">
        <v>-2.1999999999999999E-2</v>
      </c>
    </row>
    <row r="3731" spans="1:41" hidden="1" x14ac:dyDescent="0.2">
      <c r="A3731" t="s">
        <v>2704</v>
      </c>
      <c r="B3731" t="s">
        <v>15</v>
      </c>
      <c r="C3731" t="s">
        <v>2648</v>
      </c>
      <c r="D3731" t="s">
        <v>2669</v>
      </c>
      <c r="E3731" t="s">
        <v>2655</v>
      </c>
      <c r="F3731" t="s">
        <v>2653</v>
      </c>
      <c r="H3731" t="s">
        <v>3047</v>
      </c>
      <c r="I3731" t="s">
        <v>10</v>
      </c>
      <c r="K3731">
        <v>4.4795959999999999</v>
      </c>
      <c r="L3731">
        <v>4.1579030000000001</v>
      </c>
      <c r="M3731">
        <v>4.1706669999999999</v>
      </c>
      <c r="N3731">
        <v>4.0902310000000002</v>
      </c>
      <c r="O3731">
        <v>4.044708</v>
      </c>
      <c r="P3731">
        <v>4.2033820000000004</v>
      </c>
      <c r="Q3731">
        <v>4.3255689999999998</v>
      </c>
      <c r="R3731">
        <v>4.6110850000000001</v>
      </c>
      <c r="S3731">
        <v>4.8827150000000001</v>
      </c>
      <c r="T3731">
        <v>5.0620750000000001</v>
      </c>
      <c r="U3731">
        <v>5.2618710000000002</v>
      </c>
      <c r="V3731">
        <v>5.4437379999999997</v>
      </c>
      <c r="W3731">
        <v>5.5690119999999999</v>
      </c>
      <c r="X3731">
        <v>5.6639879999999998</v>
      </c>
      <c r="Y3731">
        <v>5.7050640000000001</v>
      </c>
      <c r="Z3731">
        <v>5.8420820000000004</v>
      </c>
      <c r="AA3731">
        <v>5.8626959999999997</v>
      </c>
      <c r="AB3731">
        <v>5.9100590000000004</v>
      </c>
      <c r="AC3731">
        <v>6.0049760000000001</v>
      </c>
      <c r="AD3731">
        <v>6.1363219999999998</v>
      </c>
      <c r="AE3731">
        <v>6.1874969999999996</v>
      </c>
      <c r="AF3731">
        <v>6.1700739999999996</v>
      </c>
      <c r="AG3731">
        <v>6.1330369999999998</v>
      </c>
      <c r="AH3731">
        <v>6.2332640000000001</v>
      </c>
      <c r="AI3731">
        <v>6.2838310000000002</v>
      </c>
      <c r="AJ3731">
        <v>6.3037970000000003</v>
      </c>
      <c r="AK3731">
        <v>6.4107690000000002</v>
      </c>
      <c r="AL3731">
        <v>6.4476610000000001</v>
      </c>
      <c r="AM3731">
        <v>6.5510770000000003</v>
      </c>
      <c r="AN3731">
        <v>6.5802709999999998</v>
      </c>
      <c r="AO3731" s="1">
        <v>1.2999999999999999E-2</v>
      </c>
    </row>
    <row r="3732" spans="1:41" hidden="1" x14ac:dyDescent="0.2">
      <c r="A3732" t="s">
        <v>2704</v>
      </c>
      <c r="B3732" t="s">
        <v>114</v>
      </c>
      <c r="C3732" t="s">
        <v>2648</v>
      </c>
      <c r="D3732" t="s">
        <v>2669</v>
      </c>
      <c r="E3732" t="s">
        <v>2670</v>
      </c>
      <c r="I3732" t="s">
        <v>10</v>
      </c>
    </row>
    <row r="3733" spans="1:41" hidden="1" x14ac:dyDescent="0.2">
      <c r="A3733" t="s">
        <v>2704</v>
      </c>
      <c r="B3733" t="s">
        <v>11</v>
      </c>
      <c r="C3733" t="s">
        <v>2648</v>
      </c>
      <c r="D3733" t="s">
        <v>2669</v>
      </c>
      <c r="E3733" t="s">
        <v>2670</v>
      </c>
      <c r="F3733" t="s">
        <v>2651</v>
      </c>
      <c r="H3733" t="s">
        <v>3048</v>
      </c>
      <c r="I3733" t="s">
        <v>10</v>
      </c>
      <c r="K3733">
        <v>2.0490439999999999</v>
      </c>
      <c r="L3733">
        <v>2.0183770000000001</v>
      </c>
      <c r="M3733">
        <v>1.9917940000000001</v>
      </c>
      <c r="N3733">
        <v>1.989889</v>
      </c>
      <c r="O3733">
        <v>1.9759040000000001</v>
      </c>
      <c r="P3733">
        <v>1.9598850000000001</v>
      </c>
      <c r="Q3733">
        <v>1.9544699999999999</v>
      </c>
      <c r="R3733">
        <v>1.957384</v>
      </c>
      <c r="S3733">
        <v>1.949697</v>
      </c>
      <c r="T3733">
        <v>1.9442680000000001</v>
      </c>
      <c r="U3733">
        <v>1.9376420000000001</v>
      </c>
      <c r="V3733">
        <v>1.9327030000000001</v>
      </c>
      <c r="W3733">
        <v>1.9424920000000001</v>
      </c>
      <c r="X3733">
        <v>1.935983</v>
      </c>
      <c r="Y3733">
        <v>1.9315260000000001</v>
      </c>
      <c r="Z3733">
        <v>1.928077</v>
      </c>
      <c r="AA3733">
        <v>1.9208909999999999</v>
      </c>
      <c r="AB3733">
        <v>1.9129179999999999</v>
      </c>
      <c r="AC3733">
        <v>1.9098090000000001</v>
      </c>
      <c r="AD3733">
        <v>1.908272</v>
      </c>
      <c r="AE3733">
        <v>1.906126</v>
      </c>
      <c r="AF3733">
        <v>1.9001349999999999</v>
      </c>
      <c r="AG3733">
        <v>1.8974070000000001</v>
      </c>
      <c r="AH3733">
        <v>1.8946430000000001</v>
      </c>
      <c r="AI3733">
        <v>1.8953960000000001</v>
      </c>
      <c r="AJ3733">
        <v>1.8926750000000001</v>
      </c>
      <c r="AK3733">
        <v>1.888193</v>
      </c>
      <c r="AL3733">
        <v>1.883783</v>
      </c>
      <c r="AM3733">
        <v>1.880185</v>
      </c>
      <c r="AN3733">
        <v>1.8760110000000001</v>
      </c>
      <c r="AO3733" s="1">
        <v>-3.0000000000000001E-3</v>
      </c>
    </row>
    <row r="3734" spans="1:41" hidden="1" x14ac:dyDescent="0.2">
      <c r="A3734" t="s">
        <v>2704</v>
      </c>
      <c r="B3734" t="s">
        <v>13</v>
      </c>
      <c r="C3734" t="s">
        <v>2648</v>
      </c>
      <c r="D3734" t="s">
        <v>2669</v>
      </c>
      <c r="E3734" t="s">
        <v>2670</v>
      </c>
      <c r="F3734" t="s">
        <v>2652</v>
      </c>
      <c r="H3734" t="s">
        <v>3049</v>
      </c>
      <c r="I3734" t="s">
        <v>10</v>
      </c>
      <c r="K3734">
        <v>2.0981529999999999</v>
      </c>
      <c r="L3734">
        <v>1.9532879999999999</v>
      </c>
      <c r="M3734">
        <v>1.9680089999999999</v>
      </c>
      <c r="N3734">
        <v>1.985806</v>
      </c>
      <c r="O3734">
        <v>1.959584</v>
      </c>
      <c r="P3734">
        <v>1.94045</v>
      </c>
      <c r="Q3734">
        <v>1.9384410000000001</v>
      </c>
      <c r="R3734">
        <v>1.9335800000000001</v>
      </c>
      <c r="S3734">
        <v>1.9187460000000001</v>
      </c>
      <c r="T3734">
        <v>1.9063909999999999</v>
      </c>
      <c r="U3734">
        <v>1.8997980000000001</v>
      </c>
      <c r="V3734">
        <v>1.905816</v>
      </c>
      <c r="W3734">
        <v>1.902552</v>
      </c>
      <c r="X3734">
        <v>1.903661</v>
      </c>
      <c r="Y3734">
        <v>1.898045</v>
      </c>
      <c r="Z3734">
        <v>1.882825</v>
      </c>
      <c r="AA3734">
        <v>1.8764400000000001</v>
      </c>
      <c r="AB3734">
        <v>1.8711070000000001</v>
      </c>
      <c r="AC3734">
        <v>1.8653580000000001</v>
      </c>
      <c r="AD3734">
        <v>1.8644019999999999</v>
      </c>
      <c r="AE3734">
        <v>1.8600399999999999</v>
      </c>
      <c r="AF3734">
        <v>1.8516049999999999</v>
      </c>
      <c r="AG3734">
        <v>1.845205</v>
      </c>
      <c r="AH3734">
        <v>1.838921</v>
      </c>
      <c r="AI3734">
        <v>1.8334820000000001</v>
      </c>
      <c r="AJ3734">
        <v>1.8288390000000001</v>
      </c>
      <c r="AK3734">
        <v>1.8205150000000001</v>
      </c>
      <c r="AL3734">
        <v>1.8162860000000001</v>
      </c>
      <c r="AM3734">
        <v>1.811569</v>
      </c>
      <c r="AN3734">
        <v>1.805944</v>
      </c>
      <c r="AO3734" s="1">
        <v>-5.0000000000000001E-3</v>
      </c>
    </row>
    <row r="3735" spans="1:41" hidden="1" x14ac:dyDescent="0.2">
      <c r="A3735" t="s">
        <v>2704</v>
      </c>
      <c r="B3735" t="s">
        <v>15</v>
      </c>
      <c r="C3735" t="s">
        <v>2648</v>
      </c>
      <c r="D3735" t="s">
        <v>2669</v>
      </c>
      <c r="E3735" t="s">
        <v>2670</v>
      </c>
      <c r="F3735" t="s">
        <v>2653</v>
      </c>
      <c r="H3735" t="s">
        <v>3050</v>
      </c>
      <c r="I3735" t="s">
        <v>10</v>
      </c>
      <c r="K3735">
        <v>2.0982319999999999</v>
      </c>
      <c r="L3735">
        <v>1.9828570000000001</v>
      </c>
      <c r="M3735">
        <v>2.0335559999999999</v>
      </c>
      <c r="N3735">
        <v>2.1259950000000001</v>
      </c>
      <c r="O3735">
        <v>2.00251</v>
      </c>
      <c r="P3735">
        <v>1.9984919999999999</v>
      </c>
      <c r="Q3735">
        <v>2.0005009999999999</v>
      </c>
      <c r="R3735">
        <v>2.0089329999999999</v>
      </c>
      <c r="S3735">
        <v>2.0100720000000001</v>
      </c>
      <c r="T3735">
        <v>2.0177339999999999</v>
      </c>
      <c r="U3735">
        <v>2.0174439999999998</v>
      </c>
      <c r="V3735">
        <v>2.014783</v>
      </c>
      <c r="W3735">
        <v>2.0154529999999999</v>
      </c>
      <c r="X3735">
        <v>2.0151539999999999</v>
      </c>
      <c r="Y3735">
        <v>2.0198200000000002</v>
      </c>
      <c r="Z3735">
        <v>2.0171410000000001</v>
      </c>
      <c r="AA3735">
        <v>2.0166439999999999</v>
      </c>
      <c r="AB3735">
        <v>2.0184660000000001</v>
      </c>
      <c r="AC3735">
        <v>2.0197829999999999</v>
      </c>
      <c r="AD3735">
        <v>2.0200999999999998</v>
      </c>
      <c r="AE3735">
        <v>2.0205009999999999</v>
      </c>
      <c r="AF3735">
        <v>2.018338</v>
      </c>
      <c r="AG3735">
        <v>2.0167350000000002</v>
      </c>
      <c r="AH3735">
        <v>2.0147590000000002</v>
      </c>
      <c r="AI3735">
        <v>2.0150320000000002</v>
      </c>
      <c r="AJ3735">
        <v>2.0090170000000001</v>
      </c>
      <c r="AK3735">
        <v>2.0055990000000001</v>
      </c>
      <c r="AL3735">
        <v>2.0019629999999999</v>
      </c>
      <c r="AM3735">
        <v>1.997584</v>
      </c>
      <c r="AN3735">
        <v>1.9946010000000001</v>
      </c>
      <c r="AO3735" s="1">
        <v>-2E-3</v>
      </c>
    </row>
    <row r="3736" spans="1:41" hidden="1" x14ac:dyDescent="0.2">
      <c r="A3736" t="s">
        <v>2704</v>
      </c>
      <c r="B3736" t="s">
        <v>118</v>
      </c>
      <c r="C3736" t="s">
        <v>2648</v>
      </c>
      <c r="D3736" t="s">
        <v>2669</v>
      </c>
      <c r="E3736" t="s">
        <v>2671</v>
      </c>
      <c r="I3736" t="s">
        <v>10</v>
      </c>
    </row>
    <row r="3737" spans="1:41" hidden="1" x14ac:dyDescent="0.2">
      <c r="A3737" t="s">
        <v>2704</v>
      </c>
      <c r="B3737" t="s">
        <v>11</v>
      </c>
      <c r="C3737" t="s">
        <v>2648</v>
      </c>
      <c r="D3737" t="s">
        <v>2669</v>
      </c>
      <c r="E3737" t="s">
        <v>2671</v>
      </c>
      <c r="F3737" t="s">
        <v>2651</v>
      </c>
      <c r="H3737" t="s">
        <v>3051</v>
      </c>
      <c r="I3737" t="s">
        <v>10</v>
      </c>
      <c r="K3737">
        <v>0.71666399999999997</v>
      </c>
      <c r="L3737">
        <v>0.71771300000000005</v>
      </c>
      <c r="M3737">
        <v>0.71981200000000001</v>
      </c>
      <c r="N3737">
        <v>0.72086099999999997</v>
      </c>
      <c r="O3737">
        <v>0.72295900000000002</v>
      </c>
      <c r="P3737">
        <v>0.72400900000000001</v>
      </c>
      <c r="Q3737">
        <v>0.72610699999999995</v>
      </c>
      <c r="R3737">
        <v>0.72715700000000005</v>
      </c>
      <c r="S3737">
        <v>0.72925499999999999</v>
      </c>
      <c r="T3737">
        <v>0.73135399999999995</v>
      </c>
      <c r="U3737">
        <v>0.73240300000000003</v>
      </c>
      <c r="V3737">
        <v>0.73450199999999999</v>
      </c>
      <c r="W3737">
        <v>0.73660000000000003</v>
      </c>
      <c r="X3737">
        <v>0.737649</v>
      </c>
      <c r="Y3737">
        <v>0.73974799999999996</v>
      </c>
      <c r="Z3737">
        <v>0.74184700000000003</v>
      </c>
      <c r="AA3737">
        <v>0.742896</v>
      </c>
      <c r="AB3737">
        <v>0.74499400000000005</v>
      </c>
      <c r="AC3737">
        <v>0.74709300000000001</v>
      </c>
      <c r="AD3737">
        <v>0.74919199999999997</v>
      </c>
      <c r="AE3737">
        <v>0.75129000000000001</v>
      </c>
      <c r="AF3737">
        <v>0.75338899999999998</v>
      </c>
      <c r="AG3737">
        <v>0.75548700000000002</v>
      </c>
      <c r="AH3737">
        <v>0.75758599999999998</v>
      </c>
      <c r="AI3737">
        <v>0.75968500000000005</v>
      </c>
      <c r="AJ3737">
        <v>0.76178299999999999</v>
      </c>
      <c r="AK3737">
        <v>0.76388199999999995</v>
      </c>
      <c r="AL3737">
        <v>0.76597999999999999</v>
      </c>
      <c r="AM3737">
        <v>0.76807899999999996</v>
      </c>
      <c r="AN3737">
        <v>0.770177</v>
      </c>
      <c r="AO3737" s="1">
        <v>2E-3</v>
      </c>
    </row>
    <row r="3738" spans="1:41" hidden="1" x14ac:dyDescent="0.2">
      <c r="A3738" t="s">
        <v>2704</v>
      </c>
      <c r="B3738" t="s">
        <v>13</v>
      </c>
      <c r="C3738" t="s">
        <v>2648</v>
      </c>
      <c r="D3738" t="s">
        <v>2669</v>
      </c>
      <c r="E3738" t="s">
        <v>2671</v>
      </c>
      <c r="F3738" t="s">
        <v>2652</v>
      </c>
      <c r="H3738" t="s">
        <v>3052</v>
      </c>
      <c r="I3738" t="s">
        <v>10</v>
      </c>
      <c r="K3738">
        <v>0.71666399999999997</v>
      </c>
      <c r="L3738">
        <v>0.71771300000000005</v>
      </c>
      <c r="M3738">
        <v>0.71981200000000001</v>
      </c>
      <c r="N3738">
        <v>0.72086099999999997</v>
      </c>
      <c r="O3738">
        <v>0.72295900000000002</v>
      </c>
      <c r="P3738">
        <v>0.72400900000000001</v>
      </c>
      <c r="Q3738">
        <v>0.72610699999999995</v>
      </c>
      <c r="R3738">
        <v>0.72715700000000005</v>
      </c>
      <c r="S3738">
        <v>0.72925499999999999</v>
      </c>
      <c r="T3738">
        <v>0.73135399999999995</v>
      </c>
      <c r="U3738">
        <v>0.73240300000000003</v>
      </c>
      <c r="V3738">
        <v>0.73450199999999999</v>
      </c>
      <c r="W3738">
        <v>0.73660000000000003</v>
      </c>
      <c r="X3738">
        <v>0.737649</v>
      </c>
      <c r="Y3738">
        <v>0.73974799999999996</v>
      </c>
      <c r="Z3738">
        <v>0.74184700000000003</v>
      </c>
      <c r="AA3738">
        <v>0.742896</v>
      </c>
      <c r="AB3738">
        <v>0.74499400000000005</v>
      </c>
      <c r="AC3738">
        <v>0.74709300000000001</v>
      </c>
      <c r="AD3738">
        <v>0.74919199999999997</v>
      </c>
      <c r="AE3738">
        <v>0.75129000000000001</v>
      </c>
      <c r="AF3738">
        <v>0.75338899999999998</v>
      </c>
      <c r="AG3738">
        <v>0.75548700000000002</v>
      </c>
      <c r="AH3738">
        <v>0.75758599999999998</v>
      </c>
      <c r="AI3738">
        <v>0.75968500000000005</v>
      </c>
      <c r="AJ3738">
        <v>0.76178299999999999</v>
      </c>
      <c r="AK3738">
        <v>0.76388199999999995</v>
      </c>
      <c r="AL3738">
        <v>0.76597999999999999</v>
      </c>
      <c r="AM3738">
        <v>0.76807899999999996</v>
      </c>
      <c r="AN3738">
        <v>0.770177</v>
      </c>
      <c r="AO3738" s="1">
        <v>2E-3</v>
      </c>
    </row>
    <row r="3739" spans="1:41" hidden="1" x14ac:dyDescent="0.2">
      <c r="A3739" t="s">
        <v>2704</v>
      </c>
      <c r="B3739" t="s">
        <v>15</v>
      </c>
      <c r="C3739" t="s">
        <v>2648</v>
      </c>
      <c r="D3739" t="s">
        <v>2669</v>
      </c>
      <c r="E3739" t="s">
        <v>2671</v>
      </c>
      <c r="F3739" t="s">
        <v>2653</v>
      </c>
      <c r="H3739" t="s">
        <v>3053</v>
      </c>
      <c r="I3739" t="s">
        <v>10</v>
      </c>
      <c r="K3739">
        <v>0.71666399999999997</v>
      </c>
      <c r="L3739">
        <v>0.71771300000000005</v>
      </c>
      <c r="M3739">
        <v>0.71981200000000001</v>
      </c>
      <c r="N3739">
        <v>0.72086099999999997</v>
      </c>
      <c r="O3739">
        <v>0.72295900000000002</v>
      </c>
      <c r="P3739">
        <v>0.72400900000000001</v>
      </c>
      <c r="Q3739">
        <v>0.72610699999999995</v>
      </c>
      <c r="R3739">
        <v>0.72715700000000005</v>
      </c>
      <c r="S3739">
        <v>0.72925499999999999</v>
      </c>
      <c r="T3739">
        <v>0.73135399999999995</v>
      </c>
      <c r="U3739">
        <v>0.73240300000000003</v>
      </c>
      <c r="V3739">
        <v>0.73450199999999999</v>
      </c>
      <c r="W3739">
        <v>0.73660000000000003</v>
      </c>
      <c r="X3739">
        <v>0.737649</v>
      </c>
      <c r="Y3739">
        <v>0.73974799999999996</v>
      </c>
      <c r="Z3739">
        <v>0.74184700000000003</v>
      </c>
      <c r="AA3739">
        <v>0.742896</v>
      </c>
      <c r="AB3739">
        <v>0.74499400000000005</v>
      </c>
      <c r="AC3739">
        <v>0.74709300000000001</v>
      </c>
      <c r="AD3739">
        <v>0.74919199999999997</v>
      </c>
      <c r="AE3739">
        <v>0.75129000000000001</v>
      </c>
      <c r="AF3739">
        <v>0.75338899999999998</v>
      </c>
      <c r="AG3739">
        <v>0.75548700000000002</v>
      </c>
      <c r="AH3739">
        <v>0.75758599999999998</v>
      </c>
      <c r="AI3739">
        <v>0.75968500000000005</v>
      </c>
      <c r="AJ3739">
        <v>0.76178299999999999</v>
      </c>
      <c r="AK3739">
        <v>0.76388199999999995</v>
      </c>
      <c r="AL3739">
        <v>0.76597999999999999</v>
      </c>
      <c r="AM3739">
        <v>0.76807899999999996</v>
      </c>
      <c r="AN3739">
        <v>0.770177</v>
      </c>
      <c r="AO3739" s="1">
        <v>2E-3</v>
      </c>
    </row>
    <row r="3740" spans="1:41" hidden="1" x14ac:dyDescent="0.2">
      <c r="A3740" t="s">
        <v>2704</v>
      </c>
      <c r="B3740" t="s">
        <v>122</v>
      </c>
    </row>
    <row r="3741" spans="1:41" hidden="1" x14ac:dyDescent="0.2">
      <c r="A3741" t="s">
        <v>2704</v>
      </c>
      <c r="B3741" t="s">
        <v>9</v>
      </c>
      <c r="C3741" t="s">
        <v>2648</v>
      </c>
      <c r="D3741" t="s">
        <v>2672</v>
      </c>
      <c r="E3741" t="s">
        <v>2650</v>
      </c>
      <c r="I3741" t="s">
        <v>10</v>
      </c>
    </row>
    <row r="3742" spans="1:41" hidden="1" x14ac:dyDescent="0.2">
      <c r="A3742" t="s">
        <v>2704</v>
      </c>
      <c r="B3742" t="s">
        <v>11</v>
      </c>
      <c r="C3742" t="s">
        <v>2648</v>
      </c>
      <c r="D3742" t="s">
        <v>2672</v>
      </c>
      <c r="E3742" t="s">
        <v>2650</v>
      </c>
      <c r="F3742" t="s">
        <v>2651</v>
      </c>
      <c r="H3742" t="s">
        <v>3054</v>
      </c>
      <c r="I3742" t="s">
        <v>10</v>
      </c>
      <c r="K3742">
        <v>17.856767999999999</v>
      </c>
      <c r="L3742">
        <v>19.592281</v>
      </c>
      <c r="M3742">
        <v>19.061198999999998</v>
      </c>
      <c r="N3742">
        <v>19.238371000000001</v>
      </c>
      <c r="O3742">
        <v>19.172143999999999</v>
      </c>
      <c r="P3742">
        <v>19.264626</v>
      </c>
      <c r="Q3742">
        <v>19.559180999999999</v>
      </c>
      <c r="R3742">
        <v>20.031846999999999</v>
      </c>
      <c r="S3742">
        <v>20.438593000000001</v>
      </c>
      <c r="T3742">
        <v>20.861151</v>
      </c>
      <c r="U3742">
        <v>21.258704999999999</v>
      </c>
      <c r="V3742">
        <v>21.593187</v>
      </c>
      <c r="W3742">
        <v>21.921530000000001</v>
      </c>
      <c r="X3742">
        <v>22.159351000000001</v>
      </c>
      <c r="Y3742">
        <v>22.332280999999998</v>
      </c>
      <c r="Z3742">
        <v>22.508568</v>
      </c>
      <c r="AA3742">
        <v>22.702601999999999</v>
      </c>
      <c r="AB3742">
        <v>22.889462000000002</v>
      </c>
      <c r="AC3742">
        <v>23.012568000000002</v>
      </c>
      <c r="AD3742">
        <v>23.263027000000001</v>
      </c>
      <c r="AE3742">
        <v>23.461634</v>
      </c>
      <c r="AF3742">
        <v>23.541478999999999</v>
      </c>
      <c r="AG3742">
        <v>23.705814</v>
      </c>
      <c r="AH3742">
        <v>23.908752</v>
      </c>
      <c r="AI3742">
        <v>23.992151</v>
      </c>
      <c r="AJ3742">
        <v>24.101633</v>
      </c>
      <c r="AK3742">
        <v>24.184737999999999</v>
      </c>
      <c r="AL3742">
        <v>24.235043000000001</v>
      </c>
      <c r="AM3742">
        <v>24.232246</v>
      </c>
      <c r="AN3742">
        <v>24.209837</v>
      </c>
      <c r="AO3742" s="1">
        <v>1.0999999999999999E-2</v>
      </c>
    </row>
    <row r="3743" spans="1:41" hidden="1" x14ac:dyDescent="0.2">
      <c r="A3743" t="s">
        <v>2704</v>
      </c>
      <c r="B3743" t="s">
        <v>13</v>
      </c>
      <c r="C3743" t="s">
        <v>2648</v>
      </c>
      <c r="D3743" t="s">
        <v>2672</v>
      </c>
      <c r="E3743" t="s">
        <v>2650</v>
      </c>
      <c r="F3743" t="s">
        <v>2652</v>
      </c>
      <c r="H3743" t="s">
        <v>3055</v>
      </c>
      <c r="I3743" t="s">
        <v>10</v>
      </c>
      <c r="K3743">
        <v>17.856542999999999</v>
      </c>
      <c r="L3743">
        <v>19.183817000000001</v>
      </c>
      <c r="M3743">
        <v>18.320629</v>
      </c>
      <c r="N3743">
        <v>17.915602</v>
      </c>
      <c r="O3743">
        <v>17.475888999999999</v>
      </c>
      <c r="P3743">
        <v>17.243919000000002</v>
      </c>
      <c r="Q3743">
        <v>17.168942999999999</v>
      </c>
      <c r="R3743">
        <v>17.285948000000001</v>
      </c>
      <c r="S3743">
        <v>17.507066999999999</v>
      </c>
      <c r="T3743">
        <v>17.707024000000001</v>
      </c>
      <c r="U3743">
        <v>17.874051999999999</v>
      </c>
      <c r="V3743">
        <v>18.160914999999999</v>
      </c>
      <c r="W3743">
        <v>18.488239</v>
      </c>
      <c r="X3743">
        <v>18.653065000000002</v>
      </c>
      <c r="Y3743">
        <v>18.718754000000001</v>
      </c>
      <c r="Z3743">
        <v>18.790997999999998</v>
      </c>
      <c r="AA3743">
        <v>18.915569000000001</v>
      </c>
      <c r="AB3743">
        <v>19.100726999999999</v>
      </c>
      <c r="AC3743">
        <v>19.196266000000001</v>
      </c>
      <c r="AD3743">
        <v>19.417831</v>
      </c>
      <c r="AE3743">
        <v>19.538520999999999</v>
      </c>
      <c r="AF3743">
        <v>19.609461</v>
      </c>
      <c r="AG3743">
        <v>19.671945999999998</v>
      </c>
      <c r="AH3743">
        <v>19.707169</v>
      </c>
      <c r="AI3743">
        <v>19.732880000000002</v>
      </c>
      <c r="AJ3743">
        <v>19.725218000000002</v>
      </c>
      <c r="AK3743">
        <v>19.665125</v>
      </c>
      <c r="AL3743">
        <v>19.595057000000001</v>
      </c>
      <c r="AM3743">
        <v>19.632266999999999</v>
      </c>
      <c r="AN3743">
        <v>19.645121</v>
      </c>
      <c r="AO3743" s="1">
        <v>3.0000000000000001E-3</v>
      </c>
    </row>
    <row r="3744" spans="1:41" hidden="1" x14ac:dyDescent="0.2">
      <c r="A3744" t="s">
        <v>2704</v>
      </c>
      <c r="B3744" t="s">
        <v>15</v>
      </c>
      <c r="C3744" t="s">
        <v>2648</v>
      </c>
      <c r="D3744" t="s">
        <v>2672</v>
      </c>
      <c r="E3744" t="s">
        <v>2650</v>
      </c>
      <c r="F3744" t="s">
        <v>2653</v>
      </c>
      <c r="H3744" t="s">
        <v>3056</v>
      </c>
      <c r="I3744" t="s">
        <v>10</v>
      </c>
      <c r="K3744">
        <v>17.857033000000001</v>
      </c>
      <c r="L3744">
        <v>20.006266</v>
      </c>
      <c r="M3744">
        <v>20.094076000000001</v>
      </c>
      <c r="N3744">
        <v>21.084783999999999</v>
      </c>
      <c r="O3744">
        <v>21.808043000000001</v>
      </c>
      <c r="P3744">
        <v>22.513598999999999</v>
      </c>
      <c r="Q3744">
        <v>23.198405999999999</v>
      </c>
      <c r="R3744">
        <v>23.964749999999999</v>
      </c>
      <c r="S3744">
        <v>25.135981000000001</v>
      </c>
      <c r="T3744">
        <v>26.089472000000001</v>
      </c>
      <c r="U3744">
        <v>26.968958000000001</v>
      </c>
      <c r="V3744">
        <v>27.773250999999998</v>
      </c>
      <c r="W3744">
        <v>28.484895999999999</v>
      </c>
      <c r="X3744">
        <v>29.079499999999999</v>
      </c>
      <c r="Y3744">
        <v>29.463018000000002</v>
      </c>
      <c r="Z3744">
        <v>29.959305000000001</v>
      </c>
      <c r="AA3744">
        <v>30.30217</v>
      </c>
      <c r="AB3744">
        <v>30.661404000000001</v>
      </c>
      <c r="AC3744">
        <v>31.010097999999999</v>
      </c>
      <c r="AD3744">
        <v>31.165215</v>
      </c>
      <c r="AE3744">
        <v>31.234559999999998</v>
      </c>
      <c r="AF3744">
        <v>31.253885</v>
      </c>
      <c r="AG3744">
        <v>31.393253000000001</v>
      </c>
      <c r="AH3744">
        <v>31.677244000000002</v>
      </c>
      <c r="AI3744">
        <v>32.009953000000003</v>
      </c>
      <c r="AJ3744">
        <v>32.244675000000001</v>
      </c>
      <c r="AK3744">
        <v>32.420444000000003</v>
      </c>
      <c r="AL3744">
        <v>32.513195000000003</v>
      </c>
      <c r="AM3744">
        <v>32.664127000000001</v>
      </c>
      <c r="AN3744">
        <v>32.721240999999999</v>
      </c>
      <c r="AO3744" s="1">
        <v>2.1000000000000001E-2</v>
      </c>
    </row>
    <row r="3745" spans="1:41" hidden="1" x14ac:dyDescent="0.2">
      <c r="A3745" t="s">
        <v>2704</v>
      </c>
      <c r="B3745" t="s">
        <v>79</v>
      </c>
      <c r="C3745" t="s">
        <v>2648</v>
      </c>
      <c r="D3745" t="s">
        <v>2672</v>
      </c>
      <c r="E3745" t="s">
        <v>2665</v>
      </c>
      <c r="I3745" t="s">
        <v>10</v>
      </c>
    </row>
    <row r="3746" spans="1:41" hidden="1" x14ac:dyDescent="0.2">
      <c r="A3746" t="s">
        <v>2704</v>
      </c>
      <c r="B3746" t="s">
        <v>11</v>
      </c>
      <c r="C3746" t="s">
        <v>2648</v>
      </c>
      <c r="D3746" t="s">
        <v>2672</v>
      </c>
      <c r="E3746" t="s">
        <v>2665</v>
      </c>
      <c r="F3746" t="s">
        <v>2651</v>
      </c>
      <c r="H3746" t="s">
        <v>3057</v>
      </c>
      <c r="I3746" t="s">
        <v>10</v>
      </c>
      <c r="K3746">
        <v>25.084902</v>
      </c>
      <c r="L3746">
        <v>25.084902</v>
      </c>
      <c r="M3746">
        <v>26.041430999999999</v>
      </c>
      <c r="N3746">
        <v>25.788145</v>
      </c>
      <c r="O3746">
        <v>25.468914000000002</v>
      </c>
      <c r="P3746">
        <v>25.722093999999998</v>
      </c>
      <c r="Q3746">
        <v>26.034859000000001</v>
      </c>
      <c r="R3746">
        <v>26.321179999999998</v>
      </c>
      <c r="S3746">
        <v>26.537724000000001</v>
      </c>
      <c r="T3746">
        <v>27.227118999999998</v>
      </c>
      <c r="U3746">
        <v>27.612853999999999</v>
      </c>
      <c r="V3746">
        <v>27.955154</v>
      </c>
      <c r="W3746">
        <v>28.083915999999999</v>
      </c>
      <c r="X3746">
        <v>28.435419</v>
      </c>
      <c r="Y3746">
        <v>28.685072000000002</v>
      </c>
      <c r="Z3746">
        <v>28.702501000000002</v>
      </c>
      <c r="AA3746">
        <v>28.863941000000001</v>
      </c>
      <c r="AB3746">
        <v>29.227990999999999</v>
      </c>
      <c r="AC3746">
        <v>29.194469000000002</v>
      </c>
      <c r="AD3746">
        <v>29.433088000000001</v>
      </c>
      <c r="AE3746">
        <v>29.621355000000001</v>
      </c>
      <c r="AF3746">
        <v>29.648562999999999</v>
      </c>
      <c r="AG3746">
        <v>29.933776999999999</v>
      </c>
      <c r="AH3746">
        <v>30.229633</v>
      </c>
      <c r="AI3746">
        <v>30.315462</v>
      </c>
      <c r="AJ3746">
        <v>30.575375000000001</v>
      </c>
      <c r="AK3746">
        <v>30.677424999999999</v>
      </c>
      <c r="AL3746">
        <v>30.597104999999999</v>
      </c>
      <c r="AM3746">
        <v>30.620923999999999</v>
      </c>
      <c r="AN3746">
        <v>30.598845000000001</v>
      </c>
      <c r="AO3746" s="1">
        <v>7.0000000000000001E-3</v>
      </c>
    </row>
    <row r="3747" spans="1:41" hidden="1" x14ac:dyDescent="0.2">
      <c r="A3747" t="s">
        <v>2704</v>
      </c>
      <c r="B3747" t="s">
        <v>13</v>
      </c>
      <c r="C3747" t="s">
        <v>2648</v>
      </c>
      <c r="D3747" t="s">
        <v>2672</v>
      </c>
      <c r="E3747" t="s">
        <v>2665</v>
      </c>
      <c r="F3747" t="s">
        <v>2652</v>
      </c>
      <c r="H3747" t="s">
        <v>3058</v>
      </c>
      <c r="I3747" t="s">
        <v>10</v>
      </c>
      <c r="K3747">
        <v>25.084902</v>
      </c>
      <c r="L3747">
        <v>25.084902</v>
      </c>
      <c r="M3747">
        <v>25.581686000000001</v>
      </c>
      <c r="N3747">
        <v>24.710128999999998</v>
      </c>
      <c r="O3747">
        <v>24.327202</v>
      </c>
      <c r="P3747">
        <v>24.508742999999999</v>
      </c>
      <c r="Q3747">
        <v>24.860571</v>
      </c>
      <c r="R3747">
        <v>24.841557000000002</v>
      </c>
      <c r="S3747">
        <v>25.021750999999998</v>
      </c>
      <c r="T3747">
        <v>25.407033999999999</v>
      </c>
      <c r="U3747">
        <v>25.806915</v>
      </c>
      <c r="V3747">
        <v>26.009067999999999</v>
      </c>
      <c r="W3747">
        <v>25.789052999999999</v>
      </c>
      <c r="X3747">
        <v>26.017137999999999</v>
      </c>
      <c r="Y3747">
        <v>26.040164999999998</v>
      </c>
      <c r="Z3747">
        <v>25.801777000000001</v>
      </c>
      <c r="AA3747">
        <v>25.649853</v>
      </c>
      <c r="AB3747">
        <v>26.159735000000001</v>
      </c>
      <c r="AC3747">
        <v>26.013783</v>
      </c>
      <c r="AD3747">
        <v>26.767285999999999</v>
      </c>
      <c r="AE3747">
        <v>26.875306999999999</v>
      </c>
      <c r="AF3747">
        <v>26.923964999999999</v>
      </c>
      <c r="AG3747">
        <v>27.092262000000002</v>
      </c>
      <c r="AH3747">
        <v>27.173307000000001</v>
      </c>
      <c r="AI3747">
        <v>27.217299000000001</v>
      </c>
      <c r="AJ3747">
        <v>27.151892</v>
      </c>
      <c r="AK3747">
        <v>27.028697999999999</v>
      </c>
      <c r="AL3747">
        <v>27.203869000000001</v>
      </c>
      <c r="AM3747">
        <v>27.463999000000001</v>
      </c>
      <c r="AN3747">
        <v>27.731103999999998</v>
      </c>
      <c r="AO3747" s="1">
        <v>3.0000000000000001E-3</v>
      </c>
    </row>
    <row r="3748" spans="1:41" hidden="1" x14ac:dyDescent="0.2">
      <c r="A3748" t="s">
        <v>2704</v>
      </c>
      <c r="B3748" t="s">
        <v>15</v>
      </c>
      <c r="C3748" t="s">
        <v>2648</v>
      </c>
      <c r="D3748" t="s">
        <v>2672</v>
      </c>
      <c r="E3748" t="s">
        <v>2665</v>
      </c>
      <c r="F3748" t="s">
        <v>2653</v>
      </c>
      <c r="H3748" t="s">
        <v>3059</v>
      </c>
      <c r="I3748" t="s">
        <v>10</v>
      </c>
      <c r="K3748">
        <v>25.084902</v>
      </c>
      <c r="L3748">
        <v>25.084902</v>
      </c>
      <c r="M3748">
        <v>25.914341</v>
      </c>
      <c r="N3748">
        <v>26.833994000000001</v>
      </c>
      <c r="O3748">
        <v>27.034635999999999</v>
      </c>
      <c r="P3748">
        <v>27.370470000000001</v>
      </c>
      <c r="Q3748">
        <v>27.833943999999999</v>
      </c>
      <c r="R3748">
        <v>28.309189</v>
      </c>
      <c r="S3748">
        <v>29.390678000000001</v>
      </c>
      <c r="T3748">
        <v>30.029602000000001</v>
      </c>
      <c r="U3748">
        <v>30.490041999999999</v>
      </c>
      <c r="V3748">
        <v>31.055026999999999</v>
      </c>
      <c r="W3748">
        <v>31.460491000000001</v>
      </c>
      <c r="X3748">
        <v>31.858868000000001</v>
      </c>
      <c r="Y3748">
        <v>32.035065000000003</v>
      </c>
      <c r="Z3748">
        <v>32.265224000000003</v>
      </c>
      <c r="AA3748">
        <v>32.540165000000002</v>
      </c>
      <c r="AB3748">
        <v>32.642719</v>
      </c>
      <c r="AC3748">
        <v>32.859839999999998</v>
      </c>
      <c r="AD3748">
        <v>32.474826999999998</v>
      </c>
      <c r="AE3748">
        <v>32.336329999999997</v>
      </c>
      <c r="AF3748">
        <v>32.758094999999997</v>
      </c>
      <c r="AG3748">
        <v>33.080288000000003</v>
      </c>
      <c r="AH3748">
        <v>33.233212000000002</v>
      </c>
      <c r="AI3748">
        <v>33.717841999999997</v>
      </c>
      <c r="AJ3748">
        <v>33.584147999999999</v>
      </c>
      <c r="AK3748">
        <v>33.558509999999998</v>
      </c>
      <c r="AL3748">
        <v>33.300133000000002</v>
      </c>
      <c r="AM3748">
        <v>33.547573</v>
      </c>
      <c r="AN3748">
        <v>33.726180999999997</v>
      </c>
      <c r="AO3748" s="1">
        <v>0.01</v>
      </c>
    </row>
    <row r="3749" spans="1:41" hidden="1" x14ac:dyDescent="0.2">
      <c r="A3749" t="s">
        <v>2704</v>
      </c>
      <c r="B3749" t="s">
        <v>83</v>
      </c>
      <c r="C3749" t="s">
        <v>2648</v>
      </c>
      <c r="D3749" t="s">
        <v>2672</v>
      </c>
      <c r="E3749" t="s">
        <v>2666</v>
      </c>
      <c r="I3749" t="s">
        <v>10</v>
      </c>
    </row>
    <row r="3750" spans="1:41" hidden="1" x14ac:dyDescent="0.2">
      <c r="A3750" t="s">
        <v>2704</v>
      </c>
      <c r="B3750" t="s">
        <v>11</v>
      </c>
      <c r="C3750" t="s">
        <v>2648</v>
      </c>
      <c r="D3750" t="s">
        <v>2672</v>
      </c>
      <c r="E3750" t="s">
        <v>2666</v>
      </c>
      <c r="F3750" t="s">
        <v>2651</v>
      </c>
      <c r="H3750" t="s">
        <v>3060</v>
      </c>
      <c r="I3750" t="s">
        <v>10</v>
      </c>
      <c r="K3750">
        <v>25.556322000000002</v>
      </c>
      <c r="L3750">
        <v>24.522922999999999</v>
      </c>
      <c r="M3750">
        <v>21.723541000000001</v>
      </c>
      <c r="N3750">
        <v>21.521894</v>
      </c>
      <c r="O3750">
        <v>21.251289</v>
      </c>
      <c r="P3750">
        <v>21.448772000000002</v>
      </c>
      <c r="Q3750">
        <v>21.691123999999999</v>
      </c>
      <c r="R3750">
        <v>21.929676000000001</v>
      </c>
      <c r="S3750">
        <v>22.11009</v>
      </c>
      <c r="T3750">
        <v>22.684464999999999</v>
      </c>
      <c r="U3750">
        <v>22.977982000000001</v>
      </c>
      <c r="V3750">
        <v>23.234701000000001</v>
      </c>
      <c r="W3750">
        <v>23.369980000000002</v>
      </c>
      <c r="X3750">
        <v>23.576841000000002</v>
      </c>
      <c r="Y3750">
        <v>23.673161</v>
      </c>
      <c r="Z3750">
        <v>23.855851999999999</v>
      </c>
      <c r="AA3750">
        <v>24.019081</v>
      </c>
      <c r="AB3750">
        <v>24.292603</v>
      </c>
      <c r="AC3750">
        <v>24.294125000000001</v>
      </c>
      <c r="AD3750">
        <v>24.522386999999998</v>
      </c>
      <c r="AE3750">
        <v>24.671761</v>
      </c>
      <c r="AF3750">
        <v>24.701908</v>
      </c>
      <c r="AG3750">
        <v>24.939534999999999</v>
      </c>
      <c r="AH3750">
        <v>25.186032999999998</v>
      </c>
      <c r="AI3750">
        <v>25.257542000000001</v>
      </c>
      <c r="AJ3750">
        <v>25.474088999999999</v>
      </c>
      <c r="AK3750">
        <v>25.559111000000001</v>
      </c>
      <c r="AL3750">
        <v>25.492190999999998</v>
      </c>
      <c r="AM3750">
        <v>25.512035000000001</v>
      </c>
      <c r="AN3750">
        <v>25.493639000000002</v>
      </c>
      <c r="AO3750" s="1">
        <v>0</v>
      </c>
    </row>
    <row r="3751" spans="1:41" hidden="1" x14ac:dyDescent="0.2">
      <c r="A3751" t="s">
        <v>2704</v>
      </c>
      <c r="B3751" t="s">
        <v>13</v>
      </c>
      <c r="C3751" t="s">
        <v>2648</v>
      </c>
      <c r="D3751" t="s">
        <v>2672</v>
      </c>
      <c r="E3751" t="s">
        <v>2666</v>
      </c>
      <c r="F3751" t="s">
        <v>2652</v>
      </c>
      <c r="H3751" t="s">
        <v>3061</v>
      </c>
      <c r="I3751" t="s">
        <v>10</v>
      </c>
      <c r="K3751">
        <v>25.556319999999999</v>
      </c>
      <c r="L3751">
        <v>24.522924</v>
      </c>
      <c r="M3751">
        <v>21.393469</v>
      </c>
      <c r="N3751">
        <v>20.671468999999998</v>
      </c>
      <c r="O3751">
        <v>20.331568000000001</v>
      </c>
      <c r="P3751">
        <v>20.415334999999999</v>
      </c>
      <c r="Q3751">
        <v>20.641216</v>
      </c>
      <c r="R3751">
        <v>20.711348999999998</v>
      </c>
      <c r="S3751">
        <v>20.823906000000001</v>
      </c>
      <c r="T3751">
        <v>21.092652999999999</v>
      </c>
      <c r="U3751">
        <v>21.233196</v>
      </c>
      <c r="V3751">
        <v>21.411183999999999</v>
      </c>
      <c r="W3751">
        <v>21.429559999999999</v>
      </c>
      <c r="X3751">
        <v>21.419112999999999</v>
      </c>
      <c r="Y3751">
        <v>21.425404</v>
      </c>
      <c r="Z3751">
        <v>21.434155000000001</v>
      </c>
      <c r="AA3751">
        <v>21.370643999999999</v>
      </c>
      <c r="AB3751">
        <v>21.521826000000001</v>
      </c>
      <c r="AC3751">
        <v>21.566707999999998</v>
      </c>
      <c r="AD3751">
        <v>21.962107</v>
      </c>
      <c r="AE3751">
        <v>22.081827000000001</v>
      </c>
      <c r="AF3751">
        <v>22.136742000000002</v>
      </c>
      <c r="AG3751">
        <v>22.301874000000002</v>
      </c>
      <c r="AH3751">
        <v>22.426227999999998</v>
      </c>
      <c r="AI3751">
        <v>22.462250000000001</v>
      </c>
      <c r="AJ3751">
        <v>22.613705</v>
      </c>
      <c r="AK3751">
        <v>22.468720999999999</v>
      </c>
      <c r="AL3751">
        <v>22.566025</v>
      </c>
      <c r="AM3751">
        <v>22.827154</v>
      </c>
      <c r="AN3751">
        <v>23.054659000000001</v>
      </c>
      <c r="AO3751" s="1">
        <v>-4.0000000000000001E-3</v>
      </c>
    </row>
    <row r="3752" spans="1:41" hidden="1" x14ac:dyDescent="0.2">
      <c r="A3752" t="s">
        <v>2704</v>
      </c>
      <c r="B3752" t="s">
        <v>15</v>
      </c>
      <c r="C3752" t="s">
        <v>2648</v>
      </c>
      <c r="D3752" t="s">
        <v>2672</v>
      </c>
      <c r="E3752" t="s">
        <v>2666</v>
      </c>
      <c r="F3752" t="s">
        <v>2653</v>
      </c>
      <c r="H3752" t="s">
        <v>3062</v>
      </c>
      <c r="I3752" t="s">
        <v>10</v>
      </c>
      <c r="K3752">
        <v>25.556322000000002</v>
      </c>
      <c r="L3752">
        <v>24.522924</v>
      </c>
      <c r="M3752">
        <v>21.64818</v>
      </c>
      <c r="N3752">
        <v>22.422910999999999</v>
      </c>
      <c r="O3752">
        <v>22.586960000000001</v>
      </c>
      <c r="P3752">
        <v>22.858792999999999</v>
      </c>
      <c r="Q3752">
        <v>23.229790000000001</v>
      </c>
      <c r="R3752">
        <v>23.602495000000001</v>
      </c>
      <c r="S3752">
        <v>24.526682000000001</v>
      </c>
      <c r="T3752">
        <v>25.061789000000001</v>
      </c>
      <c r="U3752">
        <v>25.444186999999999</v>
      </c>
      <c r="V3752">
        <v>25.915838000000001</v>
      </c>
      <c r="W3752">
        <v>26.254169000000001</v>
      </c>
      <c r="X3752">
        <v>26.576654000000001</v>
      </c>
      <c r="Y3752">
        <v>26.709555000000002</v>
      </c>
      <c r="Z3752">
        <v>26.919363000000001</v>
      </c>
      <c r="AA3752">
        <v>27.132304999999999</v>
      </c>
      <c r="AB3752">
        <v>27.217834</v>
      </c>
      <c r="AC3752">
        <v>27.406986</v>
      </c>
      <c r="AD3752">
        <v>27.089915999999999</v>
      </c>
      <c r="AE3752">
        <v>26.977094999999998</v>
      </c>
      <c r="AF3752">
        <v>27.297612999999998</v>
      </c>
      <c r="AG3752">
        <v>27.564169</v>
      </c>
      <c r="AH3752">
        <v>27.723101</v>
      </c>
      <c r="AI3752">
        <v>28.109687999999998</v>
      </c>
      <c r="AJ3752">
        <v>28.000516999999999</v>
      </c>
      <c r="AK3752">
        <v>27.978038999999999</v>
      </c>
      <c r="AL3752">
        <v>27.778773999999999</v>
      </c>
      <c r="AM3752">
        <v>27.985354999999998</v>
      </c>
      <c r="AN3752">
        <v>28.140598000000001</v>
      </c>
      <c r="AO3752" s="1">
        <v>3.0000000000000001E-3</v>
      </c>
    </row>
    <row r="3753" spans="1:41" hidden="1" x14ac:dyDescent="0.2">
      <c r="A3753" t="s">
        <v>2704</v>
      </c>
      <c r="B3753" t="s">
        <v>87</v>
      </c>
      <c r="C3753" t="s">
        <v>2648</v>
      </c>
      <c r="D3753" t="s">
        <v>2672</v>
      </c>
      <c r="E3753" t="s">
        <v>2667</v>
      </c>
      <c r="I3753" t="s">
        <v>10</v>
      </c>
    </row>
    <row r="3754" spans="1:41" hidden="1" x14ac:dyDescent="0.2">
      <c r="A3754" t="s">
        <v>2704</v>
      </c>
      <c r="B3754" t="s">
        <v>11</v>
      </c>
      <c r="C3754" t="s">
        <v>2648</v>
      </c>
      <c r="D3754" t="s">
        <v>2672</v>
      </c>
      <c r="E3754" t="s">
        <v>2667</v>
      </c>
      <c r="F3754" t="s">
        <v>2651</v>
      </c>
      <c r="H3754" t="s">
        <v>3063</v>
      </c>
      <c r="I3754" t="s">
        <v>10</v>
      </c>
      <c r="K3754">
        <v>14.612163000000001</v>
      </c>
      <c r="L3754">
        <v>15.129591</v>
      </c>
      <c r="M3754">
        <v>14.071358</v>
      </c>
      <c r="N3754">
        <v>15.164351</v>
      </c>
      <c r="O3754">
        <v>15.164463</v>
      </c>
      <c r="P3754">
        <v>15.27829</v>
      </c>
      <c r="Q3754">
        <v>15.501832</v>
      </c>
      <c r="R3754">
        <v>15.774134</v>
      </c>
      <c r="S3754">
        <v>15.932620999999999</v>
      </c>
      <c r="T3754">
        <v>15.909235000000001</v>
      </c>
      <c r="U3754">
        <v>16.284625999999999</v>
      </c>
      <c r="V3754">
        <v>16.466978000000001</v>
      </c>
      <c r="W3754">
        <v>16.594555</v>
      </c>
      <c r="X3754">
        <v>16.690290000000001</v>
      </c>
      <c r="Y3754">
        <v>16.813317999999999</v>
      </c>
      <c r="Z3754">
        <v>17.020702</v>
      </c>
      <c r="AA3754">
        <v>17.271993999999999</v>
      </c>
      <c r="AB3754">
        <v>17.433001000000001</v>
      </c>
      <c r="AC3754">
        <v>17.521464999999999</v>
      </c>
      <c r="AD3754">
        <v>17.670694000000001</v>
      </c>
      <c r="AE3754">
        <v>17.803315999999999</v>
      </c>
      <c r="AF3754">
        <v>17.834140999999999</v>
      </c>
      <c r="AG3754">
        <v>18.11129</v>
      </c>
      <c r="AH3754">
        <v>18.420003999999999</v>
      </c>
      <c r="AI3754">
        <v>18.526071999999999</v>
      </c>
      <c r="AJ3754">
        <v>18.727314</v>
      </c>
      <c r="AK3754">
        <v>18.806927000000002</v>
      </c>
      <c r="AL3754">
        <v>18.781054000000001</v>
      </c>
      <c r="AM3754">
        <v>18.830020999999999</v>
      </c>
      <c r="AN3754">
        <v>18.753689000000001</v>
      </c>
      <c r="AO3754" s="1">
        <v>8.9999999999999993E-3</v>
      </c>
    </row>
    <row r="3755" spans="1:41" hidden="1" x14ac:dyDescent="0.2">
      <c r="A3755" t="s">
        <v>2704</v>
      </c>
      <c r="B3755" t="s">
        <v>13</v>
      </c>
      <c r="C3755" t="s">
        <v>2648</v>
      </c>
      <c r="D3755" t="s">
        <v>2672</v>
      </c>
      <c r="E3755" t="s">
        <v>2667</v>
      </c>
      <c r="F3755" t="s">
        <v>2652</v>
      </c>
      <c r="H3755" t="s">
        <v>3064</v>
      </c>
      <c r="I3755" t="s">
        <v>10</v>
      </c>
      <c r="K3755">
        <v>14.612163000000001</v>
      </c>
      <c r="L3755">
        <v>15.129591</v>
      </c>
      <c r="M3755">
        <v>13.649848</v>
      </c>
      <c r="N3755">
        <v>14.119961999999999</v>
      </c>
      <c r="O3755">
        <v>14.041302999999999</v>
      </c>
      <c r="P3755">
        <v>14.166007</v>
      </c>
      <c r="Q3755">
        <v>14.391978999999999</v>
      </c>
      <c r="R3755">
        <v>14.628522999999999</v>
      </c>
      <c r="S3755">
        <v>14.770638999999999</v>
      </c>
      <c r="T3755">
        <v>14.726559</v>
      </c>
      <c r="U3755">
        <v>14.850032000000001</v>
      </c>
      <c r="V3755">
        <v>14.986973000000001</v>
      </c>
      <c r="W3755">
        <v>14.971394999999999</v>
      </c>
      <c r="X3755">
        <v>14.82549</v>
      </c>
      <c r="Y3755">
        <v>14.852312</v>
      </c>
      <c r="Z3755">
        <v>14.830823000000001</v>
      </c>
      <c r="AA3755">
        <v>14.868200999999999</v>
      </c>
      <c r="AB3755">
        <v>15.037049</v>
      </c>
      <c r="AC3755">
        <v>15.041065</v>
      </c>
      <c r="AD3755">
        <v>15.384366</v>
      </c>
      <c r="AE3755">
        <v>15.531081</v>
      </c>
      <c r="AF3755">
        <v>15.524540999999999</v>
      </c>
      <c r="AG3755">
        <v>15.849501999999999</v>
      </c>
      <c r="AH3755">
        <v>15.990872</v>
      </c>
      <c r="AI3755">
        <v>16.064508</v>
      </c>
      <c r="AJ3755">
        <v>16.287763999999999</v>
      </c>
      <c r="AK3755">
        <v>16.187424</v>
      </c>
      <c r="AL3755">
        <v>16.266521000000001</v>
      </c>
      <c r="AM3755">
        <v>16.525922999999999</v>
      </c>
      <c r="AN3755">
        <v>16.675940000000001</v>
      </c>
      <c r="AO3755" s="1">
        <v>5.0000000000000001E-3</v>
      </c>
    </row>
    <row r="3756" spans="1:41" hidden="1" x14ac:dyDescent="0.2">
      <c r="A3756" t="s">
        <v>2704</v>
      </c>
      <c r="B3756" t="s">
        <v>15</v>
      </c>
      <c r="C3756" t="s">
        <v>2648</v>
      </c>
      <c r="D3756" t="s">
        <v>2672</v>
      </c>
      <c r="E3756" t="s">
        <v>2667</v>
      </c>
      <c r="F3756" t="s">
        <v>2653</v>
      </c>
      <c r="H3756" t="s">
        <v>3065</v>
      </c>
      <c r="I3756" t="s">
        <v>10</v>
      </c>
      <c r="K3756">
        <v>14.612163000000001</v>
      </c>
      <c r="L3756">
        <v>15.129591</v>
      </c>
      <c r="M3756">
        <v>14.000683</v>
      </c>
      <c r="N3756">
        <v>15.404263</v>
      </c>
      <c r="O3756">
        <v>15.790844999999999</v>
      </c>
      <c r="P3756">
        <v>16.046821999999999</v>
      </c>
      <c r="Q3756">
        <v>16.357996</v>
      </c>
      <c r="R3756">
        <v>16.947405</v>
      </c>
      <c r="S3756">
        <v>17.960626999999999</v>
      </c>
      <c r="T3756">
        <v>18.247025000000001</v>
      </c>
      <c r="U3756">
        <v>18.723099000000001</v>
      </c>
      <c r="V3756">
        <v>19.105318</v>
      </c>
      <c r="W3756">
        <v>19.408438</v>
      </c>
      <c r="X3756">
        <v>19.600944999999999</v>
      </c>
      <c r="Y3756">
        <v>19.696467999999999</v>
      </c>
      <c r="Z3756">
        <v>19.897933999999999</v>
      </c>
      <c r="AA3756">
        <v>20.196777000000001</v>
      </c>
      <c r="AB3756">
        <v>20.291491000000001</v>
      </c>
      <c r="AC3756">
        <v>20.422356000000001</v>
      </c>
      <c r="AD3756">
        <v>20.128208000000001</v>
      </c>
      <c r="AE3756">
        <v>20.128679000000002</v>
      </c>
      <c r="AF3756">
        <v>20.231283000000001</v>
      </c>
      <c r="AG3756">
        <v>20.536137</v>
      </c>
      <c r="AH3756">
        <v>20.739129999999999</v>
      </c>
      <c r="AI3756">
        <v>21.117156999999999</v>
      </c>
      <c r="AJ3756">
        <v>21.235312</v>
      </c>
      <c r="AK3756">
        <v>21.322258000000001</v>
      </c>
      <c r="AL3756">
        <v>21.155833999999999</v>
      </c>
      <c r="AM3756">
        <v>21.200009999999999</v>
      </c>
      <c r="AN3756">
        <v>21.273796000000001</v>
      </c>
      <c r="AO3756" s="1">
        <v>1.2999999999999999E-2</v>
      </c>
    </row>
    <row r="3757" spans="1:41" hidden="1" x14ac:dyDescent="0.2">
      <c r="A3757" t="s">
        <v>2704</v>
      </c>
      <c r="B3757" t="s">
        <v>17</v>
      </c>
      <c r="C3757" t="s">
        <v>2648</v>
      </c>
      <c r="D3757" t="s">
        <v>2672</v>
      </c>
      <c r="E3757" t="s">
        <v>2654</v>
      </c>
      <c r="I3757" t="s">
        <v>10</v>
      </c>
    </row>
    <row r="3758" spans="1:41" hidden="1" x14ac:dyDescent="0.2">
      <c r="A3758" t="s">
        <v>2704</v>
      </c>
      <c r="B3758" t="s">
        <v>11</v>
      </c>
      <c r="C3758" t="s">
        <v>2648</v>
      </c>
      <c r="D3758" t="s">
        <v>2672</v>
      </c>
      <c r="E3758" t="s">
        <v>2654</v>
      </c>
      <c r="F3758" t="s">
        <v>2651</v>
      </c>
      <c r="H3758" t="s">
        <v>3066</v>
      </c>
      <c r="I3758" t="s">
        <v>10</v>
      </c>
      <c r="K3758">
        <v>22.645392999999999</v>
      </c>
      <c r="L3758">
        <v>21.971598</v>
      </c>
      <c r="M3758">
        <v>21.067274000000001</v>
      </c>
      <c r="N3758">
        <v>21.766228000000002</v>
      </c>
      <c r="O3758">
        <v>21.655366999999998</v>
      </c>
      <c r="P3758">
        <v>21.561274000000001</v>
      </c>
      <c r="Q3758">
        <v>21.547350000000002</v>
      </c>
      <c r="R3758">
        <v>21.723284</v>
      </c>
      <c r="S3758">
        <v>21.838025999999999</v>
      </c>
      <c r="T3758">
        <v>21.793227999999999</v>
      </c>
      <c r="U3758">
        <v>22.048658</v>
      </c>
      <c r="V3758">
        <v>22.137274000000001</v>
      </c>
      <c r="W3758">
        <v>22.214269999999999</v>
      </c>
      <c r="X3758">
        <v>22.239058</v>
      </c>
      <c r="Y3758">
        <v>22.324165000000001</v>
      </c>
      <c r="Z3758">
        <v>22.484102</v>
      </c>
      <c r="AA3758">
        <v>22.687977</v>
      </c>
      <c r="AB3758">
        <v>22.808509999999998</v>
      </c>
      <c r="AC3758">
        <v>22.869705</v>
      </c>
      <c r="AD3758">
        <v>23.066714999999999</v>
      </c>
      <c r="AE3758">
        <v>23.168883999999998</v>
      </c>
      <c r="AF3758">
        <v>23.169636000000001</v>
      </c>
      <c r="AG3758">
        <v>23.424648000000001</v>
      </c>
      <c r="AH3758">
        <v>23.696601999999999</v>
      </c>
      <c r="AI3758">
        <v>23.783166999999999</v>
      </c>
      <c r="AJ3758">
        <v>23.952736000000002</v>
      </c>
      <c r="AK3758">
        <v>23.997419000000001</v>
      </c>
      <c r="AL3758">
        <v>23.942841999999999</v>
      </c>
      <c r="AM3758">
        <v>23.898734999999999</v>
      </c>
      <c r="AN3758">
        <v>23.806011000000002</v>
      </c>
      <c r="AO3758" s="1">
        <v>2E-3</v>
      </c>
    </row>
    <row r="3759" spans="1:41" hidden="1" x14ac:dyDescent="0.2">
      <c r="A3759" t="s">
        <v>2704</v>
      </c>
      <c r="B3759" t="s">
        <v>13</v>
      </c>
      <c r="C3759" t="s">
        <v>2648</v>
      </c>
      <c r="D3759" t="s">
        <v>2672</v>
      </c>
      <c r="E3759" t="s">
        <v>2654</v>
      </c>
      <c r="F3759" t="s">
        <v>2652</v>
      </c>
      <c r="H3759" t="s">
        <v>3067</v>
      </c>
      <c r="I3759" t="s">
        <v>10</v>
      </c>
      <c r="K3759">
        <v>22.645378000000001</v>
      </c>
      <c r="L3759">
        <v>21.978103999999998</v>
      </c>
      <c r="M3759">
        <v>20.608082</v>
      </c>
      <c r="N3759">
        <v>20.823699999999999</v>
      </c>
      <c r="O3759">
        <v>20.648882</v>
      </c>
      <c r="P3759">
        <v>20.571141999999998</v>
      </c>
      <c r="Q3759">
        <v>20.619119999999999</v>
      </c>
      <c r="R3759">
        <v>20.747388999999998</v>
      </c>
      <c r="S3759">
        <v>20.801856999999998</v>
      </c>
      <c r="T3759">
        <v>20.715959999999999</v>
      </c>
      <c r="U3759">
        <v>20.717428000000002</v>
      </c>
      <c r="V3759">
        <v>20.753008000000001</v>
      </c>
      <c r="W3759">
        <v>20.759159</v>
      </c>
      <c r="X3759">
        <v>20.576077999999999</v>
      </c>
      <c r="Y3759">
        <v>20.537210000000002</v>
      </c>
      <c r="Z3759">
        <v>20.509411</v>
      </c>
      <c r="AA3759">
        <v>20.510058999999998</v>
      </c>
      <c r="AB3759">
        <v>20.565327</v>
      </c>
      <c r="AC3759">
        <v>20.563112</v>
      </c>
      <c r="AD3759">
        <v>20.850947999999999</v>
      </c>
      <c r="AE3759">
        <v>20.980345</v>
      </c>
      <c r="AF3759">
        <v>20.981556000000001</v>
      </c>
      <c r="AG3759">
        <v>21.224903000000001</v>
      </c>
      <c r="AH3759">
        <v>21.337140999999999</v>
      </c>
      <c r="AI3759">
        <v>21.378719</v>
      </c>
      <c r="AJ3759">
        <v>21.613001000000001</v>
      </c>
      <c r="AK3759">
        <v>21.479258000000002</v>
      </c>
      <c r="AL3759">
        <v>21.522371</v>
      </c>
      <c r="AM3759">
        <v>21.720333</v>
      </c>
      <c r="AN3759">
        <v>21.785568000000001</v>
      </c>
      <c r="AO3759" s="1">
        <v>-1E-3</v>
      </c>
    </row>
    <row r="3760" spans="1:41" hidden="1" x14ac:dyDescent="0.2">
      <c r="A3760" t="s">
        <v>2704</v>
      </c>
      <c r="B3760" t="s">
        <v>15</v>
      </c>
      <c r="C3760" t="s">
        <v>2648</v>
      </c>
      <c r="D3760" t="s">
        <v>2672</v>
      </c>
      <c r="E3760" t="s">
        <v>2654</v>
      </c>
      <c r="F3760" t="s">
        <v>2653</v>
      </c>
      <c r="H3760" t="s">
        <v>3068</v>
      </c>
      <c r="I3760" t="s">
        <v>10</v>
      </c>
      <c r="K3760">
        <v>22.645395000000001</v>
      </c>
      <c r="L3760">
        <v>21.977810000000002</v>
      </c>
      <c r="M3760">
        <v>20.974525</v>
      </c>
      <c r="N3760">
        <v>22.028836999999999</v>
      </c>
      <c r="O3760">
        <v>22.249486999999998</v>
      </c>
      <c r="P3760">
        <v>22.322507999999999</v>
      </c>
      <c r="Q3760">
        <v>22.471979000000001</v>
      </c>
      <c r="R3760">
        <v>22.938541000000001</v>
      </c>
      <c r="S3760">
        <v>23.843938999999999</v>
      </c>
      <c r="T3760">
        <v>24.088839</v>
      </c>
      <c r="U3760">
        <v>24.426532999999999</v>
      </c>
      <c r="V3760">
        <v>24.732531000000002</v>
      </c>
      <c r="W3760">
        <v>24.988226000000001</v>
      </c>
      <c r="X3760">
        <v>25.196003000000001</v>
      </c>
      <c r="Y3760">
        <v>25.279572999999999</v>
      </c>
      <c r="Z3760">
        <v>25.448792000000001</v>
      </c>
      <c r="AA3760">
        <v>25.691381</v>
      </c>
      <c r="AB3760">
        <v>25.75066</v>
      </c>
      <c r="AC3760">
        <v>25.85812</v>
      </c>
      <c r="AD3760">
        <v>25.470897999999998</v>
      </c>
      <c r="AE3760">
        <v>25.423145000000002</v>
      </c>
      <c r="AF3760">
        <v>25.495398000000002</v>
      </c>
      <c r="AG3760">
        <v>25.777567000000001</v>
      </c>
      <c r="AH3760">
        <v>25.976395</v>
      </c>
      <c r="AI3760">
        <v>26.321867000000001</v>
      </c>
      <c r="AJ3760">
        <v>26.403411999999999</v>
      </c>
      <c r="AK3760">
        <v>26.446014000000002</v>
      </c>
      <c r="AL3760">
        <v>26.255151999999999</v>
      </c>
      <c r="AM3760">
        <v>26.247505</v>
      </c>
      <c r="AN3760">
        <v>26.352319999999999</v>
      </c>
      <c r="AO3760" s="1">
        <v>5.0000000000000001E-3</v>
      </c>
    </row>
    <row r="3761" spans="1:41" hidden="1" x14ac:dyDescent="0.2">
      <c r="A3761" t="s">
        <v>2704</v>
      </c>
      <c r="B3761" t="s">
        <v>36</v>
      </c>
      <c r="C3761" t="s">
        <v>2648</v>
      </c>
      <c r="D3761" t="s">
        <v>2672</v>
      </c>
      <c r="E3761" t="s">
        <v>2660</v>
      </c>
      <c r="I3761" t="s">
        <v>10</v>
      </c>
    </row>
    <row r="3762" spans="1:41" hidden="1" x14ac:dyDescent="0.2">
      <c r="A3762" t="s">
        <v>2704</v>
      </c>
      <c r="B3762" t="s">
        <v>11</v>
      </c>
      <c r="C3762" t="s">
        <v>2648</v>
      </c>
      <c r="D3762" t="s">
        <v>2672</v>
      </c>
      <c r="E3762" t="s">
        <v>2660</v>
      </c>
      <c r="F3762" t="s">
        <v>2651</v>
      </c>
      <c r="H3762" t="s">
        <v>3069</v>
      </c>
      <c r="I3762" t="s">
        <v>10</v>
      </c>
      <c r="K3762">
        <v>7.9679060000000002</v>
      </c>
      <c r="L3762">
        <v>7.4445360000000003</v>
      </c>
      <c r="M3762">
        <v>9.126144</v>
      </c>
      <c r="N3762">
        <v>10.151942999999999</v>
      </c>
      <c r="O3762">
        <v>10.369983</v>
      </c>
      <c r="P3762">
        <v>10.624691</v>
      </c>
      <c r="Q3762">
        <v>11.062267</v>
      </c>
      <c r="R3762">
        <v>11.264521</v>
      </c>
      <c r="S3762">
        <v>11.361986</v>
      </c>
      <c r="T3762">
        <v>11.515364</v>
      </c>
      <c r="U3762">
        <v>11.697087</v>
      </c>
      <c r="V3762">
        <v>11.83686</v>
      </c>
      <c r="W3762">
        <v>11.957003</v>
      </c>
      <c r="X3762">
        <v>11.969836000000001</v>
      </c>
      <c r="Y3762">
        <v>11.989832</v>
      </c>
      <c r="Z3762">
        <v>11.924873</v>
      </c>
      <c r="AA3762">
        <v>11.849478</v>
      </c>
      <c r="AB3762">
        <v>12.090515999999999</v>
      </c>
      <c r="AC3762">
        <v>11.950519</v>
      </c>
      <c r="AD3762">
        <v>12.46419</v>
      </c>
      <c r="AE3762">
        <v>12.631359</v>
      </c>
      <c r="AF3762">
        <v>12.767763</v>
      </c>
      <c r="AG3762">
        <v>13.129925999999999</v>
      </c>
      <c r="AH3762">
        <v>13.369342</v>
      </c>
      <c r="AI3762">
        <v>13.442688</v>
      </c>
      <c r="AJ3762">
        <v>13.615639</v>
      </c>
      <c r="AK3762">
        <v>13.669971</v>
      </c>
      <c r="AL3762">
        <v>13.650829</v>
      </c>
      <c r="AM3762">
        <v>13.661448</v>
      </c>
      <c r="AN3762">
        <v>13.618746</v>
      </c>
      <c r="AO3762" s="1">
        <v>1.9E-2</v>
      </c>
    </row>
    <row r="3763" spans="1:41" hidden="1" x14ac:dyDescent="0.2">
      <c r="A3763" t="s">
        <v>2704</v>
      </c>
      <c r="B3763" t="s">
        <v>13</v>
      </c>
      <c r="C3763" t="s">
        <v>2648</v>
      </c>
      <c r="D3763" t="s">
        <v>2672</v>
      </c>
      <c r="E3763" t="s">
        <v>2660</v>
      </c>
      <c r="F3763" t="s">
        <v>2652</v>
      </c>
      <c r="H3763" t="s">
        <v>3070</v>
      </c>
      <c r="I3763" t="s">
        <v>10</v>
      </c>
      <c r="K3763">
        <v>7.9682370000000002</v>
      </c>
      <c r="L3763">
        <v>7.4394239999999998</v>
      </c>
      <c r="M3763">
        <v>8.7794340000000002</v>
      </c>
      <c r="N3763">
        <v>9.6023399999999999</v>
      </c>
      <c r="O3763">
        <v>9.7600470000000001</v>
      </c>
      <c r="P3763">
        <v>10.057664000000001</v>
      </c>
      <c r="Q3763">
        <v>10.479506000000001</v>
      </c>
      <c r="R3763">
        <v>10.630922</v>
      </c>
      <c r="S3763">
        <v>10.730026000000001</v>
      </c>
      <c r="T3763">
        <v>10.797318000000001</v>
      </c>
      <c r="U3763">
        <v>10.881399999999999</v>
      </c>
      <c r="V3763">
        <v>10.988697</v>
      </c>
      <c r="W3763">
        <v>11.030817000000001</v>
      </c>
      <c r="X3763">
        <v>10.980829</v>
      </c>
      <c r="Y3763">
        <v>11.000322000000001</v>
      </c>
      <c r="Z3763">
        <v>11.026695</v>
      </c>
      <c r="AA3763">
        <v>11.033242</v>
      </c>
      <c r="AB3763">
        <v>11.173018000000001</v>
      </c>
      <c r="AC3763">
        <v>11.175281999999999</v>
      </c>
      <c r="AD3763">
        <v>11.489299000000001</v>
      </c>
      <c r="AE3763">
        <v>11.671953</v>
      </c>
      <c r="AF3763">
        <v>11.721420999999999</v>
      </c>
      <c r="AG3763">
        <v>11.868281</v>
      </c>
      <c r="AH3763">
        <v>11.984676</v>
      </c>
      <c r="AI3763">
        <v>12.046288000000001</v>
      </c>
      <c r="AJ3763">
        <v>12.267874000000001</v>
      </c>
      <c r="AK3763">
        <v>12.163143</v>
      </c>
      <c r="AL3763">
        <v>12.213048000000001</v>
      </c>
      <c r="AM3763">
        <v>12.380864000000001</v>
      </c>
      <c r="AN3763">
        <v>12.435408000000001</v>
      </c>
      <c r="AO3763" s="1">
        <v>1.4999999999999999E-2</v>
      </c>
    </row>
    <row r="3764" spans="1:41" hidden="1" x14ac:dyDescent="0.2">
      <c r="A3764" t="s">
        <v>2704</v>
      </c>
      <c r="B3764" t="s">
        <v>15</v>
      </c>
      <c r="C3764" t="s">
        <v>2648</v>
      </c>
      <c r="D3764" t="s">
        <v>2672</v>
      </c>
      <c r="E3764" t="s">
        <v>2660</v>
      </c>
      <c r="F3764" t="s">
        <v>2653</v>
      </c>
      <c r="H3764" t="s">
        <v>3071</v>
      </c>
      <c r="I3764" t="s">
        <v>10</v>
      </c>
      <c r="K3764">
        <v>7.9677930000000003</v>
      </c>
      <c r="L3764">
        <v>7.4468259999999997</v>
      </c>
      <c r="M3764">
        <v>9.4173950000000008</v>
      </c>
      <c r="N3764">
        <v>10.646729000000001</v>
      </c>
      <c r="O3764">
        <v>10.897003</v>
      </c>
      <c r="P3764">
        <v>11.323689</v>
      </c>
      <c r="Q3764">
        <v>11.840258</v>
      </c>
      <c r="R3764">
        <v>12.197525000000001</v>
      </c>
      <c r="S3764">
        <v>12.964843999999999</v>
      </c>
      <c r="T3764">
        <v>13.061673000000001</v>
      </c>
      <c r="U3764">
        <v>13.280964000000001</v>
      </c>
      <c r="V3764">
        <v>13.589168000000001</v>
      </c>
      <c r="W3764">
        <v>13.864703</v>
      </c>
      <c r="X3764">
        <v>13.979736000000001</v>
      </c>
      <c r="Y3764">
        <v>13.966516</v>
      </c>
      <c r="Z3764">
        <v>14.212135</v>
      </c>
      <c r="AA3764">
        <v>14.122583000000001</v>
      </c>
      <c r="AB3764">
        <v>14.517346</v>
      </c>
      <c r="AC3764">
        <v>14.367107000000001</v>
      </c>
      <c r="AD3764">
        <v>14.700224</v>
      </c>
      <c r="AE3764">
        <v>14.847780999999999</v>
      </c>
      <c r="AF3764">
        <v>14.955901000000001</v>
      </c>
      <c r="AG3764">
        <v>15.230631000000001</v>
      </c>
      <c r="AH3764">
        <v>15.1708</v>
      </c>
      <c r="AI3764">
        <v>15.265643000000001</v>
      </c>
      <c r="AJ3764">
        <v>15.438367</v>
      </c>
      <c r="AK3764">
        <v>15.447364</v>
      </c>
      <c r="AL3764">
        <v>15.520189</v>
      </c>
      <c r="AM3764">
        <v>15.59595</v>
      </c>
      <c r="AN3764">
        <v>15.562391999999999</v>
      </c>
      <c r="AO3764" s="1">
        <v>2.3E-2</v>
      </c>
    </row>
    <row r="3765" spans="1:41" hidden="1" x14ac:dyDescent="0.2">
      <c r="A3765" t="s">
        <v>2704</v>
      </c>
      <c r="B3765" t="s">
        <v>21</v>
      </c>
      <c r="C3765" t="s">
        <v>2648</v>
      </c>
      <c r="D3765" t="s">
        <v>2672</v>
      </c>
      <c r="E3765" t="s">
        <v>2655</v>
      </c>
      <c r="I3765" t="s">
        <v>10</v>
      </c>
    </row>
    <row r="3766" spans="1:41" hidden="1" x14ac:dyDescent="0.2">
      <c r="A3766" t="s">
        <v>2704</v>
      </c>
      <c r="B3766" t="s">
        <v>11</v>
      </c>
      <c r="C3766" t="s">
        <v>2648</v>
      </c>
      <c r="D3766" t="s">
        <v>2672</v>
      </c>
      <c r="E3766" t="s">
        <v>2655</v>
      </c>
      <c r="F3766" t="s">
        <v>2651</v>
      </c>
      <c r="H3766" t="s">
        <v>3072</v>
      </c>
      <c r="I3766" t="s">
        <v>10</v>
      </c>
      <c r="K3766">
        <v>6.7753620000000003</v>
      </c>
      <c r="L3766">
        <v>6.6103100000000001</v>
      </c>
      <c r="M3766">
        <v>6.0434830000000002</v>
      </c>
      <c r="N3766">
        <v>5.6708049999999997</v>
      </c>
      <c r="O3766">
        <v>5.4732810000000001</v>
      </c>
      <c r="P3766">
        <v>5.43642</v>
      </c>
      <c r="Q3766">
        <v>5.436572</v>
      </c>
      <c r="R3766">
        <v>5.5580660000000002</v>
      </c>
      <c r="S3766">
        <v>5.6729019999999997</v>
      </c>
      <c r="T3766">
        <v>5.7597680000000002</v>
      </c>
      <c r="U3766">
        <v>5.7897639999999999</v>
      </c>
      <c r="V3766">
        <v>5.7883110000000002</v>
      </c>
      <c r="W3766">
        <v>5.7771220000000003</v>
      </c>
      <c r="X3766">
        <v>5.7180980000000003</v>
      </c>
      <c r="Y3766">
        <v>5.6722469999999996</v>
      </c>
      <c r="Z3766">
        <v>5.6420519999999996</v>
      </c>
      <c r="AA3766">
        <v>5.62256</v>
      </c>
      <c r="AB3766">
        <v>5.6179790000000001</v>
      </c>
      <c r="AC3766">
        <v>5.5964669999999996</v>
      </c>
      <c r="AD3766">
        <v>5.594773</v>
      </c>
      <c r="AE3766">
        <v>5.5812020000000002</v>
      </c>
      <c r="AF3766">
        <v>5.5534990000000004</v>
      </c>
      <c r="AG3766">
        <v>5.5272370000000004</v>
      </c>
      <c r="AH3766">
        <v>5.461379</v>
      </c>
      <c r="AI3766">
        <v>5.4353809999999996</v>
      </c>
      <c r="AJ3766">
        <v>5.404058</v>
      </c>
      <c r="AK3766">
        <v>5.368131</v>
      </c>
      <c r="AL3766">
        <v>5.3533330000000001</v>
      </c>
      <c r="AM3766">
        <v>5.3331929999999996</v>
      </c>
      <c r="AN3766">
        <v>5.3162589999999996</v>
      </c>
      <c r="AO3766" s="1">
        <v>-8.0000000000000002E-3</v>
      </c>
    </row>
    <row r="3767" spans="1:41" hidden="1" x14ac:dyDescent="0.2">
      <c r="A3767" t="s">
        <v>2704</v>
      </c>
      <c r="B3767" t="s">
        <v>13</v>
      </c>
      <c r="C3767" t="s">
        <v>2648</v>
      </c>
      <c r="D3767" t="s">
        <v>2672</v>
      </c>
      <c r="E3767" t="s">
        <v>2655</v>
      </c>
      <c r="F3767" t="s">
        <v>2652</v>
      </c>
      <c r="H3767" t="s">
        <v>3073</v>
      </c>
      <c r="I3767" t="s">
        <v>10</v>
      </c>
      <c r="K3767">
        <v>6.7832030000000003</v>
      </c>
      <c r="L3767">
        <v>6.353796</v>
      </c>
      <c r="M3767">
        <v>5.6434730000000002</v>
      </c>
      <c r="N3767">
        <v>5.147418</v>
      </c>
      <c r="O3767">
        <v>4.9125880000000004</v>
      </c>
      <c r="P3767">
        <v>4.8308400000000002</v>
      </c>
      <c r="Q3767">
        <v>4.7700719999999999</v>
      </c>
      <c r="R3767">
        <v>4.8113849999999996</v>
      </c>
      <c r="S3767">
        <v>4.8559060000000001</v>
      </c>
      <c r="T3767">
        <v>4.8943149999999997</v>
      </c>
      <c r="U3767">
        <v>4.8834900000000001</v>
      </c>
      <c r="V3767">
        <v>4.8247150000000003</v>
      </c>
      <c r="W3767">
        <v>4.7828150000000003</v>
      </c>
      <c r="X3767">
        <v>4.7298150000000003</v>
      </c>
      <c r="Y3767">
        <v>4.6702729999999999</v>
      </c>
      <c r="Z3767">
        <v>4.6235549999999996</v>
      </c>
      <c r="AA3767">
        <v>4.5894870000000001</v>
      </c>
      <c r="AB3767">
        <v>4.5336910000000001</v>
      </c>
      <c r="AC3767">
        <v>4.4987659999999998</v>
      </c>
      <c r="AD3767">
        <v>4.4496180000000001</v>
      </c>
      <c r="AE3767">
        <v>4.4061430000000001</v>
      </c>
      <c r="AF3767">
        <v>4.3374810000000004</v>
      </c>
      <c r="AG3767">
        <v>4.2841839999999998</v>
      </c>
      <c r="AH3767">
        <v>4.249835</v>
      </c>
      <c r="AI3767">
        <v>4.2315750000000003</v>
      </c>
      <c r="AJ3767">
        <v>4.2028629999999998</v>
      </c>
      <c r="AK3767">
        <v>4.1630700000000003</v>
      </c>
      <c r="AL3767">
        <v>4.1302269999999996</v>
      </c>
      <c r="AM3767">
        <v>4.1150570000000002</v>
      </c>
      <c r="AN3767">
        <v>4.0975279999999996</v>
      </c>
      <c r="AO3767" s="1">
        <v>-1.7000000000000001E-2</v>
      </c>
    </row>
    <row r="3768" spans="1:41" hidden="1" x14ac:dyDescent="0.2">
      <c r="A3768" t="s">
        <v>2704</v>
      </c>
      <c r="B3768" t="s">
        <v>15</v>
      </c>
      <c r="C3768" t="s">
        <v>2648</v>
      </c>
      <c r="D3768" t="s">
        <v>2672</v>
      </c>
      <c r="E3768" t="s">
        <v>2655</v>
      </c>
      <c r="F3768" t="s">
        <v>2653</v>
      </c>
      <c r="H3768" t="s">
        <v>3074</v>
      </c>
      <c r="I3768" t="s">
        <v>10</v>
      </c>
      <c r="K3768">
        <v>6.7727979999999999</v>
      </c>
      <c r="L3768">
        <v>7.2646730000000002</v>
      </c>
      <c r="M3768">
        <v>6.9142210000000004</v>
      </c>
      <c r="N3768">
        <v>6.864738</v>
      </c>
      <c r="O3768">
        <v>6.8160610000000004</v>
      </c>
      <c r="P3768">
        <v>6.9353230000000003</v>
      </c>
      <c r="Q3768">
        <v>7.0472330000000003</v>
      </c>
      <c r="R3768">
        <v>7.3391070000000003</v>
      </c>
      <c r="S3768">
        <v>7.709797</v>
      </c>
      <c r="T3768">
        <v>7.9236769999999996</v>
      </c>
      <c r="U3768">
        <v>8.1814680000000006</v>
      </c>
      <c r="V3768">
        <v>8.3991769999999999</v>
      </c>
      <c r="W3768">
        <v>8.5743679999999998</v>
      </c>
      <c r="X3768">
        <v>8.7179660000000005</v>
      </c>
      <c r="Y3768">
        <v>8.7903739999999999</v>
      </c>
      <c r="Z3768">
        <v>8.9228609999999993</v>
      </c>
      <c r="AA3768">
        <v>8.9918549999999993</v>
      </c>
      <c r="AB3768">
        <v>9.047879</v>
      </c>
      <c r="AC3768">
        <v>9.1395649999999993</v>
      </c>
      <c r="AD3768">
        <v>9.2570730000000001</v>
      </c>
      <c r="AE3768">
        <v>9.2803579999999997</v>
      </c>
      <c r="AF3768">
        <v>9.2519259999999992</v>
      </c>
      <c r="AG3768">
        <v>9.2144019999999998</v>
      </c>
      <c r="AH3768">
        <v>9.3016279999999991</v>
      </c>
      <c r="AI3768">
        <v>9.3731849999999994</v>
      </c>
      <c r="AJ3768">
        <v>9.4196570000000008</v>
      </c>
      <c r="AK3768">
        <v>9.5014400000000006</v>
      </c>
      <c r="AL3768">
        <v>9.5183359999999997</v>
      </c>
      <c r="AM3768">
        <v>9.6255400000000009</v>
      </c>
      <c r="AN3768">
        <v>9.7010360000000002</v>
      </c>
      <c r="AO3768" s="1">
        <v>1.2E-2</v>
      </c>
    </row>
    <row r="3769" spans="1:41" hidden="1" x14ac:dyDescent="0.2">
      <c r="A3769" t="s">
        <v>2704</v>
      </c>
      <c r="B3769" t="s">
        <v>59</v>
      </c>
      <c r="C3769" t="s">
        <v>2648</v>
      </c>
      <c r="D3769" t="s">
        <v>2672</v>
      </c>
      <c r="E3769" t="s">
        <v>2661</v>
      </c>
      <c r="I3769" t="s">
        <v>10</v>
      </c>
    </row>
    <row r="3770" spans="1:41" hidden="1" x14ac:dyDescent="0.2">
      <c r="A3770" t="s">
        <v>2704</v>
      </c>
      <c r="B3770" t="s">
        <v>11</v>
      </c>
      <c r="C3770" t="s">
        <v>2648</v>
      </c>
      <c r="D3770" t="s">
        <v>2672</v>
      </c>
      <c r="E3770" t="s">
        <v>2661</v>
      </c>
      <c r="F3770" t="s">
        <v>2651</v>
      </c>
      <c r="H3770" t="s">
        <v>3075</v>
      </c>
      <c r="I3770" t="s">
        <v>10</v>
      </c>
      <c r="K3770">
        <v>4.3967640000000001</v>
      </c>
      <c r="L3770">
        <v>3.9900549999999999</v>
      </c>
      <c r="M3770">
        <v>3.8209780000000002</v>
      </c>
      <c r="N3770">
        <v>3.6649039999999999</v>
      </c>
      <c r="O3770">
        <v>3.5707110000000002</v>
      </c>
      <c r="P3770">
        <v>3.5137360000000002</v>
      </c>
      <c r="Q3770">
        <v>3.4861719999999998</v>
      </c>
      <c r="R3770">
        <v>3.4835889999999998</v>
      </c>
      <c r="S3770">
        <v>3.4925989999999998</v>
      </c>
      <c r="T3770">
        <v>3.512734</v>
      </c>
      <c r="U3770">
        <v>3.5338780000000001</v>
      </c>
      <c r="V3770">
        <v>3.5613199999999998</v>
      </c>
      <c r="W3770">
        <v>3.585807</v>
      </c>
      <c r="X3770">
        <v>3.6118399999999999</v>
      </c>
      <c r="Y3770">
        <v>3.638747</v>
      </c>
      <c r="Z3770">
        <v>3.6668599999999998</v>
      </c>
      <c r="AA3770">
        <v>3.6960630000000001</v>
      </c>
      <c r="AB3770">
        <v>3.7235339999999999</v>
      </c>
      <c r="AC3770">
        <v>3.7485110000000001</v>
      </c>
      <c r="AD3770">
        <v>3.778365</v>
      </c>
      <c r="AE3770">
        <v>3.8041140000000002</v>
      </c>
      <c r="AF3770">
        <v>3.828287</v>
      </c>
      <c r="AG3770">
        <v>3.8530880000000001</v>
      </c>
      <c r="AH3770">
        <v>3.879731</v>
      </c>
      <c r="AI3770">
        <v>3.9083199999999998</v>
      </c>
      <c r="AJ3770">
        <v>3.938761</v>
      </c>
      <c r="AK3770">
        <v>3.9641130000000002</v>
      </c>
      <c r="AL3770">
        <v>3.9855459999999998</v>
      </c>
      <c r="AM3770">
        <v>4.0091609999999998</v>
      </c>
      <c r="AN3770">
        <v>4.0372380000000003</v>
      </c>
      <c r="AO3770" s="1">
        <v>-3.0000000000000001E-3</v>
      </c>
    </row>
    <row r="3771" spans="1:41" hidden="1" x14ac:dyDescent="0.2">
      <c r="A3771" t="s">
        <v>2704</v>
      </c>
      <c r="B3771" t="s">
        <v>13</v>
      </c>
      <c r="C3771" t="s">
        <v>2648</v>
      </c>
      <c r="D3771" t="s">
        <v>2672</v>
      </c>
      <c r="E3771" t="s">
        <v>2661</v>
      </c>
      <c r="F3771" t="s">
        <v>2652</v>
      </c>
      <c r="H3771" t="s">
        <v>3076</v>
      </c>
      <c r="I3771" t="s">
        <v>10</v>
      </c>
      <c r="K3771">
        <v>4.3968629999999997</v>
      </c>
      <c r="L3771">
        <v>3.9812500000000002</v>
      </c>
      <c r="M3771">
        <v>3.812481</v>
      </c>
      <c r="N3771">
        <v>3.6535009999999999</v>
      </c>
      <c r="O3771">
        <v>3.5579930000000002</v>
      </c>
      <c r="P3771">
        <v>3.498065</v>
      </c>
      <c r="Q3771">
        <v>3.4684089999999999</v>
      </c>
      <c r="R3771">
        <v>3.4604279999999998</v>
      </c>
      <c r="S3771">
        <v>3.4642499999999998</v>
      </c>
      <c r="T3771">
        <v>3.4802680000000001</v>
      </c>
      <c r="U3771">
        <v>3.497166</v>
      </c>
      <c r="V3771">
        <v>3.5218250000000002</v>
      </c>
      <c r="W3771">
        <v>3.5422739999999999</v>
      </c>
      <c r="X3771">
        <v>3.56454</v>
      </c>
      <c r="Y3771">
        <v>3.5887519999999999</v>
      </c>
      <c r="Z3771">
        <v>3.6141830000000001</v>
      </c>
      <c r="AA3771">
        <v>3.6427849999999999</v>
      </c>
      <c r="AB3771">
        <v>3.6690390000000002</v>
      </c>
      <c r="AC3771">
        <v>3.693511</v>
      </c>
      <c r="AD3771">
        <v>3.7229130000000001</v>
      </c>
      <c r="AE3771">
        <v>3.745266</v>
      </c>
      <c r="AF3771">
        <v>3.766848</v>
      </c>
      <c r="AG3771">
        <v>3.7926090000000001</v>
      </c>
      <c r="AH3771">
        <v>3.819</v>
      </c>
      <c r="AI3771">
        <v>3.8455680000000001</v>
      </c>
      <c r="AJ3771">
        <v>3.8758370000000002</v>
      </c>
      <c r="AK3771">
        <v>3.9024190000000001</v>
      </c>
      <c r="AL3771">
        <v>3.928769</v>
      </c>
      <c r="AM3771">
        <v>3.9538440000000001</v>
      </c>
      <c r="AN3771">
        <v>3.9786860000000002</v>
      </c>
      <c r="AO3771" s="1">
        <v>-3.0000000000000001E-3</v>
      </c>
    </row>
    <row r="3772" spans="1:41" hidden="1" x14ac:dyDescent="0.2">
      <c r="A3772" t="s">
        <v>2704</v>
      </c>
      <c r="B3772" t="s">
        <v>15</v>
      </c>
      <c r="C3772" t="s">
        <v>2648</v>
      </c>
      <c r="D3772" t="s">
        <v>2672</v>
      </c>
      <c r="E3772" t="s">
        <v>2661</v>
      </c>
      <c r="F3772" t="s">
        <v>2653</v>
      </c>
      <c r="H3772" t="s">
        <v>3077</v>
      </c>
      <c r="I3772" t="s">
        <v>10</v>
      </c>
      <c r="K3772">
        <v>4.3969469999999999</v>
      </c>
      <c r="L3772">
        <v>3.9785080000000002</v>
      </c>
      <c r="M3772">
        <v>3.7959849999999999</v>
      </c>
      <c r="N3772">
        <v>3.6489470000000002</v>
      </c>
      <c r="O3772">
        <v>3.5753629999999998</v>
      </c>
      <c r="P3772">
        <v>3.5280909999999999</v>
      </c>
      <c r="Q3772">
        <v>3.506103</v>
      </c>
      <c r="R3772">
        <v>3.5098020000000001</v>
      </c>
      <c r="S3772">
        <v>3.5274540000000001</v>
      </c>
      <c r="T3772">
        <v>3.553283</v>
      </c>
      <c r="U3772">
        <v>3.5780080000000001</v>
      </c>
      <c r="V3772">
        <v>3.6122450000000002</v>
      </c>
      <c r="W3772">
        <v>3.64228</v>
      </c>
      <c r="X3772">
        <v>3.6724109999999999</v>
      </c>
      <c r="Y3772">
        <v>3.7018219999999999</v>
      </c>
      <c r="Z3772">
        <v>3.7320730000000002</v>
      </c>
      <c r="AA3772">
        <v>3.764716</v>
      </c>
      <c r="AB3772">
        <v>3.7956150000000002</v>
      </c>
      <c r="AC3772">
        <v>3.8231470000000001</v>
      </c>
      <c r="AD3772">
        <v>3.8513730000000002</v>
      </c>
      <c r="AE3772">
        <v>3.8760150000000002</v>
      </c>
      <c r="AF3772">
        <v>3.9014579999999999</v>
      </c>
      <c r="AG3772">
        <v>3.928671</v>
      </c>
      <c r="AH3772">
        <v>3.9577589999999998</v>
      </c>
      <c r="AI3772">
        <v>3.9896289999999999</v>
      </c>
      <c r="AJ3772">
        <v>4.0191249999999998</v>
      </c>
      <c r="AK3772">
        <v>4.050376</v>
      </c>
      <c r="AL3772">
        <v>4.0746229999999999</v>
      </c>
      <c r="AM3772">
        <v>4.1014860000000004</v>
      </c>
      <c r="AN3772">
        <v>4.1320189999999997</v>
      </c>
      <c r="AO3772" s="1">
        <v>-2E-3</v>
      </c>
    </row>
    <row r="3773" spans="1:41" hidden="1" x14ac:dyDescent="0.2">
      <c r="A3773" t="s">
        <v>2704</v>
      </c>
      <c r="B3773" t="s">
        <v>147</v>
      </c>
      <c r="C3773" t="s">
        <v>2648</v>
      </c>
      <c r="D3773" t="s">
        <v>2672</v>
      </c>
      <c r="E3773" t="s">
        <v>2673</v>
      </c>
      <c r="I3773" t="s">
        <v>10</v>
      </c>
    </row>
    <row r="3774" spans="1:41" hidden="1" x14ac:dyDescent="0.2">
      <c r="A3774" t="s">
        <v>2704</v>
      </c>
      <c r="B3774" t="s">
        <v>11</v>
      </c>
      <c r="C3774" t="s">
        <v>2648</v>
      </c>
      <c r="D3774" t="s">
        <v>2672</v>
      </c>
      <c r="E3774" t="s">
        <v>2673</v>
      </c>
      <c r="F3774" t="s">
        <v>2651</v>
      </c>
      <c r="H3774" t="s">
        <v>3078</v>
      </c>
      <c r="I3774" t="s">
        <v>10</v>
      </c>
      <c r="K3774">
        <v>2.0642450000000001</v>
      </c>
      <c r="L3774">
        <v>2.0347230000000001</v>
      </c>
      <c r="M3774">
        <v>2.009007</v>
      </c>
      <c r="N3774">
        <v>2.009506</v>
      </c>
      <c r="O3774">
        <v>1.997916</v>
      </c>
      <c r="P3774">
        <v>1.984084</v>
      </c>
      <c r="Q3774">
        <v>1.9794369999999999</v>
      </c>
      <c r="R3774">
        <v>1.9830730000000001</v>
      </c>
      <c r="S3774">
        <v>1.9777940000000001</v>
      </c>
      <c r="T3774">
        <v>1.9750799999999999</v>
      </c>
      <c r="U3774">
        <v>1.9704410000000001</v>
      </c>
      <c r="V3774">
        <v>1.96658</v>
      </c>
      <c r="W3774">
        <v>1.975806</v>
      </c>
      <c r="X3774">
        <v>1.9728460000000001</v>
      </c>
      <c r="Y3774">
        <v>1.9684680000000001</v>
      </c>
      <c r="Z3774">
        <v>1.9666790000000001</v>
      </c>
      <c r="AA3774">
        <v>1.960766</v>
      </c>
      <c r="AB3774">
        <v>1.953063</v>
      </c>
      <c r="AC3774">
        <v>1.9515450000000001</v>
      </c>
      <c r="AD3774">
        <v>1.9510730000000001</v>
      </c>
      <c r="AE3774">
        <v>1.9494400000000001</v>
      </c>
      <c r="AF3774">
        <v>1.9439150000000001</v>
      </c>
      <c r="AG3774">
        <v>1.940947</v>
      </c>
      <c r="AH3774">
        <v>1.9389799999999999</v>
      </c>
      <c r="AI3774">
        <v>1.9398690000000001</v>
      </c>
      <c r="AJ3774">
        <v>1.9378139999999999</v>
      </c>
      <c r="AK3774">
        <v>1.93401</v>
      </c>
      <c r="AL3774">
        <v>1.929908</v>
      </c>
      <c r="AM3774">
        <v>1.9272830000000001</v>
      </c>
      <c r="AN3774">
        <v>1.923872</v>
      </c>
      <c r="AO3774" s="1">
        <v>-2E-3</v>
      </c>
    </row>
    <row r="3775" spans="1:41" hidden="1" x14ac:dyDescent="0.2">
      <c r="A3775" t="s">
        <v>2704</v>
      </c>
      <c r="B3775" t="s">
        <v>13</v>
      </c>
      <c r="C3775" t="s">
        <v>2648</v>
      </c>
      <c r="D3775" t="s">
        <v>2672</v>
      </c>
      <c r="E3775" t="s">
        <v>2673</v>
      </c>
      <c r="F3775" t="s">
        <v>2652</v>
      </c>
      <c r="H3775" t="s">
        <v>3079</v>
      </c>
      <c r="I3775" t="s">
        <v>10</v>
      </c>
      <c r="K3775">
        <v>2.1118899999999998</v>
      </c>
      <c r="L3775">
        <v>1.971695</v>
      </c>
      <c r="M3775">
        <v>1.9867459999999999</v>
      </c>
      <c r="N3775">
        <v>2.0062829999999998</v>
      </c>
      <c r="O3775">
        <v>1.9834780000000001</v>
      </c>
      <c r="P3775">
        <v>1.9682789999999999</v>
      </c>
      <c r="Q3775">
        <v>1.9690840000000001</v>
      </c>
      <c r="R3775">
        <v>1.9656279999999999</v>
      </c>
      <c r="S3775">
        <v>1.9516290000000001</v>
      </c>
      <c r="T3775">
        <v>1.940318</v>
      </c>
      <c r="U3775">
        <v>1.937962</v>
      </c>
      <c r="V3775">
        <v>1.9430099999999999</v>
      </c>
      <c r="W3775">
        <v>1.939902</v>
      </c>
      <c r="X3775">
        <v>1.942564</v>
      </c>
      <c r="Y3775">
        <v>1.9361900000000001</v>
      </c>
      <c r="Z3775">
        <v>1.9230849999999999</v>
      </c>
      <c r="AA3775">
        <v>1.918604</v>
      </c>
      <c r="AB3775">
        <v>1.9118379999999999</v>
      </c>
      <c r="AC3775">
        <v>1.9082760000000001</v>
      </c>
      <c r="AD3775">
        <v>1.9078299999999999</v>
      </c>
      <c r="AE3775">
        <v>1.9045620000000001</v>
      </c>
      <c r="AF3775">
        <v>1.8975500000000001</v>
      </c>
      <c r="AG3775">
        <v>1.892469</v>
      </c>
      <c r="AH3775">
        <v>1.88774</v>
      </c>
      <c r="AI3775">
        <v>1.8831869999999999</v>
      </c>
      <c r="AJ3775">
        <v>1.882252</v>
      </c>
      <c r="AK3775">
        <v>1.8763430000000001</v>
      </c>
      <c r="AL3775">
        <v>1.874689</v>
      </c>
      <c r="AM3775">
        <v>1.8706560000000001</v>
      </c>
      <c r="AN3775">
        <v>1.8660600000000001</v>
      </c>
      <c r="AO3775" s="1">
        <v>-4.0000000000000001E-3</v>
      </c>
    </row>
    <row r="3776" spans="1:41" hidden="1" x14ac:dyDescent="0.2">
      <c r="A3776" t="s">
        <v>2704</v>
      </c>
      <c r="B3776" t="s">
        <v>15</v>
      </c>
      <c r="C3776" t="s">
        <v>2648</v>
      </c>
      <c r="D3776" t="s">
        <v>2672</v>
      </c>
      <c r="E3776" t="s">
        <v>2673</v>
      </c>
      <c r="F3776" t="s">
        <v>2653</v>
      </c>
      <c r="H3776" t="s">
        <v>3080</v>
      </c>
      <c r="I3776" t="s">
        <v>10</v>
      </c>
      <c r="K3776">
        <v>2.1119460000000001</v>
      </c>
      <c r="L3776">
        <v>2.0002740000000001</v>
      </c>
      <c r="M3776">
        <v>2.0485829999999998</v>
      </c>
      <c r="N3776">
        <v>2.1397189999999999</v>
      </c>
      <c r="O3776">
        <v>2.0207329999999999</v>
      </c>
      <c r="P3776">
        <v>2.0182660000000001</v>
      </c>
      <c r="Q3776">
        <v>2.0201920000000002</v>
      </c>
      <c r="R3776">
        <v>2.030621</v>
      </c>
      <c r="S3776">
        <v>2.0345369999999998</v>
      </c>
      <c r="T3776">
        <v>2.0429040000000001</v>
      </c>
      <c r="U3776">
        <v>2.0441729999999998</v>
      </c>
      <c r="V3776">
        <v>2.0424169999999999</v>
      </c>
      <c r="W3776">
        <v>2.0434830000000002</v>
      </c>
      <c r="X3776">
        <v>2.0434450000000002</v>
      </c>
      <c r="Y3776">
        <v>2.0486849999999999</v>
      </c>
      <c r="Z3776">
        <v>2.0464760000000002</v>
      </c>
      <c r="AA3776">
        <v>2.04684</v>
      </c>
      <c r="AB3776">
        <v>2.0498669999999999</v>
      </c>
      <c r="AC3776">
        <v>2.0514839999999999</v>
      </c>
      <c r="AD3776">
        <v>2.0520079999999998</v>
      </c>
      <c r="AE3776">
        <v>2.0527190000000002</v>
      </c>
      <c r="AF3776">
        <v>2.0510630000000001</v>
      </c>
      <c r="AG3776">
        <v>2.0502220000000002</v>
      </c>
      <c r="AH3776">
        <v>2.048702</v>
      </c>
      <c r="AI3776">
        <v>2.0497779999999999</v>
      </c>
      <c r="AJ3776">
        <v>2.0447709999999999</v>
      </c>
      <c r="AK3776">
        <v>2.042233</v>
      </c>
      <c r="AL3776">
        <v>2.039091</v>
      </c>
      <c r="AM3776">
        <v>2.035682</v>
      </c>
      <c r="AN3776">
        <v>2.0334490000000001</v>
      </c>
      <c r="AO3776" s="1">
        <v>-1E-3</v>
      </c>
    </row>
    <row r="3777" spans="1:41" hidden="1" x14ac:dyDescent="0.2">
      <c r="A3777" t="s">
        <v>2704</v>
      </c>
      <c r="B3777" t="s">
        <v>67</v>
      </c>
      <c r="C3777" t="s">
        <v>2648</v>
      </c>
      <c r="D3777" t="s">
        <v>2672</v>
      </c>
      <c r="E3777" t="s">
        <v>2663</v>
      </c>
      <c r="I3777" t="s">
        <v>10</v>
      </c>
    </row>
    <row r="3778" spans="1:41" hidden="1" x14ac:dyDescent="0.2">
      <c r="A3778" t="s">
        <v>2704</v>
      </c>
      <c r="B3778" t="s">
        <v>11</v>
      </c>
      <c r="C3778" t="s">
        <v>2648</v>
      </c>
      <c r="D3778" t="s">
        <v>2672</v>
      </c>
      <c r="E3778" t="s">
        <v>2663</v>
      </c>
      <c r="F3778" t="s">
        <v>2651</v>
      </c>
      <c r="H3778" t="s">
        <v>3081</v>
      </c>
      <c r="I3778" t="s">
        <v>10</v>
      </c>
      <c r="K3778">
        <v>0</v>
      </c>
      <c r="L3778">
        <v>0</v>
      </c>
      <c r="M3778">
        <v>0</v>
      </c>
      <c r="N3778">
        <v>0</v>
      </c>
      <c r="O3778">
        <v>0</v>
      </c>
      <c r="P3778">
        <v>0</v>
      </c>
      <c r="Q3778">
        <v>0</v>
      </c>
      <c r="R3778">
        <v>0</v>
      </c>
      <c r="S3778">
        <v>0</v>
      </c>
      <c r="T3778">
        <v>0</v>
      </c>
      <c r="U3778">
        <v>0</v>
      </c>
      <c r="V3778">
        <v>0</v>
      </c>
      <c r="W3778">
        <v>0</v>
      </c>
      <c r="X3778">
        <v>0</v>
      </c>
      <c r="Y3778">
        <v>0</v>
      </c>
      <c r="Z3778">
        <v>0</v>
      </c>
      <c r="AA3778">
        <v>0</v>
      </c>
      <c r="AB3778">
        <v>0</v>
      </c>
      <c r="AC3778">
        <v>0</v>
      </c>
      <c r="AD3778">
        <v>0</v>
      </c>
      <c r="AE3778">
        <v>0</v>
      </c>
      <c r="AF3778">
        <v>0</v>
      </c>
      <c r="AG3778">
        <v>0</v>
      </c>
      <c r="AH3778">
        <v>0</v>
      </c>
      <c r="AI3778">
        <v>0</v>
      </c>
      <c r="AJ3778">
        <v>0</v>
      </c>
      <c r="AK3778">
        <v>0</v>
      </c>
      <c r="AL3778">
        <v>0</v>
      </c>
      <c r="AM3778">
        <v>0</v>
      </c>
      <c r="AN3778">
        <v>0</v>
      </c>
      <c r="AO3778" t="s">
        <v>69</v>
      </c>
    </row>
    <row r="3779" spans="1:41" hidden="1" x14ac:dyDescent="0.2">
      <c r="A3779" t="s">
        <v>2704</v>
      </c>
      <c r="B3779" t="s">
        <v>13</v>
      </c>
      <c r="C3779" t="s">
        <v>2648</v>
      </c>
      <c r="D3779" t="s">
        <v>2672</v>
      </c>
      <c r="E3779" t="s">
        <v>2663</v>
      </c>
      <c r="F3779" t="s">
        <v>2652</v>
      </c>
      <c r="H3779" t="s">
        <v>3082</v>
      </c>
      <c r="I3779" t="s">
        <v>10</v>
      </c>
      <c r="K3779">
        <v>0</v>
      </c>
      <c r="L3779">
        <v>0</v>
      </c>
      <c r="M3779">
        <v>0</v>
      </c>
      <c r="N3779">
        <v>0</v>
      </c>
      <c r="O3779">
        <v>0</v>
      </c>
      <c r="P3779">
        <v>0</v>
      </c>
      <c r="Q3779">
        <v>0</v>
      </c>
      <c r="R3779">
        <v>0</v>
      </c>
      <c r="S3779">
        <v>0</v>
      </c>
      <c r="T3779">
        <v>0</v>
      </c>
      <c r="U3779">
        <v>0</v>
      </c>
      <c r="V3779">
        <v>0</v>
      </c>
      <c r="W3779">
        <v>0</v>
      </c>
      <c r="X3779">
        <v>0</v>
      </c>
      <c r="Y3779">
        <v>0</v>
      </c>
      <c r="Z3779">
        <v>0</v>
      </c>
      <c r="AA3779">
        <v>0</v>
      </c>
      <c r="AB3779">
        <v>0</v>
      </c>
      <c r="AC3779">
        <v>0</v>
      </c>
      <c r="AD3779">
        <v>0</v>
      </c>
      <c r="AE3779">
        <v>0</v>
      </c>
      <c r="AF3779">
        <v>0</v>
      </c>
      <c r="AG3779">
        <v>0</v>
      </c>
      <c r="AH3779">
        <v>0</v>
      </c>
      <c r="AI3779">
        <v>0</v>
      </c>
      <c r="AJ3779">
        <v>0</v>
      </c>
      <c r="AK3779">
        <v>0</v>
      </c>
      <c r="AL3779">
        <v>0</v>
      </c>
      <c r="AM3779">
        <v>0</v>
      </c>
      <c r="AN3779">
        <v>0</v>
      </c>
      <c r="AO3779" t="s">
        <v>69</v>
      </c>
    </row>
    <row r="3780" spans="1:41" hidden="1" x14ac:dyDescent="0.2">
      <c r="A3780" t="s">
        <v>2704</v>
      </c>
      <c r="B3780" t="s">
        <v>15</v>
      </c>
      <c r="C3780" t="s">
        <v>2648</v>
      </c>
      <c r="D3780" t="s">
        <v>2672</v>
      </c>
      <c r="E3780" t="s">
        <v>2663</v>
      </c>
      <c r="F3780" t="s">
        <v>2653</v>
      </c>
      <c r="H3780" t="s">
        <v>3083</v>
      </c>
      <c r="I3780" t="s">
        <v>10</v>
      </c>
      <c r="K3780">
        <v>0</v>
      </c>
      <c r="L3780">
        <v>0</v>
      </c>
      <c r="M3780">
        <v>0</v>
      </c>
      <c r="N3780">
        <v>0</v>
      </c>
      <c r="O3780">
        <v>0</v>
      </c>
      <c r="P3780">
        <v>0</v>
      </c>
      <c r="Q3780">
        <v>0</v>
      </c>
      <c r="R3780">
        <v>0</v>
      </c>
      <c r="S3780">
        <v>0</v>
      </c>
      <c r="T3780">
        <v>0</v>
      </c>
      <c r="U3780">
        <v>0</v>
      </c>
      <c r="V3780">
        <v>0</v>
      </c>
      <c r="W3780">
        <v>0</v>
      </c>
      <c r="X3780">
        <v>0</v>
      </c>
      <c r="Y3780">
        <v>0</v>
      </c>
      <c r="Z3780">
        <v>0</v>
      </c>
      <c r="AA3780">
        <v>0</v>
      </c>
      <c r="AB3780">
        <v>0</v>
      </c>
      <c r="AC3780">
        <v>0</v>
      </c>
      <c r="AD3780">
        <v>0</v>
      </c>
      <c r="AE3780">
        <v>0</v>
      </c>
      <c r="AF3780">
        <v>0</v>
      </c>
      <c r="AG3780">
        <v>0</v>
      </c>
      <c r="AH3780">
        <v>0</v>
      </c>
      <c r="AI3780">
        <v>0</v>
      </c>
      <c r="AJ3780">
        <v>0</v>
      </c>
      <c r="AK3780">
        <v>0</v>
      </c>
      <c r="AL3780">
        <v>0</v>
      </c>
      <c r="AM3780">
        <v>0</v>
      </c>
      <c r="AN3780">
        <v>0</v>
      </c>
      <c r="AO3780" t="s">
        <v>69</v>
      </c>
    </row>
    <row r="3781" spans="1:41" hidden="1" x14ac:dyDescent="0.2">
      <c r="A3781" t="s">
        <v>2704</v>
      </c>
      <c r="B3781" t="s">
        <v>25</v>
      </c>
      <c r="C3781" t="s">
        <v>2648</v>
      </c>
      <c r="D3781" t="s">
        <v>2672</v>
      </c>
      <c r="E3781" t="s">
        <v>2656</v>
      </c>
      <c r="I3781" t="s">
        <v>10</v>
      </c>
    </row>
    <row r="3782" spans="1:41" hidden="1" x14ac:dyDescent="0.2">
      <c r="A3782" t="s">
        <v>2704</v>
      </c>
      <c r="B3782" t="s">
        <v>11</v>
      </c>
      <c r="C3782" t="s">
        <v>2648</v>
      </c>
      <c r="D3782" t="s">
        <v>2672</v>
      </c>
      <c r="E3782" t="s">
        <v>2656</v>
      </c>
      <c r="F3782" t="s">
        <v>2651</v>
      </c>
      <c r="H3782" t="s">
        <v>3084</v>
      </c>
      <c r="I3782" t="s">
        <v>10</v>
      </c>
      <c r="K3782">
        <v>31.687614</v>
      </c>
      <c r="L3782">
        <v>31.202567999999999</v>
      </c>
      <c r="M3782">
        <v>30.153628999999999</v>
      </c>
      <c r="N3782">
        <v>29.363565000000001</v>
      </c>
      <c r="O3782">
        <v>29.093060999999999</v>
      </c>
      <c r="P3782">
        <v>28.780366999999998</v>
      </c>
      <c r="Q3782">
        <v>28.572635999999999</v>
      </c>
      <c r="R3782">
        <v>28.525290999999999</v>
      </c>
      <c r="S3782">
        <v>28.373685999999999</v>
      </c>
      <c r="T3782">
        <v>28.748128999999999</v>
      </c>
      <c r="U3782">
        <v>28.722300000000001</v>
      </c>
      <c r="V3782">
        <v>28.718890999999999</v>
      </c>
      <c r="W3782">
        <v>28.621604999999999</v>
      </c>
      <c r="X3782">
        <v>28.449511000000001</v>
      </c>
      <c r="Y3782">
        <v>28.270662000000002</v>
      </c>
      <c r="Z3782">
        <v>28.107182000000002</v>
      </c>
      <c r="AA3782">
        <v>27.949583000000001</v>
      </c>
      <c r="AB3782">
        <v>27.848617999999998</v>
      </c>
      <c r="AC3782">
        <v>27.770519</v>
      </c>
      <c r="AD3782">
        <v>27.782259</v>
      </c>
      <c r="AE3782">
        <v>27.736899999999999</v>
      </c>
      <c r="AF3782">
        <v>27.627132</v>
      </c>
      <c r="AG3782">
        <v>27.496272999999999</v>
      </c>
      <c r="AH3782">
        <v>27.342852000000001</v>
      </c>
      <c r="AI3782">
        <v>27.240182999999998</v>
      </c>
      <c r="AJ3782">
        <v>27.175068</v>
      </c>
      <c r="AK3782">
        <v>27.101462999999999</v>
      </c>
      <c r="AL3782">
        <v>27.057880000000001</v>
      </c>
      <c r="AM3782">
        <v>26.943878000000002</v>
      </c>
      <c r="AN3782">
        <v>26.801195</v>
      </c>
      <c r="AO3782" s="1">
        <v>-6.0000000000000001E-3</v>
      </c>
    </row>
    <row r="3783" spans="1:41" hidden="1" x14ac:dyDescent="0.2">
      <c r="A3783" t="s">
        <v>2704</v>
      </c>
      <c r="B3783" t="s">
        <v>13</v>
      </c>
      <c r="C3783" t="s">
        <v>2648</v>
      </c>
      <c r="D3783" t="s">
        <v>2672</v>
      </c>
      <c r="E3783" t="s">
        <v>2656</v>
      </c>
      <c r="F3783" t="s">
        <v>2652</v>
      </c>
      <c r="H3783" t="s">
        <v>3085</v>
      </c>
      <c r="I3783" t="s">
        <v>10</v>
      </c>
      <c r="K3783">
        <v>31.699724</v>
      </c>
      <c r="L3783">
        <v>30.866675999999998</v>
      </c>
      <c r="M3783">
        <v>29.685230000000001</v>
      </c>
      <c r="N3783">
        <v>28.777570999999998</v>
      </c>
      <c r="O3783">
        <v>28.408165</v>
      </c>
      <c r="P3783">
        <v>28.307410999999998</v>
      </c>
      <c r="Q3783">
        <v>27.904548999999999</v>
      </c>
      <c r="R3783">
        <v>27.623176999999998</v>
      </c>
      <c r="S3783">
        <v>27.591135000000001</v>
      </c>
      <c r="T3783">
        <v>27.504280000000001</v>
      </c>
      <c r="U3783">
        <v>27.433575000000001</v>
      </c>
      <c r="V3783">
        <v>27.341709000000002</v>
      </c>
      <c r="W3783">
        <v>27.265709000000001</v>
      </c>
      <c r="X3783">
        <v>27.142965</v>
      </c>
      <c r="Y3783">
        <v>26.926000999999999</v>
      </c>
      <c r="Z3783">
        <v>26.753803000000001</v>
      </c>
      <c r="AA3783">
        <v>26.63307</v>
      </c>
      <c r="AB3783">
        <v>26.521875000000001</v>
      </c>
      <c r="AC3783">
        <v>26.429680000000001</v>
      </c>
      <c r="AD3783">
        <v>26.403956999999998</v>
      </c>
      <c r="AE3783">
        <v>26.336262000000001</v>
      </c>
      <c r="AF3783">
        <v>26.192646</v>
      </c>
      <c r="AG3783">
        <v>26.007725000000001</v>
      </c>
      <c r="AH3783">
        <v>25.85914</v>
      </c>
      <c r="AI3783">
        <v>25.775124000000002</v>
      </c>
      <c r="AJ3783">
        <v>25.731089000000001</v>
      </c>
      <c r="AK3783">
        <v>25.625634999999999</v>
      </c>
      <c r="AL3783">
        <v>25.510033</v>
      </c>
      <c r="AM3783">
        <v>25.370433999999999</v>
      </c>
      <c r="AN3783">
        <v>25.320050999999999</v>
      </c>
      <c r="AO3783" s="1">
        <v>-8.0000000000000002E-3</v>
      </c>
    </row>
    <row r="3784" spans="1:41" hidden="1" x14ac:dyDescent="0.2">
      <c r="A3784" t="s">
        <v>2704</v>
      </c>
      <c r="B3784" t="s">
        <v>15</v>
      </c>
      <c r="C3784" t="s">
        <v>2648</v>
      </c>
      <c r="D3784" t="s">
        <v>2672</v>
      </c>
      <c r="E3784" t="s">
        <v>2656</v>
      </c>
      <c r="F3784" t="s">
        <v>2653</v>
      </c>
      <c r="H3784" t="s">
        <v>3086</v>
      </c>
      <c r="I3784" t="s">
        <v>10</v>
      </c>
      <c r="K3784">
        <v>31.745949</v>
      </c>
      <c r="L3784">
        <v>31.10511</v>
      </c>
      <c r="M3784">
        <v>30.715872000000001</v>
      </c>
      <c r="N3784">
        <v>30.653255000000001</v>
      </c>
      <c r="O3784">
        <v>30.274090000000001</v>
      </c>
      <c r="P3784">
        <v>30.161562</v>
      </c>
      <c r="Q3784">
        <v>30.292066999999999</v>
      </c>
      <c r="R3784">
        <v>30.538751999999999</v>
      </c>
      <c r="S3784">
        <v>30.826392999999999</v>
      </c>
      <c r="T3784">
        <v>31.090471000000001</v>
      </c>
      <c r="U3784">
        <v>30.998301000000001</v>
      </c>
      <c r="V3784">
        <v>31.141020000000001</v>
      </c>
      <c r="W3784">
        <v>31.512705</v>
      </c>
      <c r="X3784">
        <v>31.485395</v>
      </c>
      <c r="Y3784">
        <v>31.306007000000001</v>
      </c>
      <c r="Z3784">
        <v>31.406412</v>
      </c>
      <c r="AA3784">
        <v>31.120259999999998</v>
      </c>
      <c r="AB3784">
        <v>31.251404000000001</v>
      </c>
      <c r="AC3784">
        <v>31.260252000000001</v>
      </c>
      <c r="AD3784">
        <v>31.342328999999999</v>
      </c>
      <c r="AE3784">
        <v>31.32169</v>
      </c>
      <c r="AF3784">
        <v>31.151029999999999</v>
      </c>
      <c r="AG3784">
        <v>30.914635000000001</v>
      </c>
      <c r="AH3784">
        <v>30.828827</v>
      </c>
      <c r="AI3784">
        <v>30.806545</v>
      </c>
      <c r="AJ3784">
        <v>30.728784999999998</v>
      </c>
      <c r="AK3784">
        <v>30.647129</v>
      </c>
      <c r="AL3784">
        <v>30.568311999999999</v>
      </c>
      <c r="AM3784">
        <v>30.475338000000001</v>
      </c>
      <c r="AN3784">
        <v>30.383603999999998</v>
      </c>
      <c r="AO3784" s="1">
        <v>-2E-3</v>
      </c>
    </row>
    <row r="3785" spans="1:41" hidden="1" x14ac:dyDescent="0.2">
      <c r="A3785" t="s">
        <v>2704</v>
      </c>
      <c r="B3785" t="s">
        <v>157</v>
      </c>
    </row>
    <row r="3786" spans="1:41" hidden="1" x14ac:dyDescent="0.2">
      <c r="A3786" t="s">
        <v>2704</v>
      </c>
      <c r="B3786" t="s">
        <v>158</v>
      </c>
    </row>
    <row r="3787" spans="1:41" hidden="1" x14ac:dyDescent="0.2">
      <c r="A3787" t="s">
        <v>2704</v>
      </c>
      <c r="B3787" t="s">
        <v>8</v>
      </c>
      <c r="C3787" t="s">
        <v>181</v>
      </c>
      <c r="D3787" t="s">
        <v>2674</v>
      </c>
      <c r="I3787" t="s">
        <v>159</v>
      </c>
    </row>
    <row r="3788" spans="1:41" hidden="1" x14ac:dyDescent="0.2">
      <c r="A3788" t="s">
        <v>2704</v>
      </c>
      <c r="B3788" t="s">
        <v>11</v>
      </c>
      <c r="C3788" t="s">
        <v>181</v>
      </c>
      <c r="D3788" t="s">
        <v>2674</v>
      </c>
      <c r="E3788" t="s">
        <v>2651</v>
      </c>
      <c r="H3788" t="s">
        <v>3087</v>
      </c>
      <c r="I3788" t="s">
        <v>159</v>
      </c>
      <c r="K3788">
        <v>40.861542</v>
      </c>
      <c r="L3788">
        <v>39.762337000000002</v>
      </c>
      <c r="M3788">
        <v>39.817954999999998</v>
      </c>
      <c r="N3788">
        <v>38.936230000000002</v>
      </c>
      <c r="O3788">
        <v>38.685164999999998</v>
      </c>
      <c r="P3788">
        <v>38.520724999999999</v>
      </c>
      <c r="Q3788">
        <v>38.544826999999998</v>
      </c>
      <c r="R3788">
        <v>38.721916</v>
      </c>
      <c r="S3788">
        <v>38.906590000000001</v>
      </c>
      <c r="T3788">
        <v>39.29224</v>
      </c>
      <c r="U3788">
        <v>39.416027</v>
      </c>
      <c r="V3788">
        <v>39.513069000000002</v>
      </c>
      <c r="W3788">
        <v>39.634281000000001</v>
      </c>
      <c r="X3788">
        <v>39.556747000000001</v>
      </c>
      <c r="Y3788">
        <v>39.466251</v>
      </c>
      <c r="Z3788">
        <v>39.445861999999998</v>
      </c>
      <c r="AA3788">
        <v>39.488022000000001</v>
      </c>
      <c r="AB3788">
        <v>39.545639000000001</v>
      </c>
      <c r="AC3788">
        <v>39.610626000000003</v>
      </c>
      <c r="AD3788">
        <v>39.722465999999997</v>
      </c>
      <c r="AE3788">
        <v>39.818874000000001</v>
      </c>
      <c r="AF3788">
        <v>39.873550000000002</v>
      </c>
      <c r="AG3788">
        <v>39.908127</v>
      </c>
      <c r="AH3788">
        <v>39.899299999999997</v>
      </c>
      <c r="AI3788">
        <v>39.965591000000003</v>
      </c>
      <c r="AJ3788">
        <v>40.065277000000002</v>
      </c>
      <c r="AK3788">
        <v>40.141272999999998</v>
      </c>
      <c r="AL3788">
        <v>40.243018999999997</v>
      </c>
      <c r="AM3788">
        <v>40.309463999999998</v>
      </c>
      <c r="AN3788">
        <v>40.368141000000001</v>
      </c>
      <c r="AO3788" s="1">
        <v>0</v>
      </c>
    </row>
    <row r="3789" spans="1:41" hidden="1" x14ac:dyDescent="0.2">
      <c r="A3789" t="s">
        <v>2704</v>
      </c>
      <c r="B3789" t="s">
        <v>13</v>
      </c>
      <c r="C3789" t="s">
        <v>181</v>
      </c>
      <c r="D3789" t="s">
        <v>2674</v>
      </c>
      <c r="E3789" t="s">
        <v>2652</v>
      </c>
      <c r="H3789" t="s">
        <v>3088</v>
      </c>
      <c r="I3789" t="s">
        <v>159</v>
      </c>
      <c r="K3789">
        <v>40.872314000000003</v>
      </c>
      <c r="L3789">
        <v>39.212524000000002</v>
      </c>
      <c r="M3789">
        <v>39.063789</v>
      </c>
      <c r="N3789">
        <v>37.946323</v>
      </c>
      <c r="O3789">
        <v>37.563896</v>
      </c>
      <c r="P3789">
        <v>37.473080000000003</v>
      </c>
      <c r="Q3789">
        <v>37.322533</v>
      </c>
      <c r="R3789">
        <v>37.283180000000002</v>
      </c>
      <c r="S3789">
        <v>37.461844999999997</v>
      </c>
      <c r="T3789">
        <v>37.534621999999999</v>
      </c>
      <c r="U3789">
        <v>37.574317999999998</v>
      </c>
      <c r="V3789">
        <v>37.591202000000003</v>
      </c>
      <c r="W3789">
        <v>37.695473</v>
      </c>
      <c r="X3789">
        <v>37.656852999999998</v>
      </c>
      <c r="Y3789">
        <v>37.572654999999997</v>
      </c>
      <c r="Z3789">
        <v>37.511859999999999</v>
      </c>
      <c r="AA3789">
        <v>37.544249999999998</v>
      </c>
      <c r="AB3789">
        <v>37.553955000000002</v>
      </c>
      <c r="AC3789">
        <v>37.593615999999997</v>
      </c>
      <c r="AD3789">
        <v>37.653286000000001</v>
      </c>
      <c r="AE3789">
        <v>37.709389000000002</v>
      </c>
      <c r="AF3789">
        <v>37.688907999999998</v>
      </c>
      <c r="AG3789">
        <v>37.684258</v>
      </c>
      <c r="AH3789">
        <v>37.707709999999999</v>
      </c>
      <c r="AI3789">
        <v>37.814807999999999</v>
      </c>
      <c r="AJ3789">
        <v>37.946243000000003</v>
      </c>
      <c r="AK3789">
        <v>38.015171000000002</v>
      </c>
      <c r="AL3789">
        <v>38.074672999999997</v>
      </c>
      <c r="AM3789">
        <v>38.152504</v>
      </c>
      <c r="AN3789">
        <v>38.311382000000002</v>
      </c>
      <c r="AO3789" s="1">
        <v>-2E-3</v>
      </c>
    </row>
    <row r="3790" spans="1:41" hidden="1" x14ac:dyDescent="0.2">
      <c r="A3790" t="s">
        <v>2704</v>
      </c>
      <c r="B3790" t="s">
        <v>15</v>
      </c>
      <c r="C3790" t="s">
        <v>181</v>
      </c>
      <c r="D3790" t="s">
        <v>2674</v>
      </c>
      <c r="E3790" t="s">
        <v>2653</v>
      </c>
      <c r="H3790" t="s">
        <v>3089</v>
      </c>
      <c r="I3790" t="s">
        <v>159</v>
      </c>
      <c r="K3790">
        <v>40.903281999999997</v>
      </c>
      <c r="L3790">
        <v>40.525928</v>
      </c>
      <c r="M3790">
        <v>40.972813000000002</v>
      </c>
      <c r="N3790">
        <v>41.103382000000003</v>
      </c>
      <c r="O3790">
        <v>40.816710999999998</v>
      </c>
      <c r="P3790">
        <v>40.916325000000001</v>
      </c>
      <c r="Q3790">
        <v>41.167006999999998</v>
      </c>
      <c r="R3790">
        <v>41.691581999999997</v>
      </c>
      <c r="S3790">
        <v>42.413113000000003</v>
      </c>
      <c r="T3790">
        <v>42.855300999999997</v>
      </c>
      <c r="U3790">
        <v>43.178238</v>
      </c>
      <c r="V3790">
        <v>43.637535</v>
      </c>
      <c r="W3790">
        <v>44.228394000000002</v>
      </c>
      <c r="X3790">
        <v>44.450400999999999</v>
      </c>
      <c r="Y3790">
        <v>44.494678</v>
      </c>
      <c r="Z3790">
        <v>44.824272000000001</v>
      </c>
      <c r="AA3790">
        <v>44.874516</v>
      </c>
      <c r="AB3790">
        <v>45.163756999999997</v>
      </c>
      <c r="AC3790">
        <v>45.379905999999998</v>
      </c>
      <c r="AD3790">
        <v>45.613349999999997</v>
      </c>
      <c r="AE3790">
        <v>45.708561000000003</v>
      </c>
      <c r="AF3790">
        <v>45.682372999999998</v>
      </c>
      <c r="AG3790">
        <v>45.609099999999998</v>
      </c>
      <c r="AH3790">
        <v>45.787483000000002</v>
      </c>
      <c r="AI3790">
        <v>45.987761999999996</v>
      </c>
      <c r="AJ3790">
        <v>46.137726000000001</v>
      </c>
      <c r="AK3790">
        <v>46.250430999999999</v>
      </c>
      <c r="AL3790">
        <v>46.341330999999997</v>
      </c>
      <c r="AM3790">
        <v>46.486618</v>
      </c>
      <c r="AN3790">
        <v>46.628310999999997</v>
      </c>
      <c r="AO3790" s="1">
        <v>5.0000000000000001E-3</v>
      </c>
    </row>
    <row r="3791" spans="1:41" hidden="1" x14ac:dyDescent="0.2">
      <c r="A3791" t="s">
        <v>2704</v>
      </c>
      <c r="B3791" t="s">
        <v>29</v>
      </c>
      <c r="C3791" t="s">
        <v>181</v>
      </c>
      <c r="D3791" t="s">
        <v>2675</v>
      </c>
      <c r="I3791" t="s">
        <v>159</v>
      </c>
    </row>
    <row r="3792" spans="1:41" hidden="1" x14ac:dyDescent="0.2">
      <c r="A3792" t="s">
        <v>2704</v>
      </c>
      <c r="B3792" t="s">
        <v>11</v>
      </c>
      <c r="C3792" t="s">
        <v>181</v>
      </c>
      <c r="D3792" t="s">
        <v>2675</v>
      </c>
      <c r="E3792" t="s">
        <v>2651</v>
      </c>
      <c r="H3792" t="s">
        <v>3090</v>
      </c>
      <c r="I3792" t="s">
        <v>159</v>
      </c>
      <c r="K3792">
        <v>27.262526999999999</v>
      </c>
      <c r="L3792">
        <v>27.906154999999998</v>
      </c>
      <c r="M3792">
        <v>26.677755000000001</v>
      </c>
      <c r="N3792">
        <v>25.870829000000001</v>
      </c>
      <c r="O3792">
        <v>25.490781999999999</v>
      </c>
      <c r="P3792">
        <v>25.170981999999999</v>
      </c>
      <c r="Q3792">
        <v>25.024206</v>
      </c>
      <c r="R3792">
        <v>25.134087000000001</v>
      </c>
      <c r="S3792">
        <v>25.163605</v>
      </c>
      <c r="T3792">
        <v>25.470511999999999</v>
      </c>
      <c r="U3792">
        <v>25.520496000000001</v>
      </c>
      <c r="V3792">
        <v>25.555022999999998</v>
      </c>
      <c r="W3792">
        <v>25.623245000000001</v>
      </c>
      <c r="X3792">
        <v>25.559657999999999</v>
      </c>
      <c r="Y3792">
        <v>25.481148000000001</v>
      </c>
      <c r="Z3792">
        <v>25.459154000000002</v>
      </c>
      <c r="AA3792">
        <v>25.468647000000001</v>
      </c>
      <c r="AB3792">
        <v>25.502254000000001</v>
      </c>
      <c r="AC3792">
        <v>25.527065</v>
      </c>
      <c r="AD3792">
        <v>25.630177</v>
      </c>
      <c r="AE3792">
        <v>25.698011000000001</v>
      </c>
      <c r="AF3792">
        <v>25.696024000000001</v>
      </c>
      <c r="AG3792">
        <v>25.732555000000001</v>
      </c>
      <c r="AH3792">
        <v>25.730612000000001</v>
      </c>
      <c r="AI3792">
        <v>25.773945000000001</v>
      </c>
      <c r="AJ3792">
        <v>25.849888</v>
      </c>
      <c r="AK3792">
        <v>25.912315</v>
      </c>
      <c r="AL3792">
        <v>25.990606</v>
      </c>
      <c r="AM3792">
        <v>26.043308</v>
      </c>
      <c r="AN3792">
        <v>26.082599999999999</v>
      </c>
      <c r="AO3792" s="1">
        <v>-2E-3</v>
      </c>
    </row>
    <row r="3793" spans="1:41" hidden="1" x14ac:dyDescent="0.2">
      <c r="A3793" t="s">
        <v>2704</v>
      </c>
      <c r="B3793" t="s">
        <v>13</v>
      </c>
      <c r="C3793" t="s">
        <v>181</v>
      </c>
      <c r="D3793" t="s">
        <v>2675</v>
      </c>
      <c r="E3793" t="s">
        <v>2652</v>
      </c>
      <c r="H3793" t="s">
        <v>3091</v>
      </c>
      <c r="I3793" t="s">
        <v>159</v>
      </c>
      <c r="K3793">
        <v>27.270828000000002</v>
      </c>
      <c r="L3793">
        <v>27.480778000000001</v>
      </c>
      <c r="M3793">
        <v>26.096844000000001</v>
      </c>
      <c r="N3793">
        <v>25.179155000000002</v>
      </c>
      <c r="O3793">
        <v>24.757961000000002</v>
      </c>
      <c r="P3793">
        <v>24.614773</v>
      </c>
      <c r="Q3793">
        <v>24.329941000000002</v>
      </c>
      <c r="R3793">
        <v>24.297149999999998</v>
      </c>
      <c r="S3793">
        <v>24.383942000000001</v>
      </c>
      <c r="T3793">
        <v>24.372817999999999</v>
      </c>
      <c r="U3793">
        <v>24.370781000000001</v>
      </c>
      <c r="V3793">
        <v>24.351808999999999</v>
      </c>
      <c r="W3793">
        <v>24.419478999999999</v>
      </c>
      <c r="X3793">
        <v>24.382317</v>
      </c>
      <c r="Y3793">
        <v>24.292202</v>
      </c>
      <c r="Z3793">
        <v>24.245166999999999</v>
      </c>
      <c r="AA3793">
        <v>24.243092000000001</v>
      </c>
      <c r="AB3793">
        <v>24.245626000000001</v>
      </c>
      <c r="AC3793">
        <v>24.266779</v>
      </c>
      <c r="AD3793">
        <v>24.332160999999999</v>
      </c>
      <c r="AE3793">
        <v>24.376712999999999</v>
      </c>
      <c r="AF3793">
        <v>24.355391000000001</v>
      </c>
      <c r="AG3793">
        <v>24.343657</v>
      </c>
      <c r="AH3793">
        <v>24.35445</v>
      </c>
      <c r="AI3793">
        <v>24.427008000000001</v>
      </c>
      <c r="AJ3793">
        <v>24.533394000000001</v>
      </c>
      <c r="AK3793">
        <v>24.571684000000001</v>
      </c>
      <c r="AL3793">
        <v>24.630610000000001</v>
      </c>
      <c r="AM3793">
        <v>24.709951</v>
      </c>
      <c r="AN3793">
        <v>24.833943999999999</v>
      </c>
      <c r="AO3793" s="1">
        <v>-3.0000000000000001E-3</v>
      </c>
    </row>
    <row r="3794" spans="1:41" hidden="1" x14ac:dyDescent="0.2">
      <c r="A3794" t="s">
        <v>2704</v>
      </c>
      <c r="B3794" t="s">
        <v>15</v>
      </c>
      <c r="C3794" t="s">
        <v>181</v>
      </c>
      <c r="D3794" t="s">
        <v>2675</v>
      </c>
      <c r="E3794" t="s">
        <v>2653</v>
      </c>
      <c r="H3794" t="s">
        <v>3092</v>
      </c>
      <c r="I3794" t="s">
        <v>159</v>
      </c>
      <c r="K3794">
        <v>27.299561000000001</v>
      </c>
      <c r="L3794">
        <v>28.477958999999998</v>
      </c>
      <c r="M3794">
        <v>27.542061</v>
      </c>
      <c r="N3794">
        <v>27.32666</v>
      </c>
      <c r="O3794">
        <v>26.834156</v>
      </c>
      <c r="P3794">
        <v>26.647518000000002</v>
      </c>
      <c r="Q3794">
        <v>26.706492999999998</v>
      </c>
      <c r="R3794">
        <v>27.041385999999999</v>
      </c>
      <c r="S3794">
        <v>27.475083999999999</v>
      </c>
      <c r="T3794">
        <v>27.682521999999999</v>
      </c>
      <c r="U3794">
        <v>27.765250999999999</v>
      </c>
      <c r="V3794">
        <v>28.002571</v>
      </c>
      <c r="W3794">
        <v>28.406452000000002</v>
      </c>
      <c r="X3794">
        <v>28.505199000000001</v>
      </c>
      <c r="Y3794">
        <v>28.462872000000001</v>
      </c>
      <c r="Z3794">
        <v>28.713692000000002</v>
      </c>
      <c r="AA3794">
        <v>28.645599000000001</v>
      </c>
      <c r="AB3794">
        <v>28.851330000000001</v>
      </c>
      <c r="AC3794">
        <v>28.987303000000001</v>
      </c>
      <c r="AD3794">
        <v>29.100603</v>
      </c>
      <c r="AE3794">
        <v>29.152470000000001</v>
      </c>
      <c r="AF3794">
        <v>29.099874</v>
      </c>
      <c r="AG3794">
        <v>29.053294999999999</v>
      </c>
      <c r="AH3794">
        <v>29.157233999999999</v>
      </c>
      <c r="AI3794">
        <v>29.295490000000001</v>
      </c>
      <c r="AJ3794">
        <v>29.349717999999999</v>
      </c>
      <c r="AK3794">
        <v>29.399546000000001</v>
      </c>
      <c r="AL3794">
        <v>29.446331000000001</v>
      </c>
      <c r="AM3794">
        <v>29.546606000000001</v>
      </c>
      <c r="AN3794">
        <v>29.637398000000001</v>
      </c>
      <c r="AO3794" s="1">
        <v>3.0000000000000001E-3</v>
      </c>
    </row>
    <row r="3795" spans="1:41" hidden="1" x14ac:dyDescent="0.2">
      <c r="A3795" t="s">
        <v>2704</v>
      </c>
      <c r="B3795" t="s">
        <v>46</v>
      </c>
      <c r="C3795" t="s">
        <v>181</v>
      </c>
      <c r="D3795" t="s">
        <v>2676</v>
      </c>
      <c r="I3795" t="s">
        <v>159</v>
      </c>
    </row>
    <row r="3796" spans="1:41" hidden="1" x14ac:dyDescent="0.2">
      <c r="A3796" t="s">
        <v>2704</v>
      </c>
      <c r="B3796" t="s">
        <v>11</v>
      </c>
      <c r="C3796" t="s">
        <v>181</v>
      </c>
      <c r="D3796" t="s">
        <v>2676</v>
      </c>
      <c r="E3796" t="s">
        <v>2651</v>
      </c>
      <c r="H3796" t="s">
        <v>3093</v>
      </c>
      <c r="I3796" t="s">
        <v>159</v>
      </c>
      <c r="K3796">
        <v>28.279040999999999</v>
      </c>
      <c r="L3796">
        <v>28.778877000000001</v>
      </c>
      <c r="M3796">
        <v>27.385909999999999</v>
      </c>
      <c r="N3796">
        <v>27.229009999999999</v>
      </c>
      <c r="O3796">
        <v>26.873567999999999</v>
      </c>
      <c r="P3796">
        <v>26.738071000000001</v>
      </c>
      <c r="Q3796">
        <v>26.728016</v>
      </c>
      <c r="R3796">
        <v>27.104149</v>
      </c>
      <c r="S3796">
        <v>27.397593000000001</v>
      </c>
      <c r="T3796">
        <v>27.765561999999999</v>
      </c>
      <c r="U3796">
        <v>28.049330000000001</v>
      </c>
      <c r="V3796">
        <v>28.257959</v>
      </c>
      <c r="W3796">
        <v>28.443387999999999</v>
      </c>
      <c r="X3796">
        <v>28.435580999999999</v>
      </c>
      <c r="Y3796">
        <v>28.461554</v>
      </c>
      <c r="Z3796">
        <v>28.529551000000001</v>
      </c>
      <c r="AA3796">
        <v>28.729970999999999</v>
      </c>
      <c r="AB3796">
        <v>28.921800999999999</v>
      </c>
      <c r="AC3796">
        <v>28.995927999999999</v>
      </c>
      <c r="AD3796">
        <v>29.292076000000002</v>
      </c>
      <c r="AE3796">
        <v>29.547177999999999</v>
      </c>
      <c r="AF3796">
        <v>29.741130999999999</v>
      </c>
      <c r="AG3796">
        <v>29.883811999999999</v>
      </c>
      <c r="AH3796">
        <v>29.972567000000002</v>
      </c>
      <c r="AI3796">
        <v>30.074445999999998</v>
      </c>
      <c r="AJ3796">
        <v>30.289331000000001</v>
      </c>
      <c r="AK3796">
        <v>30.339842000000001</v>
      </c>
      <c r="AL3796">
        <v>30.359579</v>
      </c>
      <c r="AM3796">
        <v>30.422228</v>
      </c>
      <c r="AN3796">
        <v>30.594256999999999</v>
      </c>
      <c r="AO3796" s="1">
        <v>3.0000000000000001E-3</v>
      </c>
    </row>
    <row r="3797" spans="1:41" hidden="1" x14ac:dyDescent="0.2">
      <c r="A3797" t="s">
        <v>2704</v>
      </c>
      <c r="B3797" t="s">
        <v>13</v>
      </c>
      <c r="C3797" t="s">
        <v>181</v>
      </c>
      <c r="D3797" t="s">
        <v>2676</v>
      </c>
      <c r="E3797" t="s">
        <v>2652</v>
      </c>
      <c r="H3797" t="s">
        <v>3094</v>
      </c>
      <c r="I3797" t="s">
        <v>159</v>
      </c>
      <c r="K3797">
        <v>28.281276999999999</v>
      </c>
      <c r="L3797">
        <v>27.638041999999999</v>
      </c>
      <c r="M3797">
        <v>26.060086999999999</v>
      </c>
      <c r="N3797">
        <v>26.035005999999999</v>
      </c>
      <c r="O3797">
        <v>25.864222999999999</v>
      </c>
      <c r="P3797">
        <v>25.825869000000001</v>
      </c>
      <c r="Q3797">
        <v>25.663239999999998</v>
      </c>
      <c r="R3797">
        <v>25.998332999999999</v>
      </c>
      <c r="S3797">
        <v>26.28875</v>
      </c>
      <c r="T3797">
        <v>26.481587999999999</v>
      </c>
      <c r="U3797">
        <v>26.637412999999999</v>
      </c>
      <c r="V3797">
        <v>26.731064</v>
      </c>
      <c r="W3797">
        <v>26.987185</v>
      </c>
      <c r="X3797">
        <v>27.003274999999999</v>
      </c>
      <c r="Y3797">
        <v>27.046923</v>
      </c>
      <c r="Z3797">
        <v>27.092375000000001</v>
      </c>
      <c r="AA3797">
        <v>27.209375000000001</v>
      </c>
      <c r="AB3797">
        <v>27.301127999999999</v>
      </c>
      <c r="AC3797">
        <v>27.411128999999999</v>
      </c>
      <c r="AD3797">
        <v>27.592381</v>
      </c>
      <c r="AE3797">
        <v>27.810545000000001</v>
      </c>
      <c r="AF3797">
        <v>27.939323000000002</v>
      </c>
      <c r="AG3797">
        <v>28.144473999999999</v>
      </c>
      <c r="AH3797">
        <v>28.334043999999999</v>
      </c>
      <c r="AI3797">
        <v>28.512080999999998</v>
      </c>
      <c r="AJ3797">
        <v>28.727675999999999</v>
      </c>
      <c r="AK3797">
        <v>28.956865000000001</v>
      </c>
      <c r="AL3797">
        <v>29.053757000000001</v>
      </c>
      <c r="AM3797">
        <v>29.186862999999999</v>
      </c>
      <c r="AN3797">
        <v>29.495173999999999</v>
      </c>
      <c r="AO3797" s="1">
        <v>1E-3</v>
      </c>
    </row>
    <row r="3798" spans="1:41" hidden="1" x14ac:dyDescent="0.2">
      <c r="A3798" t="s">
        <v>2704</v>
      </c>
      <c r="B3798" t="s">
        <v>15</v>
      </c>
      <c r="C3798" t="s">
        <v>181</v>
      </c>
      <c r="D3798" t="s">
        <v>2676</v>
      </c>
      <c r="E3798" t="s">
        <v>2653</v>
      </c>
      <c r="H3798" t="s">
        <v>3095</v>
      </c>
      <c r="I3798" t="s">
        <v>159</v>
      </c>
      <c r="K3798">
        <v>28.492152999999998</v>
      </c>
      <c r="L3798">
        <v>29.067481999999998</v>
      </c>
      <c r="M3798">
        <v>27.537527000000001</v>
      </c>
      <c r="N3798">
        <v>27.975645</v>
      </c>
      <c r="O3798">
        <v>27.702341000000001</v>
      </c>
      <c r="P3798">
        <v>27.759589999999999</v>
      </c>
      <c r="Q3798">
        <v>28.044938999999999</v>
      </c>
      <c r="R3798">
        <v>28.702611999999998</v>
      </c>
      <c r="S3798">
        <v>29.718423999999999</v>
      </c>
      <c r="T3798">
        <v>30.33466</v>
      </c>
      <c r="U3798">
        <v>30.981506</v>
      </c>
      <c r="V3798">
        <v>31.666601</v>
      </c>
      <c r="W3798">
        <v>32.385944000000002</v>
      </c>
      <c r="X3798">
        <v>32.827854000000002</v>
      </c>
      <c r="Y3798">
        <v>33.129223000000003</v>
      </c>
      <c r="Z3798">
        <v>33.613334999999999</v>
      </c>
      <c r="AA3798">
        <v>33.909903999999997</v>
      </c>
      <c r="AB3798">
        <v>34.312156999999999</v>
      </c>
      <c r="AC3798">
        <v>34.655003000000001</v>
      </c>
      <c r="AD3798">
        <v>34.853499999999997</v>
      </c>
      <c r="AE3798">
        <v>35.059246000000002</v>
      </c>
      <c r="AF3798">
        <v>35.162426000000004</v>
      </c>
      <c r="AG3798">
        <v>35.312491999999999</v>
      </c>
      <c r="AH3798">
        <v>35.701084000000002</v>
      </c>
      <c r="AI3798">
        <v>35.96069</v>
      </c>
      <c r="AJ3798">
        <v>36.164608000000001</v>
      </c>
      <c r="AK3798">
        <v>36.299599000000001</v>
      </c>
      <c r="AL3798">
        <v>36.285792999999998</v>
      </c>
      <c r="AM3798">
        <v>36.493873999999998</v>
      </c>
      <c r="AN3798">
        <v>36.896422999999999</v>
      </c>
      <c r="AO3798" s="1">
        <v>8.9999999999999993E-3</v>
      </c>
    </row>
    <row r="3799" spans="1:41" hidden="1" x14ac:dyDescent="0.2">
      <c r="A3799" t="s">
        <v>2704</v>
      </c>
      <c r="B3799" t="s">
        <v>75</v>
      </c>
      <c r="C3799" t="s">
        <v>181</v>
      </c>
      <c r="D3799" t="s">
        <v>2677</v>
      </c>
      <c r="I3799" t="s">
        <v>159</v>
      </c>
    </row>
    <row r="3800" spans="1:41" hidden="1" x14ac:dyDescent="0.2">
      <c r="A3800" t="s">
        <v>2704</v>
      </c>
      <c r="B3800" t="s">
        <v>11</v>
      </c>
      <c r="C3800" t="s">
        <v>181</v>
      </c>
      <c r="D3800" t="s">
        <v>2677</v>
      </c>
      <c r="E3800" t="s">
        <v>2651</v>
      </c>
      <c r="H3800" t="s">
        <v>3096</v>
      </c>
      <c r="I3800" t="s">
        <v>159</v>
      </c>
      <c r="K3800">
        <v>81.139983999999998</v>
      </c>
      <c r="L3800">
        <v>80.218506000000005</v>
      </c>
      <c r="M3800">
        <v>74.097938999999997</v>
      </c>
      <c r="N3800">
        <v>74.477385999999996</v>
      </c>
      <c r="O3800">
        <v>73.710357999999999</v>
      </c>
      <c r="P3800">
        <v>73.925162999999998</v>
      </c>
      <c r="Q3800">
        <v>74.163773000000006</v>
      </c>
      <c r="R3800">
        <v>74.359497000000005</v>
      </c>
      <c r="S3800">
        <v>74.373801999999998</v>
      </c>
      <c r="T3800">
        <v>75.105414999999994</v>
      </c>
      <c r="U3800">
        <v>75.580924999999993</v>
      </c>
      <c r="V3800">
        <v>75.742722000000001</v>
      </c>
      <c r="W3800">
        <v>75.753822</v>
      </c>
      <c r="X3800">
        <v>75.844841000000002</v>
      </c>
      <c r="Y3800">
        <v>75.783516000000006</v>
      </c>
      <c r="Z3800">
        <v>76.028992000000002</v>
      </c>
      <c r="AA3800">
        <v>76.396652000000003</v>
      </c>
      <c r="AB3800">
        <v>76.928802000000005</v>
      </c>
      <c r="AC3800">
        <v>76.867981</v>
      </c>
      <c r="AD3800">
        <v>77.462975</v>
      </c>
      <c r="AE3800">
        <v>77.827376999999998</v>
      </c>
      <c r="AF3800">
        <v>77.903953999999999</v>
      </c>
      <c r="AG3800">
        <v>78.714934999999997</v>
      </c>
      <c r="AH3800">
        <v>79.577644000000006</v>
      </c>
      <c r="AI3800">
        <v>79.908553999999995</v>
      </c>
      <c r="AJ3800">
        <v>80.710823000000005</v>
      </c>
      <c r="AK3800">
        <v>81.063216999999995</v>
      </c>
      <c r="AL3800">
        <v>80.967606000000004</v>
      </c>
      <c r="AM3800">
        <v>81.180976999999999</v>
      </c>
      <c r="AN3800">
        <v>81.34008</v>
      </c>
      <c r="AO3800" s="1">
        <v>0</v>
      </c>
    </row>
    <row r="3801" spans="1:41" hidden="1" x14ac:dyDescent="0.2">
      <c r="A3801" t="s">
        <v>2704</v>
      </c>
      <c r="B3801" t="s">
        <v>13</v>
      </c>
      <c r="C3801" t="s">
        <v>181</v>
      </c>
      <c r="D3801" t="s">
        <v>2677</v>
      </c>
      <c r="E3801" t="s">
        <v>2652</v>
      </c>
      <c r="H3801" t="s">
        <v>3097</v>
      </c>
      <c r="I3801" t="s">
        <v>159</v>
      </c>
      <c r="K3801">
        <v>81.140479999999997</v>
      </c>
      <c r="L3801">
        <v>80.207297999999994</v>
      </c>
      <c r="M3801">
        <v>72.857239000000007</v>
      </c>
      <c r="N3801">
        <v>71.845794999999995</v>
      </c>
      <c r="O3801">
        <v>71.187286</v>
      </c>
      <c r="P3801">
        <v>71.359343999999993</v>
      </c>
      <c r="Q3801">
        <v>71.738349999999997</v>
      </c>
      <c r="R3801">
        <v>71.615257</v>
      </c>
      <c r="S3801">
        <v>71.489318999999995</v>
      </c>
      <c r="T3801">
        <v>71.585800000000006</v>
      </c>
      <c r="U3801">
        <v>71.480980000000002</v>
      </c>
      <c r="V3801">
        <v>71.449691999999999</v>
      </c>
      <c r="W3801">
        <v>71.123465999999993</v>
      </c>
      <c r="X3801">
        <v>70.559166000000005</v>
      </c>
      <c r="Y3801">
        <v>70.268310999999997</v>
      </c>
      <c r="Z3801">
        <v>70.033057999999997</v>
      </c>
      <c r="AA3801">
        <v>69.796111999999994</v>
      </c>
      <c r="AB3801">
        <v>70.155510000000007</v>
      </c>
      <c r="AC3801">
        <v>70.222640999999996</v>
      </c>
      <c r="AD3801">
        <v>71.427231000000006</v>
      </c>
      <c r="AE3801">
        <v>71.900374999999997</v>
      </c>
      <c r="AF3801">
        <v>72.143280000000004</v>
      </c>
      <c r="AG3801">
        <v>72.975632000000004</v>
      </c>
      <c r="AH3801">
        <v>73.577072000000001</v>
      </c>
      <c r="AI3801">
        <v>73.925788999999995</v>
      </c>
      <c r="AJ3801">
        <v>74.798858999999993</v>
      </c>
      <c r="AK3801">
        <v>74.701256000000001</v>
      </c>
      <c r="AL3801">
        <v>75.311667999999997</v>
      </c>
      <c r="AM3801">
        <v>76.440337999999997</v>
      </c>
      <c r="AN3801">
        <v>77.485939000000002</v>
      </c>
      <c r="AO3801" s="1">
        <v>-2E-3</v>
      </c>
    </row>
    <row r="3802" spans="1:41" hidden="1" x14ac:dyDescent="0.2">
      <c r="A3802" t="s">
        <v>2704</v>
      </c>
      <c r="B3802" t="s">
        <v>15</v>
      </c>
      <c r="C3802" t="s">
        <v>181</v>
      </c>
      <c r="D3802" t="s">
        <v>2677</v>
      </c>
      <c r="E3802" t="s">
        <v>2653</v>
      </c>
      <c r="H3802" t="s">
        <v>3098</v>
      </c>
      <c r="I3802" t="s">
        <v>159</v>
      </c>
      <c r="K3802">
        <v>81.348151999999999</v>
      </c>
      <c r="L3802">
        <v>80.276398</v>
      </c>
      <c r="M3802">
        <v>73.291709999999995</v>
      </c>
      <c r="N3802">
        <v>75.895622000000003</v>
      </c>
      <c r="O3802">
        <v>76.090050000000005</v>
      </c>
      <c r="P3802">
        <v>76.335693000000006</v>
      </c>
      <c r="Q3802">
        <v>76.878829999999994</v>
      </c>
      <c r="R3802">
        <v>77.531402999999997</v>
      </c>
      <c r="S3802">
        <v>79.844666000000004</v>
      </c>
      <c r="T3802">
        <v>80.663055</v>
      </c>
      <c r="U3802">
        <v>81.414124000000001</v>
      </c>
      <c r="V3802">
        <v>82.339691000000002</v>
      </c>
      <c r="W3802">
        <v>82.948966999999996</v>
      </c>
      <c r="X3802">
        <v>83.524437000000006</v>
      </c>
      <c r="Y3802">
        <v>83.624306000000004</v>
      </c>
      <c r="Z3802">
        <v>84.038048000000003</v>
      </c>
      <c r="AA3802">
        <v>84.560478000000003</v>
      </c>
      <c r="AB3802">
        <v>84.582733000000005</v>
      </c>
      <c r="AC3802">
        <v>84.861473000000004</v>
      </c>
      <c r="AD3802">
        <v>83.642219999999995</v>
      </c>
      <c r="AE3802">
        <v>83.236275000000006</v>
      </c>
      <c r="AF3802">
        <v>83.878287999999998</v>
      </c>
      <c r="AG3802">
        <v>84.636353</v>
      </c>
      <c r="AH3802">
        <v>85.074950999999999</v>
      </c>
      <c r="AI3802">
        <v>86.106789000000006</v>
      </c>
      <c r="AJ3802">
        <v>85.928116000000003</v>
      </c>
      <c r="AK3802">
        <v>85.902778999999995</v>
      </c>
      <c r="AL3802">
        <v>85.293930000000003</v>
      </c>
      <c r="AM3802">
        <v>85.759048000000007</v>
      </c>
      <c r="AN3802">
        <v>86.331397999999993</v>
      </c>
      <c r="AO3802" s="1">
        <v>2E-3</v>
      </c>
    </row>
    <row r="3803" spans="1:41" hidden="1" x14ac:dyDescent="0.2">
      <c r="A3803" t="s">
        <v>2704</v>
      </c>
      <c r="B3803" t="s">
        <v>172</v>
      </c>
      <c r="C3803" t="s">
        <v>181</v>
      </c>
      <c r="D3803" t="s">
        <v>2678</v>
      </c>
      <c r="I3803" t="s">
        <v>159</v>
      </c>
    </row>
    <row r="3804" spans="1:41" hidden="1" x14ac:dyDescent="0.2">
      <c r="A3804" t="s">
        <v>2704</v>
      </c>
      <c r="B3804" t="s">
        <v>11</v>
      </c>
      <c r="C3804" t="s">
        <v>181</v>
      </c>
      <c r="D3804" t="s">
        <v>2678</v>
      </c>
      <c r="E3804" t="s">
        <v>2651</v>
      </c>
      <c r="H3804" t="s">
        <v>3099</v>
      </c>
      <c r="I3804" t="s">
        <v>159</v>
      </c>
      <c r="K3804">
        <v>177.543091</v>
      </c>
      <c r="L3804">
        <v>176.665863</v>
      </c>
      <c r="M3804">
        <v>167.97955300000001</v>
      </c>
      <c r="N3804">
        <v>166.51345800000001</v>
      </c>
      <c r="O3804">
        <v>164.759872</v>
      </c>
      <c r="P3804">
        <v>164.35495</v>
      </c>
      <c r="Q3804">
        <v>164.460815</v>
      </c>
      <c r="R3804">
        <v>165.31964099999999</v>
      </c>
      <c r="S3804">
        <v>165.84158300000001</v>
      </c>
      <c r="T3804">
        <v>167.63372799999999</v>
      </c>
      <c r="U3804">
        <v>168.56677199999999</v>
      </c>
      <c r="V3804">
        <v>169.068771</v>
      </c>
      <c r="W3804">
        <v>169.45474200000001</v>
      </c>
      <c r="X3804">
        <v>169.39681999999999</v>
      </c>
      <c r="Y3804">
        <v>169.192474</v>
      </c>
      <c r="Z3804">
        <v>169.463562</v>
      </c>
      <c r="AA3804">
        <v>170.083282</v>
      </c>
      <c r="AB3804">
        <v>170.89849899999999</v>
      </c>
      <c r="AC3804">
        <v>171.00160199999999</v>
      </c>
      <c r="AD3804">
        <v>172.107697</v>
      </c>
      <c r="AE3804">
        <v>172.89144899999999</v>
      </c>
      <c r="AF3804">
        <v>173.21466100000001</v>
      </c>
      <c r="AG3804">
        <v>174.239441</v>
      </c>
      <c r="AH3804">
        <v>175.180115</v>
      </c>
      <c r="AI3804">
        <v>175.722534</v>
      </c>
      <c r="AJ3804">
        <v>176.915314</v>
      </c>
      <c r="AK3804">
        <v>177.45665</v>
      </c>
      <c r="AL3804">
        <v>177.560822</v>
      </c>
      <c r="AM3804">
        <v>177.955963</v>
      </c>
      <c r="AN3804">
        <v>178.38507100000001</v>
      </c>
      <c r="AO3804" s="1">
        <v>0</v>
      </c>
    </row>
    <row r="3805" spans="1:41" hidden="1" x14ac:dyDescent="0.2">
      <c r="A3805" t="s">
        <v>2704</v>
      </c>
      <c r="B3805" t="s">
        <v>13</v>
      </c>
      <c r="C3805" t="s">
        <v>181</v>
      </c>
      <c r="D3805" t="s">
        <v>2678</v>
      </c>
      <c r="E3805" t="s">
        <v>2652</v>
      </c>
      <c r="H3805" t="s">
        <v>3100</v>
      </c>
      <c r="I3805" t="s">
        <v>159</v>
      </c>
      <c r="K3805">
        <v>177.564911</v>
      </c>
      <c r="L3805">
        <v>174.538635</v>
      </c>
      <c r="M3805">
        <v>164.077957</v>
      </c>
      <c r="N3805">
        <v>161.00628699999999</v>
      </c>
      <c r="O3805">
        <v>159.373367</v>
      </c>
      <c r="P3805">
        <v>159.27307099999999</v>
      </c>
      <c r="Q3805">
        <v>159.05406199999999</v>
      </c>
      <c r="R3805">
        <v>159.19390899999999</v>
      </c>
      <c r="S3805">
        <v>159.62385599999999</v>
      </c>
      <c r="T3805">
        <v>159.97482299999999</v>
      </c>
      <c r="U3805">
        <v>160.063492</v>
      </c>
      <c r="V3805">
        <v>160.12376399999999</v>
      </c>
      <c r="W3805">
        <v>160.22560100000001</v>
      </c>
      <c r="X3805">
        <v>159.601608</v>
      </c>
      <c r="Y3805">
        <v>159.18008399999999</v>
      </c>
      <c r="Z3805">
        <v>158.882462</v>
      </c>
      <c r="AA3805">
        <v>158.79283100000001</v>
      </c>
      <c r="AB3805">
        <v>159.256226</v>
      </c>
      <c r="AC3805">
        <v>159.49417099999999</v>
      </c>
      <c r="AD3805">
        <v>161.005066</v>
      </c>
      <c r="AE3805">
        <v>161.79702800000001</v>
      </c>
      <c r="AF3805">
        <v>162.126892</v>
      </c>
      <c r="AG3805">
        <v>163.14802599999999</v>
      </c>
      <c r="AH3805">
        <v>163.97326699999999</v>
      </c>
      <c r="AI3805">
        <v>164.679688</v>
      </c>
      <c r="AJ3805">
        <v>166.00616500000001</v>
      </c>
      <c r="AK3805">
        <v>166.24496500000001</v>
      </c>
      <c r="AL3805">
        <v>167.07070899999999</v>
      </c>
      <c r="AM3805">
        <v>168.489655</v>
      </c>
      <c r="AN3805">
        <v>170.12643399999999</v>
      </c>
      <c r="AO3805" s="1">
        <v>-1E-3</v>
      </c>
    </row>
    <row r="3806" spans="1:41" hidden="1" x14ac:dyDescent="0.2">
      <c r="A3806" t="s">
        <v>2704</v>
      </c>
      <c r="B3806" t="s">
        <v>15</v>
      </c>
      <c r="C3806" t="s">
        <v>181</v>
      </c>
      <c r="D3806" t="s">
        <v>2678</v>
      </c>
      <c r="E3806" t="s">
        <v>2653</v>
      </c>
      <c r="H3806" t="s">
        <v>3101</v>
      </c>
      <c r="I3806" t="s">
        <v>159</v>
      </c>
      <c r="K3806">
        <v>178.04315199999999</v>
      </c>
      <c r="L3806">
        <v>178.34777800000001</v>
      </c>
      <c r="M3806">
        <v>169.34411600000001</v>
      </c>
      <c r="N3806">
        <v>172.3013</v>
      </c>
      <c r="O3806">
        <v>171.443253</v>
      </c>
      <c r="P3806">
        <v>171.659119</v>
      </c>
      <c r="Q3806">
        <v>172.79727199999999</v>
      </c>
      <c r="R3806">
        <v>174.96698000000001</v>
      </c>
      <c r="S3806">
        <v>179.45129399999999</v>
      </c>
      <c r="T3806">
        <v>181.535538</v>
      </c>
      <c r="U3806">
        <v>183.339111</v>
      </c>
      <c r="V3806">
        <v>185.64639299999999</v>
      </c>
      <c r="W3806">
        <v>187.96975699999999</v>
      </c>
      <c r="X3806">
        <v>189.30789200000001</v>
      </c>
      <c r="Y3806">
        <v>189.71109000000001</v>
      </c>
      <c r="Z3806">
        <v>191.189346</v>
      </c>
      <c r="AA3806">
        <v>191.99049400000001</v>
      </c>
      <c r="AB3806">
        <v>192.90997300000001</v>
      </c>
      <c r="AC3806">
        <v>193.88369800000001</v>
      </c>
      <c r="AD3806">
        <v>193.20967099999999</v>
      </c>
      <c r="AE3806">
        <v>193.156555</v>
      </c>
      <c r="AF3806">
        <v>193.822968</v>
      </c>
      <c r="AG3806">
        <v>194.61123699999999</v>
      </c>
      <c r="AH3806">
        <v>195.72074900000001</v>
      </c>
      <c r="AI3806">
        <v>197.350739</v>
      </c>
      <c r="AJ3806">
        <v>197.58017000000001</v>
      </c>
      <c r="AK3806">
        <v>197.85235599999999</v>
      </c>
      <c r="AL3806">
        <v>197.36738600000001</v>
      </c>
      <c r="AM3806">
        <v>198.286148</v>
      </c>
      <c r="AN3806">
        <v>199.49352999999999</v>
      </c>
      <c r="AO3806" s="1">
        <v>4.0000000000000001E-3</v>
      </c>
    </row>
    <row r="3807" spans="1:41" hidden="1" x14ac:dyDescent="0.2">
      <c r="A3807" t="s">
        <v>2704</v>
      </c>
      <c r="B3807" t="s">
        <v>176</v>
      </c>
      <c r="C3807" t="s">
        <v>181</v>
      </c>
      <c r="D3807" t="s">
        <v>2679</v>
      </c>
      <c r="I3807" t="s">
        <v>159</v>
      </c>
    </row>
    <row r="3808" spans="1:41" hidden="1" x14ac:dyDescent="0.2">
      <c r="A3808" t="s">
        <v>2704</v>
      </c>
      <c r="B3808" t="s">
        <v>11</v>
      </c>
      <c r="C3808" t="s">
        <v>181</v>
      </c>
      <c r="D3808" t="s">
        <v>2679</v>
      </c>
      <c r="E3808" t="s">
        <v>2651</v>
      </c>
      <c r="H3808" t="s">
        <v>3102</v>
      </c>
      <c r="I3808" t="s">
        <v>159</v>
      </c>
      <c r="K3808">
        <v>0.21231800000000001</v>
      </c>
      <c r="L3808">
        <v>0.21867200000000001</v>
      </c>
      <c r="M3808">
        <v>0.20577200000000001</v>
      </c>
      <c r="N3808">
        <v>0.20216600000000001</v>
      </c>
      <c r="O3808">
        <v>0.19701099999999999</v>
      </c>
      <c r="P3808">
        <v>0.193578</v>
      </c>
      <c r="Q3808">
        <v>0.189411</v>
      </c>
      <c r="R3808">
        <v>0.18454499999999999</v>
      </c>
      <c r="S3808">
        <v>0.17898800000000001</v>
      </c>
      <c r="T3808">
        <v>0.17583599999999999</v>
      </c>
      <c r="U3808">
        <v>0.17025599999999999</v>
      </c>
      <c r="V3808">
        <v>0.164687</v>
      </c>
      <c r="W3808">
        <v>0.16025800000000001</v>
      </c>
      <c r="X3808">
        <v>0.154665</v>
      </c>
      <c r="Y3808">
        <v>0.148811</v>
      </c>
      <c r="Z3808">
        <v>0.148835</v>
      </c>
      <c r="AA3808">
        <v>0.14736099999999999</v>
      </c>
      <c r="AB3808">
        <v>0.14622499999999999</v>
      </c>
      <c r="AC3808">
        <v>0.145958</v>
      </c>
      <c r="AD3808">
        <v>0.1474</v>
      </c>
      <c r="AE3808">
        <v>0.14837900000000001</v>
      </c>
      <c r="AF3808">
        <v>0.14918600000000001</v>
      </c>
      <c r="AG3808">
        <v>0.15124799999999999</v>
      </c>
      <c r="AH3808">
        <v>0.15343999999999999</v>
      </c>
      <c r="AI3808">
        <v>0.155165</v>
      </c>
      <c r="AJ3808">
        <v>0.15768599999999999</v>
      </c>
      <c r="AK3808">
        <v>0.15978100000000001</v>
      </c>
      <c r="AL3808">
        <v>0.16115099999999999</v>
      </c>
      <c r="AM3808">
        <v>0.163131</v>
      </c>
      <c r="AN3808">
        <v>0.16502900000000001</v>
      </c>
      <c r="AO3808" s="1">
        <v>-8.9999999999999993E-3</v>
      </c>
    </row>
    <row r="3809" spans="1:41" hidden="1" x14ac:dyDescent="0.2">
      <c r="A3809" t="s">
        <v>2704</v>
      </c>
      <c r="B3809" t="s">
        <v>13</v>
      </c>
      <c r="C3809" t="s">
        <v>181</v>
      </c>
      <c r="D3809" t="s">
        <v>2679</v>
      </c>
      <c r="E3809" t="s">
        <v>2652</v>
      </c>
      <c r="H3809" t="s">
        <v>3103</v>
      </c>
      <c r="I3809" t="s">
        <v>159</v>
      </c>
      <c r="K3809">
        <v>0.172873</v>
      </c>
      <c r="L3809">
        <v>0.19583200000000001</v>
      </c>
      <c r="M3809">
        <v>0.205794</v>
      </c>
      <c r="N3809">
        <v>0.199485</v>
      </c>
      <c r="O3809">
        <v>0.19359299999999999</v>
      </c>
      <c r="P3809">
        <v>0.18793199999999999</v>
      </c>
      <c r="Q3809">
        <v>0.18338699999999999</v>
      </c>
      <c r="R3809">
        <v>0.180564</v>
      </c>
      <c r="S3809">
        <v>0.17477999999999999</v>
      </c>
      <c r="T3809">
        <v>0.16932900000000001</v>
      </c>
      <c r="U3809">
        <v>0.16051799999999999</v>
      </c>
      <c r="V3809">
        <v>0.15557399999999999</v>
      </c>
      <c r="W3809">
        <v>0.15431800000000001</v>
      </c>
      <c r="X3809">
        <v>0.14658299999999999</v>
      </c>
      <c r="Y3809">
        <v>0.14222799999999999</v>
      </c>
      <c r="Z3809">
        <v>0.14255599999999999</v>
      </c>
      <c r="AA3809">
        <v>0.141265</v>
      </c>
      <c r="AB3809">
        <v>0.13638</v>
      </c>
      <c r="AC3809">
        <v>0.137824</v>
      </c>
      <c r="AD3809">
        <v>0.136161</v>
      </c>
      <c r="AE3809">
        <v>0.138464</v>
      </c>
      <c r="AF3809">
        <v>0.139794</v>
      </c>
      <c r="AG3809">
        <v>0.141651</v>
      </c>
      <c r="AH3809">
        <v>0.143348</v>
      </c>
      <c r="AI3809">
        <v>0.14533099999999999</v>
      </c>
      <c r="AJ3809">
        <v>0.15374399999999999</v>
      </c>
      <c r="AK3809">
        <v>0.15410399999999999</v>
      </c>
      <c r="AL3809">
        <v>0.15610299999999999</v>
      </c>
      <c r="AM3809">
        <v>0.16018299999999999</v>
      </c>
      <c r="AN3809">
        <v>0.163961</v>
      </c>
      <c r="AO3809" s="1">
        <v>-2E-3</v>
      </c>
    </row>
    <row r="3810" spans="1:41" hidden="1" x14ac:dyDescent="0.2">
      <c r="A3810" t="s">
        <v>2704</v>
      </c>
      <c r="B3810" t="s">
        <v>15</v>
      </c>
      <c r="C3810" t="s">
        <v>181</v>
      </c>
      <c r="D3810" t="s">
        <v>2679</v>
      </c>
      <c r="E3810" t="s">
        <v>2653</v>
      </c>
      <c r="H3810" t="s">
        <v>3104</v>
      </c>
      <c r="I3810" t="s">
        <v>159</v>
      </c>
      <c r="K3810">
        <v>0.17820900000000001</v>
      </c>
      <c r="L3810">
        <v>0.19178000000000001</v>
      </c>
      <c r="M3810">
        <v>0.20650399999999999</v>
      </c>
      <c r="N3810">
        <v>0.208871</v>
      </c>
      <c r="O3810">
        <v>0.20578399999999999</v>
      </c>
      <c r="P3810">
        <v>0.20211599999999999</v>
      </c>
      <c r="Q3810">
        <v>0.197967</v>
      </c>
      <c r="R3810">
        <v>0.19253799999999999</v>
      </c>
      <c r="S3810">
        <v>0.190882</v>
      </c>
      <c r="T3810">
        <v>0.18659500000000001</v>
      </c>
      <c r="U3810">
        <v>0.18116299999999999</v>
      </c>
      <c r="V3810">
        <v>0.17666200000000001</v>
      </c>
      <c r="W3810">
        <v>0.17188100000000001</v>
      </c>
      <c r="X3810">
        <v>0.16711699999999999</v>
      </c>
      <c r="Y3810">
        <v>0.16273699999999999</v>
      </c>
      <c r="Z3810">
        <v>0.15965399999999999</v>
      </c>
      <c r="AA3810">
        <v>0.15734699999999999</v>
      </c>
      <c r="AB3810">
        <v>0.15534500000000001</v>
      </c>
      <c r="AC3810">
        <v>0.15487699999999999</v>
      </c>
      <c r="AD3810">
        <v>0.15318100000000001</v>
      </c>
      <c r="AE3810">
        <v>0.152808</v>
      </c>
      <c r="AF3810">
        <v>0.153972</v>
      </c>
      <c r="AG3810">
        <v>0.15559899999999999</v>
      </c>
      <c r="AH3810">
        <v>0.15795600000000001</v>
      </c>
      <c r="AI3810">
        <v>0.160054</v>
      </c>
      <c r="AJ3810">
        <v>0.16077900000000001</v>
      </c>
      <c r="AK3810">
        <v>0.16197800000000001</v>
      </c>
      <c r="AL3810">
        <v>0.16323199999999999</v>
      </c>
      <c r="AM3810">
        <v>0.16562099999999999</v>
      </c>
      <c r="AN3810">
        <v>0.16828000000000001</v>
      </c>
      <c r="AO3810" s="1">
        <v>-2E-3</v>
      </c>
    </row>
    <row r="3811" spans="1:41" hidden="1" x14ac:dyDescent="0.2">
      <c r="A3811" t="s">
        <v>2704</v>
      </c>
      <c r="B3811" t="s">
        <v>180</v>
      </c>
      <c r="C3811" t="s">
        <v>181</v>
      </c>
      <c r="I3811" t="s">
        <v>159</v>
      </c>
    </row>
    <row r="3812" spans="1:41" hidden="1" x14ac:dyDescent="0.2">
      <c r="A3812" t="s">
        <v>2704</v>
      </c>
      <c r="B3812" t="s">
        <v>11</v>
      </c>
      <c r="C3812" t="s">
        <v>181</v>
      </c>
      <c r="D3812" t="s">
        <v>2651</v>
      </c>
      <c r="H3812" t="s">
        <v>3105</v>
      </c>
      <c r="I3812" t="s">
        <v>159</v>
      </c>
      <c r="K3812">
        <v>177.755402</v>
      </c>
      <c r="L3812">
        <v>176.88453699999999</v>
      </c>
      <c r="M3812">
        <v>168.185318</v>
      </c>
      <c r="N3812">
        <v>166.715622</v>
      </c>
      <c r="O3812">
        <v>164.95687899999999</v>
      </c>
      <c r="P3812">
        <v>164.54852299999999</v>
      </c>
      <c r="Q3812">
        <v>164.65022300000001</v>
      </c>
      <c r="R3812">
        <v>165.50418099999999</v>
      </c>
      <c r="S3812">
        <v>166.02056899999999</v>
      </c>
      <c r="T3812">
        <v>167.80957000000001</v>
      </c>
      <c r="U3812">
        <v>168.73703</v>
      </c>
      <c r="V3812">
        <v>169.23345900000001</v>
      </c>
      <c r="W3812">
        <v>169.615005</v>
      </c>
      <c r="X3812">
        <v>169.55148299999999</v>
      </c>
      <c r="Y3812">
        <v>169.34127799999999</v>
      </c>
      <c r="Z3812">
        <v>169.61239599999999</v>
      </c>
      <c r="AA3812">
        <v>170.230637</v>
      </c>
      <c r="AB3812">
        <v>171.044724</v>
      </c>
      <c r="AC3812">
        <v>171.14755199999999</v>
      </c>
      <c r="AD3812">
        <v>172.25509600000001</v>
      </c>
      <c r="AE3812">
        <v>173.03982500000001</v>
      </c>
      <c r="AF3812">
        <v>173.363846</v>
      </c>
      <c r="AG3812">
        <v>174.39068599999999</v>
      </c>
      <c r="AH3812">
        <v>175.33355700000001</v>
      </c>
      <c r="AI3812">
        <v>175.877701</v>
      </c>
      <c r="AJ3812">
        <v>177.07299800000001</v>
      </c>
      <c r="AK3812">
        <v>177.61642499999999</v>
      </c>
      <c r="AL3812">
        <v>177.72197</v>
      </c>
      <c r="AM3812">
        <v>178.11909499999999</v>
      </c>
      <c r="AN3812">
        <v>178.550095</v>
      </c>
      <c r="AO3812" s="1">
        <v>0</v>
      </c>
    </row>
    <row r="3813" spans="1:41" hidden="1" x14ac:dyDescent="0.2">
      <c r="A3813" t="s">
        <v>2704</v>
      </c>
      <c r="B3813" t="s">
        <v>13</v>
      </c>
      <c r="C3813" t="s">
        <v>181</v>
      </c>
      <c r="D3813" t="s">
        <v>2652</v>
      </c>
      <c r="H3813" t="s">
        <v>3106</v>
      </c>
      <c r="I3813" t="s">
        <v>159</v>
      </c>
      <c r="K3813">
        <v>177.73777799999999</v>
      </c>
      <c r="L3813">
        <v>174.734467</v>
      </c>
      <c r="M3813">
        <v>164.28375199999999</v>
      </c>
      <c r="N3813">
        <v>161.20576500000001</v>
      </c>
      <c r="O3813">
        <v>159.566956</v>
      </c>
      <c r="P3813">
        <v>159.46099899999999</v>
      </c>
      <c r="Q3813">
        <v>159.23744199999999</v>
      </c>
      <c r="R3813">
        <v>159.37446600000001</v>
      </c>
      <c r="S3813">
        <v>159.79863</v>
      </c>
      <c r="T3813">
        <v>160.14415</v>
      </c>
      <c r="U3813">
        <v>160.22401400000001</v>
      </c>
      <c r="V3813">
        <v>160.27934300000001</v>
      </c>
      <c r="W3813">
        <v>160.37991299999999</v>
      </c>
      <c r="X3813">
        <v>159.74818400000001</v>
      </c>
      <c r="Y3813">
        <v>159.32231100000001</v>
      </c>
      <c r="Z3813">
        <v>159.025024</v>
      </c>
      <c r="AA3813">
        <v>158.93409700000001</v>
      </c>
      <c r="AB3813">
        <v>159.39260899999999</v>
      </c>
      <c r="AC3813">
        <v>159.631989</v>
      </c>
      <c r="AD3813">
        <v>161.14122</v>
      </c>
      <c r="AE3813">
        <v>161.935486</v>
      </c>
      <c r="AF3813">
        <v>162.266693</v>
      </c>
      <c r="AG3813">
        <v>163.28967299999999</v>
      </c>
      <c r="AH3813">
        <v>164.11660800000001</v>
      </c>
      <c r="AI3813">
        <v>164.82501199999999</v>
      </c>
      <c r="AJ3813">
        <v>166.15991199999999</v>
      </c>
      <c r="AK3813">
        <v>166.39906300000001</v>
      </c>
      <c r="AL3813">
        <v>167.22680700000001</v>
      </c>
      <c r="AM3813">
        <v>168.64984100000001</v>
      </c>
      <c r="AN3813">
        <v>170.29039</v>
      </c>
      <c r="AO3813" s="1">
        <v>-1E-3</v>
      </c>
    </row>
    <row r="3814" spans="1:41" hidden="1" x14ac:dyDescent="0.2">
      <c r="A3814" t="s">
        <v>2704</v>
      </c>
      <c r="B3814" t="s">
        <v>15</v>
      </c>
      <c r="C3814" t="s">
        <v>181</v>
      </c>
      <c r="D3814" t="s">
        <v>2653</v>
      </c>
      <c r="H3814" t="s">
        <v>3107</v>
      </c>
      <c r="I3814" t="s">
        <v>159</v>
      </c>
      <c r="K3814">
        <v>178.22135900000001</v>
      </c>
      <c r="L3814">
        <v>178.53956600000001</v>
      </c>
      <c r="M3814">
        <v>169.550613</v>
      </c>
      <c r="N3814">
        <v>172.510178</v>
      </c>
      <c r="O3814">
        <v>171.649033</v>
      </c>
      <c r="P3814">
        <v>171.86123699999999</v>
      </c>
      <c r="Q3814">
        <v>172.995239</v>
      </c>
      <c r="R3814">
        <v>175.159515</v>
      </c>
      <c r="S3814">
        <v>179.64218099999999</v>
      </c>
      <c r="T3814">
        <v>181.722137</v>
      </c>
      <c r="U3814">
        <v>183.52027899999999</v>
      </c>
      <c r="V3814">
        <v>185.823059</v>
      </c>
      <c r="W3814">
        <v>188.14163199999999</v>
      </c>
      <c r="X3814">
        <v>189.47500600000001</v>
      </c>
      <c r="Y3814">
        <v>189.87382500000001</v>
      </c>
      <c r="Z3814">
        <v>191.34899899999999</v>
      </c>
      <c r="AA3814">
        <v>192.147842</v>
      </c>
      <c r="AB3814">
        <v>193.06532300000001</v>
      </c>
      <c r="AC3814">
        <v>194.03857400000001</v>
      </c>
      <c r="AD3814">
        <v>193.362854</v>
      </c>
      <c r="AE3814">
        <v>193.30935700000001</v>
      </c>
      <c r="AF3814">
        <v>193.976944</v>
      </c>
      <c r="AG3814">
        <v>194.76683</v>
      </c>
      <c r="AH3814">
        <v>195.87870799999999</v>
      </c>
      <c r="AI3814">
        <v>197.51078799999999</v>
      </c>
      <c r="AJ3814">
        <v>197.74095199999999</v>
      </c>
      <c r="AK3814">
        <v>198.01432800000001</v>
      </c>
      <c r="AL3814">
        <v>197.53062399999999</v>
      </c>
      <c r="AM3814">
        <v>198.45176699999999</v>
      </c>
      <c r="AN3814">
        <v>199.66180399999999</v>
      </c>
      <c r="AO3814" s="1">
        <v>4.0000000000000001E-3</v>
      </c>
    </row>
    <row r="3815" spans="1:41" hidden="1" x14ac:dyDescent="0.2">
      <c r="A3815" t="s">
        <v>2704</v>
      </c>
      <c r="B3815" t="s">
        <v>185</v>
      </c>
    </row>
    <row r="3816" spans="1:41" hidden="1" x14ac:dyDescent="0.2">
      <c r="A3816" t="s">
        <v>2704</v>
      </c>
      <c r="B3816" t="s">
        <v>8</v>
      </c>
    </row>
    <row r="3817" spans="1:41" hidden="1" x14ac:dyDescent="0.2">
      <c r="A3817" t="s">
        <v>2704</v>
      </c>
      <c r="B3817" t="s">
        <v>9</v>
      </c>
      <c r="C3817" t="s">
        <v>2648</v>
      </c>
      <c r="D3817" t="s">
        <v>2680</v>
      </c>
      <c r="E3817" t="s">
        <v>2649</v>
      </c>
      <c r="F3817" t="s">
        <v>2650</v>
      </c>
      <c r="I3817" t="s">
        <v>186</v>
      </c>
    </row>
    <row r="3818" spans="1:41" hidden="1" x14ac:dyDescent="0.2">
      <c r="A3818" t="s">
        <v>2704</v>
      </c>
      <c r="B3818" t="s">
        <v>11</v>
      </c>
      <c r="C3818" t="s">
        <v>2648</v>
      </c>
      <c r="D3818" t="s">
        <v>2680</v>
      </c>
      <c r="E3818" t="s">
        <v>2649</v>
      </c>
      <c r="F3818" t="s">
        <v>2650</v>
      </c>
      <c r="G3818" t="s">
        <v>2651</v>
      </c>
      <c r="H3818" t="s">
        <v>3108</v>
      </c>
      <c r="I3818" t="s">
        <v>186</v>
      </c>
      <c r="K3818">
        <v>19.182210999999999</v>
      </c>
      <c r="L3818">
        <v>21.241817000000001</v>
      </c>
      <c r="M3818">
        <v>21.431303</v>
      </c>
      <c r="N3818">
        <v>21.959682000000001</v>
      </c>
      <c r="O3818">
        <v>22.425605999999998</v>
      </c>
      <c r="P3818">
        <v>23.060696</v>
      </c>
      <c r="Q3818">
        <v>23.968250000000001</v>
      </c>
      <c r="R3818">
        <v>25.120186</v>
      </c>
      <c r="S3818">
        <v>26.263653000000001</v>
      </c>
      <c r="T3818">
        <v>27.438521999999999</v>
      </c>
      <c r="U3818">
        <v>28.625558999999999</v>
      </c>
      <c r="V3818">
        <v>29.769653000000002</v>
      </c>
      <c r="W3818">
        <v>30.912277</v>
      </c>
      <c r="X3818">
        <v>31.987006999999998</v>
      </c>
      <c r="Y3818">
        <v>32.992775000000002</v>
      </c>
      <c r="Z3818">
        <v>34.012180000000001</v>
      </c>
      <c r="AA3818">
        <v>35.087296000000002</v>
      </c>
      <c r="AB3818">
        <v>36.191676999999999</v>
      </c>
      <c r="AC3818">
        <v>37.236710000000002</v>
      </c>
      <c r="AD3818">
        <v>38.485928000000001</v>
      </c>
      <c r="AE3818">
        <v>39.718567</v>
      </c>
      <c r="AF3818">
        <v>40.822356999999997</v>
      </c>
      <c r="AG3818">
        <v>42.054004999999997</v>
      </c>
      <c r="AH3818">
        <v>43.38261</v>
      </c>
      <c r="AI3818">
        <v>44.579655000000002</v>
      </c>
      <c r="AJ3818">
        <v>45.831012999999999</v>
      </c>
      <c r="AK3818">
        <v>47.069381999999997</v>
      </c>
      <c r="AL3818">
        <v>48.283771999999999</v>
      </c>
      <c r="AM3818">
        <v>49.436188000000001</v>
      </c>
      <c r="AN3818">
        <v>50.564467999999998</v>
      </c>
      <c r="AO3818" s="1">
        <v>3.4000000000000002E-2</v>
      </c>
    </row>
    <row r="3819" spans="1:41" hidden="1" x14ac:dyDescent="0.2">
      <c r="A3819" t="s">
        <v>2704</v>
      </c>
      <c r="B3819" t="s">
        <v>13</v>
      </c>
      <c r="C3819" t="s">
        <v>2648</v>
      </c>
      <c r="D3819" t="s">
        <v>2680</v>
      </c>
      <c r="E3819" t="s">
        <v>2649</v>
      </c>
      <c r="F3819" t="s">
        <v>2650</v>
      </c>
      <c r="G3819" t="s">
        <v>2652</v>
      </c>
      <c r="H3819" t="s">
        <v>3109</v>
      </c>
      <c r="I3819" t="s">
        <v>186</v>
      </c>
      <c r="K3819">
        <v>19.182210999999999</v>
      </c>
      <c r="L3819">
        <v>20.962357999999998</v>
      </c>
      <c r="M3819">
        <v>20.691337999999998</v>
      </c>
      <c r="N3819">
        <v>20.567278000000002</v>
      </c>
      <c r="O3819">
        <v>20.547571000000001</v>
      </c>
      <c r="P3819">
        <v>20.757719000000002</v>
      </c>
      <c r="Q3819">
        <v>21.198421</v>
      </c>
      <c r="R3819">
        <v>21.893287999999998</v>
      </c>
      <c r="S3819">
        <v>22.760891000000001</v>
      </c>
      <c r="T3819">
        <v>23.648651000000001</v>
      </c>
      <c r="U3819">
        <v>24.543758</v>
      </c>
      <c r="V3819">
        <v>25.605694</v>
      </c>
      <c r="W3819">
        <v>26.745533000000002</v>
      </c>
      <c r="X3819">
        <v>27.737577000000002</v>
      </c>
      <c r="Y3819">
        <v>28.594657999999999</v>
      </c>
      <c r="Z3819">
        <v>29.441210000000002</v>
      </c>
      <c r="AA3819">
        <v>30.382245999999999</v>
      </c>
      <c r="AB3819">
        <v>31.410893999999999</v>
      </c>
      <c r="AC3819">
        <v>32.343277</v>
      </c>
      <c r="AD3819">
        <v>33.485416000000001</v>
      </c>
      <c r="AE3819">
        <v>34.509875999999998</v>
      </c>
      <c r="AF3819">
        <v>35.464835999999998</v>
      </c>
      <c r="AG3819">
        <v>36.393394000000001</v>
      </c>
      <c r="AH3819">
        <v>37.279774000000003</v>
      </c>
      <c r="AI3819">
        <v>38.137554000000002</v>
      </c>
      <c r="AJ3819">
        <v>38.958103000000001</v>
      </c>
      <c r="AK3819">
        <v>39.652324999999998</v>
      </c>
      <c r="AL3819">
        <v>40.301639999999999</v>
      </c>
      <c r="AM3819">
        <v>41.106285</v>
      </c>
      <c r="AN3819">
        <v>41.868931000000003</v>
      </c>
      <c r="AO3819" s="1">
        <v>2.7E-2</v>
      </c>
    </row>
    <row r="3820" spans="1:41" hidden="1" x14ac:dyDescent="0.2">
      <c r="A3820" t="s">
        <v>2704</v>
      </c>
      <c r="B3820" t="s">
        <v>15</v>
      </c>
      <c r="C3820" t="s">
        <v>2648</v>
      </c>
      <c r="D3820" t="s">
        <v>2680</v>
      </c>
      <c r="E3820" t="s">
        <v>2649</v>
      </c>
      <c r="F3820" t="s">
        <v>2650</v>
      </c>
      <c r="G3820" t="s">
        <v>2653</v>
      </c>
      <c r="H3820" t="s">
        <v>3110</v>
      </c>
      <c r="I3820" t="s">
        <v>186</v>
      </c>
      <c r="K3820">
        <v>19.182210999999999</v>
      </c>
      <c r="L3820">
        <v>21.688206000000001</v>
      </c>
      <c r="M3820">
        <v>22.460573</v>
      </c>
      <c r="N3820">
        <v>23.877580999999999</v>
      </c>
      <c r="O3820">
        <v>25.299220999999999</v>
      </c>
      <c r="P3820">
        <v>26.732924000000001</v>
      </c>
      <c r="Q3820">
        <v>28.196190000000001</v>
      </c>
      <c r="R3820">
        <v>29.754270999999999</v>
      </c>
      <c r="S3820">
        <v>31.757662</v>
      </c>
      <c r="T3820">
        <v>33.598480000000002</v>
      </c>
      <c r="U3820">
        <v>35.368442999999999</v>
      </c>
      <c r="V3820">
        <v>37.060119999999998</v>
      </c>
      <c r="W3820">
        <v>38.655880000000003</v>
      </c>
      <c r="X3820">
        <v>40.155726999999999</v>
      </c>
      <c r="Y3820">
        <v>41.442005000000002</v>
      </c>
      <c r="Z3820">
        <v>42.880603999999998</v>
      </c>
      <c r="AA3820">
        <v>44.228523000000003</v>
      </c>
      <c r="AB3820">
        <v>45.642605000000003</v>
      </c>
      <c r="AC3820">
        <v>47.104488000000003</v>
      </c>
      <c r="AD3820">
        <v>48.395206000000002</v>
      </c>
      <c r="AE3820">
        <v>49.592903</v>
      </c>
      <c r="AF3820">
        <v>50.748004999999999</v>
      </c>
      <c r="AG3820">
        <v>52.091892000000001</v>
      </c>
      <c r="AH3820">
        <v>53.713023999999997</v>
      </c>
      <c r="AI3820">
        <v>55.502583000000001</v>
      </c>
      <c r="AJ3820">
        <v>57.258423000000001</v>
      </c>
      <c r="AK3820">
        <v>58.987076000000002</v>
      </c>
      <c r="AL3820">
        <v>60.644745</v>
      </c>
      <c r="AM3820">
        <v>62.426814999999998</v>
      </c>
      <c r="AN3820">
        <v>64.136207999999996</v>
      </c>
      <c r="AO3820" s="1">
        <v>4.2000000000000003E-2</v>
      </c>
    </row>
    <row r="3821" spans="1:41" hidden="1" x14ac:dyDescent="0.2">
      <c r="A3821" t="s">
        <v>2704</v>
      </c>
      <c r="B3821" t="s">
        <v>17</v>
      </c>
      <c r="C3821" t="s">
        <v>2648</v>
      </c>
      <c r="D3821" t="s">
        <v>2680</v>
      </c>
      <c r="E3821" t="s">
        <v>2649</v>
      </c>
      <c r="F3821" t="s">
        <v>2654</v>
      </c>
      <c r="I3821" t="s">
        <v>186</v>
      </c>
    </row>
    <row r="3822" spans="1:41" hidden="1" x14ac:dyDescent="0.2">
      <c r="A3822" t="s">
        <v>2704</v>
      </c>
      <c r="B3822" t="s">
        <v>11</v>
      </c>
      <c r="C3822" t="s">
        <v>2648</v>
      </c>
      <c r="D3822" t="s">
        <v>2680</v>
      </c>
      <c r="E3822" t="s">
        <v>2649</v>
      </c>
      <c r="F3822" t="s">
        <v>2654</v>
      </c>
      <c r="G3822" t="s">
        <v>2651</v>
      </c>
      <c r="H3822" t="s">
        <v>3111</v>
      </c>
      <c r="I3822" t="s">
        <v>186</v>
      </c>
      <c r="K3822">
        <v>17.199303</v>
      </c>
      <c r="L3822">
        <v>17.296568000000001</v>
      </c>
      <c r="M3822">
        <v>16.260248000000001</v>
      </c>
      <c r="N3822">
        <v>17.469684999999998</v>
      </c>
      <c r="O3822">
        <v>17.613876000000001</v>
      </c>
      <c r="P3822">
        <v>17.896623999999999</v>
      </c>
      <c r="Q3822">
        <v>18.315701000000001</v>
      </c>
      <c r="R3822">
        <v>19.046282000000001</v>
      </c>
      <c r="S3822">
        <v>19.667164</v>
      </c>
      <c r="T3822">
        <v>20.119183</v>
      </c>
      <c r="U3822">
        <v>20.963539000000001</v>
      </c>
      <c r="V3822">
        <v>21.631101999999998</v>
      </c>
      <c r="W3822">
        <v>22.241705</v>
      </c>
      <c r="X3822">
        <v>22.852539</v>
      </c>
      <c r="Y3822">
        <v>23.501571999999999</v>
      </c>
      <c r="Z3822">
        <v>24.258837</v>
      </c>
      <c r="AA3822">
        <v>25.11665</v>
      </c>
      <c r="AB3822">
        <v>25.875686999999999</v>
      </c>
      <c r="AC3822">
        <v>26.550961999999998</v>
      </c>
      <c r="AD3822">
        <v>27.518764000000001</v>
      </c>
      <c r="AE3822">
        <v>28.305828000000002</v>
      </c>
      <c r="AF3822">
        <v>28.977253000000001</v>
      </c>
      <c r="AG3822">
        <v>30.022631000000001</v>
      </c>
      <c r="AH3822">
        <v>31.158225999999999</v>
      </c>
      <c r="AI3822">
        <v>32.036442000000001</v>
      </c>
      <c r="AJ3822">
        <v>33.161251</v>
      </c>
      <c r="AK3822">
        <v>33.952477000000002</v>
      </c>
      <c r="AL3822">
        <v>34.583824</v>
      </c>
      <c r="AM3822">
        <v>35.368262999999999</v>
      </c>
      <c r="AN3822">
        <v>36.045216000000003</v>
      </c>
      <c r="AO3822" s="1">
        <v>2.5999999999999999E-2</v>
      </c>
    </row>
    <row r="3823" spans="1:41" hidden="1" x14ac:dyDescent="0.2">
      <c r="A3823" t="s">
        <v>2704</v>
      </c>
      <c r="B3823" t="s">
        <v>13</v>
      </c>
      <c r="C3823" t="s">
        <v>2648</v>
      </c>
      <c r="D3823" t="s">
        <v>2680</v>
      </c>
      <c r="E3823" t="s">
        <v>2649</v>
      </c>
      <c r="F3823" t="s">
        <v>2654</v>
      </c>
      <c r="G3823" t="s">
        <v>2652</v>
      </c>
      <c r="H3823" t="s">
        <v>3112</v>
      </c>
      <c r="I3823" t="s">
        <v>186</v>
      </c>
      <c r="K3823">
        <v>17.199303</v>
      </c>
      <c r="L3823">
        <v>17.291874</v>
      </c>
      <c r="M3823">
        <v>15.816815</v>
      </c>
      <c r="N3823">
        <v>16.469854000000002</v>
      </c>
      <c r="O3823">
        <v>16.571680000000001</v>
      </c>
      <c r="P3823">
        <v>16.810326</v>
      </c>
      <c r="Q3823">
        <v>17.279785</v>
      </c>
      <c r="R3823">
        <v>17.969805000000001</v>
      </c>
      <c r="S3823">
        <v>18.558342</v>
      </c>
      <c r="T3823">
        <v>19.040094</v>
      </c>
      <c r="U3823">
        <v>19.631454000000002</v>
      </c>
      <c r="V3823">
        <v>20.280369</v>
      </c>
      <c r="W3823">
        <v>20.812325000000001</v>
      </c>
      <c r="X3823">
        <v>21.178260999999999</v>
      </c>
      <c r="Y3823">
        <v>21.704863</v>
      </c>
      <c r="Z3823">
        <v>22.199368</v>
      </c>
      <c r="AA3823">
        <v>22.752851</v>
      </c>
      <c r="AB3823">
        <v>23.498514</v>
      </c>
      <c r="AC3823">
        <v>24.019449000000002</v>
      </c>
      <c r="AD3823">
        <v>25.12781</v>
      </c>
      <c r="AE3823">
        <v>25.934650000000001</v>
      </c>
      <c r="AF3823">
        <v>26.531433</v>
      </c>
      <c r="AG3823">
        <v>27.555676999999999</v>
      </c>
      <c r="AH3823">
        <v>28.362805999999999</v>
      </c>
      <c r="AI3823">
        <v>29.047654999999999</v>
      </c>
      <c r="AJ3823">
        <v>30.084557</v>
      </c>
      <c r="AK3823">
        <v>30.438407999999999</v>
      </c>
      <c r="AL3823">
        <v>31.120659</v>
      </c>
      <c r="AM3823">
        <v>32.107532999999997</v>
      </c>
      <c r="AN3823">
        <v>32.824905000000001</v>
      </c>
      <c r="AO3823" s="1">
        <v>2.3E-2</v>
      </c>
    </row>
    <row r="3824" spans="1:41" hidden="1" x14ac:dyDescent="0.2">
      <c r="A3824" t="s">
        <v>2704</v>
      </c>
      <c r="B3824" t="s">
        <v>15</v>
      </c>
      <c r="C3824" t="s">
        <v>2648</v>
      </c>
      <c r="D3824" t="s">
        <v>2680</v>
      </c>
      <c r="E3824" t="s">
        <v>2649</v>
      </c>
      <c r="F3824" t="s">
        <v>2654</v>
      </c>
      <c r="G3824" t="s">
        <v>2653</v>
      </c>
      <c r="H3824" t="s">
        <v>3113</v>
      </c>
      <c r="I3824" t="s">
        <v>186</v>
      </c>
      <c r="K3824">
        <v>17.199303</v>
      </c>
      <c r="L3824">
        <v>17.305923</v>
      </c>
      <c r="M3824">
        <v>16.238630000000001</v>
      </c>
      <c r="N3824">
        <v>17.845493000000001</v>
      </c>
      <c r="O3824">
        <v>18.375484</v>
      </c>
      <c r="P3824">
        <v>18.814415</v>
      </c>
      <c r="Q3824">
        <v>19.372862000000001</v>
      </c>
      <c r="R3824">
        <v>20.389118</v>
      </c>
      <c r="S3824">
        <v>21.929957999999999</v>
      </c>
      <c r="T3824">
        <v>22.687747999999999</v>
      </c>
      <c r="U3824">
        <v>23.548629999999999</v>
      </c>
      <c r="V3824">
        <v>24.350280999999999</v>
      </c>
      <c r="W3824">
        <v>25.083691000000002</v>
      </c>
      <c r="X3824">
        <v>25.717960000000001</v>
      </c>
      <c r="Y3824">
        <v>26.241510000000002</v>
      </c>
      <c r="Z3824">
        <v>26.932473999999999</v>
      </c>
      <c r="AA3824">
        <v>27.781189000000001</v>
      </c>
      <c r="AB3824">
        <v>28.418011</v>
      </c>
      <c r="AC3824">
        <v>29.12932</v>
      </c>
      <c r="AD3824">
        <v>29.281431000000001</v>
      </c>
      <c r="AE3824">
        <v>29.866026000000002</v>
      </c>
      <c r="AF3824">
        <v>30.625540000000001</v>
      </c>
      <c r="AG3824">
        <v>31.724243000000001</v>
      </c>
      <c r="AH3824">
        <v>32.731715999999999</v>
      </c>
      <c r="AI3824">
        <v>34.045124000000001</v>
      </c>
      <c r="AJ3824">
        <v>35.012099999999997</v>
      </c>
      <c r="AK3824">
        <v>35.937995999999998</v>
      </c>
      <c r="AL3824">
        <v>36.490561999999997</v>
      </c>
      <c r="AM3824">
        <v>37.426521000000001</v>
      </c>
      <c r="AN3824">
        <v>38.440745999999997</v>
      </c>
      <c r="AO3824" s="1">
        <v>2.8000000000000001E-2</v>
      </c>
    </row>
    <row r="3825" spans="1:41" hidden="1" x14ac:dyDescent="0.2">
      <c r="A3825" t="s">
        <v>2704</v>
      </c>
      <c r="B3825" t="s">
        <v>21</v>
      </c>
      <c r="C3825" t="s">
        <v>2648</v>
      </c>
      <c r="D3825" t="s">
        <v>2680</v>
      </c>
      <c r="E3825" t="s">
        <v>2649</v>
      </c>
      <c r="F3825" t="s">
        <v>2655</v>
      </c>
      <c r="I3825" t="s">
        <v>186</v>
      </c>
    </row>
    <row r="3826" spans="1:41" hidden="1" x14ac:dyDescent="0.2">
      <c r="A3826" t="s">
        <v>2704</v>
      </c>
      <c r="B3826" t="s">
        <v>11</v>
      </c>
      <c r="C3826" t="s">
        <v>2648</v>
      </c>
      <c r="D3826" t="s">
        <v>2680</v>
      </c>
      <c r="E3826" t="s">
        <v>2649</v>
      </c>
      <c r="F3826" t="s">
        <v>2655</v>
      </c>
      <c r="G3826" t="s">
        <v>2651</v>
      </c>
      <c r="H3826" t="s">
        <v>3114</v>
      </c>
      <c r="I3826" t="s">
        <v>186</v>
      </c>
      <c r="K3826">
        <v>9.7886989999999994</v>
      </c>
      <c r="L3826">
        <v>10.510267000000001</v>
      </c>
      <c r="M3826">
        <v>9.3700369999999999</v>
      </c>
      <c r="N3826">
        <v>9.2132710000000007</v>
      </c>
      <c r="O3826">
        <v>9.2378750000000007</v>
      </c>
      <c r="P3826">
        <v>9.4408290000000008</v>
      </c>
      <c r="Q3826">
        <v>9.7666649999999997</v>
      </c>
      <c r="R3826">
        <v>10.196557</v>
      </c>
      <c r="S3826">
        <v>10.708601</v>
      </c>
      <c r="T3826">
        <v>11.059585999999999</v>
      </c>
      <c r="U3826">
        <v>11.452724</v>
      </c>
      <c r="V3826">
        <v>11.758877999999999</v>
      </c>
      <c r="W3826">
        <v>12.166997</v>
      </c>
      <c r="X3826">
        <v>12.452026999999999</v>
      </c>
      <c r="Y3826">
        <v>12.676064</v>
      </c>
      <c r="Z3826">
        <v>12.972927</v>
      </c>
      <c r="AA3826">
        <v>13.318137999999999</v>
      </c>
      <c r="AB3826">
        <v>13.653408000000001</v>
      </c>
      <c r="AC3826">
        <v>13.997655999999999</v>
      </c>
      <c r="AD3826">
        <v>14.349550000000001</v>
      </c>
      <c r="AE3826">
        <v>14.723172</v>
      </c>
      <c r="AF3826">
        <v>15.068899</v>
      </c>
      <c r="AG3826">
        <v>15.437715000000001</v>
      </c>
      <c r="AH3826">
        <v>15.746858</v>
      </c>
      <c r="AI3826">
        <v>16.110415</v>
      </c>
      <c r="AJ3826">
        <v>16.496635000000001</v>
      </c>
      <c r="AK3826">
        <v>16.887974</v>
      </c>
      <c r="AL3826">
        <v>17.290548000000001</v>
      </c>
      <c r="AM3826">
        <v>17.728757999999999</v>
      </c>
      <c r="AN3826">
        <v>18.174012999999999</v>
      </c>
      <c r="AO3826" s="1">
        <v>2.1999999999999999E-2</v>
      </c>
    </row>
    <row r="3827" spans="1:41" hidden="1" x14ac:dyDescent="0.2">
      <c r="A3827" t="s">
        <v>2704</v>
      </c>
      <c r="B3827" t="s">
        <v>13</v>
      </c>
      <c r="C3827" t="s">
        <v>2648</v>
      </c>
      <c r="D3827" t="s">
        <v>2680</v>
      </c>
      <c r="E3827" t="s">
        <v>2649</v>
      </c>
      <c r="F3827" t="s">
        <v>2655</v>
      </c>
      <c r="G3827" t="s">
        <v>2652</v>
      </c>
      <c r="H3827" t="s">
        <v>3115</v>
      </c>
      <c r="I3827" t="s">
        <v>186</v>
      </c>
      <c r="K3827">
        <v>9.7886989999999994</v>
      </c>
      <c r="L3827">
        <v>10.257239</v>
      </c>
      <c r="M3827">
        <v>8.9445979999999992</v>
      </c>
      <c r="N3827">
        <v>8.6838390000000008</v>
      </c>
      <c r="O3827">
        <v>8.6393339999999998</v>
      </c>
      <c r="P3827">
        <v>8.7875189999999996</v>
      </c>
      <c r="Q3827">
        <v>9.0589910000000007</v>
      </c>
      <c r="R3827">
        <v>9.4784260000000007</v>
      </c>
      <c r="S3827">
        <v>9.9042899999999996</v>
      </c>
      <c r="T3827">
        <v>10.289463</v>
      </c>
      <c r="U3827">
        <v>10.656015999999999</v>
      </c>
      <c r="V3827">
        <v>10.979556000000001</v>
      </c>
      <c r="W3827">
        <v>11.391883</v>
      </c>
      <c r="X3827">
        <v>11.727028000000001</v>
      </c>
      <c r="Y3827">
        <v>12.027259000000001</v>
      </c>
      <c r="Z3827">
        <v>12.319862000000001</v>
      </c>
      <c r="AA3827">
        <v>12.655659999999999</v>
      </c>
      <c r="AB3827">
        <v>12.942075000000001</v>
      </c>
      <c r="AC3827">
        <v>13.258716</v>
      </c>
      <c r="AD3827">
        <v>13.554258000000001</v>
      </c>
      <c r="AE3827">
        <v>13.868992</v>
      </c>
      <c r="AF3827">
        <v>14.137988</v>
      </c>
      <c r="AG3827">
        <v>14.438966000000001</v>
      </c>
      <c r="AH3827">
        <v>14.746701</v>
      </c>
      <c r="AI3827">
        <v>15.099287</v>
      </c>
      <c r="AJ3827">
        <v>15.449831</v>
      </c>
      <c r="AK3827">
        <v>15.761456000000001</v>
      </c>
      <c r="AL3827">
        <v>16.061858999999998</v>
      </c>
      <c r="AM3827">
        <v>16.424178999999999</v>
      </c>
      <c r="AN3827">
        <v>16.768612000000001</v>
      </c>
      <c r="AO3827" s="1">
        <v>1.9E-2</v>
      </c>
    </row>
    <row r="3828" spans="1:41" hidden="1" x14ac:dyDescent="0.2">
      <c r="A3828" t="s">
        <v>2704</v>
      </c>
      <c r="B3828" t="s">
        <v>15</v>
      </c>
      <c r="C3828" t="s">
        <v>2648</v>
      </c>
      <c r="D3828" t="s">
        <v>2680</v>
      </c>
      <c r="E3828" t="s">
        <v>2649</v>
      </c>
      <c r="F3828" t="s">
        <v>2655</v>
      </c>
      <c r="G3828" t="s">
        <v>2653</v>
      </c>
      <c r="H3828" t="s">
        <v>3116</v>
      </c>
      <c r="I3828" t="s">
        <v>186</v>
      </c>
      <c r="K3828">
        <v>9.7886989999999994</v>
      </c>
      <c r="L3828">
        <v>11.247273</v>
      </c>
      <c r="M3828">
        <v>10.26286</v>
      </c>
      <c r="N3828">
        <v>10.472647</v>
      </c>
      <c r="O3828">
        <v>10.579635</v>
      </c>
      <c r="P3828">
        <v>10.942746</v>
      </c>
      <c r="Q3828">
        <v>11.319559</v>
      </c>
      <c r="R3828">
        <v>11.908798000000001</v>
      </c>
      <c r="S3828">
        <v>12.655108999999999</v>
      </c>
      <c r="T3828">
        <v>13.133205</v>
      </c>
      <c r="U3828">
        <v>13.719703000000001</v>
      </c>
      <c r="V3828">
        <v>14.231982</v>
      </c>
      <c r="W3828">
        <v>14.767435000000001</v>
      </c>
      <c r="X3828">
        <v>15.212285</v>
      </c>
      <c r="Y3828">
        <v>15.557981</v>
      </c>
      <c r="Z3828">
        <v>16.025877000000001</v>
      </c>
      <c r="AA3828">
        <v>16.483726999999998</v>
      </c>
      <c r="AB3828">
        <v>16.931488000000002</v>
      </c>
      <c r="AC3828">
        <v>17.433084000000001</v>
      </c>
      <c r="AD3828">
        <v>17.958212</v>
      </c>
      <c r="AE3828">
        <v>18.413612000000001</v>
      </c>
      <c r="AF3828">
        <v>18.789618000000001</v>
      </c>
      <c r="AG3828">
        <v>19.182258999999998</v>
      </c>
      <c r="AH3828">
        <v>19.793104</v>
      </c>
      <c r="AI3828">
        <v>20.386669000000001</v>
      </c>
      <c r="AJ3828">
        <v>21.013081</v>
      </c>
      <c r="AK3828">
        <v>21.612492</v>
      </c>
      <c r="AL3828">
        <v>22.210540999999999</v>
      </c>
      <c r="AM3828">
        <v>22.930033000000002</v>
      </c>
      <c r="AN3828">
        <v>23.663201999999998</v>
      </c>
      <c r="AO3828" s="1">
        <v>3.1E-2</v>
      </c>
    </row>
    <row r="3829" spans="1:41" hidden="1" x14ac:dyDescent="0.2">
      <c r="A3829" t="s">
        <v>2704</v>
      </c>
      <c r="B3829" t="s">
        <v>25</v>
      </c>
      <c r="C3829" t="s">
        <v>2648</v>
      </c>
      <c r="D3829" t="s">
        <v>2680</v>
      </c>
      <c r="E3829" t="s">
        <v>2649</v>
      </c>
      <c r="F3829" t="s">
        <v>2656</v>
      </c>
      <c r="I3829" t="s">
        <v>186</v>
      </c>
    </row>
    <row r="3830" spans="1:41" hidden="1" x14ac:dyDescent="0.2">
      <c r="A3830" t="s">
        <v>2704</v>
      </c>
      <c r="B3830" t="s">
        <v>11</v>
      </c>
      <c r="C3830" t="s">
        <v>2648</v>
      </c>
      <c r="D3830" t="s">
        <v>2680</v>
      </c>
      <c r="E3830" t="s">
        <v>2649</v>
      </c>
      <c r="F3830" t="s">
        <v>2656</v>
      </c>
      <c r="G3830" t="s">
        <v>2651</v>
      </c>
      <c r="H3830" t="s">
        <v>3117</v>
      </c>
      <c r="I3830" t="s">
        <v>186</v>
      </c>
      <c r="K3830">
        <v>39.783447000000002</v>
      </c>
      <c r="L3830">
        <v>40.075488999999997</v>
      </c>
      <c r="M3830">
        <v>40.190193000000001</v>
      </c>
      <c r="N3830">
        <v>40.073078000000002</v>
      </c>
      <c r="O3830">
        <v>40.799374</v>
      </c>
      <c r="P3830">
        <v>41.505802000000003</v>
      </c>
      <c r="Q3830">
        <v>42.409118999999997</v>
      </c>
      <c r="R3830">
        <v>43.393146999999999</v>
      </c>
      <c r="S3830">
        <v>44.255420999999998</v>
      </c>
      <c r="T3830">
        <v>45.85033</v>
      </c>
      <c r="U3830">
        <v>46.921748999999998</v>
      </c>
      <c r="V3830">
        <v>48.045676999999998</v>
      </c>
      <c r="W3830">
        <v>49.016289</v>
      </c>
      <c r="X3830">
        <v>49.828209000000001</v>
      </c>
      <c r="Y3830">
        <v>50.688614000000001</v>
      </c>
      <c r="Z3830">
        <v>51.561546</v>
      </c>
      <c r="AA3830">
        <v>52.471801999999997</v>
      </c>
      <c r="AB3830">
        <v>53.481453000000002</v>
      </c>
      <c r="AC3830">
        <v>54.530624000000003</v>
      </c>
      <c r="AD3830">
        <v>55.759689000000002</v>
      </c>
      <c r="AE3830">
        <v>56.987656000000001</v>
      </c>
      <c r="AF3830">
        <v>58.198635000000003</v>
      </c>
      <c r="AG3830">
        <v>59.32029</v>
      </c>
      <c r="AH3830">
        <v>60.405414999999998</v>
      </c>
      <c r="AI3830">
        <v>61.613574999999997</v>
      </c>
      <c r="AJ3830">
        <v>62.893912999999998</v>
      </c>
      <c r="AK3830">
        <v>64.156433000000007</v>
      </c>
      <c r="AL3830">
        <v>65.482315</v>
      </c>
      <c r="AM3830">
        <v>66.683525000000003</v>
      </c>
      <c r="AN3830">
        <v>67.860298</v>
      </c>
      <c r="AO3830" s="1">
        <v>1.9E-2</v>
      </c>
    </row>
    <row r="3831" spans="1:41" hidden="1" x14ac:dyDescent="0.2">
      <c r="A3831" t="s">
        <v>2704</v>
      </c>
      <c r="B3831" t="s">
        <v>13</v>
      </c>
      <c r="C3831" t="s">
        <v>2648</v>
      </c>
      <c r="D3831" t="s">
        <v>2680</v>
      </c>
      <c r="E3831" t="s">
        <v>2649</v>
      </c>
      <c r="F3831" t="s">
        <v>2656</v>
      </c>
      <c r="G3831" t="s">
        <v>2652</v>
      </c>
      <c r="H3831" t="s">
        <v>3118</v>
      </c>
      <c r="I3831" t="s">
        <v>186</v>
      </c>
      <c r="K3831">
        <v>39.799709</v>
      </c>
      <c r="L3831">
        <v>39.698543999999998</v>
      </c>
      <c r="M3831">
        <v>39.735889</v>
      </c>
      <c r="N3831">
        <v>39.388942999999998</v>
      </c>
      <c r="O3831">
        <v>39.984046999999997</v>
      </c>
      <c r="P3831">
        <v>40.944744</v>
      </c>
      <c r="Q3831">
        <v>41.718947999999997</v>
      </c>
      <c r="R3831">
        <v>42.422077000000002</v>
      </c>
      <c r="S3831">
        <v>43.556953</v>
      </c>
      <c r="T3831">
        <v>44.639412</v>
      </c>
      <c r="U3831">
        <v>45.788418</v>
      </c>
      <c r="V3831">
        <v>46.92165</v>
      </c>
      <c r="W3831">
        <v>48.057971999999999</v>
      </c>
      <c r="X3831">
        <v>49.078308</v>
      </c>
      <c r="Y3831">
        <v>50.016990999999997</v>
      </c>
      <c r="Z3831">
        <v>50.982520999999998</v>
      </c>
      <c r="AA3831">
        <v>52.063507000000001</v>
      </c>
      <c r="AB3831">
        <v>53.122334000000002</v>
      </c>
      <c r="AC3831">
        <v>54.204258000000003</v>
      </c>
      <c r="AD3831">
        <v>55.456786999999998</v>
      </c>
      <c r="AE3831">
        <v>56.680987999999999</v>
      </c>
      <c r="AF3831">
        <v>57.776851999999998</v>
      </c>
      <c r="AG3831">
        <v>58.792591000000002</v>
      </c>
      <c r="AH3831">
        <v>59.830981999999999</v>
      </c>
      <c r="AI3831">
        <v>60.982219999999998</v>
      </c>
      <c r="AJ3831">
        <v>62.237029999999997</v>
      </c>
      <c r="AK3831">
        <v>63.334038</v>
      </c>
      <c r="AL3831">
        <v>64.343079000000003</v>
      </c>
      <c r="AM3831">
        <v>65.212440000000001</v>
      </c>
      <c r="AN3831">
        <v>66.240600999999998</v>
      </c>
      <c r="AO3831" s="1">
        <v>1.7999999999999999E-2</v>
      </c>
    </row>
    <row r="3832" spans="1:41" hidden="1" x14ac:dyDescent="0.2">
      <c r="A3832" t="s">
        <v>2704</v>
      </c>
      <c r="B3832" t="s">
        <v>15</v>
      </c>
      <c r="C3832" t="s">
        <v>2648</v>
      </c>
      <c r="D3832" t="s">
        <v>2680</v>
      </c>
      <c r="E3832" t="s">
        <v>2649</v>
      </c>
      <c r="F3832" t="s">
        <v>2656</v>
      </c>
      <c r="G3832" t="s">
        <v>2653</v>
      </c>
      <c r="H3832" t="s">
        <v>3119</v>
      </c>
      <c r="I3832" t="s">
        <v>186</v>
      </c>
      <c r="K3832">
        <v>39.846454999999999</v>
      </c>
      <c r="L3832">
        <v>39.875343000000001</v>
      </c>
      <c r="M3832">
        <v>40.374164999999998</v>
      </c>
      <c r="N3832">
        <v>41.363151999999999</v>
      </c>
      <c r="O3832">
        <v>42.032696000000001</v>
      </c>
      <c r="P3832">
        <v>42.940105000000003</v>
      </c>
      <c r="Q3832">
        <v>44.147697000000001</v>
      </c>
      <c r="R3832">
        <v>45.451172</v>
      </c>
      <c r="S3832">
        <v>46.780330999999997</v>
      </c>
      <c r="T3832">
        <v>48.090691</v>
      </c>
      <c r="U3832">
        <v>48.906734</v>
      </c>
      <c r="V3832">
        <v>50.026505</v>
      </c>
      <c r="W3832">
        <v>51.430625999999997</v>
      </c>
      <c r="X3832">
        <v>52.318576999999998</v>
      </c>
      <c r="Y3832">
        <v>53.010764999999999</v>
      </c>
      <c r="Z3832">
        <v>54.119736000000003</v>
      </c>
      <c r="AA3832">
        <v>54.743183000000002</v>
      </c>
      <c r="AB3832">
        <v>56.000968999999998</v>
      </c>
      <c r="AC3832">
        <v>57.114662000000003</v>
      </c>
      <c r="AD3832">
        <v>58.414143000000003</v>
      </c>
      <c r="AE3832">
        <v>59.636662000000001</v>
      </c>
      <c r="AF3832">
        <v>60.734256999999999</v>
      </c>
      <c r="AG3832">
        <v>61.689568000000001</v>
      </c>
      <c r="AH3832">
        <v>62.914088999999997</v>
      </c>
      <c r="AI3832">
        <v>64.316185000000004</v>
      </c>
      <c r="AJ3832">
        <v>65.657486000000006</v>
      </c>
      <c r="AK3832">
        <v>67.038321999999994</v>
      </c>
      <c r="AL3832">
        <v>68.421340999999998</v>
      </c>
      <c r="AM3832">
        <v>69.800910999999999</v>
      </c>
      <c r="AN3832">
        <v>71.228386</v>
      </c>
      <c r="AO3832" s="1">
        <v>0.02</v>
      </c>
    </row>
    <row r="3833" spans="1:41" hidden="1" x14ac:dyDescent="0.2">
      <c r="A3833" t="s">
        <v>2704</v>
      </c>
      <c r="B3833" t="s">
        <v>29</v>
      </c>
    </row>
    <row r="3834" spans="1:41" hidden="1" x14ac:dyDescent="0.2">
      <c r="A3834" t="s">
        <v>2704</v>
      </c>
      <c r="B3834" t="s">
        <v>9</v>
      </c>
      <c r="C3834" t="s">
        <v>2648</v>
      </c>
      <c r="D3834" t="s">
        <v>2680</v>
      </c>
      <c r="E3834" t="s">
        <v>2657</v>
      </c>
      <c r="F3834" t="s">
        <v>2650</v>
      </c>
      <c r="I3834" t="s">
        <v>186</v>
      </c>
    </row>
    <row r="3835" spans="1:41" hidden="1" x14ac:dyDescent="0.2">
      <c r="A3835" t="s">
        <v>2704</v>
      </c>
      <c r="B3835" t="s">
        <v>11</v>
      </c>
      <c r="C3835" t="s">
        <v>2648</v>
      </c>
      <c r="D3835" t="s">
        <v>2680</v>
      </c>
      <c r="E3835" t="s">
        <v>2657</v>
      </c>
      <c r="F3835" t="s">
        <v>2650</v>
      </c>
      <c r="G3835" t="s">
        <v>2651</v>
      </c>
      <c r="H3835" t="s">
        <v>3120</v>
      </c>
      <c r="I3835" t="s">
        <v>186</v>
      </c>
      <c r="K3835">
        <v>17.271839</v>
      </c>
      <c r="L3835">
        <v>18.650241999999999</v>
      </c>
      <c r="M3835">
        <v>17.482883000000001</v>
      </c>
      <c r="N3835">
        <v>17.796398</v>
      </c>
      <c r="O3835">
        <v>18.083348999999998</v>
      </c>
      <c r="P3835">
        <v>18.652702000000001</v>
      </c>
      <c r="Q3835">
        <v>19.532938000000001</v>
      </c>
      <c r="R3835">
        <v>20.611004000000001</v>
      </c>
      <c r="S3835">
        <v>21.524616000000002</v>
      </c>
      <c r="T3835">
        <v>22.458791999999999</v>
      </c>
      <c r="U3835">
        <v>23.373117000000001</v>
      </c>
      <c r="V3835">
        <v>24.224996999999998</v>
      </c>
      <c r="W3835">
        <v>25.085211000000001</v>
      </c>
      <c r="X3835">
        <v>25.850821</v>
      </c>
      <c r="Y3835">
        <v>26.56485</v>
      </c>
      <c r="Z3835">
        <v>27.341913000000002</v>
      </c>
      <c r="AA3835">
        <v>28.196245000000001</v>
      </c>
      <c r="AB3835">
        <v>29.061045</v>
      </c>
      <c r="AC3835">
        <v>29.829284999999999</v>
      </c>
      <c r="AD3835">
        <v>30.892073</v>
      </c>
      <c r="AE3835">
        <v>31.842044999999999</v>
      </c>
      <c r="AF3835">
        <v>32.604140999999998</v>
      </c>
      <c r="AG3835">
        <v>33.606780999999998</v>
      </c>
      <c r="AH3835">
        <v>34.696804</v>
      </c>
      <c r="AI3835">
        <v>35.549278000000001</v>
      </c>
      <c r="AJ3835">
        <v>36.526595999999998</v>
      </c>
      <c r="AK3835">
        <v>37.47636</v>
      </c>
      <c r="AL3835">
        <v>38.395771000000003</v>
      </c>
      <c r="AM3835">
        <v>39.244892</v>
      </c>
      <c r="AN3835">
        <v>40.101063000000003</v>
      </c>
      <c r="AO3835" s="1">
        <v>2.9000000000000001E-2</v>
      </c>
    </row>
    <row r="3836" spans="1:41" hidden="1" x14ac:dyDescent="0.2">
      <c r="A3836" t="s">
        <v>2704</v>
      </c>
      <c r="B3836" t="s">
        <v>13</v>
      </c>
      <c r="C3836" t="s">
        <v>2648</v>
      </c>
      <c r="D3836" t="s">
        <v>2680</v>
      </c>
      <c r="E3836" t="s">
        <v>2657</v>
      </c>
      <c r="F3836" t="s">
        <v>2650</v>
      </c>
      <c r="G3836" t="s">
        <v>2652</v>
      </c>
      <c r="H3836" t="s">
        <v>3121</v>
      </c>
      <c r="I3836" t="s">
        <v>186</v>
      </c>
      <c r="K3836">
        <v>17.271839</v>
      </c>
      <c r="L3836">
        <v>18.234476000000001</v>
      </c>
      <c r="M3836">
        <v>16.607861</v>
      </c>
      <c r="N3836">
        <v>16.299009000000002</v>
      </c>
      <c r="O3836">
        <v>16.301038999999999</v>
      </c>
      <c r="P3836">
        <v>16.603003000000001</v>
      </c>
      <c r="Q3836">
        <v>17.114571000000002</v>
      </c>
      <c r="R3836">
        <v>17.850466000000001</v>
      </c>
      <c r="S3836">
        <v>18.678457000000002</v>
      </c>
      <c r="T3836">
        <v>19.419723999999999</v>
      </c>
      <c r="U3836">
        <v>20.123241</v>
      </c>
      <c r="V3836">
        <v>21.060476000000001</v>
      </c>
      <c r="W3836">
        <v>22.016659000000001</v>
      </c>
      <c r="X3836">
        <v>22.702213</v>
      </c>
      <c r="Y3836">
        <v>23.274076000000001</v>
      </c>
      <c r="Z3836">
        <v>23.91873</v>
      </c>
      <c r="AA3836">
        <v>24.707484999999998</v>
      </c>
      <c r="AB3836">
        <v>25.591141</v>
      </c>
      <c r="AC3836">
        <v>26.280704</v>
      </c>
      <c r="AD3836">
        <v>27.278100999999999</v>
      </c>
      <c r="AE3836">
        <v>28.033804</v>
      </c>
      <c r="AF3836">
        <v>28.731071</v>
      </c>
      <c r="AG3836">
        <v>29.443128999999999</v>
      </c>
      <c r="AH3836">
        <v>30.118003999999999</v>
      </c>
      <c r="AI3836">
        <v>30.785858000000001</v>
      </c>
      <c r="AJ3836">
        <v>31.408011999999999</v>
      </c>
      <c r="AK3836">
        <v>31.907291000000001</v>
      </c>
      <c r="AL3836">
        <v>32.404899999999998</v>
      </c>
      <c r="AM3836">
        <v>33.153697999999999</v>
      </c>
      <c r="AN3836">
        <v>33.780543999999999</v>
      </c>
      <c r="AO3836" s="1">
        <v>2.3E-2</v>
      </c>
    </row>
    <row r="3837" spans="1:41" hidden="1" x14ac:dyDescent="0.2">
      <c r="A3837" t="s">
        <v>2704</v>
      </c>
      <c r="B3837" t="s">
        <v>15</v>
      </c>
      <c r="C3837" t="s">
        <v>2648</v>
      </c>
      <c r="D3837" t="s">
        <v>2680</v>
      </c>
      <c r="E3837" t="s">
        <v>2657</v>
      </c>
      <c r="F3837" t="s">
        <v>2650</v>
      </c>
      <c r="G3837" t="s">
        <v>2653</v>
      </c>
      <c r="H3837" t="s">
        <v>3122</v>
      </c>
      <c r="I3837" t="s">
        <v>186</v>
      </c>
      <c r="K3837">
        <v>17.271839</v>
      </c>
      <c r="L3837">
        <v>19.320796999999999</v>
      </c>
      <c r="M3837">
        <v>18.691697999999999</v>
      </c>
      <c r="N3837">
        <v>19.883230000000001</v>
      </c>
      <c r="O3837">
        <v>20.940346000000002</v>
      </c>
      <c r="P3837">
        <v>22.01022</v>
      </c>
      <c r="Q3837">
        <v>23.124065000000002</v>
      </c>
      <c r="R3837">
        <v>24.367006</v>
      </c>
      <c r="S3837">
        <v>26.183599000000001</v>
      </c>
      <c r="T3837">
        <v>27.526857</v>
      </c>
      <c r="U3837">
        <v>28.790700999999999</v>
      </c>
      <c r="V3837">
        <v>29.991833</v>
      </c>
      <c r="W3837">
        <v>31.086271</v>
      </c>
      <c r="X3837">
        <v>32.096310000000003</v>
      </c>
      <c r="Y3837">
        <v>32.876807999999997</v>
      </c>
      <c r="Z3837">
        <v>33.977488999999998</v>
      </c>
      <c r="AA3837">
        <v>34.899590000000003</v>
      </c>
      <c r="AB3837">
        <v>35.949966000000003</v>
      </c>
      <c r="AC3837">
        <v>37.043739000000002</v>
      </c>
      <c r="AD3837">
        <v>37.879207999999998</v>
      </c>
      <c r="AE3837">
        <v>38.678707000000003</v>
      </c>
      <c r="AF3837">
        <v>39.491146000000001</v>
      </c>
      <c r="AG3837">
        <v>40.593094000000001</v>
      </c>
      <c r="AH3837">
        <v>41.978003999999999</v>
      </c>
      <c r="AI3837">
        <v>43.440105000000003</v>
      </c>
      <c r="AJ3837">
        <v>44.737000000000002</v>
      </c>
      <c r="AK3837">
        <v>45.996422000000003</v>
      </c>
      <c r="AL3837">
        <v>47.177405999999998</v>
      </c>
      <c r="AM3837">
        <v>48.567729999999997</v>
      </c>
      <c r="AN3837">
        <v>49.810836999999999</v>
      </c>
      <c r="AO3837" s="1">
        <v>3.6999999999999998E-2</v>
      </c>
    </row>
    <row r="3838" spans="1:41" hidden="1" x14ac:dyDescent="0.2">
      <c r="A3838" t="s">
        <v>2704</v>
      </c>
      <c r="B3838" t="s">
        <v>17</v>
      </c>
      <c r="C3838" t="s">
        <v>2648</v>
      </c>
      <c r="D3838" t="s">
        <v>2680</v>
      </c>
      <c r="E3838" t="s">
        <v>2657</v>
      </c>
      <c r="F3838" t="s">
        <v>2654</v>
      </c>
      <c r="I3838" t="s">
        <v>186</v>
      </c>
    </row>
    <row r="3839" spans="1:41" hidden="1" x14ac:dyDescent="0.2">
      <c r="A3839" t="s">
        <v>2704</v>
      </c>
      <c r="B3839" t="s">
        <v>11</v>
      </c>
      <c r="C3839" t="s">
        <v>2648</v>
      </c>
      <c r="D3839" t="s">
        <v>2680</v>
      </c>
      <c r="E3839" t="s">
        <v>2657</v>
      </c>
      <c r="F3839" t="s">
        <v>2654</v>
      </c>
      <c r="G3839" t="s">
        <v>2651</v>
      </c>
      <c r="H3839" t="s">
        <v>3123</v>
      </c>
      <c r="I3839" t="s">
        <v>186</v>
      </c>
      <c r="K3839">
        <v>19.703652999999999</v>
      </c>
      <c r="L3839">
        <v>20.200527000000001</v>
      </c>
      <c r="M3839">
        <v>18.907457000000001</v>
      </c>
      <c r="N3839">
        <v>19.502489000000001</v>
      </c>
      <c r="O3839">
        <v>19.183147000000002</v>
      </c>
      <c r="P3839">
        <v>18.905391999999999</v>
      </c>
      <c r="Q3839">
        <v>18.721012000000002</v>
      </c>
      <c r="R3839">
        <v>19.424541000000001</v>
      </c>
      <c r="S3839">
        <v>20.049672999999999</v>
      </c>
      <c r="T3839">
        <v>20.485516000000001</v>
      </c>
      <c r="U3839">
        <v>21.309982000000002</v>
      </c>
      <c r="V3839">
        <v>21.937439000000001</v>
      </c>
      <c r="W3839">
        <v>22.545883</v>
      </c>
      <c r="X3839">
        <v>23.115414000000001</v>
      </c>
      <c r="Y3839">
        <v>23.764294</v>
      </c>
      <c r="Z3839">
        <v>24.530356999999999</v>
      </c>
      <c r="AA3839">
        <v>25.386917</v>
      </c>
      <c r="AB3839">
        <v>26.148979000000001</v>
      </c>
      <c r="AC3839">
        <v>26.83625</v>
      </c>
      <c r="AD3839">
        <v>27.776737000000001</v>
      </c>
      <c r="AE3839">
        <v>28.578759999999999</v>
      </c>
      <c r="AF3839">
        <v>29.247426999999998</v>
      </c>
      <c r="AG3839">
        <v>30.334182999999999</v>
      </c>
      <c r="AH3839">
        <v>31.491071999999999</v>
      </c>
      <c r="AI3839">
        <v>32.371676999999998</v>
      </c>
      <c r="AJ3839">
        <v>33.445270999999998</v>
      </c>
      <c r="AK3839">
        <v>34.28595</v>
      </c>
      <c r="AL3839">
        <v>34.970492999999998</v>
      </c>
      <c r="AM3839">
        <v>35.722724999999997</v>
      </c>
      <c r="AN3839">
        <v>36.386569999999999</v>
      </c>
      <c r="AO3839" s="1">
        <v>2.1000000000000001E-2</v>
      </c>
    </row>
    <row r="3840" spans="1:41" hidden="1" x14ac:dyDescent="0.2">
      <c r="A3840" t="s">
        <v>2704</v>
      </c>
      <c r="B3840" t="s">
        <v>13</v>
      </c>
      <c r="C3840" t="s">
        <v>2648</v>
      </c>
      <c r="D3840" t="s">
        <v>2680</v>
      </c>
      <c r="E3840" t="s">
        <v>2657</v>
      </c>
      <c r="F3840" t="s">
        <v>2654</v>
      </c>
      <c r="G3840" t="s">
        <v>2652</v>
      </c>
      <c r="H3840" t="s">
        <v>3124</v>
      </c>
      <c r="I3840" t="s">
        <v>186</v>
      </c>
      <c r="K3840">
        <v>19.703652999999999</v>
      </c>
      <c r="L3840">
        <v>20.195043999999999</v>
      </c>
      <c r="M3840">
        <v>18.421175000000002</v>
      </c>
      <c r="N3840">
        <v>18.473355999999999</v>
      </c>
      <c r="O3840">
        <v>18.079103</v>
      </c>
      <c r="P3840">
        <v>17.797471999999999</v>
      </c>
      <c r="Q3840">
        <v>17.680029000000001</v>
      </c>
      <c r="R3840">
        <v>18.34853</v>
      </c>
      <c r="S3840">
        <v>18.944559000000002</v>
      </c>
      <c r="T3840">
        <v>19.391128999999999</v>
      </c>
      <c r="U3840">
        <v>19.958017000000002</v>
      </c>
      <c r="V3840">
        <v>20.578817000000001</v>
      </c>
      <c r="W3840">
        <v>21.140889999999999</v>
      </c>
      <c r="X3840">
        <v>21.472577999999999</v>
      </c>
      <c r="Y3840">
        <v>21.988298</v>
      </c>
      <c r="Z3840">
        <v>22.504304999999999</v>
      </c>
      <c r="AA3840">
        <v>23.077238000000001</v>
      </c>
      <c r="AB3840">
        <v>23.757038000000001</v>
      </c>
      <c r="AC3840">
        <v>24.312752</v>
      </c>
      <c r="AD3840">
        <v>25.386814000000001</v>
      </c>
      <c r="AE3840">
        <v>26.198049999999999</v>
      </c>
      <c r="AF3840">
        <v>26.806232000000001</v>
      </c>
      <c r="AG3840">
        <v>27.826920000000001</v>
      </c>
      <c r="AH3840">
        <v>28.636171000000001</v>
      </c>
      <c r="AI3840">
        <v>29.323730000000001</v>
      </c>
      <c r="AJ3840">
        <v>30.370449000000001</v>
      </c>
      <c r="AK3840">
        <v>30.729223000000001</v>
      </c>
      <c r="AL3840">
        <v>31.410938000000002</v>
      </c>
      <c r="AM3840">
        <v>32.390017999999998</v>
      </c>
      <c r="AN3840">
        <v>33.096637999999999</v>
      </c>
      <c r="AO3840" s="1">
        <v>1.7999999999999999E-2</v>
      </c>
    </row>
    <row r="3841" spans="1:41" hidden="1" x14ac:dyDescent="0.2">
      <c r="A3841" t="s">
        <v>2704</v>
      </c>
      <c r="B3841" t="s">
        <v>15</v>
      </c>
      <c r="C3841" t="s">
        <v>2648</v>
      </c>
      <c r="D3841" t="s">
        <v>2680</v>
      </c>
      <c r="E3841" t="s">
        <v>2657</v>
      </c>
      <c r="F3841" t="s">
        <v>2654</v>
      </c>
      <c r="G3841" t="s">
        <v>2653</v>
      </c>
      <c r="H3841" t="s">
        <v>3125</v>
      </c>
      <c r="I3841" t="s">
        <v>186</v>
      </c>
      <c r="K3841">
        <v>19.703652999999999</v>
      </c>
      <c r="L3841">
        <v>20.211452000000001</v>
      </c>
      <c r="M3841">
        <v>18.846070999999998</v>
      </c>
      <c r="N3841">
        <v>19.82667</v>
      </c>
      <c r="O3841">
        <v>19.890276</v>
      </c>
      <c r="P3841">
        <v>19.789390999999998</v>
      </c>
      <c r="Q3841">
        <v>19.763093999999999</v>
      </c>
      <c r="R3841">
        <v>20.758338999999999</v>
      </c>
      <c r="S3841">
        <v>22.279859999999999</v>
      </c>
      <c r="T3841">
        <v>23.012492999999999</v>
      </c>
      <c r="U3841">
        <v>23.849395999999999</v>
      </c>
      <c r="V3841">
        <v>24.636476999999999</v>
      </c>
      <c r="W3841">
        <v>25.366796000000001</v>
      </c>
      <c r="X3841">
        <v>26.042093000000001</v>
      </c>
      <c r="Y3841">
        <v>26.587185000000002</v>
      </c>
      <c r="Z3841">
        <v>27.286259000000001</v>
      </c>
      <c r="AA3841">
        <v>28.132587000000001</v>
      </c>
      <c r="AB3841">
        <v>28.768398000000001</v>
      </c>
      <c r="AC3841">
        <v>29.499690999999999</v>
      </c>
      <c r="AD3841">
        <v>29.588875000000002</v>
      </c>
      <c r="AE3841">
        <v>30.162970000000001</v>
      </c>
      <c r="AF3841">
        <v>30.932493000000001</v>
      </c>
      <c r="AG3841">
        <v>32.053482000000002</v>
      </c>
      <c r="AH3841">
        <v>33.094653999999998</v>
      </c>
      <c r="AI3841">
        <v>34.422522999999998</v>
      </c>
      <c r="AJ3841">
        <v>35.381908000000003</v>
      </c>
      <c r="AK3841">
        <v>36.310946999999999</v>
      </c>
      <c r="AL3841">
        <v>36.874003999999999</v>
      </c>
      <c r="AM3841">
        <v>37.788463999999998</v>
      </c>
      <c r="AN3841">
        <v>38.893410000000003</v>
      </c>
      <c r="AO3841" s="1">
        <v>2.4E-2</v>
      </c>
    </row>
    <row r="3842" spans="1:41" hidden="1" x14ac:dyDescent="0.2">
      <c r="A3842" t="s">
        <v>2704</v>
      </c>
      <c r="B3842" t="s">
        <v>36</v>
      </c>
      <c r="C3842" t="s">
        <v>2648</v>
      </c>
      <c r="D3842" t="s">
        <v>2680</v>
      </c>
      <c r="E3842" t="s">
        <v>2657</v>
      </c>
      <c r="F3842" t="s">
        <v>2658</v>
      </c>
      <c r="I3842" t="s">
        <v>186</v>
      </c>
    </row>
    <row r="3843" spans="1:41" hidden="1" x14ac:dyDescent="0.2">
      <c r="A3843" t="s">
        <v>2704</v>
      </c>
      <c r="B3843" t="s">
        <v>11</v>
      </c>
      <c r="C3843" t="s">
        <v>2648</v>
      </c>
      <c r="D3843" t="s">
        <v>2680</v>
      </c>
      <c r="E3843" t="s">
        <v>2657</v>
      </c>
      <c r="F3843" t="s">
        <v>2658</v>
      </c>
      <c r="G3843" t="s">
        <v>2651</v>
      </c>
      <c r="H3843" t="s">
        <v>3126</v>
      </c>
      <c r="I3843" t="s">
        <v>186</v>
      </c>
      <c r="K3843">
        <v>6.1884370000000004</v>
      </c>
      <c r="L3843">
        <v>7.5884460000000002</v>
      </c>
      <c r="M3843">
        <v>7.8750280000000004</v>
      </c>
      <c r="N3843">
        <v>9.5171390000000002</v>
      </c>
      <c r="O3843">
        <v>10.365364</v>
      </c>
      <c r="P3843">
        <v>11.30486</v>
      </c>
      <c r="Q3843">
        <v>12.497370999999999</v>
      </c>
      <c r="R3843">
        <v>13.052733999999999</v>
      </c>
      <c r="S3843">
        <v>13.488519999999999</v>
      </c>
      <c r="T3843">
        <v>13.993693</v>
      </c>
      <c r="U3843">
        <v>14.544129999999999</v>
      </c>
      <c r="V3843">
        <v>15.048819999999999</v>
      </c>
      <c r="W3843">
        <v>15.540597999999999</v>
      </c>
      <c r="X3843">
        <v>15.903653</v>
      </c>
      <c r="Y3843">
        <v>16.282564000000001</v>
      </c>
      <c r="Z3843">
        <v>16.549032</v>
      </c>
      <c r="AA3843">
        <v>16.805178000000002</v>
      </c>
      <c r="AB3843">
        <v>17.537298</v>
      </c>
      <c r="AC3843">
        <v>17.711566999999999</v>
      </c>
      <c r="AD3843">
        <v>18.917003999999999</v>
      </c>
      <c r="AE3843">
        <v>19.616119000000001</v>
      </c>
      <c r="AF3843">
        <v>20.289529999999999</v>
      </c>
      <c r="AG3843">
        <v>21.364405000000001</v>
      </c>
      <c r="AH3843">
        <v>22.266711999999998</v>
      </c>
      <c r="AI3843">
        <v>22.903002000000001</v>
      </c>
      <c r="AJ3843">
        <v>23.738568999999998</v>
      </c>
      <c r="AK3843">
        <v>24.380942999999998</v>
      </c>
      <c r="AL3843">
        <v>24.901785</v>
      </c>
      <c r="AM3843">
        <v>25.494377</v>
      </c>
      <c r="AN3843">
        <v>25.994721999999999</v>
      </c>
      <c r="AO3843" s="1">
        <v>5.0999999999999997E-2</v>
      </c>
    </row>
    <row r="3844" spans="1:41" hidden="1" x14ac:dyDescent="0.2">
      <c r="A3844" t="s">
        <v>2704</v>
      </c>
      <c r="B3844" t="s">
        <v>13</v>
      </c>
      <c r="C3844" t="s">
        <v>2648</v>
      </c>
      <c r="D3844" t="s">
        <v>2680</v>
      </c>
      <c r="E3844" t="s">
        <v>2657</v>
      </c>
      <c r="F3844" t="s">
        <v>2658</v>
      </c>
      <c r="G3844" t="s">
        <v>2652</v>
      </c>
      <c r="H3844" t="s">
        <v>3127</v>
      </c>
      <c r="I3844" t="s">
        <v>186</v>
      </c>
      <c r="K3844">
        <v>6.1884370000000004</v>
      </c>
      <c r="L3844">
        <v>7.5863860000000001</v>
      </c>
      <c r="M3844">
        <v>7.5591299999999997</v>
      </c>
      <c r="N3844">
        <v>8.9635789999999993</v>
      </c>
      <c r="O3844">
        <v>9.7048679999999994</v>
      </c>
      <c r="P3844">
        <v>10.6776</v>
      </c>
      <c r="Q3844">
        <v>11.848089999999999</v>
      </c>
      <c r="R3844">
        <v>12.359392</v>
      </c>
      <c r="S3844">
        <v>12.823569000000001</v>
      </c>
      <c r="T3844">
        <v>13.254849999999999</v>
      </c>
      <c r="U3844">
        <v>13.722403</v>
      </c>
      <c r="V3844">
        <v>14.232512</v>
      </c>
      <c r="W3844">
        <v>14.663937000000001</v>
      </c>
      <c r="X3844">
        <v>14.975398</v>
      </c>
      <c r="Y3844">
        <v>15.383304000000001</v>
      </c>
      <c r="Z3844">
        <v>15.803399000000001</v>
      </c>
      <c r="AA3844">
        <v>16.205625999999999</v>
      </c>
      <c r="AB3844">
        <v>16.809338</v>
      </c>
      <c r="AC3844">
        <v>17.199884000000001</v>
      </c>
      <c r="AD3844">
        <v>18.125277000000001</v>
      </c>
      <c r="AE3844">
        <v>18.848721000000001</v>
      </c>
      <c r="AF3844">
        <v>19.360797999999999</v>
      </c>
      <c r="AG3844">
        <v>20.056011000000002</v>
      </c>
      <c r="AH3844">
        <v>20.700371000000001</v>
      </c>
      <c r="AI3844">
        <v>21.245584000000001</v>
      </c>
      <c r="AJ3844">
        <v>22.110064999999999</v>
      </c>
      <c r="AK3844">
        <v>22.345524000000001</v>
      </c>
      <c r="AL3844">
        <v>22.870574999999999</v>
      </c>
      <c r="AM3844">
        <v>23.628399000000002</v>
      </c>
      <c r="AN3844">
        <v>24.151316000000001</v>
      </c>
      <c r="AO3844" s="1">
        <v>4.8000000000000001E-2</v>
      </c>
    </row>
    <row r="3845" spans="1:41" hidden="1" x14ac:dyDescent="0.2">
      <c r="A3845" t="s">
        <v>2704</v>
      </c>
      <c r="B3845" t="s">
        <v>15</v>
      </c>
      <c r="C3845" t="s">
        <v>2648</v>
      </c>
      <c r="D3845" t="s">
        <v>2680</v>
      </c>
      <c r="E3845" t="s">
        <v>2657</v>
      </c>
      <c r="F3845" t="s">
        <v>2658</v>
      </c>
      <c r="G3845" t="s">
        <v>2653</v>
      </c>
      <c r="H3845" t="s">
        <v>3128</v>
      </c>
      <c r="I3845" t="s">
        <v>186</v>
      </c>
      <c r="K3845">
        <v>6.1884370000000004</v>
      </c>
      <c r="L3845">
        <v>7.5925500000000001</v>
      </c>
      <c r="M3845">
        <v>8.1541149999999991</v>
      </c>
      <c r="N3845">
        <v>10.019812</v>
      </c>
      <c r="O3845">
        <v>10.930361</v>
      </c>
      <c r="P3845">
        <v>12.083485</v>
      </c>
      <c r="Q3845">
        <v>13.373606000000001</v>
      </c>
      <c r="R3845">
        <v>14.083803</v>
      </c>
      <c r="S3845">
        <v>15.291202999999999</v>
      </c>
      <c r="T3845">
        <v>15.687608000000001</v>
      </c>
      <c r="U3845">
        <v>16.228642000000001</v>
      </c>
      <c r="V3845">
        <v>16.873298999999999</v>
      </c>
      <c r="W3845">
        <v>17.487608000000002</v>
      </c>
      <c r="X3845">
        <v>17.916526999999999</v>
      </c>
      <c r="Y3845">
        <v>18.190529000000002</v>
      </c>
      <c r="Z3845">
        <v>18.836258000000001</v>
      </c>
      <c r="AA3845">
        <v>19.057165000000001</v>
      </c>
      <c r="AB3845">
        <v>19.971926</v>
      </c>
      <c r="AC3845">
        <v>20.150345000000002</v>
      </c>
      <c r="AD3845">
        <v>21.044612999999998</v>
      </c>
      <c r="AE3845">
        <v>21.707363000000001</v>
      </c>
      <c r="AF3845">
        <v>22.339483000000001</v>
      </c>
      <c r="AG3845">
        <v>23.259492999999999</v>
      </c>
      <c r="AH3845">
        <v>23.688654</v>
      </c>
      <c r="AI3845">
        <v>24.385926999999999</v>
      </c>
      <c r="AJ3845">
        <v>25.24288</v>
      </c>
      <c r="AK3845">
        <v>25.856283000000001</v>
      </c>
      <c r="AL3845">
        <v>26.605817999999999</v>
      </c>
      <c r="AM3845">
        <v>27.389015000000001</v>
      </c>
      <c r="AN3845">
        <v>28.000627999999999</v>
      </c>
      <c r="AO3845" s="1">
        <v>5.2999999999999999E-2</v>
      </c>
    </row>
    <row r="3846" spans="1:41" hidden="1" x14ac:dyDescent="0.2">
      <c r="A3846" t="s">
        <v>2704</v>
      </c>
      <c r="B3846" t="s">
        <v>21</v>
      </c>
      <c r="C3846" t="s">
        <v>2648</v>
      </c>
      <c r="D3846" t="s">
        <v>2680</v>
      </c>
      <c r="E3846" t="s">
        <v>2657</v>
      </c>
      <c r="F3846" t="s">
        <v>2655</v>
      </c>
      <c r="I3846" t="s">
        <v>186</v>
      </c>
    </row>
    <row r="3847" spans="1:41" hidden="1" x14ac:dyDescent="0.2">
      <c r="A3847" t="s">
        <v>2704</v>
      </c>
      <c r="B3847" t="s">
        <v>11</v>
      </c>
      <c r="C3847" t="s">
        <v>2648</v>
      </c>
      <c r="D3847" t="s">
        <v>2680</v>
      </c>
      <c r="E3847" t="s">
        <v>2657</v>
      </c>
      <c r="F3847" t="s">
        <v>2655</v>
      </c>
      <c r="G3847" t="s">
        <v>2651</v>
      </c>
      <c r="H3847" t="s">
        <v>3129</v>
      </c>
      <c r="I3847" t="s">
        <v>186</v>
      </c>
      <c r="K3847">
        <v>7.3618980000000001</v>
      </c>
      <c r="L3847">
        <v>8.1085829999999994</v>
      </c>
      <c r="M3847">
        <v>7.8603839999999998</v>
      </c>
      <c r="N3847">
        <v>7.6424799999999999</v>
      </c>
      <c r="O3847">
        <v>7.5870709999999999</v>
      </c>
      <c r="P3847">
        <v>7.6734169999999997</v>
      </c>
      <c r="Q3847">
        <v>7.8483609999999997</v>
      </c>
      <c r="R3847">
        <v>8.1973149999999997</v>
      </c>
      <c r="S3847">
        <v>8.6228390000000008</v>
      </c>
      <c r="T3847">
        <v>8.894577</v>
      </c>
      <c r="U3847">
        <v>9.2080789999999997</v>
      </c>
      <c r="V3847">
        <v>9.4410720000000001</v>
      </c>
      <c r="W3847">
        <v>9.7738010000000006</v>
      </c>
      <c r="X3847">
        <v>9.9862660000000005</v>
      </c>
      <c r="Y3847">
        <v>10.143506</v>
      </c>
      <c r="Z3847">
        <v>10.374140000000001</v>
      </c>
      <c r="AA3847">
        <v>10.649831000000001</v>
      </c>
      <c r="AB3847">
        <v>10.913781</v>
      </c>
      <c r="AC3847">
        <v>11.187481999999999</v>
      </c>
      <c r="AD3847">
        <v>11.469014</v>
      </c>
      <c r="AE3847">
        <v>11.771445999999999</v>
      </c>
      <c r="AF3847">
        <v>12.04425</v>
      </c>
      <c r="AG3847">
        <v>12.33792</v>
      </c>
      <c r="AH3847">
        <v>12.573771000000001</v>
      </c>
      <c r="AI3847">
        <v>12.861972</v>
      </c>
      <c r="AJ3847">
        <v>13.169622</v>
      </c>
      <c r="AK3847">
        <v>13.478945</v>
      </c>
      <c r="AL3847">
        <v>13.796063999999999</v>
      </c>
      <c r="AM3847">
        <v>14.144316</v>
      </c>
      <c r="AN3847">
        <v>14.495865</v>
      </c>
      <c r="AO3847" s="1">
        <v>2.4E-2</v>
      </c>
    </row>
    <row r="3848" spans="1:41" hidden="1" x14ac:dyDescent="0.2">
      <c r="A3848" t="s">
        <v>2704</v>
      </c>
      <c r="B3848" t="s">
        <v>13</v>
      </c>
      <c r="C3848" t="s">
        <v>2648</v>
      </c>
      <c r="D3848" t="s">
        <v>2680</v>
      </c>
      <c r="E3848" t="s">
        <v>2657</v>
      </c>
      <c r="F3848" t="s">
        <v>2655</v>
      </c>
      <c r="G3848" t="s">
        <v>2652</v>
      </c>
      <c r="H3848" t="s">
        <v>3130</v>
      </c>
      <c r="I3848" t="s">
        <v>186</v>
      </c>
      <c r="K3848">
        <v>7.3618980000000001</v>
      </c>
      <c r="L3848">
        <v>7.8423080000000001</v>
      </c>
      <c r="M3848">
        <v>7.4508470000000004</v>
      </c>
      <c r="N3848">
        <v>7.1491829999999998</v>
      </c>
      <c r="O3848">
        <v>7.0434089999999996</v>
      </c>
      <c r="P3848">
        <v>7.0905389999999997</v>
      </c>
      <c r="Q3848">
        <v>7.2257439999999997</v>
      </c>
      <c r="R3848">
        <v>7.5671549999999996</v>
      </c>
      <c r="S3848">
        <v>7.9089689999999999</v>
      </c>
      <c r="T3848">
        <v>8.212237</v>
      </c>
      <c r="U3848">
        <v>8.4951080000000001</v>
      </c>
      <c r="V3848">
        <v>8.7386099999999995</v>
      </c>
      <c r="W3848">
        <v>9.0682779999999994</v>
      </c>
      <c r="X3848">
        <v>9.3217440000000007</v>
      </c>
      <c r="Y3848">
        <v>9.5444630000000004</v>
      </c>
      <c r="Z3848">
        <v>9.7629900000000003</v>
      </c>
      <c r="AA3848">
        <v>10.023142</v>
      </c>
      <c r="AB3848">
        <v>10.237337999999999</v>
      </c>
      <c r="AC3848">
        <v>10.483676000000001</v>
      </c>
      <c r="AD3848">
        <v>10.709763000000001</v>
      </c>
      <c r="AE3848">
        <v>10.956842999999999</v>
      </c>
      <c r="AF3848">
        <v>11.158854</v>
      </c>
      <c r="AG3848">
        <v>11.392495</v>
      </c>
      <c r="AH3848">
        <v>11.632612</v>
      </c>
      <c r="AI3848">
        <v>11.914460999999999</v>
      </c>
      <c r="AJ3848">
        <v>12.191065</v>
      </c>
      <c r="AK3848">
        <v>12.431452</v>
      </c>
      <c r="AL3848">
        <v>12.661956999999999</v>
      </c>
      <c r="AM3848">
        <v>12.951202</v>
      </c>
      <c r="AN3848">
        <v>13.221455000000001</v>
      </c>
      <c r="AO3848" s="1">
        <v>0.02</v>
      </c>
    </row>
    <row r="3849" spans="1:41" hidden="1" x14ac:dyDescent="0.2">
      <c r="A3849" t="s">
        <v>2704</v>
      </c>
      <c r="B3849" t="s">
        <v>15</v>
      </c>
      <c r="C3849" t="s">
        <v>2648</v>
      </c>
      <c r="D3849" t="s">
        <v>2680</v>
      </c>
      <c r="E3849" t="s">
        <v>2657</v>
      </c>
      <c r="F3849" t="s">
        <v>2655</v>
      </c>
      <c r="G3849" t="s">
        <v>2653</v>
      </c>
      <c r="H3849" t="s">
        <v>3131</v>
      </c>
      <c r="I3849" t="s">
        <v>186</v>
      </c>
      <c r="K3849">
        <v>7.3618980000000001</v>
      </c>
      <c r="L3849">
        <v>8.8851990000000001</v>
      </c>
      <c r="M3849">
        <v>8.7164730000000006</v>
      </c>
      <c r="N3849">
        <v>8.8309840000000008</v>
      </c>
      <c r="O3849">
        <v>8.8222459999999998</v>
      </c>
      <c r="P3849">
        <v>9.0406479999999991</v>
      </c>
      <c r="Q3849">
        <v>9.2417119999999997</v>
      </c>
      <c r="R3849">
        <v>9.7418460000000007</v>
      </c>
      <c r="S3849">
        <v>10.391527999999999</v>
      </c>
      <c r="T3849">
        <v>10.782683</v>
      </c>
      <c r="U3849">
        <v>11.283987</v>
      </c>
      <c r="V3849">
        <v>11.718090999999999</v>
      </c>
      <c r="W3849">
        <v>12.176742000000001</v>
      </c>
      <c r="X3849">
        <v>12.548408999999999</v>
      </c>
      <c r="Y3849">
        <v>12.826831</v>
      </c>
      <c r="Z3849">
        <v>13.225965</v>
      </c>
      <c r="AA3849">
        <v>13.612228</v>
      </c>
      <c r="AB3849">
        <v>13.986428999999999</v>
      </c>
      <c r="AC3849">
        <v>14.412504</v>
      </c>
      <c r="AD3849">
        <v>14.860103000000001</v>
      </c>
      <c r="AE3849">
        <v>15.238099999999999</v>
      </c>
      <c r="AF3849">
        <v>15.53712</v>
      </c>
      <c r="AG3849">
        <v>15.851946999999999</v>
      </c>
      <c r="AH3849">
        <v>16.376142999999999</v>
      </c>
      <c r="AI3849">
        <v>16.875661999999998</v>
      </c>
      <c r="AJ3849">
        <v>17.402239000000002</v>
      </c>
      <c r="AK3849">
        <v>17.898890000000002</v>
      </c>
      <c r="AL3849">
        <v>18.391252999999999</v>
      </c>
      <c r="AM3849">
        <v>18.998238000000001</v>
      </c>
      <c r="AN3849">
        <v>19.612448000000001</v>
      </c>
      <c r="AO3849" s="1">
        <v>3.4000000000000002E-2</v>
      </c>
    </row>
    <row r="3850" spans="1:41" hidden="1" x14ac:dyDescent="0.2">
      <c r="A3850" t="s">
        <v>2704</v>
      </c>
      <c r="B3850" t="s">
        <v>25</v>
      </c>
      <c r="C3850" t="s">
        <v>2648</v>
      </c>
      <c r="D3850" t="s">
        <v>2680</v>
      </c>
      <c r="E3850" t="s">
        <v>2657</v>
      </c>
      <c r="F3850" t="s">
        <v>2656</v>
      </c>
      <c r="I3850" t="s">
        <v>186</v>
      </c>
    </row>
    <row r="3851" spans="1:41" hidden="1" x14ac:dyDescent="0.2">
      <c r="A3851" t="s">
        <v>2704</v>
      </c>
      <c r="B3851" t="s">
        <v>11</v>
      </c>
      <c r="C3851" t="s">
        <v>2648</v>
      </c>
      <c r="D3851" t="s">
        <v>2680</v>
      </c>
      <c r="E3851" t="s">
        <v>2657</v>
      </c>
      <c r="F3851" t="s">
        <v>2656</v>
      </c>
      <c r="G3851" t="s">
        <v>2651</v>
      </c>
      <c r="H3851" t="s">
        <v>3132</v>
      </c>
      <c r="I3851" t="s">
        <v>186</v>
      </c>
      <c r="K3851">
        <v>32.101334000000001</v>
      </c>
      <c r="L3851">
        <v>32.704891000000003</v>
      </c>
      <c r="M3851">
        <v>31.938507000000001</v>
      </c>
      <c r="N3851">
        <v>31.768765999999999</v>
      </c>
      <c r="O3851">
        <v>32.220863000000001</v>
      </c>
      <c r="P3851">
        <v>32.718516999999999</v>
      </c>
      <c r="Q3851">
        <v>33.270184</v>
      </c>
      <c r="R3851">
        <v>34.063965000000003</v>
      </c>
      <c r="S3851">
        <v>34.643326000000002</v>
      </c>
      <c r="T3851">
        <v>36.051242999999999</v>
      </c>
      <c r="U3851">
        <v>36.829506000000002</v>
      </c>
      <c r="V3851">
        <v>37.626553000000001</v>
      </c>
      <c r="W3851">
        <v>38.350062999999999</v>
      </c>
      <c r="X3851">
        <v>38.913840999999998</v>
      </c>
      <c r="Y3851">
        <v>39.489058999999997</v>
      </c>
      <c r="Z3851">
        <v>40.091735999999997</v>
      </c>
      <c r="AA3851">
        <v>40.727820999999999</v>
      </c>
      <c r="AB3851">
        <v>41.455482000000003</v>
      </c>
      <c r="AC3851">
        <v>42.226973999999998</v>
      </c>
      <c r="AD3851">
        <v>43.228206999999998</v>
      </c>
      <c r="AE3851">
        <v>44.109439999999999</v>
      </c>
      <c r="AF3851">
        <v>44.862358</v>
      </c>
      <c r="AG3851">
        <v>45.638157</v>
      </c>
      <c r="AH3851">
        <v>46.385593</v>
      </c>
      <c r="AI3851">
        <v>47.227046999999999</v>
      </c>
      <c r="AJ3851">
        <v>48.185841000000003</v>
      </c>
      <c r="AK3851">
        <v>49.122162000000003</v>
      </c>
      <c r="AL3851">
        <v>50.155009999999997</v>
      </c>
      <c r="AM3851">
        <v>51.047744999999999</v>
      </c>
      <c r="AN3851">
        <v>51.919857</v>
      </c>
      <c r="AO3851" s="1">
        <v>1.7000000000000001E-2</v>
      </c>
    </row>
    <row r="3852" spans="1:41" hidden="1" x14ac:dyDescent="0.2">
      <c r="A3852" t="s">
        <v>2704</v>
      </c>
      <c r="B3852" t="s">
        <v>13</v>
      </c>
      <c r="C3852" t="s">
        <v>2648</v>
      </c>
      <c r="D3852" t="s">
        <v>2680</v>
      </c>
      <c r="E3852" t="s">
        <v>2657</v>
      </c>
      <c r="F3852" t="s">
        <v>2656</v>
      </c>
      <c r="G3852" t="s">
        <v>2652</v>
      </c>
      <c r="H3852" t="s">
        <v>3133</v>
      </c>
      <c r="I3852" t="s">
        <v>186</v>
      </c>
      <c r="K3852">
        <v>32.115189000000001</v>
      </c>
      <c r="L3852">
        <v>32.341064000000003</v>
      </c>
      <c r="M3852">
        <v>31.407641999999999</v>
      </c>
      <c r="N3852">
        <v>31.106359000000001</v>
      </c>
      <c r="O3852">
        <v>31.457277000000001</v>
      </c>
      <c r="P3852">
        <v>32.299885000000003</v>
      </c>
      <c r="Q3852">
        <v>32.652061000000003</v>
      </c>
      <c r="R3852">
        <v>33.220790999999998</v>
      </c>
      <c r="S3852">
        <v>34.091473000000001</v>
      </c>
      <c r="T3852">
        <v>34.885013999999998</v>
      </c>
      <c r="U3852">
        <v>35.724944999999998</v>
      </c>
      <c r="V3852">
        <v>36.516098</v>
      </c>
      <c r="W3852">
        <v>37.407229999999998</v>
      </c>
      <c r="X3852">
        <v>38.172066000000001</v>
      </c>
      <c r="Y3852">
        <v>38.780177999999999</v>
      </c>
      <c r="Z3852">
        <v>39.482868000000003</v>
      </c>
      <c r="AA3852">
        <v>40.272694000000001</v>
      </c>
      <c r="AB3852">
        <v>41.042686000000003</v>
      </c>
      <c r="AC3852">
        <v>41.836635999999999</v>
      </c>
      <c r="AD3852">
        <v>42.774344999999997</v>
      </c>
      <c r="AE3852">
        <v>43.640529999999998</v>
      </c>
      <c r="AF3852">
        <v>44.380465999999998</v>
      </c>
      <c r="AG3852">
        <v>44.994433999999998</v>
      </c>
      <c r="AH3852">
        <v>45.663100999999997</v>
      </c>
      <c r="AI3852">
        <v>46.441467000000003</v>
      </c>
      <c r="AJ3852">
        <v>47.347529999999999</v>
      </c>
      <c r="AK3852">
        <v>48.080176999999999</v>
      </c>
      <c r="AL3852">
        <v>48.775889999999997</v>
      </c>
      <c r="AM3852">
        <v>49.371631999999998</v>
      </c>
      <c r="AN3852">
        <v>50.144824999999997</v>
      </c>
      <c r="AO3852" s="1">
        <v>1.4999999999999999E-2</v>
      </c>
    </row>
    <row r="3853" spans="1:41" hidden="1" x14ac:dyDescent="0.2">
      <c r="A3853" t="s">
        <v>2704</v>
      </c>
      <c r="B3853" t="s">
        <v>15</v>
      </c>
      <c r="C3853" t="s">
        <v>2648</v>
      </c>
      <c r="D3853" t="s">
        <v>2680</v>
      </c>
      <c r="E3853" t="s">
        <v>2657</v>
      </c>
      <c r="F3853" t="s">
        <v>2656</v>
      </c>
      <c r="G3853" t="s">
        <v>2653</v>
      </c>
      <c r="H3853" t="s">
        <v>3134</v>
      </c>
      <c r="I3853" t="s">
        <v>186</v>
      </c>
      <c r="K3853">
        <v>32.163319000000001</v>
      </c>
      <c r="L3853">
        <v>32.635651000000003</v>
      </c>
      <c r="M3853">
        <v>32.528004000000003</v>
      </c>
      <c r="N3853">
        <v>33.125461999999999</v>
      </c>
      <c r="O3853">
        <v>33.484935999999998</v>
      </c>
      <c r="P3853">
        <v>34.188087000000003</v>
      </c>
      <c r="Q3853">
        <v>35.149028999999999</v>
      </c>
      <c r="R3853">
        <v>36.246592999999997</v>
      </c>
      <c r="S3853">
        <v>37.308886999999999</v>
      </c>
      <c r="T3853">
        <v>38.329548000000003</v>
      </c>
      <c r="U3853">
        <v>38.806004000000001</v>
      </c>
      <c r="V3853">
        <v>39.593299999999999</v>
      </c>
      <c r="W3853">
        <v>40.759872000000001</v>
      </c>
      <c r="X3853">
        <v>41.325263999999997</v>
      </c>
      <c r="Y3853">
        <v>41.675358000000003</v>
      </c>
      <c r="Z3853">
        <v>42.630302</v>
      </c>
      <c r="AA3853">
        <v>42.840305000000001</v>
      </c>
      <c r="AB3853">
        <v>43.889136999999998</v>
      </c>
      <c r="AC3853">
        <v>44.750717000000002</v>
      </c>
      <c r="AD3853">
        <v>45.745486999999997</v>
      </c>
      <c r="AE3853">
        <v>46.665356000000003</v>
      </c>
      <c r="AF3853">
        <v>47.318931999999997</v>
      </c>
      <c r="AG3853">
        <v>47.945960999999997</v>
      </c>
      <c r="AH3853">
        <v>48.824123</v>
      </c>
      <c r="AI3853">
        <v>49.864998</v>
      </c>
      <c r="AJ3853">
        <v>50.890923000000001</v>
      </c>
      <c r="AK3853">
        <v>51.903767000000002</v>
      </c>
      <c r="AL3853">
        <v>53.007038000000001</v>
      </c>
      <c r="AM3853">
        <v>54.108497999999997</v>
      </c>
      <c r="AN3853">
        <v>55.269908999999998</v>
      </c>
      <c r="AO3853" s="1">
        <v>1.9E-2</v>
      </c>
    </row>
    <row r="3854" spans="1:41" hidden="1" x14ac:dyDescent="0.2">
      <c r="A3854" t="s">
        <v>2704</v>
      </c>
      <c r="B3854" t="s">
        <v>46</v>
      </c>
    </row>
    <row r="3855" spans="1:41" hidden="1" x14ac:dyDescent="0.2">
      <c r="A3855" t="s">
        <v>2704</v>
      </c>
      <c r="B3855" t="s">
        <v>9</v>
      </c>
      <c r="C3855" t="s">
        <v>2648</v>
      </c>
      <c r="D3855" t="s">
        <v>2680</v>
      </c>
      <c r="E3855" t="s">
        <v>2659</v>
      </c>
      <c r="F3855" t="s">
        <v>2650</v>
      </c>
      <c r="I3855" t="s">
        <v>186</v>
      </c>
    </row>
    <row r="3856" spans="1:41" hidden="1" x14ac:dyDescent="0.2">
      <c r="A3856" t="s">
        <v>2704</v>
      </c>
      <c r="B3856" t="s">
        <v>11</v>
      </c>
      <c r="C3856" t="s">
        <v>2648</v>
      </c>
      <c r="D3856" t="s">
        <v>2680</v>
      </c>
      <c r="E3856" t="s">
        <v>2659</v>
      </c>
      <c r="F3856" t="s">
        <v>2650</v>
      </c>
      <c r="G3856" t="s">
        <v>2651</v>
      </c>
      <c r="H3856" t="s">
        <v>3135</v>
      </c>
      <c r="I3856" t="s">
        <v>186</v>
      </c>
      <c r="K3856">
        <v>13.641980999999999</v>
      </c>
      <c r="L3856">
        <v>14.823278999999999</v>
      </c>
      <c r="M3856">
        <v>13.228116</v>
      </c>
      <c r="N3856">
        <v>13.50958</v>
      </c>
      <c r="O3856">
        <v>13.700346</v>
      </c>
      <c r="P3856">
        <v>14.203958999999999</v>
      </c>
      <c r="Q3856">
        <v>15.032783</v>
      </c>
      <c r="R3856">
        <v>16.078341000000002</v>
      </c>
      <c r="S3856">
        <v>16.922007000000001</v>
      </c>
      <c r="T3856">
        <v>17.805546</v>
      </c>
      <c r="U3856">
        <v>18.664694000000001</v>
      </c>
      <c r="V3856">
        <v>19.456358000000002</v>
      </c>
      <c r="W3856">
        <v>20.259916</v>
      </c>
      <c r="X3856">
        <v>20.942270000000001</v>
      </c>
      <c r="Y3856">
        <v>21.565059999999999</v>
      </c>
      <c r="Z3856">
        <v>22.266251</v>
      </c>
      <c r="AA3856">
        <v>23.055674</v>
      </c>
      <c r="AB3856">
        <v>23.847632999999998</v>
      </c>
      <c r="AC3856">
        <v>24.515267999999999</v>
      </c>
      <c r="AD3856">
        <v>25.546053000000001</v>
      </c>
      <c r="AE3856">
        <v>26.414724</v>
      </c>
      <c r="AF3856">
        <v>27.043839999999999</v>
      </c>
      <c r="AG3856">
        <v>27.982063</v>
      </c>
      <c r="AH3856">
        <v>29.014348999999999</v>
      </c>
      <c r="AI3856">
        <v>29.733128000000001</v>
      </c>
      <c r="AJ3856">
        <v>30.615953000000001</v>
      </c>
      <c r="AK3856">
        <v>31.452760999999999</v>
      </c>
      <c r="AL3856">
        <v>32.243564999999997</v>
      </c>
      <c r="AM3856">
        <v>32.938231999999999</v>
      </c>
      <c r="AN3856">
        <v>33.640236000000002</v>
      </c>
      <c r="AO3856" s="1">
        <v>3.2000000000000001E-2</v>
      </c>
    </row>
    <row r="3857" spans="1:41" hidden="1" x14ac:dyDescent="0.2">
      <c r="A3857" t="s">
        <v>2704</v>
      </c>
      <c r="B3857" t="s">
        <v>13</v>
      </c>
      <c r="C3857" t="s">
        <v>2648</v>
      </c>
      <c r="D3857" t="s">
        <v>2680</v>
      </c>
      <c r="E3857" t="s">
        <v>2659</v>
      </c>
      <c r="F3857" t="s">
        <v>2650</v>
      </c>
      <c r="G3857" t="s">
        <v>2652</v>
      </c>
      <c r="H3857" t="s">
        <v>3136</v>
      </c>
      <c r="I3857" t="s">
        <v>186</v>
      </c>
      <c r="K3857">
        <v>13.641980999999999</v>
      </c>
      <c r="L3857">
        <v>14.326269</v>
      </c>
      <c r="M3857">
        <v>12.259755999999999</v>
      </c>
      <c r="N3857">
        <v>11.873374</v>
      </c>
      <c r="O3857">
        <v>11.786516000000001</v>
      </c>
      <c r="P3857">
        <v>11.999395</v>
      </c>
      <c r="Q3857">
        <v>12.402298</v>
      </c>
      <c r="R3857">
        <v>13.033493999999999</v>
      </c>
      <c r="S3857">
        <v>13.751612</v>
      </c>
      <c r="T3857">
        <v>14.367091</v>
      </c>
      <c r="U3857">
        <v>14.937016</v>
      </c>
      <c r="V3857">
        <v>15.777037999999999</v>
      </c>
      <c r="W3857">
        <v>16.627728999999999</v>
      </c>
      <c r="X3857">
        <v>17.162856999999999</v>
      </c>
      <c r="Y3857">
        <v>17.583527</v>
      </c>
      <c r="Z3857">
        <v>18.096729</v>
      </c>
      <c r="AA3857">
        <v>18.767645000000002</v>
      </c>
      <c r="AB3857">
        <v>19.545641</v>
      </c>
      <c r="AC3857">
        <v>20.092358000000001</v>
      </c>
      <c r="AD3857">
        <v>20.995646000000001</v>
      </c>
      <c r="AE3857">
        <v>21.605782000000001</v>
      </c>
      <c r="AF3857">
        <v>22.156442999999999</v>
      </c>
      <c r="AG3857">
        <v>22.732094</v>
      </c>
      <c r="AH3857">
        <v>23.264033999999999</v>
      </c>
      <c r="AI3857">
        <v>23.792824</v>
      </c>
      <c r="AJ3857">
        <v>24.26219</v>
      </c>
      <c r="AK3857">
        <v>24.601168000000001</v>
      </c>
      <c r="AL3857">
        <v>24.947931000000001</v>
      </c>
      <c r="AM3857">
        <v>25.593572999999999</v>
      </c>
      <c r="AN3857">
        <v>26.090914000000001</v>
      </c>
      <c r="AO3857" s="1">
        <v>2.3E-2</v>
      </c>
    </row>
    <row r="3858" spans="1:41" hidden="1" x14ac:dyDescent="0.2">
      <c r="A3858" t="s">
        <v>2704</v>
      </c>
      <c r="B3858" t="s">
        <v>15</v>
      </c>
      <c r="C3858" t="s">
        <v>2648</v>
      </c>
      <c r="D3858" t="s">
        <v>2680</v>
      </c>
      <c r="E3858" t="s">
        <v>2659</v>
      </c>
      <c r="F3858" t="s">
        <v>2650</v>
      </c>
      <c r="G3858" t="s">
        <v>2653</v>
      </c>
      <c r="H3858" t="s">
        <v>3137</v>
      </c>
      <c r="I3858" t="s">
        <v>186</v>
      </c>
      <c r="K3858">
        <v>13.641980999999999</v>
      </c>
      <c r="L3858">
        <v>15.635956</v>
      </c>
      <c r="M3858">
        <v>14.600004</v>
      </c>
      <c r="N3858">
        <v>15.900316</v>
      </c>
      <c r="O3858">
        <v>16.963642</v>
      </c>
      <c r="P3858">
        <v>18.052396999999999</v>
      </c>
      <c r="Q3858">
        <v>19.186996000000001</v>
      </c>
      <c r="R3858">
        <v>20.500914000000002</v>
      </c>
      <c r="S3858">
        <v>22.575558000000001</v>
      </c>
      <c r="T3858">
        <v>24.032789000000001</v>
      </c>
      <c r="U3858">
        <v>25.430204</v>
      </c>
      <c r="V3858">
        <v>26.775642000000001</v>
      </c>
      <c r="W3858">
        <v>27.986173999999998</v>
      </c>
      <c r="X3858">
        <v>29.087060999999999</v>
      </c>
      <c r="Y3858">
        <v>29.872789000000001</v>
      </c>
      <c r="Z3858">
        <v>31.105186</v>
      </c>
      <c r="AA3858">
        <v>32.055584000000003</v>
      </c>
      <c r="AB3858">
        <v>33.180202000000001</v>
      </c>
      <c r="AC3858">
        <v>34.346854999999998</v>
      </c>
      <c r="AD3858">
        <v>35.128613000000001</v>
      </c>
      <c r="AE3858">
        <v>35.862278000000003</v>
      </c>
      <c r="AF3858">
        <v>36.605136999999999</v>
      </c>
      <c r="AG3858">
        <v>37.74194</v>
      </c>
      <c r="AH3858">
        <v>39.243907999999998</v>
      </c>
      <c r="AI3858">
        <v>40.822249999999997</v>
      </c>
      <c r="AJ3858">
        <v>42.139805000000003</v>
      </c>
      <c r="AK3858">
        <v>43.398457000000001</v>
      </c>
      <c r="AL3858">
        <v>44.531883000000001</v>
      </c>
      <c r="AM3858">
        <v>45.956249</v>
      </c>
      <c r="AN3858">
        <v>47.139645000000002</v>
      </c>
      <c r="AO3858" s="1">
        <v>4.3999999999999997E-2</v>
      </c>
    </row>
    <row r="3859" spans="1:41" hidden="1" x14ac:dyDescent="0.2">
      <c r="A3859" t="s">
        <v>2704</v>
      </c>
      <c r="B3859" t="s">
        <v>17</v>
      </c>
      <c r="C3859" t="s">
        <v>2648</v>
      </c>
      <c r="D3859" t="s">
        <v>2680</v>
      </c>
      <c r="E3859" t="s">
        <v>2659</v>
      </c>
      <c r="F3859" t="s">
        <v>2654</v>
      </c>
      <c r="I3859" t="s">
        <v>186</v>
      </c>
    </row>
    <row r="3860" spans="1:41" hidden="1" x14ac:dyDescent="0.2">
      <c r="A3860" t="s">
        <v>2704</v>
      </c>
      <c r="B3860" t="s">
        <v>11</v>
      </c>
      <c r="C3860" t="s">
        <v>2648</v>
      </c>
      <c r="D3860" t="s">
        <v>2680</v>
      </c>
      <c r="E3860" t="s">
        <v>2659</v>
      </c>
      <c r="F3860" t="s">
        <v>2654</v>
      </c>
      <c r="G3860" t="s">
        <v>2651</v>
      </c>
      <c r="H3860" t="s">
        <v>3138</v>
      </c>
      <c r="I3860" t="s">
        <v>186</v>
      </c>
      <c r="K3860">
        <v>20.117595999999999</v>
      </c>
      <c r="L3860">
        <v>20.539674999999999</v>
      </c>
      <c r="M3860">
        <v>19.229724999999998</v>
      </c>
      <c r="N3860">
        <v>19.750063000000001</v>
      </c>
      <c r="O3860">
        <v>19.381789999999999</v>
      </c>
      <c r="P3860">
        <v>19.040572999999998</v>
      </c>
      <c r="Q3860">
        <v>18.787136</v>
      </c>
      <c r="R3860">
        <v>19.486253999999999</v>
      </c>
      <c r="S3860">
        <v>20.112074</v>
      </c>
      <c r="T3860">
        <v>20.545279000000001</v>
      </c>
      <c r="U3860">
        <v>21.366503000000002</v>
      </c>
      <c r="V3860">
        <v>21.987418999999999</v>
      </c>
      <c r="W3860">
        <v>22.595509</v>
      </c>
      <c r="X3860">
        <v>23.158297999999998</v>
      </c>
      <c r="Y3860">
        <v>23.807154000000001</v>
      </c>
      <c r="Z3860">
        <v>24.574656000000001</v>
      </c>
      <c r="AA3860">
        <v>25.431007000000001</v>
      </c>
      <c r="AB3860">
        <v>26.193565</v>
      </c>
      <c r="AC3860">
        <v>26.882795000000002</v>
      </c>
      <c r="AD3860">
        <v>27.818822999999998</v>
      </c>
      <c r="AE3860">
        <v>28.623287000000001</v>
      </c>
      <c r="AF3860">
        <v>29.291504</v>
      </c>
      <c r="AG3860">
        <v>30.385007999999999</v>
      </c>
      <c r="AH3860">
        <v>31.545372</v>
      </c>
      <c r="AI3860">
        <v>32.426369000000001</v>
      </c>
      <c r="AJ3860">
        <v>33.491607999999999</v>
      </c>
      <c r="AK3860">
        <v>34.340355000000002</v>
      </c>
      <c r="AL3860">
        <v>35.033569</v>
      </c>
      <c r="AM3860">
        <v>35.780555999999997</v>
      </c>
      <c r="AN3860">
        <v>36.442253000000001</v>
      </c>
      <c r="AO3860" s="1">
        <v>2.1000000000000001E-2</v>
      </c>
    </row>
    <row r="3861" spans="1:41" hidden="1" x14ac:dyDescent="0.2">
      <c r="A3861" t="s">
        <v>2704</v>
      </c>
      <c r="B3861" t="s">
        <v>13</v>
      </c>
      <c r="C3861" t="s">
        <v>2648</v>
      </c>
      <c r="D3861" t="s">
        <v>2680</v>
      </c>
      <c r="E3861" t="s">
        <v>2659</v>
      </c>
      <c r="F3861" t="s">
        <v>2654</v>
      </c>
      <c r="G3861" t="s">
        <v>2652</v>
      </c>
      <c r="H3861" t="s">
        <v>3139</v>
      </c>
      <c r="I3861" t="s">
        <v>186</v>
      </c>
      <c r="K3861">
        <v>20.117595999999999</v>
      </c>
      <c r="L3861">
        <v>20.534099999999999</v>
      </c>
      <c r="M3861">
        <v>18.736547000000002</v>
      </c>
      <c r="N3861">
        <v>18.716260999999999</v>
      </c>
      <c r="O3861">
        <v>18.267712</v>
      </c>
      <c r="P3861">
        <v>17.929123000000001</v>
      </c>
      <c r="Q3861">
        <v>17.745325000000001</v>
      </c>
      <c r="R3861">
        <v>18.410316000000002</v>
      </c>
      <c r="S3861">
        <v>19.007567999999999</v>
      </c>
      <c r="T3861">
        <v>19.448398999999998</v>
      </c>
      <c r="U3861">
        <v>20.011292999999998</v>
      </c>
      <c r="V3861">
        <v>20.627507999999999</v>
      </c>
      <c r="W3861">
        <v>21.194493999999999</v>
      </c>
      <c r="X3861">
        <v>21.520592000000001</v>
      </c>
      <c r="Y3861">
        <v>22.034538000000001</v>
      </c>
      <c r="Z3861">
        <v>22.554051999999999</v>
      </c>
      <c r="AA3861">
        <v>23.130158999999999</v>
      </c>
      <c r="AB3861">
        <v>23.799215</v>
      </c>
      <c r="AC3861">
        <v>24.360603000000001</v>
      </c>
      <c r="AD3861">
        <v>25.429069999999999</v>
      </c>
      <c r="AE3861">
        <v>26.241022000000001</v>
      </c>
      <c r="AF3861">
        <v>26.851064999999998</v>
      </c>
      <c r="AG3861">
        <v>27.871168000000001</v>
      </c>
      <c r="AH3861">
        <v>28.680771</v>
      </c>
      <c r="AI3861">
        <v>29.368770999999999</v>
      </c>
      <c r="AJ3861">
        <v>30.417089000000001</v>
      </c>
      <c r="AK3861">
        <v>30.776667</v>
      </c>
      <c r="AL3861">
        <v>31.458293999999999</v>
      </c>
      <c r="AM3861">
        <v>32.436107999999997</v>
      </c>
      <c r="AN3861">
        <v>33.140968000000001</v>
      </c>
      <c r="AO3861" s="1">
        <v>1.7000000000000001E-2</v>
      </c>
    </row>
    <row r="3862" spans="1:41" hidden="1" x14ac:dyDescent="0.2">
      <c r="A3862" t="s">
        <v>2704</v>
      </c>
      <c r="B3862" t="s">
        <v>15</v>
      </c>
      <c r="C3862" t="s">
        <v>2648</v>
      </c>
      <c r="D3862" t="s">
        <v>2680</v>
      </c>
      <c r="E3862" t="s">
        <v>2659</v>
      </c>
      <c r="F3862" t="s">
        <v>2654</v>
      </c>
      <c r="G3862" t="s">
        <v>2653</v>
      </c>
      <c r="H3862" t="s">
        <v>3140</v>
      </c>
      <c r="I3862" t="s">
        <v>186</v>
      </c>
      <c r="K3862">
        <v>20.117595999999999</v>
      </c>
      <c r="L3862">
        <v>20.550785000000001</v>
      </c>
      <c r="M3862">
        <v>19.161754999999999</v>
      </c>
      <c r="N3862">
        <v>20.065731</v>
      </c>
      <c r="O3862">
        <v>20.079943</v>
      </c>
      <c r="P3862">
        <v>19.919046000000002</v>
      </c>
      <c r="Q3862">
        <v>19.826758999999999</v>
      </c>
      <c r="R3862">
        <v>20.818574999999999</v>
      </c>
      <c r="S3862">
        <v>22.336943000000002</v>
      </c>
      <c r="T3862">
        <v>23.065473999999998</v>
      </c>
      <c r="U3862">
        <v>23.898464000000001</v>
      </c>
      <c r="V3862">
        <v>24.68317</v>
      </c>
      <c r="W3862">
        <v>25.412983000000001</v>
      </c>
      <c r="X3862">
        <v>26.094975000000002</v>
      </c>
      <c r="Y3862">
        <v>26.643581000000001</v>
      </c>
      <c r="Z3862">
        <v>27.343976999999999</v>
      </c>
      <c r="AA3862">
        <v>28.189913000000001</v>
      </c>
      <c r="AB3862">
        <v>28.825559999999999</v>
      </c>
      <c r="AC3862">
        <v>29.560112</v>
      </c>
      <c r="AD3862">
        <v>29.639036000000001</v>
      </c>
      <c r="AE3862">
        <v>30.211414000000001</v>
      </c>
      <c r="AF3862">
        <v>30.982572999999999</v>
      </c>
      <c r="AG3862">
        <v>32.107196999999999</v>
      </c>
      <c r="AH3862">
        <v>33.153869999999998</v>
      </c>
      <c r="AI3862">
        <v>34.484093000000001</v>
      </c>
      <c r="AJ3862">
        <v>35.442238000000003</v>
      </c>
      <c r="AK3862">
        <v>36.371791999999999</v>
      </c>
      <c r="AL3862">
        <v>36.936557999999998</v>
      </c>
      <c r="AM3862">
        <v>37.847510999999997</v>
      </c>
      <c r="AN3862">
        <v>38.967261999999998</v>
      </c>
      <c r="AO3862" s="1">
        <v>2.3E-2</v>
      </c>
    </row>
    <row r="3863" spans="1:41" hidden="1" x14ac:dyDescent="0.2">
      <c r="A3863" t="s">
        <v>2704</v>
      </c>
      <c r="B3863" t="s">
        <v>36</v>
      </c>
      <c r="C3863" t="s">
        <v>2648</v>
      </c>
      <c r="D3863" t="s">
        <v>2680</v>
      </c>
      <c r="E3863" t="s">
        <v>2659</v>
      </c>
      <c r="F3863" t="s">
        <v>2660</v>
      </c>
      <c r="I3863" t="s">
        <v>186</v>
      </c>
    </row>
    <row r="3864" spans="1:41" hidden="1" x14ac:dyDescent="0.2">
      <c r="A3864" t="s">
        <v>2704</v>
      </c>
      <c r="B3864" t="s">
        <v>11</v>
      </c>
      <c r="C3864" t="s">
        <v>2648</v>
      </c>
      <c r="D3864" t="s">
        <v>2680</v>
      </c>
      <c r="E3864" t="s">
        <v>2659</v>
      </c>
      <c r="F3864" t="s">
        <v>2660</v>
      </c>
      <c r="G3864" t="s">
        <v>2651</v>
      </c>
      <c r="H3864" t="s">
        <v>3141</v>
      </c>
      <c r="I3864" t="s">
        <v>186</v>
      </c>
      <c r="K3864">
        <v>6.0021630000000004</v>
      </c>
      <c r="L3864">
        <v>7.461265</v>
      </c>
      <c r="M3864">
        <v>7.7714749999999997</v>
      </c>
      <c r="N3864">
        <v>9.437716</v>
      </c>
      <c r="O3864">
        <v>10.311157</v>
      </c>
      <c r="P3864">
        <v>11.277092</v>
      </c>
      <c r="Q3864">
        <v>12.497370999999999</v>
      </c>
      <c r="R3864">
        <v>13.052733999999999</v>
      </c>
      <c r="S3864">
        <v>13.488519999999999</v>
      </c>
      <c r="T3864">
        <v>13.993693</v>
      </c>
      <c r="U3864">
        <v>14.544129999999999</v>
      </c>
      <c r="V3864">
        <v>15.048819999999999</v>
      </c>
      <c r="W3864">
        <v>15.540597999999999</v>
      </c>
      <c r="X3864">
        <v>15.903653</v>
      </c>
      <c r="Y3864">
        <v>16.282564000000001</v>
      </c>
      <c r="Z3864">
        <v>16.549032</v>
      </c>
      <c r="AA3864">
        <v>16.805178000000002</v>
      </c>
      <c r="AB3864">
        <v>17.537298</v>
      </c>
      <c r="AC3864">
        <v>17.711566999999999</v>
      </c>
      <c r="AD3864">
        <v>18.917003999999999</v>
      </c>
      <c r="AE3864">
        <v>19.616119000000001</v>
      </c>
      <c r="AF3864">
        <v>20.289529999999999</v>
      </c>
      <c r="AG3864">
        <v>21.364405000000001</v>
      </c>
      <c r="AH3864">
        <v>22.266711999999998</v>
      </c>
      <c r="AI3864">
        <v>22.903002000000001</v>
      </c>
      <c r="AJ3864">
        <v>23.738568999999998</v>
      </c>
      <c r="AK3864">
        <v>24.380942999999998</v>
      </c>
      <c r="AL3864">
        <v>24.901785</v>
      </c>
      <c r="AM3864">
        <v>25.494377</v>
      </c>
      <c r="AN3864">
        <v>25.994721999999999</v>
      </c>
      <c r="AO3864" s="1">
        <v>5.1999999999999998E-2</v>
      </c>
    </row>
    <row r="3865" spans="1:41" hidden="1" x14ac:dyDescent="0.2">
      <c r="A3865" t="s">
        <v>2704</v>
      </c>
      <c r="B3865" t="s">
        <v>13</v>
      </c>
      <c r="C3865" t="s">
        <v>2648</v>
      </c>
      <c r="D3865" t="s">
        <v>2680</v>
      </c>
      <c r="E3865" t="s">
        <v>2659</v>
      </c>
      <c r="F3865" t="s">
        <v>2660</v>
      </c>
      <c r="G3865" t="s">
        <v>2652</v>
      </c>
      <c r="H3865" t="s">
        <v>3142</v>
      </c>
      <c r="I3865" t="s">
        <v>186</v>
      </c>
      <c r="K3865">
        <v>6.0021630000000004</v>
      </c>
      <c r="L3865">
        <v>7.4592400000000003</v>
      </c>
      <c r="M3865">
        <v>7.4556659999999999</v>
      </c>
      <c r="N3865">
        <v>8.8842619999999997</v>
      </c>
      <c r="O3865">
        <v>9.6507170000000002</v>
      </c>
      <c r="P3865">
        <v>10.64983</v>
      </c>
      <c r="Q3865">
        <v>11.848089999999999</v>
      </c>
      <c r="R3865">
        <v>12.359392</v>
      </c>
      <c r="S3865">
        <v>12.823569000000001</v>
      </c>
      <c r="T3865">
        <v>13.254849999999999</v>
      </c>
      <c r="U3865">
        <v>13.722403</v>
      </c>
      <c r="V3865">
        <v>14.232512</v>
      </c>
      <c r="W3865">
        <v>14.663937000000001</v>
      </c>
      <c r="X3865">
        <v>14.975398</v>
      </c>
      <c r="Y3865">
        <v>15.383304000000001</v>
      </c>
      <c r="Z3865">
        <v>15.803399000000001</v>
      </c>
      <c r="AA3865">
        <v>16.205625999999999</v>
      </c>
      <c r="AB3865">
        <v>16.809338</v>
      </c>
      <c r="AC3865">
        <v>17.199884000000001</v>
      </c>
      <c r="AD3865">
        <v>18.125277000000001</v>
      </c>
      <c r="AE3865">
        <v>18.848721000000001</v>
      </c>
      <c r="AF3865">
        <v>19.360797999999999</v>
      </c>
      <c r="AG3865">
        <v>20.056011000000002</v>
      </c>
      <c r="AH3865">
        <v>20.700371000000001</v>
      </c>
      <c r="AI3865">
        <v>21.245584000000001</v>
      </c>
      <c r="AJ3865">
        <v>22.110064999999999</v>
      </c>
      <c r="AK3865">
        <v>22.345524000000001</v>
      </c>
      <c r="AL3865">
        <v>22.870574999999999</v>
      </c>
      <c r="AM3865">
        <v>23.628399000000002</v>
      </c>
      <c r="AN3865">
        <v>24.151316000000001</v>
      </c>
      <c r="AO3865" s="1">
        <v>4.9000000000000002E-2</v>
      </c>
    </row>
    <row r="3866" spans="1:41" hidden="1" x14ac:dyDescent="0.2">
      <c r="A3866" t="s">
        <v>2704</v>
      </c>
      <c r="B3866" t="s">
        <v>15</v>
      </c>
      <c r="C3866" t="s">
        <v>2648</v>
      </c>
      <c r="D3866" t="s">
        <v>2680</v>
      </c>
      <c r="E3866" t="s">
        <v>2659</v>
      </c>
      <c r="F3866" t="s">
        <v>2660</v>
      </c>
      <c r="G3866" t="s">
        <v>2653</v>
      </c>
      <c r="H3866" t="s">
        <v>3143</v>
      </c>
      <c r="I3866" t="s">
        <v>186</v>
      </c>
      <c r="K3866">
        <v>6.0021630000000004</v>
      </c>
      <c r="L3866">
        <v>7.4653010000000002</v>
      </c>
      <c r="M3866">
        <v>8.0504689999999997</v>
      </c>
      <c r="N3866">
        <v>9.9403020000000009</v>
      </c>
      <c r="O3866">
        <v>10.876073</v>
      </c>
      <c r="P3866">
        <v>12.055706000000001</v>
      </c>
      <c r="Q3866">
        <v>13.373606000000001</v>
      </c>
      <c r="R3866">
        <v>14.083803</v>
      </c>
      <c r="S3866">
        <v>15.291202999999999</v>
      </c>
      <c r="T3866">
        <v>15.687608000000001</v>
      </c>
      <c r="U3866">
        <v>16.228642000000001</v>
      </c>
      <c r="V3866">
        <v>16.873298999999999</v>
      </c>
      <c r="W3866">
        <v>17.487608000000002</v>
      </c>
      <c r="X3866">
        <v>17.916526999999999</v>
      </c>
      <c r="Y3866">
        <v>18.190529000000002</v>
      </c>
      <c r="Z3866">
        <v>18.836258000000001</v>
      </c>
      <c r="AA3866">
        <v>19.057165000000001</v>
      </c>
      <c r="AB3866">
        <v>19.971926</v>
      </c>
      <c r="AC3866">
        <v>20.150345000000002</v>
      </c>
      <c r="AD3866">
        <v>21.044612999999998</v>
      </c>
      <c r="AE3866">
        <v>21.707363000000001</v>
      </c>
      <c r="AF3866">
        <v>22.339483000000001</v>
      </c>
      <c r="AG3866">
        <v>23.259492999999999</v>
      </c>
      <c r="AH3866">
        <v>23.688654</v>
      </c>
      <c r="AI3866">
        <v>24.385926999999999</v>
      </c>
      <c r="AJ3866">
        <v>25.24288</v>
      </c>
      <c r="AK3866">
        <v>25.856283000000001</v>
      </c>
      <c r="AL3866">
        <v>26.605817999999999</v>
      </c>
      <c r="AM3866">
        <v>27.389015000000001</v>
      </c>
      <c r="AN3866">
        <v>28.000627999999999</v>
      </c>
      <c r="AO3866" s="1">
        <v>5.5E-2</v>
      </c>
    </row>
    <row r="3867" spans="1:41" hidden="1" x14ac:dyDescent="0.2">
      <c r="A3867" t="s">
        <v>2704</v>
      </c>
      <c r="B3867" t="s">
        <v>21</v>
      </c>
      <c r="C3867" t="s">
        <v>2648</v>
      </c>
      <c r="D3867" t="s">
        <v>2680</v>
      </c>
      <c r="E3867" t="s">
        <v>2659</v>
      </c>
      <c r="F3867" t="s">
        <v>2655</v>
      </c>
      <c r="I3867" t="s">
        <v>186</v>
      </c>
    </row>
    <row r="3868" spans="1:41" hidden="1" x14ac:dyDescent="0.2">
      <c r="A3868" t="s">
        <v>2704</v>
      </c>
      <c r="B3868" t="s">
        <v>11</v>
      </c>
      <c r="C3868" t="s">
        <v>2648</v>
      </c>
      <c r="D3868" t="s">
        <v>2680</v>
      </c>
      <c r="E3868" t="s">
        <v>2659</v>
      </c>
      <c r="F3868" t="s">
        <v>2655</v>
      </c>
      <c r="G3868" t="s">
        <v>2651</v>
      </c>
      <c r="H3868" t="s">
        <v>3144</v>
      </c>
      <c r="I3868" t="s">
        <v>186</v>
      </c>
      <c r="K3868">
        <v>5.38551</v>
      </c>
      <c r="L3868">
        <v>5.3255540000000003</v>
      </c>
      <c r="M3868">
        <v>5.1022109999999996</v>
      </c>
      <c r="N3868">
        <v>4.8925070000000002</v>
      </c>
      <c r="O3868">
        <v>4.8332490000000004</v>
      </c>
      <c r="P3868">
        <v>4.9228019999999999</v>
      </c>
      <c r="Q3868">
        <v>5.1493060000000002</v>
      </c>
      <c r="R3868">
        <v>5.4437110000000004</v>
      </c>
      <c r="S3868">
        <v>5.7197909999999998</v>
      </c>
      <c r="T3868">
        <v>5.9338990000000003</v>
      </c>
      <c r="U3868">
        <v>6.1510020000000001</v>
      </c>
      <c r="V3868">
        <v>6.2929500000000003</v>
      </c>
      <c r="W3868">
        <v>6.5000340000000003</v>
      </c>
      <c r="X3868">
        <v>6.5854720000000002</v>
      </c>
      <c r="Y3868">
        <v>6.6710729999999998</v>
      </c>
      <c r="Z3868">
        <v>6.7962030000000002</v>
      </c>
      <c r="AA3868">
        <v>6.9401380000000001</v>
      </c>
      <c r="AB3868">
        <v>7.0948149999999996</v>
      </c>
      <c r="AC3868">
        <v>7.2376769999999997</v>
      </c>
      <c r="AD3868">
        <v>7.4139520000000001</v>
      </c>
      <c r="AE3868">
        <v>7.5664689999999997</v>
      </c>
      <c r="AF3868">
        <v>7.7044490000000003</v>
      </c>
      <c r="AG3868">
        <v>7.8622930000000002</v>
      </c>
      <c r="AH3868">
        <v>7.954898</v>
      </c>
      <c r="AI3868">
        <v>8.0939540000000001</v>
      </c>
      <c r="AJ3868">
        <v>8.252656</v>
      </c>
      <c r="AK3868">
        <v>8.4022030000000001</v>
      </c>
      <c r="AL3868">
        <v>8.5742630000000002</v>
      </c>
      <c r="AM3868">
        <v>8.7419989999999999</v>
      </c>
      <c r="AN3868">
        <v>8.9259109999999993</v>
      </c>
      <c r="AO3868" s="1">
        <v>1.7999999999999999E-2</v>
      </c>
    </row>
    <row r="3869" spans="1:41" hidden="1" x14ac:dyDescent="0.2">
      <c r="A3869" t="s">
        <v>2704</v>
      </c>
      <c r="B3869" t="s">
        <v>13</v>
      </c>
      <c r="C3869" t="s">
        <v>2648</v>
      </c>
      <c r="D3869" t="s">
        <v>2680</v>
      </c>
      <c r="E3869" t="s">
        <v>2659</v>
      </c>
      <c r="F3869" t="s">
        <v>2655</v>
      </c>
      <c r="G3869" t="s">
        <v>2652</v>
      </c>
      <c r="H3869" t="s">
        <v>3145</v>
      </c>
      <c r="I3869" t="s">
        <v>186</v>
      </c>
      <c r="K3869">
        <v>5.3869059999999998</v>
      </c>
      <c r="L3869">
        <v>5.0543570000000004</v>
      </c>
      <c r="M3869">
        <v>4.6769270000000001</v>
      </c>
      <c r="N3869">
        <v>4.3811460000000002</v>
      </c>
      <c r="O3869">
        <v>4.2838130000000003</v>
      </c>
      <c r="P3869">
        <v>4.3243</v>
      </c>
      <c r="Q3869">
        <v>4.4787319999999999</v>
      </c>
      <c r="R3869">
        <v>4.747166</v>
      </c>
      <c r="S3869">
        <v>4.9689220000000001</v>
      </c>
      <c r="T3869">
        <v>5.1632090000000002</v>
      </c>
      <c r="U3869">
        <v>5.3281080000000003</v>
      </c>
      <c r="V3869">
        <v>5.4500599999999997</v>
      </c>
      <c r="W3869">
        <v>5.6686100000000001</v>
      </c>
      <c r="X3869">
        <v>5.7960510000000003</v>
      </c>
      <c r="Y3869">
        <v>5.8840680000000001</v>
      </c>
      <c r="Z3869">
        <v>5.9818680000000004</v>
      </c>
      <c r="AA3869">
        <v>6.0946709999999999</v>
      </c>
      <c r="AB3869">
        <v>6.1772559999999999</v>
      </c>
      <c r="AC3869">
        <v>6.2974810000000003</v>
      </c>
      <c r="AD3869">
        <v>6.3881410000000001</v>
      </c>
      <c r="AE3869">
        <v>6.4812570000000003</v>
      </c>
      <c r="AF3869">
        <v>6.5302160000000002</v>
      </c>
      <c r="AG3869">
        <v>6.6181489999999998</v>
      </c>
      <c r="AH3869">
        <v>6.7218049999999998</v>
      </c>
      <c r="AI3869">
        <v>6.850123</v>
      </c>
      <c r="AJ3869">
        <v>6.9706830000000002</v>
      </c>
      <c r="AK3869">
        <v>7.0573490000000003</v>
      </c>
      <c r="AL3869">
        <v>7.150531</v>
      </c>
      <c r="AM3869">
        <v>7.2809699999999999</v>
      </c>
      <c r="AN3869">
        <v>7.4009429999999998</v>
      </c>
      <c r="AO3869" s="1">
        <v>1.0999999999999999E-2</v>
      </c>
    </row>
    <row r="3870" spans="1:41" hidden="1" x14ac:dyDescent="0.2">
      <c r="A3870" t="s">
        <v>2704</v>
      </c>
      <c r="B3870" t="s">
        <v>15</v>
      </c>
      <c r="C3870" t="s">
        <v>2648</v>
      </c>
      <c r="D3870" t="s">
        <v>2680</v>
      </c>
      <c r="E3870" t="s">
        <v>2659</v>
      </c>
      <c r="F3870" t="s">
        <v>2655</v>
      </c>
      <c r="G3870" t="s">
        <v>2653</v>
      </c>
      <c r="H3870" t="s">
        <v>3146</v>
      </c>
      <c r="I3870" t="s">
        <v>186</v>
      </c>
      <c r="K3870">
        <v>5.3811450000000001</v>
      </c>
      <c r="L3870">
        <v>5.9312950000000004</v>
      </c>
      <c r="M3870">
        <v>5.9514279999999999</v>
      </c>
      <c r="N3870">
        <v>5.9953500000000002</v>
      </c>
      <c r="O3870">
        <v>6.0959659999999998</v>
      </c>
      <c r="P3870">
        <v>6.3544340000000004</v>
      </c>
      <c r="Q3870">
        <v>6.6095240000000004</v>
      </c>
      <c r="R3870">
        <v>7.0617520000000003</v>
      </c>
      <c r="S3870">
        <v>7.5655580000000002</v>
      </c>
      <c r="T3870">
        <v>7.927003</v>
      </c>
      <c r="U3870">
        <v>8.3373299999999997</v>
      </c>
      <c r="V3870">
        <v>8.6961150000000007</v>
      </c>
      <c r="W3870">
        <v>9.0443660000000001</v>
      </c>
      <c r="X3870">
        <v>9.3305439999999997</v>
      </c>
      <c r="Y3870">
        <v>9.5299809999999994</v>
      </c>
      <c r="Z3870">
        <v>9.8702349999999992</v>
      </c>
      <c r="AA3870">
        <v>10.131738</v>
      </c>
      <c r="AB3870">
        <v>10.411702999999999</v>
      </c>
      <c r="AC3870">
        <v>10.746986</v>
      </c>
      <c r="AD3870">
        <v>11.112311</v>
      </c>
      <c r="AE3870">
        <v>11.369952</v>
      </c>
      <c r="AF3870">
        <v>11.555796000000001</v>
      </c>
      <c r="AG3870">
        <v>11.757289</v>
      </c>
      <c r="AH3870">
        <v>12.196939</v>
      </c>
      <c r="AI3870">
        <v>12.553801999999999</v>
      </c>
      <c r="AJ3870">
        <v>12.940405999999999</v>
      </c>
      <c r="AK3870">
        <v>13.301990999999999</v>
      </c>
      <c r="AL3870">
        <v>13.677559</v>
      </c>
      <c r="AM3870">
        <v>14.132477</v>
      </c>
      <c r="AN3870">
        <v>14.607167</v>
      </c>
      <c r="AO3870" s="1">
        <v>3.5000000000000003E-2</v>
      </c>
    </row>
    <row r="3871" spans="1:41" hidden="1" x14ac:dyDescent="0.2">
      <c r="A3871" t="s">
        <v>2704</v>
      </c>
      <c r="B3871" t="s">
        <v>59</v>
      </c>
      <c r="C3871" t="s">
        <v>2648</v>
      </c>
      <c r="D3871" t="s">
        <v>2680</v>
      </c>
      <c r="E3871" t="s">
        <v>2659</v>
      </c>
      <c r="F3871" t="s">
        <v>2661</v>
      </c>
      <c r="I3871" t="s">
        <v>186</v>
      </c>
    </row>
    <row r="3872" spans="1:41" hidden="1" x14ac:dyDescent="0.2">
      <c r="A3872" t="s">
        <v>2704</v>
      </c>
      <c r="B3872" t="s">
        <v>11</v>
      </c>
      <c r="C3872" t="s">
        <v>2648</v>
      </c>
      <c r="D3872" t="s">
        <v>2680</v>
      </c>
      <c r="E3872" t="s">
        <v>2659</v>
      </c>
      <c r="F3872" t="s">
        <v>2661</v>
      </c>
      <c r="G3872" t="s">
        <v>2651</v>
      </c>
      <c r="H3872" t="s">
        <v>3147</v>
      </c>
      <c r="I3872" t="s">
        <v>186</v>
      </c>
      <c r="K3872">
        <v>4.3967640000000001</v>
      </c>
      <c r="L3872">
        <v>4.0863810000000003</v>
      </c>
      <c r="M3872">
        <v>3.9827870000000001</v>
      </c>
      <c r="N3872">
        <v>3.9065919999999998</v>
      </c>
      <c r="O3872">
        <v>3.8965749999999999</v>
      </c>
      <c r="P3872">
        <v>3.9284469999999998</v>
      </c>
      <c r="Q3872">
        <v>3.9964750000000002</v>
      </c>
      <c r="R3872">
        <v>4.0938970000000001</v>
      </c>
      <c r="S3872">
        <v>4.2043780000000002</v>
      </c>
      <c r="T3872">
        <v>4.3271069999999998</v>
      </c>
      <c r="U3872">
        <v>4.453557</v>
      </c>
      <c r="V3872">
        <v>4.5878540000000001</v>
      </c>
      <c r="W3872">
        <v>4.7216469999999999</v>
      </c>
      <c r="X3872">
        <v>4.8621189999999999</v>
      </c>
      <c r="Y3872">
        <v>5.0068099999999998</v>
      </c>
      <c r="Z3872">
        <v>5.1569669999999999</v>
      </c>
      <c r="AA3872">
        <v>5.3131269999999997</v>
      </c>
      <c r="AB3872">
        <v>5.4718580000000001</v>
      </c>
      <c r="AC3872">
        <v>5.630414</v>
      </c>
      <c r="AD3872">
        <v>5.8040010000000004</v>
      </c>
      <c r="AE3872">
        <v>5.976089</v>
      </c>
      <c r="AF3872">
        <v>6.1511889999999996</v>
      </c>
      <c r="AG3872">
        <v>6.332929</v>
      </c>
      <c r="AH3872">
        <v>6.5223170000000001</v>
      </c>
      <c r="AI3872">
        <v>6.7196369999999996</v>
      </c>
      <c r="AJ3872">
        <v>6.926736</v>
      </c>
      <c r="AK3872">
        <v>7.130147</v>
      </c>
      <c r="AL3872">
        <v>7.3324809999999996</v>
      </c>
      <c r="AM3872">
        <v>7.5450920000000004</v>
      </c>
      <c r="AN3872">
        <v>7.7718920000000002</v>
      </c>
      <c r="AO3872" s="1">
        <v>0.02</v>
      </c>
    </row>
    <row r="3873" spans="1:41" hidden="1" x14ac:dyDescent="0.2">
      <c r="A3873" t="s">
        <v>2704</v>
      </c>
      <c r="B3873" t="s">
        <v>13</v>
      </c>
      <c r="C3873" t="s">
        <v>2648</v>
      </c>
      <c r="D3873" t="s">
        <v>2680</v>
      </c>
      <c r="E3873" t="s">
        <v>2659</v>
      </c>
      <c r="F3873" t="s">
        <v>2661</v>
      </c>
      <c r="G3873" t="s">
        <v>2652</v>
      </c>
      <c r="H3873" t="s">
        <v>3148</v>
      </c>
      <c r="I3873" t="s">
        <v>186</v>
      </c>
      <c r="K3873">
        <v>4.3968629999999997</v>
      </c>
      <c r="L3873">
        <v>4.0762559999999999</v>
      </c>
      <c r="M3873">
        <v>3.9705170000000001</v>
      </c>
      <c r="N3873">
        <v>3.889265</v>
      </c>
      <c r="O3873">
        <v>3.8787780000000001</v>
      </c>
      <c r="P3873">
        <v>3.9112719999999999</v>
      </c>
      <c r="Q3873">
        <v>3.9837340000000001</v>
      </c>
      <c r="R3873">
        <v>4.0853640000000002</v>
      </c>
      <c r="S3873">
        <v>4.2037259999999996</v>
      </c>
      <c r="T3873">
        <v>4.3380910000000004</v>
      </c>
      <c r="U3873">
        <v>4.4787590000000002</v>
      </c>
      <c r="V3873">
        <v>4.6312850000000001</v>
      </c>
      <c r="W3873">
        <v>4.7810519999999999</v>
      </c>
      <c r="X3873">
        <v>4.9367999999999999</v>
      </c>
      <c r="Y3873">
        <v>5.0965699999999998</v>
      </c>
      <c r="Z3873">
        <v>5.2598029999999998</v>
      </c>
      <c r="AA3873">
        <v>5.4329270000000003</v>
      </c>
      <c r="AB3873">
        <v>5.6022809999999996</v>
      </c>
      <c r="AC3873">
        <v>5.7704789999999999</v>
      </c>
      <c r="AD3873">
        <v>5.9554099999999996</v>
      </c>
      <c r="AE3873">
        <v>6.1295500000000001</v>
      </c>
      <c r="AF3873">
        <v>6.30525</v>
      </c>
      <c r="AG3873">
        <v>6.4887829999999997</v>
      </c>
      <c r="AH3873">
        <v>6.6754069999999999</v>
      </c>
      <c r="AI3873">
        <v>6.8626370000000003</v>
      </c>
      <c r="AJ3873">
        <v>7.0618299999999996</v>
      </c>
      <c r="AK3873">
        <v>7.2505850000000001</v>
      </c>
      <c r="AL3873">
        <v>7.4390890000000001</v>
      </c>
      <c r="AM3873">
        <v>7.6247809999999996</v>
      </c>
      <c r="AN3873">
        <v>7.8064739999999997</v>
      </c>
      <c r="AO3873" s="1">
        <v>0.02</v>
      </c>
    </row>
    <row r="3874" spans="1:41" hidden="1" x14ac:dyDescent="0.2">
      <c r="A3874" t="s">
        <v>2704</v>
      </c>
      <c r="B3874" t="s">
        <v>15</v>
      </c>
      <c r="C3874" t="s">
        <v>2648</v>
      </c>
      <c r="D3874" t="s">
        <v>2680</v>
      </c>
      <c r="E3874" t="s">
        <v>2659</v>
      </c>
      <c r="F3874" t="s">
        <v>2661</v>
      </c>
      <c r="G3874" t="s">
        <v>2653</v>
      </c>
      <c r="H3874" t="s">
        <v>3149</v>
      </c>
      <c r="I3874" t="s">
        <v>186</v>
      </c>
      <c r="K3874">
        <v>4.3969469999999999</v>
      </c>
      <c r="L3874">
        <v>4.0767600000000002</v>
      </c>
      <c r="M3874">
        <v>3.9602949999999999</v>
      </c>
      <c r="N3874">
        <v>3.8938299999999999</v>
      </c>
      <c r="O3874">
        <v>3.9075150000000001</v>
      </c>
      <c r="P3874">
        <v>3.9462890000000002</v>
      </c>
      <c r="Q3874">
        <v>4.0116670000000001</v>
      </c>
      <c r="R3874">
        <v>4.1027009999999997</v>
      </c>
      <c r="S3874">
        <v>4.2067500000000004</v>
      </c>
      <c r="T3874">
        <v>4.3148390000000001</v>
      </c>
      <c r="U3874">
        <v>4.4191779999999996</v>
      </c>
      <c r="V3874">
        <v>4.5319000000000003</v>
      </c>
      <c r="W3874">
        <v>4.6411119999999997</v>
      </c>
      <c r="X3874">
        <v>4.7544050000000002</v>
      </c>
      <c r="Y3874">
        <v>4.8709689999999997</v>
      </c>
      <c r="Z3874">
        <v>4.9954980000000004</v>
      </c>
      <c r="AA3874">
        <v>5.1308470000000002</v>
      </c>
      <c r="AB3874">
        <v>5.2713760000000001</v>
      </c>
      <c r="AC3874">
        <v>5.414091</v>
      </c>
      <c r="AD3874">
        <v>5.5655429999999999</v>
      </c>
      <c r="AE3874">
        <v>5.718782</v>
      </c>
      <c r="AF3874">
        <v>5.8800999999999997</v>
      </c>
      <c r="AG3874">
        <v>6.0513050000000002</v>
      </c>
      <c r="AH3874">
        <v>6.2335929999999999</v>
      </c>
      <c r="AI3874">
        <v>6.4275359999999999</v>
      </c>
      <c r="AJ3874">
        <v>6.6262379999999999</v>
      </c>
      <c r="AK3874">
        <v>6.8360370000000001</v>
      </c>
      <c r="AL3874">
        <v>7.0423650000000002</v>
      </c>
      <c r="AM3874">
        <v>7.2613779999999997</v>
      </c>
      <c r="AN3874">
        <v>7.4953599999999998</v>
      </c>
      <c r="AO3874" s="1">
        <v>1.9E-2</v>
      </c>
    </row>
    <row r="3875" spans="1:41" hidden="1" x14ac:dyDescent="0.2">
      <c r="A3875" t="s">
        <v>2704</v>
      </c>
      <c r="B3875" t="s">
        <v>63</v>
      </c>
      <c r="C3875" t="s">
        <v>2648</v>
      </c>
      <c r="D3875" t="s">
        <v>2680</v>
      </c>
      <c r="E3875" t="s">
        <v>2659</v>
      </c>
      <c r="F3875" t="s">
        <v>2662</v>
      </c>
      <c r="I3875" t="s">
        <v>186</v>
      </c>
    </row>
    <row r="3876" spans="1:41" hidden="1" x14ac:dyDescent="0.2">
      <c r="A3876" t="s">
        <v>2704</v>
      </c>
      <c r="B3876" t="s">
        <v>11</v>
      </c>
      <c r="C3876" t="s">
        <v>2648</v>
      </c>
      <c r="D3876" t="s">
        <v>2680</v>
      </c>
      <c r="E3876" t="s">
        <v>2659</v>
      </c>
      <c r="F3876" t="s">
        <v>2662</v>
      </c>
      <c r="G3876" t="s">
        <v>2651</v>
      </c>
      <c r="H3876" t="s">
        <v>3150</v>
      </c>
      <c r="I3876" t="s">
        <v>186</v>
      </c>
      <c r="K3876">
        <v>2.3064089999999999</v>
      </c>
      <c r="L3876">
        <v>2.3435589999999999</v>
      </c>
      <c r="M3876">
        <v>2.372684</v>
      </c>
      <c r="N3876">
        <v>2.4321670000000002</v>
      </c>
      <c r="O3876">
        <v>2.486761</v>
      </c>
      <c r="P3876">
        <v>2.5418959999999999</v>
      </c>
      <c r="Q3876">
        <v>2.6026850000000001</v>
      </c>
      <c r="R3876">
        <v>2.6705410000000001</v>
      </c>
      <c r="S3876">
        <v>2.7332329999999998</v>
      </c>
      <c r="T3876">
        <v>2.7973940000000002</v>
      </c>
      <c r="U3876">
        <v>2.864325</v>
      </c>
      <c r="V3876">
        <v>2.93065</v>
      </c>
      <c r="W3876">
        <v>3.0081389999999999</v>
      </c>
      <c r="X3876">
        <v>3.0729479999999998</v>
      </c>
      <c r="Y3876">
        <v>3.132244</v>
      </c>
      <c r="Z3876">
        <v>3.2049400000000001</v>
      </c>
      <c r="AA3876">
        <v>3.2763149999999999</v>
      </c>
      <c r="AB3876">
        <v>3.3505690000000001</v>
      </c>
      <c r="AC3876">
        <v>3.4370880000000001</v>
      </c>
      <c r="AD3876">
        <v>3.521522</v>
      </c>
      <c r="AE3876">
        <v>3.6079029999999999</v>
      </c>
      <c r="AF3876">
        <v>3.6888320000000001</v>
      </c>
      <c r="AG3876">
        <v>3.766162</v>
      </c>
      <c r="AH3876">
        <v>3.8570549999999999</v>
      </c>
      <c r="AI3876">
        <v>3.9541599999999999</v>
      </c>
      <c r="AJ3876">
        <v>4.052727</v>
      </c>
      <c r="AK3876">
        <v>4.1500599999999999</v>
      </c>
      <c r="AL3876">
        <v>4.2450789999999996</v>
      </c>
      <c r="AM3876">
        <v>4.3549340000000001</v>
      </c>
      <c r="AN3876">
        <v>4.4626890000000001</v>
      </c>
      <c r="AO3876" s="1">
        <v>2.3E-2</v>
      </c>
    </row>
    <row r="3877" spans="1:41" hidden="1" x14ac:dyDescent="0.2">
      <c r="A3877" t="s">
        <v>2704</v>
      </c>
      <c r="B3877" t="s">
        <v>13</v>
      </c>
      <c r="C3877" t="s">
        <v>2648</v>
      </c>
      <c r="D3877" t="s">
        <v>2680</v>
      </c>
      <c r="E3877" t="s">
        <v>2659</v>
      </c>
      <c r="F3877" t="s">
        <v>2662</v>
      </c>
      <c r="G3877" t="s">
        <v>2652</v>
      </c>
      <c r="H3877" t="s">
        <v>3151</v>
      </c>
      <c r="I3877" t="s">
        <v>186</v>
      </c>
      <c r="K3877">
        <v>2.3289040000000001</v>
      </c>
      <c r="L3877">
        <v>2.314397</v>
      </c>
      <c r="M3877">
        <v>2.3599990000000002</v>
      </c>
      <c r="N3877">
        <v>2.426193</v>
      </c>
      <c r="O3877">
        <v>2.4714520000000002</v>
      </c>
      <c r="P3877">
        <v>2.5290759999999999</v>
      </c>
      <c r="Q3877">
        <v>2.5922390000000002</v>
      </c>
      <c r="R3877">
        <v>2.6492179999999999</v>
      </c>
      <c r="S3877">
        <v>2.719541</v>
      </c>
      <c r="T3877">
        <v>2.7864200000000001</v>
      </c>
      <c r="U3877">
        <v>2.863588</v>
      </c>
      <c r="V3877">
        <v>2.9484340000000002</v>
      </c>
      <c r="W3877">
        <v>3.03138</v>
      </c>
      <c r="X3877">
        <v>3.1123129999999999</v>
      </c>
      <c r="Y3877">
        <v>3.172879</v>
      </c>
      <c r="Z3877">
        <v>3.2398069999999999</v>
      </c>
      <c r="AA3877">
        <v>3.3195540000000001</v>
      </c>
      <c r="AB3877">
        <v>3.3982890000000001</v>
      </c>
      <c r="AC3877">
        <v>3.4782929999999999</v>
      </c>
      <c r="AD3877">
        <v>3.5666180000000001</v>
      </c>
      <c r="AE3877">
        <v>3.6457959999999998</v>
      </c>
      <c r="AF3877">
        <v>3.7308599999999998</v>
      </c>
      <c r="AG3877">
        <v>3.8122929999999999</v>
      </c>
      <c r="AH3877">
        <v>3.901529</v>
      </c>
      <c r="AI3877">
        <v>3.9908419999999998</v>
      </c>
      <c r="AJ3877">
        <v>4.0800640000000001</v>
      </c>
      <c r="AK3877">
        <v>4.1651230000000004</v>
      </c>
      <c r="AL3877">
        <v>4.2492700000000001</v>
      </c>
      <c r="AM3877">
        <v>4.3357609999999998</v>
      </c>
      <c r="AN3877">
        <v>4.4198130000000004</v>
      </c>
      <c r="AO3877" s="1">
        <v>2.1999999999999999E-2</v>
      </c>
    </row>
    <row r="3878" spans="1:41" hidden="1" x14ac:dyDescent="0.2">
      <c r="A3878" t="s">
        <v>2704</v>
      </c>
      <c r="B3878" t="s">
        <v>15</v>
      </c>
      <c r="C3878" t="s">
        <v>2648</v>
      </c>
      <c r="D3878" t="s">
        <v>2680</v>
      </c>
      <c r="E3878" t="s">
        <v>2659</v>
      </c>
      <c r="F3878" t="s">
        <v>2662</v>
      </c>
      <c r="G3878" t="s">
        <v>2653</v>
      </c>
      <c r="H3878" t="s">
        <v>3152</v>
      </c>
      <c r="I3878" t="s">
        <v>186</v>
      </c>
      <c r="K3878">
        <v>2.3284440000000002</v>
      </c>
      <c r="L3878">
        <v>2.3303229999999999</v>
      </c>
      <c r="M3878">
        <v>2.4067349999999998</v>
      </c>
      <c r="N3878">
        <v>2.5093369999999999</v>
      </c>
      <c r="O3878">
        <v>2.510262</v>
      </c>
      <c r="P3878">
        <v>2.578004</v>
      </c>
      <c r="Q3878">
        <v>2.641934</v>
      </c>
      <c r="R3878">
        <v>2.710048</v>
      </c>
      <c r="S3878">
        <v>2.77643</v>
      </c>
      <c r="T3878">
        <v>2.841208</v>
      </c>
      <c r="U3878">
        <v>2.8988770000000001</v>
      </c>
      <c r="V3878">
        <v>2.9517790000000002</v>
      </c>
      <c r="W3878">
        <v>3.0062289999999998</v>
      </c>
      <c r="X3878">
        <v>3.0598800000000002</v>
      </c>
      <c r="Y3878">
        <v>3.1196999999999999</v>
      </c>
      <c r="Z3878">
        <v>3.178941</v>
      </c>
      <c r="AA3878">
        <v>3.2437610000000001</v>
      </c>
      <c r="AB3878">
        <v>3.3141210000000001</v>
      </c>
      <c r="AC3878">
        <v>3.3877700000000002</v>
      </c>
      <c r="AD3878">
        <v>3.4625889999999999</v>
      </c>
      <c r="AE3878">
        <v>3.5425759999999999</v>
      </c>
      <c r="AF3878">
        <v>3.6256349999999999</v>
      </c>
      <c r="AG3878">
        <v>3.7163910000000002</v>
      </c>
      <c r="AH3878">
        <v>3.8108620000000002</v>
      </c>
      <c r="AI3878">
        <v>3.9141870000000001</v>
      </c>
      <c r="AJ3878">
        <v>4.0143969999999998</v>
      </c>
      <c r="AK3878">
        <v>4.1194990000000002</v>
      </c>
      <c r="AL3878">
        <v>4.2257759999999998</v>
      </c>
      <c r="AM3878">
        <v>4.3383139999999996</v>
      </c>
      <c r="AN3878">
        <v>4.4593889999999998</v>
      </c>
      <c r="AO3878" s="1">
        <v>2.3E-2</v>
      </c>
    </row>
    <row r="3879" spans="1:41" hidden="1" x14ac:dyDescent="0.2">
      <c r="A3879" t="s">
        <v>2704</v>
      </c>
      <c r="B3879" t="s">
        <v>67</v>
      </c>
      <c r="C3879" t="s">
        <v>2648</v>
      </c>
      <c r="D3879" t="s">
        <v>2680</v>
      </c>
      <c r="E3879" t="s">
        <v>2659</v>
      </c>
      <c r="F3879" t="s">
        <v>2663</v>
      </c>
      <c r="I3879" t="s">
        <v>186</v>
      </c>
    </row>
    <row r="3880" spans="1:41" hidden="1" x14ac:dyDescent="0.2">
      <c r="A3880" t="s">
        <v>2704</v>
      </c>
      <c r="B3880" t="s">
        <v>11</v>
      </c>
      <c r="C3880" t="s">
        <v>2648</v>
      </c>
      <c r="D3880" t="s">
        <v>2680</v>
      </c>
      <c r="E3880" t="s">
        <v>2659</v>
      </c>
      <c r="F3880" t="s">
        <v>2663</v>
      </c>
      <c r="G3880" t="s">
        <v>2651</v>
      </c>
      <c r="H3880" t="s">
        <v>3153</v>
      </c>
      <c r="I3880" t="s">
        <v>186</v>
      </c>
      <c r="K3880">
        <v>0</v>
      </c>
      <c r="L3880">
        <v>0</v>
      </c>
      <c r="M3880">
        <v>0</v>
      </c>
      <c r="N3880">
        <v>0</v>
      </c>
      <c r="O3880">
        <v>0</v>
      </c>
      <c r="P3880">
        <v>0</v>
      </c>
      <c r="Q3880">
        <v>0</v>
      </c>
      <c r="R3880">
        <v>0</v>
      </c>
      <c r="S3880">
        <v>0</v>
      </c>
      <c r="T3880">
        <v>0</v>
      </c>
      <c r="U3880">
        <v>0</v>
      </c>
      <c r="V3880">
        <v>0</v>
      </c>
      <c r="W3880">
        <v>0</v>
      </c>
      <c r="X3880">
        <v>0</v>
      </c>
      <c r="Y3880">
        <v>0</v>
      </c>
      <c r="Z3880">
        <v>0</v>
      </c>
      <c r="AA3880">
        <v>0</v>
      </c>
      <c r="AB3880">
        <v>0</v>
      </c>
      <c r="AC3880">
        <v>0</v>
      </c>
      <c r="AD3880">
        <v>0</v>
      </c>
      <c r="AE3880">
        <v>0</v>
      </c>
      <c r="AF3880">
        <v>0</v>
      </c>
      <c r="AG3880">
        <v>0</v>
      </c>
      <c r="AH3880">
        <v>0</v>
      </c>
      <c r="AI3880">
        <v>0</v>
      </c>
      <c r="AJ3880">
        <v>0</v>
      </c>
      <c r="AK3880">
        <v>0</v>
      </c>
      <c r="AL3880">
        <v>0</v>
      </c>
      <c r="AM3880">
        <v>0</v>
      </c>
      <c r="AN3880">
        <v>0</v>
      </c>
      <c r="AO3880" t="s">
        <v>69</v>
      </c>
    </row>
    <row r="3881" spans="1:41" hidden="1" x14ac:dyDescent="0.2">
      <c r="A3881" t="s">
        <v>2704</v>
      </c>
      <c r="B3881" t="s">
        <v>13</v>
      </c>
      <c r="C3881" t="s">
        <v>2648</v>
      </c>
      <c r="D3881" t="s">
        <v>2680</v>
      </c>
      <c r="E3881" t="s">
        <v>2659</v>
      </c>
      <c r="F3881" t="s">
        <v>2663</v>
      </c>
      <c r="G3881" t="s">
        <v>2652</v>
      </c>
      <c r="H3881" t="s">
        <v>3154</v>
      </c>
      <c r="I3881" t="s">
        <v>186</v>
      </c>
      <c r="K3881">
        <v>0</v>
      </c>
      <c r="L3881">
        <v>0</v>
      </c>
      <c r="M3881">
        <v>0</v>
      </c>
      <c r="N3881">
        <v>0</v>
      </c>
      <c r="O3881">
        <v>0</v>
      </c>
      <c r="P3881">
        <v>0</v>
      </c>
      <c r="Q3881">
        <v>0</v>
      </c>
      <c r="R3881">
        <v>0</v>
      </c>
      <c r="S3881">
        <v>0</v>
      </c>
      <c r="T3881">
        <v>0</v>
      </c>
      <c r="U3881">
        <v>0</v>
      </c>
      <c r="V3881">
        <v>0</v>
      </c>
      <c r="W3881">
        <v>0</v>
      </c>
      <c r="X3881">
        <v>0</v>
      </c>
      <c r="Y3881">
        <v>0</v>
      </c>
      <c r="Z3881">
        <v>0</v>
      </c>
      <c r="AA3881">
        <v>0</v>
      </c>
      <c r="AB3881">
        <v>0</v>
      </c>
      <c r="AC3881">
        <v>0</v>
      </c>
      <c r="AD3881">
        <v>0</v>
      </c>
      <c r="AE3881">
        <v>0</v>
      </c>
      <c r="AF3881">
        <v>0</v>
      </c>
      <c r="AG3881">
        <v>0</v>
      </c>
      <c r="AH3881">
        <v>0</v>
      </c>
      <c r="AI3881">
        <v>0</v>
      </c>
      <c r="AJ3881">
        <v>0</v>
      </c>
      <c r="AK3881">
        <v>0</v>
      </c>
      <c r="AL3881">
        <v>0</v>
      </c>
      <c r="AM3881">
        <v>0</v>
      </c>
      <c r="AN3881">
        <v>0</v>
      </c>
      <c r="AO3881" t="s">
        <v>69</v>
      </c>
    </row>
    <row r="3882" spans="1:41" hidden="1" x14ac:dyDescent="0.2">
      <c r="A3882" t="s">
        <v>2704</v>
      </c>
      <c r="B3882" t="s">
        <v>15</v>
      </c>
      <c r="C3882" t="s">
        <v>2648</v>
      </c>
      <c r="D3882" t="s">
        <v>2680</v>
      </c>
      <c r="E3882" t="s">
        <v>2659</v>
      </c>
      <c r="F3882" t="s">
        <v>2663</v>
      </c>
      <c r="G3882" t="s">
        <v>2653</v>
      </c>
      <c r="H3882" t="s">
        <v>3155</v>
      </c>
      <c r="I3882" t="s">
        <v>186</v>
      </c>
      <c r="K3882">
        <v>0</v>
      </c>
      <c r="L3882">
        <v>0</v>
      </c>
      <c r="M3882">
        <v>0</v>
      </c>
      <c r="N3882">
        <v>0</v>
      </c>
      <c r="O3882">
        <v>0</v>
      </c>
      <c r="P3882">
        <v>0</v>
      </c>
      <c r="Q3882">
        <v>0</v>
      </c>
      <c r="R3882">
        <v>0</v>
      </c>
      <c r="S3882">
        <v>0</v>
      </c>
      <c r="T3882">
        <v>0</v>
      </c>
      <c r="U3882">
        <v>0</v>
      </c>
      <c r="V3882">
        <v>0</v>
      </c>
      <c r="W3882">
        <v>0</v>
      </c>
      <c r="X3882">
        <v>0</v>
      </c>
      <c r="Y3882">
        <v>0</v>
      </c>
      <c r="Z3882">
        <v>0</v>
      </c>
      <c r="AA3882">
        <v>0</v>
      </c>
      <c r="AB3882">
        <v>0</v>
      </c>
      <c r="AC3882">
        <v>0</v>
      </c>
      <c r="AD3882">
        <v>0</v>
      </c>
      <c r="AE3882">
        <v>0</v>
      </c>
      <c r="AF3882">
        <v>0</v>
      </c>
      <c r="AG3882">
        <v>0</v>
      </c>
      <c r="AH3882">
        <v>0</v>
      </c>
      <c r="AI3882">
        <v>0</v>
      </c>
      <c r="AJ3882">
        <v>0</v>
      </c>
      <c r="AK3882">
        <v>0</v>
      </c>
      <c r="AL3882">
        <v>0</v>
      </c>
      <c r="AM3882">
        <v>0</v>
      </c>
      <c r="AN3882">
        <v>0</v>
      </c>
      <c r="AO3882" t="s">
        <v>69</v>
      </c>
    </row>
    <row r="3883" spans="1:41" hidden="1" x14ac:dyDescent="0.2">
      <c r="A3883" t="s">
        <v>2704</v>
      </c>
      <c r="B3883" t="s">
        <v>25</v>
      </c>
      <c r="C3883" t="s">
        <v>2648</v>
      </c>
      <c r="D3883" t="s">
        <v>2680</v>
      </c>
      <c r="E3883" t="s">
        <v>2659</v>
      </c>
      <c r="F3883" t="s">
        <v>2656</v>
      </c>
      <c r="I3883" t="s">
        <v>186</v>
      </c>
    </row>
    <row r="3884" spans="1:41" hidden="1" x14ac:dyDescent="0.2">
      <c r="A3884" t="s">
        <v>2704</v>
      </c>
      <c r="B3884" t="s">
        <v>11</v>
      </c>
      <c r="C3884" t="s">
        <v>2648</v>
      </c>
      <c r="D3884" t="s">
        <v>2680</v>
      </c>
      <c r="E3884" t="s">
        <v>2659</v>
      </c>
      <c r="F3884" t="s">
        <v>2656</v>
      </c>
      <c r="G3884" t="s">
        <v>2651</v>
      </c>
      <c r="H3884" t="s">
        <v>3156</v>
      </c>
      <c r="I3884" t="s">
        <v>186</v>
      </c>
      <c r="K3884">
        <v>22.784019000000001</v>
      </c>
      <c r="L3884">
        <v>23.248066000000001</v>
      </c>
      <c r="M3884">
        <v>22.201004000000001</v>
      </c>
      <c r="N3884">
        <v>22.022579</v>
      </c>
      <c r="O3884">
        <v>22.198141</v>
      </c>
      <c r="P3884">
        <v>22.322652999999999</v>
      </c>
      <c r="Q3884">
        <v>22.582605000000001</v>
      </c>
      <c r="R3884">
        <v>23.088488000000002</v>
      </c>
      <c r="S3884">
        <v>23.54805</v>
      </c>
      <c r="T3884">
        <v>24.342884000000002</v>
      </c>
      <c r="U3884">
        <v>24.861388999999999</v>
      </c>
      <c r="V3884">
        <v>25.353086000000001</v>
      </c>
      <c r="W3884">
        <v>25.723344999999998</v>
      </c>
      <c r="X3884">
        <v>26.149677000000001</v>
      </c>
      <c r="Y3884">
        <v>26.492896999999999</v>
      </c>
      <c r="Z3884">
        <v>26.875354999999999</v>
      </c>
      <c r="AA3884">
        <v>27.266987</v>
      </c>
      <c r="AB3884">
        <v>27.750235</v>
      </c>
      <c r="AC3884">
        <v>28.263445000000001</v>
      </c>
      <c r="AD3884">
        <v>28.904064000000002</v>
      </c>
      <c r="AE3884">
        <v>29.485434000000001</v>
      </c>
      <c r="AF3884">
        <v>29.972742</v>
      </c>
      <c r="AG3884">
        <v>30.477121</v>
      </c>
      <c r="AH3884">
        <v>30.926515999999999</v>
      </c>
      <c r="AI3884">
        <v>31.440394999999999</v>
      </c>
      <c r="AJ3884">
        <v>32.038719</v>
      </c>
      <c r="AK3884">
        <v>32.634613000000002</v>
      </c>
      <c r="AL3884">
        <v>33.274341999999997</v>
      </c>
      <c r="AM3884">
        <v>33.873871000000001</v>
      </c>
      <c r="AN3884">
        <v>34.444949999999999</v>
      </c>
      <c r="AO3884" s="1">
        <v>1.4E-2</v>
      </c>
    </row>
    <row r="3885" spans="1:41" hidden="1" x14ac:dyDescent="0.2">
      <c r="A3885" t="s">
        <v>2704</v>
      </c>
      <c r="B3885" t="s">
        <v>13</v>
      </c>
      <c r="C3885" t="s">
        <v>2648</v>
      </c>
      <c r="D3885" t="s">
        <v>2680</v>
      </c>
      <c r="E3885" t="s">
        <v>2659</v>
      </c>
      <c r="F3885" t="s">
        <v>2656</v>
      </c>
      <c r="G3885" t="s">
        <v>2652</v>
      </c>
      <c r="H3885" t="s">
        <v>3157</v>
      </c>
      <c r="I3885" t="s">
        <v>186</v>
      </c>
      <c r="K3885">
        <v>22.789829000000001</v>
      </c>
      <c r="L3885">
        <v>22.873145999999998</v>
      </c>
      <c r="M3885">
        <v>21.617875999999999</v>
      </c>
      <c r="N3885">
        <v>21.455029</v>
      </c>
      <c r="O3885">
        <v>21.570404</v>
      </c>
      <c r="P3885">
        <v>21.881191000000001</v>
      </c>
      <c r="Q3885">
        <v>21.931953</v>
      </c>
      <c r="R3885">
        <v>22.323446000000001</v>
      </c>
      <c r="S3885">
        <v>22.914770000000001</v>
      </c>
      <c r="T3885">
        <v>23.427084000000001</v>
      </c>
      <c r="U3885">
        <v>23.972034000000001</v>
      </c>
      <c r="V3885">
        <v>24.486405999999999</v>
      </c>
      <c r="W3885">
        <v>24.979742000000002</v>
      </c>
      <c r="X3885">
        <v>25.549139</v>
      </c>
      <c r="Y3885">
        <v>25.929407000000001</v>
      </c>
      <c r="Z3885">
        <v>26.348970000000001</v>
      </c>
      <c r="AA3885">
        <v>26.837403999999999</v>
      </c>
      <c r="AB3885">
        <v>27.320122000000001</v>
      </c>
      <c r="AC3885">
        <v>27.823132000000001</v>
      </c>
      <c r="AD3885">
        <v>28.451415999999998</v>
      </c>
      <c r="AE3885">
        <v>28.983291999999999</v>
      </c>
      <c r="AF3885">
        <v>29.412248999999999</v>
      </c>
      <c r="AG3885">
        <v>29.779263</v>
      </c>
      <c r="AH3885">
        <v>30.191769000000001</v>
      </c>
      <c r="AI3885">
        <v>30.644642000000001</v>
      </c>
      <c r="AJ3885">
        <v>31.143094999999999</v>
      </c>
      <c r="AK3885">
        <v>31.555906</v>
      </c>
      <c r="AL3885">
        <v>31.924479000000002</v>
      </c>
      <c r="AM3885">
        <v>32.287272999999999</v>
      </c>
      <c r="AN3885">
        <v>32.781742000000001</v>
      </c>
      <c r="AO3885" s="1">
        <v>1.2999999999999999E-2</v>
      </c>
    </row>
    <row r="3886" spans="1:41" hidden="1" x14ac:dyDescent="0.2">
      <c r="A3886" t="s">
        <v>2704</v>
      </c>
      <c r="B3886" t="s">
        <v>15</v>
      </c>
      <c r="C3886" t="s">
        <v>2648</v>
      </c>
      <c r="D3886" t="s">
        <v>2680</v>
      </c>
      <c r="E3886" t="s">
        <v>2659</v>
      </c>
      <c r="F3886" t="s">
        <v>2656</v>
      </c>
      <c r="G3886" t="s">
        <v>2653</v>
      </c>
      <c r="H3886" t="s">
        <v>3158</v>
      </c>
      <c r="I3886" t="s">
        <v>186</v>
      </c>
      <c r="K3886">
        <v>22.833818000000001</v>
      </c>
      <c r="L3886">
        <v>23.216463000000001</v>
      </c>
      <c r="M3886">
        <v>22.953811999999999</v>
      </c>
      <c r="N3886">
        <v>23.249395</v>
      </c>
      <c r="O3886">
        <v>23.296143000000001</v>
      </c>
      <c r="P3886">
        <v>23.596653</v>
      </c>
      <c r="Q3886">
        <v>24.190922</v>
      </c>
      <c r="R3886">
        <v>24.892634999999999</v>
      </c>
      <c r="S3886">
        <v>25.703465000000001</v>
      </c>
      <c r="T3886">
        <v>26.369211</v>
      </c>
      <c r="U3886">
        <v>26.739294000000001</v>
      </c>
      <c r="V3886">
        <v>27.237324000000001</v>
      </c>
      <c r="W3886">
        <v>27.983727999999999</v>
      </c>
      <c r="X3886">
        <v>28.397801999999999</v>
      </c>
      <c r="Y3886">
        <v>28.669090000000001</v>
      </c>
      <c r="Z3886">
        <v>29.179238999999999</v>
      </c>
      <c r="AA3886">
        <v>29.442457000000001</v>
      </c>
      <c r="AB3886">
        <v>30.099791</v>
      </c>
      <c r="AC3886">
        <v>30.689219999999999</v>
      </c>
      <c r="AD3886">
        <v>31.430610999999999</v>
      </c>
      <c r="AE3886">
        <v>32.031272999999999</v>
      </c>
      <c r="AF3886">
        <v>32.470359999999999</v>
      </c>
      <c r="AG3886">
        <v>32.872554999999998</v>
      </c>
      <c r="AH3886">
        <v>33.524590000000003</v>
      </c>
      <c r="AI3886">
        <v>34.228664000000002</v>
      </c>
      <c r="AJ3886">
        <v>34.87265</v>
      </c>
      <c r="AK3886">
        <v>35.575096000000002</v>
      </c>
      <c r="AL3886">
        <v>36.273978999999997</v>
      </c>
      <c r="AM3886">
        <v>37.044884000000003</v>
      </c>
      <c r="AN3886">
        <v>37.881985</v>
      </c>
      <c r="AO3886" s="1">
        <v>1.7999999999999999E-2</v>
      </c>
    </row>
    <row r="3887" spans="1:41" hidden="1" x14ac:dyDescent="0.2">
      <c r="A3887" t="s">
        <v>2704</v>
      </c>
      <c r="B3887" t="s">
        <v>75</v>
      </c>
    </row>
    <row r="3888" spans="1:41" hidden="1" x14ac:dyDescent="0.2">
      <c r="A3888" t="s">
        <v>2704</v>
      </c>
      <c r="B3888" t="s">
        <v>9</v>
      </c>
      <c r="C3888" t="s">
        <v>2648</v>
      </c>
      <c r="D3888" t="s">
        <v>2680</v>
      </c>
      <c r="E3888" t="s">
        <v>2664</v>
      </c>
      <c r="F3888" t="s">
        <v>2650</v>
      </c>
      <c r="I3888" t="s">
        <v>186</v>
      </c>
    </row>
    <row r="3889" spans="1:41" hidden="1" x14ac:dyDescent="0.2">
      <c r="A3889" t="s">
        <v>2704</v>
      </c>
      <c r="B3889" t="s">
        <v>11</v>
      </c>
      <c r="C3889" t="s">
        <v>2648</v>
      </c>
      <c r="D3889" t="s">
        <v>2680</v>
      </c>
      <c r="E3889" t="s">
        <v>2664</v>
      </c>
      <c r="F3889" t="s">
        <v>2650</v>
      </c>
      <c r="G3889" t="s">
        <v>2651</v>
      </c>
      <c r="H3889" t="s">
        <v>3159</v>
      </c>
      <c r="I3889" t="s">
        <v>186</v>
      </c>
      <c r="K3889">
        <v>17.684683</v>
      </c>
      <c r="L3889">
        <v>18.738928000000001</v>
      </c>
      <c r="M3889">
        <v>17.496489</v>
      </c>
      <c r="N3889">
        <v>17.896630999999999</v>
      </c>
      <c r="O3889">
        <v>18.213484000000001</v>
      </c>
      <c r="P3889">
        <v>18.806736000000001</v>
      </c>
      <c r="Q3889">
        <v>19.681849</v>
      </c>
      <c r="R3889">
        <v>20.732405</v>
      </c>
      <c r="S3889">
        <v>21.604261000000001</v>
      </c>
      <c r="T3889">
        <v>22.503741999999999</v>
      </c>
      <c r="U3889">
        <v>23.381819</v>
      </c>
      <c r="V3889">
        <v>24.200538999999999</v>
      </c>
      <c r="W3889">
        <v>25.031210000000002</v>
      </c>
      <c r="X3889">
        <v>25.769881999999999</v>
      </c>
      <c r="Y3889">
        <v>26.465132000000001</v>
      </c>
      <c r="Z3889">
        <v>27.227180000000001</v>
      </c>
      <c r="AA3889">
        <v>28.062764999999999</v>
      </c>
      <c r="AB3889">
        <v>28.904539</v>
      </c>
      <c r="AC3889">
        <v>29.651759999999999</v>
      </c>
      <c r="AD3889">
        <v>30.694475000000001</v>
      </c>
      <c r="AE3889">
        <v>31.611328</v>
      </c>
      <c r="AF3889">
        <v>32.350814999999997</v>
      </c>
      <c r="AG3889">
        <v>33.339374999999997</v>
      </c>
      <c r="AH3889">
        <v>34.401581</v>
      </c>
      <c r="AI3889">
        <v>35.226115999999998</v>
      </c>
      <c r="AJ3889">
        <v>36.187869999999997</v>
      </c>
      <c r="AK3889">
        <v>37.118873999999998</v>
      </c>
      <c r="AL3889">
        <v>38.022883999999998</v>
      </c>
      <c r="AM3889">
        <v>38.862484000000002</v>
      </c>
      <c r="AN3889">
        <v>39.715691</v>
      </c>
      <c r="AO3889" s="1">
        <v>2.8000000000000001E-2</v>
      </c>
    </row>
    <row r="3890" spans="1:41" hidden="1" x14ac:dyDescent="0.2">
      <c r="A3890" t="s">
        <v>2704</v>
      </c>
      <c r="B3890" t="s">
        <v>13</v>
      </c>
      <c r="C3890" t="s">
        <v>2648</v>
      </c>
      <c r="D3890" t="s">
        <v>2680</v>
      </c>
      <c r="E3890" t="s">
        <v>2664</v>
      </c>
      <c r="F3890" t="s">
        <v>2650</v>
      </c>
      <c r="G3890" t="s">
        <v>2652</v>
      </c>
      <c r="H3890" t="s">
        <v>3160</v>
      </c>
      <c r="I3890" t="s">
        <v>186</v>
      </c>
      <c r="K3890">
        <v>17.685305</v>
      </c>
      <c r="L3890">
        <v>18.328396000000001</v>
      </c>
      <c r="M3890">
        <v>16.656796</v>
      </c>
      <c r="N3890">
        <v>16.466953</v>
      </c>
      <c r="O3890">
        <v>16.539408000000002</v>
      </c>
      <c r="P3890">
        <v>16.889462999999999</v>
      </c>
      <c r="Q3890">
        <v>17.421569999999999</v>
      </c>
      <c r="R3890">
        <v>18.165789</v>
      </c>
      <c r="S3890">
        <v>18.987551</v>
      </c>
      <c r="T3890">
        <v>19.714869</v>
      </c>
      <c r="U3890">
        <v>20.408484000000001</v>
      </c>
      <c r="V3890">
        <v>21.340620000000001</v>
      </c>
      <c r="W3890">
        <v>22.277239000000002</v>
      </c>
      <c r="X3890">
        <v>22.941393000000001</v>
      </c>
      <c r="Y3890">
        <v>23.510141000000001</v>
      </c>
      <c r="Z3890">
        <v>24.161020000000001</v>
      </c>
      <c r="AA3890">
        <v>24.952427</v>
      </c>
      <c r="AB3890">
        <v>25.829070999999999</v>
      </c>
      <c r="AC3890">
        <v>26.505061999999999</v>
      </c>
      <c r="AD3890">
        <v>27.498276000000001</v>
      </c>
      <c r="AE3890">
        <v>28.235710000000001</v>
      </c>
      <c r="AF3890">
        <v>28.927795</v>
      </c>
      <c r="AG3890">
        <v>29.640730000000001</v>
      </c>
      <c r="AH3890">
        <v>30.316786</v>
      </c>
      <c r="AI3890">
        <v>30.988256</v>
      </c>
      <c r="AJ3890">
        <v>31.614878000000001</v>
      </c>
      <c r="AK3890">
        <v>32.123488999999999</v>
      </c>
      <c r="AL3890">
        <v>32.637238000000004</v>
      </c>
      <c r="AM3890">
        <v>33.400329999999997</v>
      </c>
      <c r="AN3890">
        <v>34.026282999999999</v>
      </c>
      <c r="AO3890" s="1">
        <v>2.3E-2</v>
      </c>
    </row>
    <row r="3891" spans="1:41" hidden="1" x14ac:dyDescent="0.2">
      <c r="A3891" t="s">
        <v>2704</v>
      </c>
      <c r="B3891" t="s">
        <v>15</v>
      </c>
      <c r="C3891" t="s">
        <v>2648</v>
      </c>
      <c r="D3891" t="s">
        <v>2680</v>
      </c>
      <c r="E3891" t="s">
        <v>2664</v>
      </c>
      <c r="F3891" t="s">
        <v>2650</v>
      </c>
      <c r="G3891" t="s">
        <v>2653</v>
      </c>
      <c r="H3891" t="s">
        <v>3161</v>
      </c>
      <c r="I3891" t="s">
        <v>186</v>
      </c>
      <c r="K3891">
        <v>17.684322000000002</v>
      </c>
      <c r="L3891">
        <v>19.401330999999999</v>
      </c>
      <c r="M3891">
        <v>18.647031999999999</v>
      </c>
      <c r="N3891">
        <v>19.874741</v>
      </c>
      <c r="O3891">
        <v>20.890309999999999</v>
      </c>
      <c r="P3891">
        <v>21.917753000000001</v>
      </c>
      <c r="Q3891">
        <v>22.973735999999999</v>
      </c>
      <c r="R3891">
        <v>24.151935999999999</v>
      </c>
      <c r="S3891">
        <v>25.877528999999999</v>
      </c>
      <c r="T3891">
        <v>27.098939999999999</v>
      </c>
      <c r="U3891">
        <v>28.263539999999999</v>
      </c>
      <c r="V3891">
        <v>29.372519</v>
      </c>
      <c r="W3891">
        <v>30.380420999999998</v>
      </c>
      <c r="X3891">
        <v>31.315041999999998</v>
      </c>
      <c r="Y3891">
        <v>32.036521999999998</v>
      </c>
      <c r="Z3891">
        <v>33.082241000000003</v>
      </c>
      <c r="AA3891">
        <v>33.941986</v>
      </c>
      <c r="AB3891">
        <v>34.936427999999999</v>
      </c>
      <c r="AC3891">
        <v>35.969116</v>
      </c>
      <c r="AD3891">
        <v>36.754691999999999</v>
      </c>
      <c r="AE3891">
        <v>37.524487000000001</v>
      </c>
      <c r="AF3891">
        <v>38.314137000000002</v>
      </c>
      <c r="AG3891">
        <v>39.383499</v>
      </c>
      <c r="AH3891">
        <v>40.709003000000003</v>
      </c>
      <c r="AI3891">
        <v>42.091197999999999</v>
      </c>
      <c r="AJ3891">
        <v>43.311709999999998</v>
      </c>
      <c r="AK3891">
        <v>44.509253999999999</v>
      </c>
      <c r="AL3891">
        <v>45.639282000000001</v>
      </c>
      <c r="AM3891">
        <v>46.977440000000001</v>
      </c>
      <c r="AN3891">
        <v>48.167693999999997</v>
      </c>
      <c r="AO3891" s="1">
        <v>3.5000000000000003E-2</v>
      </c>
    </row>
    <row r="3892" spans="1:41" hidden="1" x14ac:dyDescent="0.2">
      <c r="A3892" t="s">
        <v>2704</v>
      </c>
      <c r="B3892" t="s">
        <v>79</v>
      </c>
      <c r="C3892" t="s">
        <v>2648</v>
      </c>
      <c r="D3892" t="s">
        <v>2680</v>
      </c>
      <c r="E3892" t="s">
        <v>2664</v>
      </c>
      <c r="F3892" t="s">
        <v>2665</v>
      </c>
      <c r="I3892" t="s">
        <v>186</v>
      </c>
    </row>
    <row r="3893" spans="1:41" hidden="1" x14ac:dyDescent="0.2">
      <c r="A3893" t="s">
        <v>2704</v>
      </c>
      <c r="B3893" t="s">
        <v>11</v>
      </c>
      <c r="C3893" t="s">
        <v>2648</v>
      </c>
      <c r="D3893" t="s">
        <v>2680</v>
      </c>
      <c r="E3893" t="s">
        <v>2664</v>
      </c>
      <c r="F3893" t="s">
        <v>2665</v>
      </c>
      <c r="G3893" t="s">
        <v>2651</v>
      </c>
      <c r="H3893" t="s">
        <v>3162</v>
      </c>
      <c r="I3893" t="s">
        <v>186</v>
      </c>
      <c r="K3893">
        <v>25.084902</v>
      </c>
      <c r="L3893">
        <v>25.690491000000002</v>
      </c>
      <c r="M3893">
        <v>27.144221999999999</v>
      </c>
      <c r="N3893">
        <v>27.488786999999999</v>
      </c>
      <c r="O3893">
        <v>27.793215</v>
      </c>
      <c r="P3893">
        <v>28.757964999999999</v>
      </c>
      <c r="Q3893">
        <v>29.845814000000001</v>
      </c>
      <c r="R3893">
        <v>30.932525999999999</v>
      </c>
      <c r="S3893">
        <v>31.946009</v>
      </c>
      <c r="T3893">
        <v>33.539299</v>
      </c>
      <c r="U3893">
        <v>34.799007000000003</v>
      </c>
      <c r="V3893">
        <v>36.013103000000001</v>
      </c>
      <c r="W3893">
        <v>36.979773999999999</v>
      </c>
      <c r="X3893">
        <v>38.278652000000001</v>
      </c>
      <c r="Y3893">
        <v>39.469830000000002</v>
      </c>
      <c r="Z3893">
        <v>40.366366999999997</v>
      </c>
      <c r="AA3893">
        <v>41.492203000000003</v>
      </c>
      <c r="AB3893">
        <v>42.951507999999997</v>
      </c>
      <c r="AC3893">
        <v>43.851272999999999</v>
      </c>
      <c r="AD3893">
        <v>45.212589000000001</v>
      </c>
      <c r="AE3893">
        <v>46.533802000000001</v>
      </c>
      <c r="AF3893">
        <v>47.638511999999999</v>
      </c>
      <c r="AG3893">
        <v>49.199112</v>
      </c>
      <c r="AH3893">
        <v>50.819831999999998</v>
      </c>
      <c r="AI3893">
        <v>52.121856999999999</v>
      </c>
      <c r="AJ3893">
        <v>53.770096000000002</v>
      </c>
      <c r="AK3893">
        <v>55.178677</v>
      </c>
      <c r="AL3893">
        <v>56.291584</v>
      </c>
      <c r="AM3893">
        <v>57.627429999999997</v>
      </c>
      <c r="AN3893">
        <v>58.904358000000002</v>
      </c>
      <c r="AO3893" s="1">
        <v>0.03</v>
      </c>
    </row>
    <row r="3894" spans="1:41" hidden="1" x14ac:dyDescent="0.2">
      <c r="A3894" t="s">
        <v>2704</v>
      </c>
      <c r="B3894" t="s">
        <v>13</v>
      </c>
      <c r="C3894" t="s">
        <v>2648</v>
      </c>
      <c r="D3894" t="s">
        <v>2680</v>
      </c>
      <c r="E3894" t="s">
        <v>2664</v>
      </c>
      <c r="F3894" t="s">
        <v>2665</v>
      </c>
      <c r="G3894" t="s">
        <v>2652</v>
      </c>
      <c r="H3894" t="s">
        <v>3163</v>
      </c>
      <c r="I3894" t="s">
        <v>186</v>
      </c>
      <c r="K3894">
        <v>25.084902</v>
      </c>
      <c r="L3894">
        <v>25.683519</v>
      </c>
      <c r="M3894">
        <v>26.642106999999999</v>
      </c>
      <c r="N3894">
        <v>26.304701000000001</v>
      </c>
      <c r="O3894">
        <v>26.520517000000002</v>
      </c>
      <c r="P3894">
        <v>27.403824</v>
      </c>
      <c r="Q3894">
        <v>28.554276000000002</v>
      </c>
      <c r="R3894">
        <v>29.327819999999999</v>
      </c>
      <c r="S3894">
        <v>30.362877000000001</v>
      </c>
      <c r="T3894">
        <v>31.669407</v>
      </c>
      <c r="U3894">
        <v>33.050460999999999</v>
      </c>
      <c r="V3894">
        <v>34.202553000000002</v>
      </c>
      <c r="W3894">
        <v>34.807808000000001</v>
      </c>
      <c r="X3894">
        <v>36.033088999999997</v>
      </c>
      <c r="Y3894">
        <v>36.980964999999998</v>
      </c>
      <c r="Z3894">
        <v>37.549919000000003</v>
      </c>
      <c r="AA3894">
        <v>38.254738000000003</v>
      </c>
      <c r="AB3894">
        <v>39.943474000000002</v>
      </c>
      <c r="AC3894">
        <v>40.642094</v>
      </c>
      <c r="AD3894">
        <v>42.818668000000002</v>
      </c>
      <c r="AE3894">
        <v>43.984470000000002</v>
      </c>
      <c r="AF3894">
        <v>45.067478000000001</v>
      </c>
      <c r="AG3894">
        <v>46.352210999999997</v>
      </c>
      <c r="AH3894">
        <v>47.497481999999998</v>
      </c>
      <c r="AI3894">
        <v>48.570827000000001</v>
      </c>
      <c r="AJ3894">
        <v>49.471130000000002</v>
      </c>
      <c r="AK3894">
        <v>50.218552000000003</v>
      </c>
      <c r="AL3894">
        <v>51.510288000000003</v>
      </c>
      <c r="AM3894">
        <v>52.962887000000002</v>
      </c>
      <c r="AN3894">
        <v>54.410465000000002</v>
      </c>
      <c r="AO3894" s="1">
        <v>2.7E-2</v>
      </c>
    </row>
    <row r="3895" spans="1:41" hidden="1" x14ac:dyDescent="0.2">
      <c r="A3895" t="s">
        <v>2704</v>
      </c>
      <c r="B3895" t="s">
        <v>15</v>
      </c>
      <c r="C3895" t="s">
        <v>2648</v>
      </c>
      <c r="D3895" t="s">
        <v>2680</v>
      </c>
      <c r="E3895" t="s">
        <v>2664</v>
      </c>
      <c r="F3895" t="s">
        <v>2665</v>
      </c>
      <c r="G3895" t="s">
        <v>2653</v>
      </c>
      <c r="H3895" t="s">
        <v>3164</v>
      </c>
      <c r="I3895" t="s">
        <v>186</v>
      </c>
      <c r="K3895">
        <v>25.084902</v>
      </c>
      <c r="L3895">
        <v>25.704388000000002</v>
      </c>
      <c r="M3895">
        <v>27.036042999999999</v>
      </c>
      <c r="N3895">
        <v>28.634840000000001</v>
      </c>
      <c r="O3895">
        <v>29.546156</v>
      </c>
      <c r="P3895">
        <v>30.614794</v>
      </c>
      <c r="Q3895">
        <v>31.847479</v>
      </c>
      <c r="R3895">
        <v>33.091366000000001</v>
      </c>
      <c r="S3895">
        <v>35.050559999999997</v>
      </c>
      <c r="T3895">
        <v>36.465679000000002</v>
      </c>
      <c r="U3895">
        <v>37.658085</v>
      </c>
      <c r="V3895">
        <v>38.961449000000002</v>
      </c>
      <c r="W3895">
        <v>40.087989999999998</v>
      </c>
      <c r="X3895">
        <v>41.245368999999997</v>
      </c>
      <c r="Y3895">
        <v>42.152706000000002</v>
      </c>
      <c r="Z3895">
        <v>43.188026000000001</v>
      </c>
      <c r="AA3895">
        <v>44.348267</v>
      </c>
      <c r="AB3895">
        <v>45.334431000000002</v>
      </c>
      <c r="AC3895">
        <v>46.533962000000002</v>
      </c>
      <c r="AD3895">
        <v>46.928733999999999</v>
      </c>
      <c r="AE3895">
        <v>47.709941999999998</v>
      </c>
      <c r="AF3895">
        <v>49.371513</v>
      </c>
      <c r="AG3895">
        <v>50.953346000000003</v>
      </c>
      <c r="AH3895">
        <v>52.343345999999997</v>
      </c>
      <c r="AI3895">
        <v>54.321499000000003</v>
      </c>
      <c r="AJ3895">
        <v>55.369396000000002</v>
      </c>
      <c r="AK3895">
        <v>56.638496000000004</v>
      </c>
      <c r="AL3895">
        <v>57.554214000000002</v>
      </c>
      <c r="AM3895">
        <v>59.393501000000001</v>
      </c>
      <c r="AN3895">
        <v>61.178294999999999</v>
      </c>
      <c r="AO3895" s="1">
        <v>3.1E-2</v>
      </c>
    </row>
    <row r="3896" spans="1:41" hidden="1" x14ac:dyDescent="0.2">
      <c r="A3896" t="s">
        <v>2704</v>
      </c>
      <c r="B3896" t="s">
        <v>83</v>
      </c>
      <c r="C3896" t="s">
        <v>2648</v>
      </c>
      <c r="D3896" t="s">
        <v>2680</v>
      </c>
      <c r="E3896" t="s">
        <v>2664</v>
      </c>
      <c r="F3896" t="s">
        <v>2666</v>
      </c>
      <c r="I3896" t="s">
        <v>186</v>
      </c>
    </row>
    <row r="3897" spans="1:41" hidden="1" x14ac:dyDescent="0.2">
      <c r="A3897" t="s">
        <v>2704</v>
      </c>
      <c r="B3897" t="s">
        <v>11</v>
      </c>
      <c r="C3897" t="s">
        <v>2648</v>
      </c>
      <c r="D3897" t="s">
        <v>2680</v>
      </c>
      <c r="E3897" t="s">
        <v>2664</v>
      </c>
      <c r="F3897" t="s">
        <v>2666</v>
      </c>
      <c r="G3897" t="s">
        <v>2651</v>
      </c>
      <c r="H3897" t="s">
        <v>3165</v>
      </c>
      <c r="I3897" t="s">
        <v>186</v>
      </c>
      <c r="K3897">
        <v>25.560938</v>
      </c>
      <c r="L3897">
        <v>25.118179000000001</v>
      </c>
      <c r="M3897">
        <v>22.615400000000001</v>
      </c>
      <c r="N3897">
        <v>22.902474999999999</v>
      </c>
      <c r="O3897">
        <v>23.156110999999999</v>
      </c>
      <c r="P3897">
        <v>23.959902</v>
      </c>
      <c r="Q3897">
        <v>24.866249</v>
      </c>
      <c r="R3897">
        <v>25.771652</v>
      </c>
      <c r="S3897">
        <v>26.616045</v>
      </c>
      <c r="T3897">
        <v>27.943504000000001</v>
      </c>
      <c r="U3897">
        <v>28.957930000000001</v>
      </c>
      <c r="V3897">
        <v>29.931996999999999</v>
      </c>
      <c r="W3897">
        <v>30.772653999999999</v>
      </c>
      <c r="X3897">
        <v>31.738226000000001</v>
      </c>
      <c r="Y3897">
        <v>32.573577999999998</v>
      </c>
      <c r="Z3897">
        <v>33.550179</v>
      </c>
      <c r="AA3897">
        <v>34.527664000000001</v>
      </c>
      <c r="AB3897">
        <v>35.698794999999997</v>
      </c>
      <c r="AC3897">
        <v>36.490757000000002</v>
      </c>
      <c r="AD3897">
        <v>37.669186000000003</v>
      </c>
      <c r="AE3897">
        <v>38.758212999999998</v>
      </c>
      <c r="AF3897">
        <v>39.690361000000003</v>
      </c>
      <c r="AG3897">
        <v>40.990585000000003</v>
      </c>
      <c r="AH3897">
        <v>42.340899999999998</v>
      </c>
      <c r="AI3897">
        <v>43.425690000000003</v>
      </c>
      <c r="AJ3897">
        <v>44.798931000000003</v>
      </c>
      <c r="AK3897">
        <v>45.972504000000001</v>
      </c>
      <c r="AL3897">
        <v>46.899726999999999</v>
      </c>
      <c r="AM3897">
        <v>48.012698999999998</v>
      </c>
      <c r="AN3897">
        <v>49.076576000000003</v>
      </c>
      <c r="AO3897" s="1">
        <v>2.3E-2</v>
      </c>
    </row>
    <row r="3898" spans="1:41" hidden="1" x14ac:dyDescent="0.2">
      <c r="A3898" t="s">
        <v>2704</v>
      </c>
      <c r="B3898" t="s">
        <v>13</v>
      </c>
      <c r="C3898" t="s">
        <v>2648</v>
      </c>
      <c r="D3898" t="s">
        <v>2680</v>
      </c>
      <c r="E3898" t="s">
        <v>2664</v>
      </c>
      <c r="F3898" t="s">
        <v>2666</v>
      </c>
      <c r="G3898" t="s">
        <v>2652</v>
      </c>
      <c r="H3898" t="s">
        <v>3166</v>
      </c>
      <c r="I3898" t="s">
        <v>186</v>
      </c>
      <c r="K3898">
        <v>25.560938</v>
      </c>
      <c r="L3898">
        <v>25.111362</v>
      </c>
      <c r="M3898">
        <v>22.250502000000001</v>
      </c>
      <c r="N3898">
        <v>21.964348000000001</v>
      </c>
      <c r="O3898">
        <v>22.127945</v>
      </c>
      <c r="P3898">
        <v>22.805243999999998</v>
      </c>
      <c r="Q3898">
        <v>23.708020999999999</v>
      </c>
      <c r="R3898">
        <v>24.451716999999999</v>
      </c>
      <c r="S3898">
        <v>25.268961000000001</v>
      </c>
      <c r="T3898">
        <v>26.291611</v>
      </c>
      <c r="U3898">
        <v>27.192983999999999</v>
      </c>
      <c r="V3898">
        <v>28.156227000000001</v>
      </c>
      <c r="W3898">
        <v>28.923743999999999</v>
      </c>
      <c r="X3898">
        <v>29.664942</v>
      </c>
      <c r="Y3898">
        <v>30.427302999999998</v>
      </c>
      <c r="Z3898">
        <v>31.193619000000002</v>
      </c>
      <c r="AA3898">
        <v>31.872637000000001</v>
      </c>
      <c r="AB3898">
        <v>32.861820000000002</v>
      </c>
      <c r="AC3898">
        <v>33.694298000000003</v>
      </c>
      <c r="AD3898">
        <v>35.131996000000001</v>
      </c>
      <c r="AE3898">
        <v>36.139403999999999</v>
      </c>
      <c r="AF3898">
        <v>37.054240999999998</v>
      </c>
      <c r="AG3898">
        <v>38.156322000000003</v>
      </c>
      <c r="AH3898">
        <v>39.199843999999999</v>
      </c>
      <c r="AI3898">
        <v>40.085171000000003</v>
      </c>
      <c r="AJ3898">
        <v>41.202488000000002</v>
      </c>
      <c r="AK3898">
        <v>41.746250000000003</v>
      </c>
      <c r="AL3898">
        <v>42.728569</v>
      </c>
      <c r="AM3898">
        <v>44.020972999999998</v>
      </c>
      <c r="AN3898">
        <v>45.234940000000002</v>
      </c>
      <c r="AO3898" s="1">
        <v>0.02</v>
      </c>
    </row>
    <row r="3899" spans="1:41" hidden="1" x14ac:dyDescent="0.2">
      <c r="A3899" t="s">
        <v>2704</v>
      </c>
      <c r="B3899" t="s">
        <v>15</v>
      </c>
      <c r="C3899" t="s">
        <v>2648</v>
      </c>
      <c r="D3899" t="s">
        <v>2680</v>
      </c>
      <c r="E3899" t="s">
        <v>2664</v>
      </c>
      <c r="F3899" t="s">
        <v>2666</v>
      </c>
      <c r="G3899" t="s">
        <v>2653</v>
      </c>
      <c r="H3899" t="s">
        <v>3167</v>
      </c>
      <c r="I3899" t="s">
        <v>186</v>
      </c>
      <c r="K3899">
        <v>25.560938</v>
      </c>
      <c r="L3899">
        <v>25.131767</v>
      </c>
      <c r="M3899">
        <v>22.563970999999999</v>
      </c>
      <c r="N3899">
        <v>23.898147999999999</v>
      </c>
      <c r="O3899">
        <v>24.658760000000001</v>
      </c>
      <c r="P3899">
        <v>25.552659999999999</v>
      </c>
      <c r="Q3899">
        <v>26.579426000000002</v>
      </c>
      <c r="R3899">
        <v>27.589582</v>
      </c>
      <c r="S3899">
        <v>29.249886</v>
      </c>
      <c r="T3899">
        <v>30.433143999999999</v>
      </c>
      <c r="U3899">
        <v>31.425975999999999</v>
      </c>
      <c r="V3899">
        <v>32.513846999999998</v>
      </c>
      <c r="W3899">
        <v>33.453921999999999</v>
      </c>
      <c r="X3899">
        <v>34.406872</v>
      </c>
      <c r="Y3899">
        <v>35.145240999999999</v>
      </c>
      <c r="Z3899">
        <v>36.032420999999999</v>
      </c>
      <c r="AA3899">
        <v>36.978012</v>
      </c>
      <c r="AB3899">
        <v>37.800311999999998</v>
      </c>
      <c r="AC3899">
        <v>38.811985</v>
      </c>
      <c r="AD3899">
        <v>39.147101999999997</v>
      </c>
      <c r="AE3899">
        <v>39.802776000000001</v>
      </c>
      <c r="AF3899">
        <v>41.141724000000004</v>
      </c>
      <c r="AG3899">
        <v>42.456904999999999</v>
      </c>
      <c r="AH3899">
        <v>43.664745000000003</v>
      </c>
      <c r="AI3899">
        <v>45.286419000000002</v>
      </c>
      <c r="AJ3899">
        <v>46.163795</v>
      </c>
      <c r="AK3899">
        <v>47.220042999999997</v>
      </c>
      <c r="AL3899">
        <v>48.011391000000003</v>
      </c>
      <c r="AM3899">
        <v>49.546005000000001</v>
      </c>
      <c r="AN3899">
        <v>51.046214999999997</v>
      </c>
      <c r="AO3899" s="1">
        <v>2.4E-2</v>
      </c>
    </row>
    <row r="3900" spans="1:41" hidden="1" x14ac:dyDescent="0.2">
      <c r="A3900" t="s">
        <v>2704</v>
      </c>
      <c r="B3900" t="s">
        <v>87</v>
      </c>
      <c r="C3900" t="s">
        <v>2648</v>
      </c>
      <c r="D3900" t="s">
        <v>2680</v>
      </c>
      <c r="E3900" t="s">
        <v>2664</v>
      </c>
      <c r="F3900" t="s">
        <v>2667</v>
      </c>
      <c r="I3900" t="s">
        <v>186</v>
      </c>
    </row>
    <row r="3901" spans="1:41" hidden="1" x14ac:dyDescent="0.2">
      <c r="A3901" t="s">
        <v>2704</v>
      </c>
      <c r="B3901" t="s">
        <v>11</v>
      </c>
      <c r="C3901" t="s">
        <v>2648</v>
      </c>
      <c r="D3901" t="s">
        <v>2680</v>
      </c>
      <c r="E3901" t="s">
        <v>2664</v>
      </c>
      <c r="F3901" t="s">
        <v>2667</v>
      </c>
      <c r="G3901" t="s">
        <v>2651</v>
      </c>
      <c r="H3901" t="s">
        <v>3168</v>
      </c>
      <c r="I3901" t="s">
        <v>186</v>
      </c>
      <c r="K3901">
        <v>14.612163000000001</v>
      </c>
      <c r="L3901">
        <v>15.494842999999999</v>
      </c>
      <c r="M3901">
        <v>14.667244999999999</v>
      </c>
      <c r="N3901">
        <v>16.164389</v>
      </c>
      <c r="O3901">
        <v>16.548378</v>
      </c>
      <c r="P3901">
        <v>17.081522</v>
      </c>
      <c r="Q3901">
        <v>17.770975</v>
      </c>
      <c r="R3901">
        <v>18.537686999999998</v>
      </c>
      <c r="S3901">
        <v>19.179625999999999</v>
      </c>
      <c r="T3901">
        <v>19.597542000000001</v>
      </c>
      <c r="U3901">
        <v>20.522646000000002</v>
      </c>
      <c r="V3901">
        <v>21.213511</v>
      </c>
      <c r="W3901">
        <v>21.851046</v>
      </c>
      <c r="X3901">
        <v>22.467815000000002</v>
      </c>
      <c r="Y3901">
        <v>23.134640000000001</v>
      </c>
      <c r="Z3901">
        <v>23.937424</v>
      </c>
      <c r="AA3901">
        <v>24.828661</v>
      </c>
      <c r="AB3901">
        <v>25.618376000000001</v>
      </c>
      <c r="AC3901">
        <v>26.317948999999999</v>
      </c>
      <c r="AD3901">
        <v>27.144209</v>
      </c>
      <c r="AE3901">
        <v>27.968201000000001</v>
      </c>
      <c r="AF3901">
        <v>28.655415000000001</v>
      </c>
      <c r="AG3901">
        <v>29.767689000000001</v>
      </c>
      <c r="AH3901">
        <v>30.966353999999999</v>
      </c>
      <c r="AI3901">
        <v>31.852169</v>
      </c>
      <c r="AJ3901">
        <v>32.934002</v>
      </c>
      <c r="AK3901">
        <v>33.827522000000002</v>
      </c>
      <c r="AL3901">
        <v>34.552788</v>
      </c>
      <c r="AM3901">
        <v>35.437393</v>
      </c>
      <c r="AN3901">
        <v>36.101821999999999</v>
      </c>
      <c r="AO3901" s="1">
        <v>3.2000000000000001E-2</v>
      </c>
    </row>
    <row r="3902" spans="1:41" hidden="1" x14ac:dyDescent="0.2">
      <c r="A3902" t="s">
        <v>2704</v>
      </c>
      <c r="B3902" t="s">
        <v>13</v>
      </c>
      <c r="C3902" t="s">
        <v>2648</v>
      </c>
      <c r="D3902" t="s">
        <v>2680</v>
      </c>
      <c r="E3902" t="s">
        <v>2664</v>
      </c>
      <c r="F3902" t="s">
        <v>2667</v>
      </c>
      <c r="G3902" t="s">
        <v>2652</v>
      </c>
      <c r="H3902" t="s">
        <v>3169</v>
      </c>
      <c r="I3902" t="s">
        <v>186</v>
      </c>
      <c r="K3902">
        <v>14.612163000000001</v>
      </c>
      <c r="L3902">
        <v>15.490637</v>
      </c>
      <c r="M3902">
        <v>14.215667</v>
      </c>
      <c r="N3902">
        <v>15.031136999999999</v>
      </c>
      <c r="O3902">
        <v>15.307252</v>
      </c>
      <c r="P3902">
        <v>15.839358000000001</v>
      </c>
      <c r="Q3902">
        <v>16.530293</v>
      </c>
      <c r="R3902">
        <v>17.270363</v>
      </c>
      <c r="S3902">
        <v>17.923570999999999</v>
      </c>
      <c r="T3902">
        <v>18.356387999999999</v>
      </c>
      <c r="U3902">
        <v>19.018173000000001</v>
      </c>
      <c r="V3902">
        <v>19.708231000000001</v>
      </c>
      <c r="W3902">
        <v>20.207079</v>
      </c>
      <c r="X3902">
        <v>20.532935999999999</v>
      </c>
      <c r="Y3902">
        <v>21.092524000000001</v>
      </c>
      <c r="Z3902">
        <v>21.583637</v>
      </c>
      <c r="AA3902">
        <v>22.174752999999999</v>
      </c>
      <c r="AB3902">
        <v>22.960173000000001</v>
      </c>
      <c r="AC3902">
        <v>23.499096000000002</v>
      </c>
      <c r="AD3902">
        <v>24.609819000000002</v>
      </c>
      <c r="AE3902">
        <v>25.418367</v>
      </c>
      <c r="AF3902">
        <v>25.986211999999998</v>
      </c>
      <c r="AG3902">
        <v>27.116947</v>
      </c>
      <c r="AH3902">
        <v>27.951187000000001</v>
      </c>
      <c r="AI3902">
        <v>28.668036000000001</v>
      </c>
      <c r="AJ3902">
        <v>29.676535000000001</v>
      </c>
      <c r="AK3902">
        <v>30.075773000000002</v>
      </c>
      <c r="AL3902">
        <v>30.800518</v>
      </c>
      <c r="AM3902">
        <v>31.869378999999999</v>
      </c>
      <c r="AN3902">
        <v>32.719417999999997</v>
      </c>
      <c r="AO3902" s="1">
        <v>2.8000000000000001E-2</v>
      </c>
    </row>
    <row r="3903" spans="1:41" hidden="1" x14ac:dyDescent="0.2">
      <c r="A3903" t="s">
        <v>2704</v>
      </c>
      <c r="B3903" t="s">
        <v>15</v>
      </c>
      <c r="C3903" t="s">
        <v>2648</v>
      </c>
      <c r="D3903" t="s">
        <v>2680</v>
      </c>
      <c r="E3903" t="s">
        <v>2664</v>
      </c>
      <c r="F3903" t="s">
        <v>2667</v>
      </c>
      <c r="G3903" t="s">
        <v>2653</v>
      </c>
      <c r="H3903" t="s">
        <v>3170</v>
      </c>
      <c r="I3903" t="s">
        <v>186</v>
      </c>
      <c r="K3903">
        <v>14.612163000000001</v>
      </c>
      <c r="L3903">
        <v>15.503223999999999</v>
      </c>
      <c r="M3903">
        <v>14.606702</v>
      </c>
      <c r="N3903">
        <v>16.438053</v>
      </c>
      <c r="O3903">
        <v>17.257815999999998</v>
      </c>
      <c r="P3903">
        <v>17.948912</v>
      </c>
      <c r="Q3903">
        <v>18.716747000000002</v>
      </c>
      <c r="R3903">
        <v>19.810272000000001</v>
      </c>
      <c r="S3903">
        <v>21.419377999999998</v>
      </c>
      <c r="T3903">
        <v>22.157806000000001</v>
      </c>
      <c r="U3903">
        <v>23.124797999999998</v>
      </c>
      <c r="V3903">
        <v>23.969415999999999</v>
      </c>
      <c r="W3903">
        <v>24.730867</v>
      </c>
      <c r="X3903">
        <v>25.375923</v>
      </c>
      <c r="Y3903">
        <v>25.917210000000001</v>
      </c>
      <c r="Z3903">
        <v>26.634014000000001</v>
      </c>
      <c r="AA3903">
        <v>27.525738</v>
      </c>
      <c r="AB3903">
        <v>28.180958</v>
      </c>
      <c r="AC3903">
        <v>28.920807</v>
      </c>
      <c r="AD3903">
        <v>29.086880000000001</v>
      </c>
      <c r="AE3903">
        <v>29.698425</v>
      </c>
      <c r="AF3903">
        <v>30.491671</v>
      </c>
      <c r="AG3903">
        <v>31.631671999999998</v>
      </c>
      <c r="AH3903">
        <v>32.664776000000003</v>
      </c>
      <c r="AI3903">
        <v>34.021026999999997</v>
      </c>
      <c r="AJ3903">
        <v>35.010159000000002</v>
      </c>
      <c r="AK3903">
        <v>35.986721000000003</v>
      </c>
      <c r="AL3903">
        <v>36.564639999999997</v>
      </c>
      <c r="AM3903">
        <v>37.533054</v>
      </c>
      <c r="AN3903">
        <v>38.590038</v>
      </c>
      <c r="AO3903" s="1">
        <v>3.4000000000000002E-2</v>
      </c>
    </row>
    <row r="3904" spans="1:41" hidden="1" x14ac:dyDescent="0.2">
      <c r="A3904" t="s">
        <v>2704</v>
      </c>
      <c r="B3904" t="s">
        <v>91</v>
      </c>
      <c r="C3904" t="s">
        <v>2648</v>
      </c>
      <c r="D3904" t="s">
        <v>2680</v>
      </c>
      <c r="E3904" t="s">
        <v>2664</v>
      </c>
      <c r="F3904" t="s">
        <v>2668</v>
      </c>
      <c r="I3904" t="s">
        <v>186</v>
      </c>
    </row>
    <row r="3905" spans="1:41" hidden="1" x14ac:dyDescent="0.2">
      <c r="A3905" t="s">
        <v>2704</v>
      </c>
      <c r="B3905" t="s">
        <v>11</v>
      </c>
      <c r="C3905" t="s">
        <v>2648</v>
      </c>
      <c r="D3905" t="s">
        <v>2680</v>
      </c>
      <c r="E3905" t="s">
        <v>2664</v>
      </c>
      <c r="F3905" t="s">
        <v>2668</v>
      </c>
      <c r="G3905" t="s">
        <v>2651</v>
      </c>
      <c r="H3905" t="s">
        <v>3171</v>
      </c>
      <c r="I3905" t="s">
        <v>186</v>
      </c>
      <c r="K3905">
        <v>23.304950999999999</v>
      </c>
      <c r="L3905">
        <v>23.040894999999999</v>
      </c>
      <c r="M3905">
        <v>22.678076000000001</v>
      </c>
      <c r="N3905">
        <v>24.069523</v>
      </c>
      <c r="O3905">
        <v>24.696795000000002</v>
      </c>
      <c r="P3905">
        <v>25.370331</v>
      </c>
      <c r="Q3905">
        <v>26.172007000000001</v>
      </c>
      <c r="R3905">
        <v>27.03932</v>
      </c>
      <c r="S3905">
        <v>27.857766999999999</v>
      </c>
      <c r="T3905">
        <v>28.460706999999999</v>
      </c>
      <c r="U3905">
        <v>29.447292000000001</v>
      </c>
      <c r="V3905">
        <v>30.236715</v>
      </c>
      <c r="W3905">
        <v>31.021311000000001</v>
      </c>
      <c r="X3905">
        <v>31.757952</v>
      </c>
      <c r="Y3905">
        <v>32.596867000000003</v>
      </c>
      <c r="Z3905">
        <v>33.582225999999999</v>
      </c>
      <c r="AA3905">
        <v>34.598754999999997</v>
      </c>
      <c r="AB3905">
        <v>35.562373999999998</v>
      </c>
      <c r="AC3905">
        <v>36.476917</v>
      </c>
      <c r="AD3905">
        <v>37.620384000000001</v>
      </c>
      <c r="AE3905">
        <v>38.650165999999999</v>
      </c>
      <c r="AF3905">
        <v>39.541988000000003</v>
      </c>
      <c r="AG3905">
        <v>40.877505999999997</v>
      </c>
      <c r="AH3905">
        <v>42.290050999999998</v>
      </c>
      <c r="AI3905">
        <v>43.401794000000002</v>
      </c>
      <c r="AJ3905">
        <v>44.700336</v>
      </c>
      <c r="AK3905">
        <v>45.829563</v>
      </c>
      <c r="AL3905">
        <v>46.787005999999998</v>
      </c>
      <c r="AM3905">
        <v>47.792670999999999</v>
      </c>
      <c r="AN3905">
        <v>48.744553000000003</v>
      </c>
      <c r="AO3905" s="1">
        <v>2.5999999999999999E-2</v>
      </c>
    </row>
    <row r="3906" spans="1:41" hidden="1" x14ac:dyDescent="0.2">
      <c r="A3906" t="s">
        <v>2704</v>
      </c>
      <c r="B3906" t="s">
        <v>13</v>
      </c>
      <c r="C3906" t="s">
        <v>2648</v>
      </c>
      <c r="D3906" t="s">
        <v>2680</v>
      </c>
      <c r="E3906" t="s">
        <v>2664</v>
      </c>
      <c r="F3906" t="s">
        <v>2668</v>
      </c>
      <c r="G3906" t="s">
        <v>2652</v>
      </c>
      <c r="H3906" t="s">
        <v>3172</v>
      </c>
      <c r="I3906" t="s">
        <v>186</v>
      </c>
      <c r="K3906">
        <v>23.304950999999999</v>
      </c>
      <c r="L3906">
        <v>23.034641000000001</v>
      </c>
      <c r="M3906">
        <v>22.320618</v>
      </c>
      <c r="N3906">
        <v>23.180223000000002</v>
      </c>
      <c r="O3906">
        <v>23.758517999999999</v>
      </c>
      <c r="P3906">
        <v>24.424318</v>
      </c>
      <c r="Q3906">
        <v>25.320495999999999</v>
      </c>
      <c r="R3906">
        <v>26.168241999999999</v>
      </c>
      <c r="S3906">
        <v>27.019490999999999</v>
      </c>
      <c r="T3906">
        <v>27.712337000000002</v>
      </c>
      <c r="U3906">
        <v>28.557796</v>
      </c>
      <c r="V3906">
        <v>29.379635</v>
      </c>
      <c r="W3906">
        <v>30.126121999999999</v>
      </c>
      <c r="X3906">
        <v>30.644068000000001</v>
      </c>
      <c r="Y3906">
        <v>31.404869000000001</v>
      </c>
      <c r="Z3906">
        <v>32.198708000000003</v>
      </c>
      <c r="AA3906">
        <v>33.046039999999998</v>
      </c>
      <c r="AB3906">
        <v>33.913451999999999</v>
      </c>
      <c r="AC3906">
        <v>34.701832000000003</v>
      </c>
      <c r="AD3906">
        <v>35.995403000000003</v>
      </c>
      <c r="AE3906">
        <v>37.066108999999997</v>
      </c>
      <c r="AF3906">
        <v>37.966244000000003</v>
      </c>
      <c r="AG3906">
        <v>39.194149000000003</v>
      </c>
      <c r="AH3906">
        <v>40.154361999999999</v>
      </c>
      <c r="AI3906">
        <v>41.122779999999999</v>
      </c>
      <c r="AJ3906">
        <v>42.391781000000002</v>
      </c>
      <c r="AK3906">
        <v>43.027042000000002</v>
      </c>
      <c r="AL3906">
        <v>43.964725000000001</v>
      </c>
      <c r="AM3906">
        <v>45.211063000000003</v>
      </c>
      <c r="AN3906">
        <v>46.109146000000003</v>
      </c>
      <c r="AO3906" s="1">
        <v>2.4E-2</v>
      </c>
    </row>
    <row r="3907" spans="1:41" hidden="1" x14ac:dyDescent="0.2">
      <c r="A3907" t="s">
        <v>2704</v>
      </c>
      <c r="B3907" t="s">
        <v>15</v>
      </c>
      <c r="C3907" t="s">
        <v>2648</v>
      </c>
      <c r="D3907" t="s">
        <v>2680</v>
      </c>
      <c r="E3907" t="s">
        <v>2664</v>
      </c>
      <c r="F3907" t="s">
        <v>2668</v>
      </c>
      <c r="G3907" t="s">
        <v>2653</v>
      </c>
      <c r="H3907" t="s">
        <v>3173</v>
      </c>
      <c r="I3907" t="s">
        <v>186</v>
      </c>
      <c r="K3907">
        <v>23.304950999999999</v>
      </c>
      <c r="L3907">
        <v>23.053357999999999</v>
      </c>
      <c r="M3907">
        <v>22.681149000000001</v>
      </c>
      <c r="N3907">
        <v>24.490701999999999</v>
      </c>
      <c r="O3907">
        <v>25.527488999999999</v>
      </c>
      <c r="P3907">
        <v>26.392744</v>
      </c>
      <c r="Q3907">
        <v>27.346315000000001</v>
      </c>
      <c r="R3907">
        <v>28.373293</v>
      </c>
      <c r="S3907">
        <v>30.129273999999999</v>
      </c>
      <c r="T3907">
        <v>31.026192000000002</v>
      </c>
      <c r="U3907">
        <v>31.987919000000002</v>
      </c>
      <c r="V3907">
        <v>32.90757</v>
      </c>
      <c r="W3907">
        <v>33.711635999999999</v>
      </c>
      <c r="X3907">
        <v>34.485764000000003</v>
      </c>
      <c r="Y3907">
        <v>35.114902000000001</v>
      </c>
      <c r="Z3907">
        <v>36.048492000000003</v>
      </c>
      <c r="AA3907">
        <v>36.972546000000001</v>
      </c>
      <c r="AB3907">
        <v>37.720432000000002</v>
      </c>
      <c r="AC3907">
        <v>38.704349999999998</v>
      </c>
      <c r="AD3907">
        <v>39.023910999999998</v>
      </c>
      <c r="AE3907">
        <v>39.823554999999999</v>
      </c>
      <c r="AF3907">
        <v>40.786048999999998</v>
      </c>
      <c r="AG3907">
        <v>42.143943999999998</v>
      </c>
      <c r="AH3907">
        <v>43.337429</v>
      </c>
      <c r="AI3907">
        <v>44.821429999999999</v>
      </c>
      <c r="AJ3907">
        <v>46.104050000000001</v>
      </c>
      <c r="AK3907">
        <v>47.223720999999998</v>
      </c>
      <c r="AL3907">
        <v>48.197147000000001</v>
      </c>
      <c r="AM3907">
        <v>49.380318000000003</v>
      </c>
      <c r="AN3907">
        <v>50.797817000000002</v>
      </c>
      <c r="AO3907" s="1">
        <v>2.7E-2</v>
      </c>
    </row>
    <row r="3908" spans="1:41" hidden="1" x14ac:dyDescent="0.2">
      <c r="A3908" t="s">
        <v>2704</v>
      </c>
      <c r="B3908" t="s">
        <v>36</v>
      </c>
      <c r="C3908" t="s">
        <v>2648</v>
      </c>
      <c r="D3908" t="s">
        <v>2680</v>
      </c>
      <c r="E3908" t="s">
        <v>2664</v>
      </c>
      <c r="F3908" t="s">
        <v>2660</v>
      </c>
      <c r="I3908" t="s">
        <v>186</v>
      </c>
    </row>
    <row r="3909" spans="1:41" hidden="1" x14ac:dyDescent="0.2">
      <c r="A3909" t="s">
        <v>2704</v>
      </c>
      <c r="B3909" t="s">
        <v>11</v>
      </c>
      <c r="C3909" t="s">
        <v>2648</v>
      </c>
      <c r="D3909" t="s">
        <v>2680</v>
      </c>
      <c r="E3909" t="s">
        <v>2664</v>
      </c>
      <c r="F3909" t="s">
        <v>2660</v>
      </c>
      <c r="G3909" t="s">
        <v>2651</v>
      </c>
      <c r="H3909" t="s">
        <v>3174</v>
      </c>
      <c r="I3909" t="s">
        <v>186</v>
      </c>
      <c r="K3909">
        <v>8.3744359999999993</v>
      </c>
      <c r="L3909">
        <v>7.090465</v>
      </c>
      <c r="M3909">
        <v>10.011492000000001</v>
      </c>
      <c r="N3909">
        <v>11.239697</v>
      </c>
      <c r="O3909">
        <v>11.65002</v>
      </c>
      <c r="P3909">
        <v>12.12445</v>
      </c>
      <c r="Q3909">
        <v>12.824903000000001</v>
      </c>
      <c r="R3909">
        <v>13.388208000000001</v>
      </c>
      <c r="S3909">
        <v>13.835525000000001</v>
      </c>
      <c r="T3909">
        <v>14.350512</v>
      </c>
      <c r="U3909">
        <v>14.911728</v>
      </c>
      <c r="V3909">
        <v>15.425770999999999</v>
      </c>
      <c r="W3909">
        <v>15.928326</v>
      </c>
      <c r="X3909">
        <v>16.304311999999999</v>
      </c>
      <c r="Y3909">
        <v>16.695297</v>
      </c>
      <c r="Z3909">
        <v>16.976147000000001</v>
      </c>
      <c r="AA3909">
        <v>17.247066</v>
      </c>
      <c r="AB3909">
        <v>17.985496999999999</v>
      </c>
      <c r="AC3909">
        <v>18.178732</v>
      </c>
      <c r="AD3909">
        <v>19.373068</v>
      </c>
      <c r="AE3909">
        <v>20.072427999999999</v>
      </c>
      <c r="AF3909">
        <v>20.746749999999999</v>
      </c>
      <c r="AG3909">
        <v>21.808947</v>
      </c>
      <c r="AH3909">
        <v>22.700786999999998</v>
      </c>
      <c r="AI3909">
        <v>23.340267000000001</v>
      </c>
      <c r="AJ3909">
        <v>24.172867</v>
      </c>
      <c r="AK3909">
        <v>24.819811000000001</v>
      </c>
      <c r="AL3909">
        <v>25.353836000000001</v>
      </c>
      <c r="AM3909">
        <v>25.955090999999999</v>
      </c>
      <c r="AN3909">
        <v>26.469860000000001</v>
      </c>
      <c r="AO3909" s="1">
        <v>0.04</v>
      </c>
    </row>
    <row r="3910" spans="1:41" hidden="1" x14ac:dyDescent="0.2">
      <c r="A3910" t="s">
        <v>2704</v>
      </c>
      <c r="B3910" t="s">
        <v>13</v>
      </c>
      <c r="C3910" t="s">
        <v>2648</v>
      </c>
      <c r="D3910" t="s">
        <v>2680</v>
      </c>
      <c r="E3910" t="s">
        <v>2664</v>
      </c>
      <c r="F3910" t="s">
        <v>2660</v>
      </c>
      <c r="G3910" t="s">
        <v>2652</v>
      </c>
      <c r="H3910" t="s">
        <v>3175</v>
      </c>
      <c r="I3910" t="s">
        <v>186</v>
      </c>
      <c r="K3910">
        <v>8.3745290000000008</v>
      </c>
      <c r="L3910">
        <v>7.0865819999999999</v>
      </c>
      <c r="M3910">
        <v>9.6651950000000006</v>
      </c>
      <c r="N3910">
        <v>10.656598000000001</v>
      </c>
      <c r="O3910">
        <v>10.989632</v>
      </c>
      <c r="P3910">
        <v>11.499976999999999</v>
      </c>
      <c r="Q3910">
        <v>12.184343</v>
      </c>
      <c r="R3910">
        <v>12.706113999999999</v>
      </c>
      <c r="S3910">
        <v>13.183892999999999</v>
      </c>
      <c r="T3910">
        <v>13.631401</v>
      </c>
      <c r="U3910">
        <v>14.115259</v>
      </c>
      <c r="V3910">
        <v>14.636798000000001</v>
      </c>
      <c r="W3910">
        <v>15.083769</v>
      </c>
      <c r="X3910">
        <v>15.413268</v>
      </c>
      <c r="Y3910">
        <v>15.83478</v>
      </c>
      <c r="Z3910">
        <v>16.267735999999999</v>
      </c>
      <c r="AA3910">
        <v>16.683869999999999</v>
      </c>
      <c r="AB3910">
        <v>17.293827</v>
      </c>
      <c r="AC3910">
        <v>17.704578000000001</v>
      </c>
      <c r="AD3910">
        <v>18.623913000000002</v>
      </c>
      <c r="AE3910">
        <v>19.351441999999999</v>
      </c>
      <c r="AF3910">
        <v>19.877527000000001</v>
      </c>
      <c r="AG3910">
        <v>20.559201999999999</v>
      </c>
      <c r="AH3910">
        <v>21.205797</v>
      </c>
      <c r="AI3910">
        <v>21.761483999999999</v>
      </c>
      <c r="AJ3910">
        <v>22.612282</v>
      </c>
      <c r="AK3910">
        <v>22.872762999999999</v>
      </c>
      <c r="AL3910">
        <v>23.403479000000001</v>
      </c>
      <c r="AM3910">
        <v>24.149827999999999</v>
      </c>
      <c r="AN3910">
        <v>24.676991000000001</v>
      </c>
      <c r="AO3910" s="1">
        <v>3.7999999999999999E-2</v>
      </c>
    </row>
    <row r="3911" spans="1:41" hidden="1" x14ac:dyDescent="0.2">
      <c r="A3911" t="s">
        <v>2704</v>
      </c>
      <c r="B3911" t="s">
        <v>15</v>
      </c>
      <c r="C3911" t="s">
        <v>2648</v>
      </c>
      <c r="D3911" t="s">
        <v>2680</v>
      </c>
      <c r="E3911" t="s">
        <v>2664</v>
      </c>
      <c r="F3911" t="s">
        <v>2660</v>
      </c>
      <c r="G3911" t="s">
        <v>2653</v>
      </c>
      <c r="H3911" t="s">
        <v>3176</v>
      </c>
      <c r="I3911" t="s">
        <v>186</v>
      </c>
      <c r="K3911">
        <v>8.3744180000000004</v>
      </c>
      <c r="L3911">
        <v>7.1017789999999996</v>
      </c>
      <c r="M3911">
        <v>10.457316</v>
      </c>
      <c r="N3911">
        <v>11.870682</v>
      </c>
      <c r="O3911">
        <v>12.301284000000001</v>
      </c>
      <c r="P3911">
        <v>12.940636</v>
      </c>
      <c r="Q3911">
        <v>13.690861</v>
      </c>
      <c r="R3911">
        <v>14.407375</v>
      </c>
      <c r="S3911">
        <v>15.613678999999999</v>
      </c>
      <c r="T3911">
        <v>16.021286</v>
      </c>
      <c r="U3911">
        <v>16.570094999999998</v>
      </c>
      <c r="V3911">
        <v>17.221067000000001</v>
      </c>
      <c r="W3911">
        <v>17.843371999999999</v>
      </c>
      <c r="X3911">
        <v>18.281407999999999</v>
      </c>
      <c r="Y3911">
        <v>18.568360999999999</v>
      </c>
      <c r="Z3911">
        <v>19.219533999999999</v>
      </c>
      <c r="AA3911">
        <v>19.450233000000001</v>
      </c>
      <c r="AB3911">
        <v>20.368404000000002</v>
      </c>
      <c r="AC3911">
        <v>20.562643000000001</v>
      </c>
      <c r="AD3911">
        <v>21.468243000000001</v>
      </c>
      <c r="AE3911">
        <v>22.136334999999999</v>
      </c>
      <c r="AF3911">
        <v>22.775244000000001</v>
      </c>
      <c r="AG3911">
        <v>23.694362999999999</v>
      </c>
      <c r="AH3911">
        <v>24.138871999999999</v>
      </c>
      <c r="AI3911">
        <v>24.841038000000001</v>
      </c>
      <c r="AJ3911">
        <v>25.705454</v>
      </c>
      <c r="AK3911">
        <v>26.331790999999999</v>
      </c>
      <c r="AL3911">
        <v>27.091294999999999</v>
      </c>
      <c r="AM3911">
        <v>27.885876</v>
      </c>
      <c r="AN3911">
        <v>28.515429999999999</v>
      </c>
      <c r="AO3911" s="1">
        <v>4.2999999999999997E-2</v>
      </c>
    </row>
    <row r="3912" spans="1:41" hidden="1" x14ac:dyDescent="0.2">
      <c r="A3912" t="s">
        <v>2704</v>
      </c>
      <c r="B3912" t="s">
        <v>21</v>
      </c>
      <c r="C3912" t="s">
        <v>2648</v>
      </c>
      <c r="D3912" t="s">
        <v>2680</v>
      </c>
      <c r="E3912" t="s">
        <v>2664</v>
      </c>
      <c r="F3912" t="s">
        <v>2655</v>
      </c>
      <c r="I3912" t="s">
        <v>186</v>
      </c>
    </row>
    <row r="3913" spans="1:41" hidden="1" x14ac:dyDescent="0.2">
      <c r="A3913" t="s">
        <v>2704</v>
      </c>
      <c r="B3913" t="s">
        <v>11</v>
      </c>
      <c r="C3913" t="s">
        <v>2648</v>
      </c>
      <c r="D3913" t="s">
        <v>2680</v>
      </c>
      <c r="E3913" t="s">
        <v>2664</v>
      </c>
      <c r="F3913" t="s">
        <v>2655</v>
      </c>
      <c r="G3913" t="s">
        <v>2651</v>
      </c>
      <c r="H3913" t="s">
        <v>3177</v>
      </c>
      <c r="I3913" t="s">
        <v>186</v>
      </c>
      <c r="K3913">
        <v>16.528711000000001</v>
      </c>
      <c r="L3913">
        <v>16.567968</v>
      </c>
      <c r="M3913">
        <v>16.174782</v>
      </c>
      <c r="N3913">
        <v>15.888563</v>
      </c>
      <c r="O3913">
        <v>15.614572000000001</v>
      </c>
      <c r="P3913">
        <v>15.390123000000001</v>
      </c>
      <c r="Q3913">
        <v>15.279389999999999</v>
      </c>
      <c r="R3913">
        <v>15.233953</v>
      </c>
      <c r="S3913">
        <v>15.185085000000001</v>
      </c>
      <c r="T3913">
        <v>15.128448000000001</v>
      </c>
      <c r="U3913">
        <v>15.150803</v>
      </c>
      <c r="V3913">
        <v>15.134245999999999</v>
      </c>
      <c r="W3913">
        <v>15.237928</v>
      </c>
      <c r="X3913">
        <v>15.275141</v>
      </c>
      <c r="Y3913">
        <v>15.32719</v>
      </c>
      <c r="Z3913">
        <v>15.467744</v>
      </c>
      <c r="AA3913">
        <v>15.635868</v>
      </c>
      <c r="AB3913">
        <v>15.842905999999999</v>
      </c>
      <c r="AC3913">
        <v>16.058264000000001</v>
      </c>
      <c r="AD3913">
        <v>16.338004999999999</v>
      </c>
      <c r="AE3913">
        <v>16.615469000000001</v>
      </c>
      <c r="AF3913">
        <v>16.889195999999998</v>
      </c>
      <c r="AG3913">
        <v>17.207827000000002</v>
      </c>
      <c r="AH3913">
        <v>17.472828</v>
      </c>
      <c r="AI3913">
        <v>17.797585000000002</v>
      </c>
      <c r="AJ3913">
        <v>18.15757</v>
      </c>
      <c r="AK3913">
        <v>18.523291</v>
      </c>
      <c r="AL3913">
        <v>18.919391999999998</v>
      </c>
      <c r="AM3913">
        <v>19.329934999999999</v>
      </c>
      <c r="AN3913">
        <v>19.763441</v>
      </c>
      <c r="AO3913" s="1">
        <v>6.0000000000000001E-3</v>
      </c>
    </row>
    <row r="3914" spans="1:41" hidden="1" x14ac:dyDescent="0.2">
      <c r="A3914" t="s">
        <v>2704</v>
      </c>
      <c r="B3914" t="s">
        <v>13</v>
      </c>
      <c r="C3914" t="s">
        <v>2648</v>
      </c>
      <c r="D3914" t="s">
        <v>2680</v>
      </c>
      <c r="E3914" t="s">
        <v>2664</v>
      </c>
      <c r="F3914" t="s">
        <v>2655</v>
      </c>
      <c r="G3914" t="s">
        <v>2652</v>
      </c>
      <c r="H3914" t="s">
        <v>3178</v>
      </c>
      <c r="I3914" t="s">
        <v>186</v>
      </c>
      <c r="K3914">
        <v>16.516817</v>
      </c>
      <c r="L3914">
        <v>16.273743</v>
      </c>
      <c r="M3914">
        <v>15.728227</v>
      </c>
      <c r="N3914">
        <v>15.337865000000001</v>
      </c>
      <c r="O3914">
        <v>15.045519000000001</v>
      </c>
      <c r="P3914">
        <v>14.780181000000001</v>
      </c>
      <c r="Q3914">
        <v>14.613415</v>
      </c>
      <c r="R3914">
        <v>14.533021</v>
      </c>
      <c r="S3914">
        <v>14.437785</v>
      </c>
      <c r="T3914">
        <v>14.383131000000001</v>
      </c>
      <c r="U3914">
        <v>14.366702999999999</v>
      </c>
      <c r="V3914">
        <v>14.342853</v>
      </c>
      <c r="W3914">
        <v>14.473242000000001</v>
      </c>
      <c r="X3914">
        <v>14.554961</v>
      </c>
      <c r="Y3914">
        <v>14.609245</v>
      </c>
      <c r="Z3914">
        <v>14.709019</v>
      </c>
      <c r="AA3914">
        <v>14.834239</v>
      </c>
      <c r="AB3914">
        <v>14.947552999999999</v>
      </c>
      <c r="AC3914">
        <v>15.115702000000001</v>
      </c>
      <c r="AD3914">
        <v>15.291435</v>
      </c>
      <c r="AE3914">
        <v>15.476402999999999</v>
      </c>
      <c r="AF3914">
        <v>15.623075</v>
      </c>
      <c r="AG3914">
        <v>15.844131000000001</v>
      </c>
      <c r="AH3914">
        <v>16.084682000000001</v>
      </c>
      <c r="AI3914">
        <v>16.363029000000001</v>
      </c>
      <c r="AJ3914">
        <v>16.641999999999999</v>
      </c>
      <c r="AK3914">
        <v>16.883585</v>
      </c>
      <c r="AL3914">
        <v>17.145672000000001</v>
      </c>
      <c r="AM3914">
        <v>17.450265999999999</v>
      </c>
      <c r="AN3914">
        <v>17.738334999999999</v>
      </c>
      <c r="AO3914" s="1">
        <v>2E-3</v>
      </c>
    </row>
    <row r="3915" spans="1:41" hidden="1" x14ac:dyDescent="0.2">
      <c r="A3915" t="s">
        <v>2704</v>
      </c>
      <c r="B3915" t="s">
        <v>15</v>
      </c>
      <c r="C3915" t="s">
        <v>2648</v>
      </c>
      <c r="D3915" t="s">
        <v>2680</v>
      </c>
      <c r="E3915" t="s">
        <v>2664</v>
      </c>
      <c r="F3915" t="s">
        <v>2655</v>
      </c>
      <c r="G3915" t="s">
        <v>2653</v>
      </c>
      <c r="H3915" t="s">
        <v>3179</v>
      </c>
      <c r="I3915" t="s">
        <v>186</v>
      </c>
      <c r="K3915">
        <v>16.529361999999999</v>
      </c>
      <c r="L3915">
        <v>17.258863000000002</v>
      </c>
      <c r="M3915">
        <v>17.119274000000001</v>
      </c>
      <c r="N3915">
        <v>17.110811000000002</v>
      </c>
      <c r="O3915">
        <v>16.998007000000001</v>
      </c>
      <c r="P3915">
        <v>16.939537000000001</v>
      </c>
      <c r="Q3915">
        <v>16.840412000000001</v>
      </c>
      <c r="R3915">
        <v>16.929659000000001</v>
      </c>
      <c r="S3915">
        <v>17.081007</v>
      </c>
      <c r="T3915">
        <v>17.137398000000001</v>
      </c>
      <c r="U3915">
        <v>17.325189999999999</v>
      </c>
      <c r="V3915">
        <v>17.504678999999999</v>
      </c>
      <c r="W3915">
        <v>17.735717999999999</v>
      </c>
      <c r="X3915">
        <v>17.945854000000001</v>
      </c>
      <c r="Y3915">
        <v>18.090254000000002</v>
      </c>
      <c r="Z3915">
        <v>18.419958000000001</v>
      </c>
      <c r="AA3915">
        <v>18.696178</v>
      </c>
      <c r="AB3915">
        <v>19.014863999999999</v>
      </c>
      <c r="AC3915">
        <v>19.419422000000001</v>
      </c>
      <c r="AD3915">
        <v>19.874590000000001</v>
      </c>
      <c r="AE3915">
        <v>20.22851</v>
      </c>
      <c r="AF3915">
        <v>20.513940999999999</v>
      </c>
      <c r="AG3915">
        <v>20.836335999999999</v>
      </c>
      <c r="AH3915">
        <v>21.421092999999999</v>
      </c>
      <c r="AI3915">
        <v>21.955172000000001</v>
      </c>
      <c r="AJ3915">
        <v>22.524998</v>
      </c>
      <c r="AK3915">
        <v>23.079308999999999</v>
      </c>
      <c r="AL3915">
        <v>23.653068999999999</v>
      </c>
      <c r="AM3915">
        <v>24.330504999999999</v>
      </c>
      <c r="AN3915">
        <v>25.034237000000001</v>
      </c>
      <c r="AO3915" s="1">
        <v>1.4E-2</v>
      </c>
    </row>
    <row r="3916" spans="1:41" hidden="1" x14ac:dyDescent="0.2">
      <c r="A3916" t="s">
        <v>2704</v>
      </c>
      <c r="B3916" t="s">
        <v>25</v>
      </c>
      <c r="C3916" t="s">
        <v>2648</v>
      </c>
      <c r="D3916" t="s">
        <v>2680</v>
      </c>
      <c r="E3916" t="s">
        <v>2664</v>
      </c>
      <c r="F3916" t="s">
        <v>2656</v>
      </c>
      <c r="I3916" t="s">
        <v>186</v>
      </c>
    </row>
    <row r="3917" spans="1:41" hidden="1" x14ac:dyDescent="0.2">
      <c r="A3917" t="s">
        <v>2704</v>
      </c>
      <c r="B3917" t="s">
        <v>11</v>
      </c>
      <c r="C3917" t="s">
        <v>2648</v>
      </c>
      <c r="D3917" t="s">
        <v>2680</v>
      </c>
      <c r="E3917" t="s">
        <v>2664</v>
      </c>
      <c r="F3917" t="s">
        <v>2656</v>
      </c>
      <c r="G3917" t="s">
        <v>2651</v>
      </c>
      <c r="H3917" t="s">
        <v>3180</v>
      </c>
      <c r="I3917" t="s">
        <v>186</v>
      </c>
      <c r="K3917">
        <v>31.118948</v>
      </c>
      <c r="L3917">
        <v>34.165745000000001</v>
      </c>
      <c r="M3917">
        <v>34.783245000000001</v>
      </c>
      <c r="N3917">
        <v>35.439335</v>
      </c>
      <c r="O3917">
        <v>36.759490999999997</v>
      </c>
      <c r="P3917">
        <v>37.918266000000003</v>
      </c>
      <c r="Q3917">
        <v>38.834774000000003</v>
      </c>
      <c r="R3917">
        <v>39.891795999999999</v>
      </c>
      <c r="S3917">
        <v>40.889206000000001</v>
      </c>
      <c r="T3917">
        <v>42.052177</v>
      </c>
      <c r="U3917">
        <v>42.939163000000001</v>
      </c>
      <c r="V3917">
        <v>43.922001000000002</v>
      </c>
      <c r="W3917">
        <v>44.804336999999997</v>
      </c>
      <c r="X3917">
        <v>45.299587000000002</v>
      </c>
      <c r="Y3917">
        <v>45.880661000000003</v>
      </c>
      <c r="Z3917">
        <v>46.502155000000002</v>
      </c>
      <c r="AA3917">
        <v>47.125560999999998</v>
      </c>
      <c r="AB3917">
        <v>47.826557000000001</v>
      </c>
      <c r="AC3917">
        <v>48.576920000000001</v>
      </c>
      <c r="AD3917">
        <v>49.426223999999998</v>
      </c>
      <c r="AE3917">
        <v>50.319912000000002</v>
      </c>
      <c r="AF3917">
        <v>51.219887</v>
      </c>
      <c r="AG3917">
        <v>51.924965</v>
      </c>
      <c r="AH3917">
        <v>52.663944000000001</v>
      </c>
      <c r="AI3917">
        <v>53.551830000000002</v>
      </c>
      <c r="AJ3917">
        <v>54.473469000000001</v>
      </c>
      <c r="AK3917">
        <v>55.409224999999999</v>
      </c>
      <c r="AL3917">
        <v>56.365130999999998</v>
      </c>
      <c r="AM3917">
        <v>57.254886999999997</v>
      </c>
      <c r="AN3917">
        <v>58.159354999999998</v>
      </c>
      <c r="AO3917" s="1">
        <v>2.1999999999999999E-2</v>
      </c>
    </row>
    <row r="3918" spans="1:41" hidden="1" x14ac:dyDescent="0.2">
      <c r="A3918" t="s">
        <v>2704</v>
      </c>
      <c r="B3918" t="s">
        <v>13</v>
      </c>
      <c r="C3918" t="s">
        <v>2648</v>
      </c>
      <c r="D3918" t="s">
        <v>2680</v>
      </c>
      <c r="E3918" t="s">
        <v>2664</v>
      </c>
      <c r="F3918" t="s">
        <v>2656</v>
      </c>
      <c r="G3918" t="s">
        <v>2652</v>
      </c>
      <c r="H3918" t="s">
        <v>3181</v>
      </c>
      <c r="I3918" t="s">
        <v>186</v>
      </c>
      <c r="K3918">
        <v>31.238077000000001</v>
      </c>
      <c r="L3918">
        <v>33.765182000000003</v>
      </c>
      <c r="M3918">
        <v>34.137481999999999</v>
      </c>
      <c r="N3918">
        <v>34.645614999999999</v>
      </c>
      <c r="O3918">
        <v>35.913894999999997</v>
      </c>
      <c r="P3918">
        <v>37.089286999999999</v>
      </c>
      <c r="Q3918">
        <v>37.89864</v>
      </c>
      <c r="R3918">
        <v>38.727657000000001</v>
      </c>
      <c r="S3918">
        <v>39.795734000000003</v>
      </c>
      <c r="T3918">
        <v>40.799629000000003</v>
      </c>
      <c r="U3918">
        <v>41.785187000000001</v>
      </c>
      <c r="V3918">
        <v>42.768604000000003</v>
      </c>
      <c r="W3918">
        <v>43.773471999999998</v>
      </c>
      <c r="X3918">
        <v>44.425606000000002</v>
      </c>
      <c r="Y3918">
        <v>45.070594999999997</v>
      </c>
      <c r="Z3918">
        <v>45.752426</v>
      </c>
      <c r="AA3918">
        <v>46.489235000000001</v>
      </c>
      <c r="AB3918">
        <v>47.225132000000002</v>
      </c>
      <c r="AC3918">
        <v>47.982562999999999</v>
      </c>
      <c r="AD3918">
        <v>48.813034000000002</v>
      </c>
      <c r="AE3918">
        <v>49.672184000000001</v>
      </c>
      <c r="AF3918">
        <v>50.388064999999997</v>
      </c>
      <c r="AG3918">
        <v>51.110348000000002</v>
      </c>
      <c r="AH3918">
        <v>51.778576000000001</v>
      </c>
      <c r="AI3918">
        <v>52.598545000000001</v>
      </c>
      <c r="AJ3918">
        <v>53.423862</v>
      </c>
      <c r="AK3918">
        <v>54.147132999999997</v>
      </c>
      <c r="AL3918">
        <v>54.787959999999998</v>
      </c>
      <c r="AM3918">
        <v>55.390296999999997</v>
      </c>
      <c r="AN3918">
        <v>56.010047999999998</v>
      </c>
      <c r="AO3918" s="1">
        <v>0.02</v>
      </c>
    </row>
    <row r="3919" spans="1:41" hidden="1" x14ac:dyDescent="0.2">
      <c r="A3919" t="s">
        <v>2704</v>
      </c>
      <c r="B3919" t="s">
        <v>15</v>
      </c>
      <c r="C3919" t="s">
        <v>2648</v>
      </c>
      <c r="D3919" t="s">
        <v>2680</v>
      </c>
      <c r="E3919" t="s">
        <v>2664</v>
      </c>
      <c r="F3919" t="s">
        <v>2656</v>
      </c>
      <c r="G3919" t="s">
        <v>2653</v>
      </c>
      <c r="H3919" t="s">
        <v>3182</v>
      </c>
      <c r="I3919" t="s">
        <v>186</v>
      </c>
      <c r="K3919">
        <v>31.233737999999999</v>
      </c>
      <c r="L3919">
        <v>34.159728999999999</v>
      </c>
      <c r="M3919">
        <v>35.315883999999997</v>
      </c>
      <c r="N3919">
        <v>36.793858</v>
      </c>
      <c r="O3919">
        <v>38.294800000000002</v>
      </c>
      <c r="P3919">
        <v>39.527092000000003</v>
      </c>
      <c r="Q3919">
        <v>40.746498000000003</v>
      </c>
      <c r="R3919">
        <v>42.036738999999997</v>
      </c>
      <c r="S3919">
        <v>43.334907999999999</v>
      </c>
      <c r="T3919">
        <v>44.574019999999997</v>
      </c>
      <c r="U3919">
        <v>45.507019</v>
      </c>
      <c r="V3919">
        <v>46.639042000000003</v>
      </c>
      <c r="W3919">
        <v>47.651817000000001</v>
      </c>
      <c r="X3919">
        <v>48.399776000000003</v>
      </c>
      <c r="Y3919">
        <v>48.981056000000002</v>
      </c>
      <c r="Z3919">
        <v>49.703873000000002</v>
      </c>
      <c r="AA3919">
        <v>50.440764999999999</v>
      </c>
      <c r="AB3919">
        <v>51.387549999999997</v>
      </c>
      <c r="AC3919">
        <v>52.264805000000003</v>
      </c>
      <c r="AD3919">
        <v>53.201346999999998</v>
      </c>
      <c r="AE3919">
        <v>54.178196</v>
      </c>
      <c r="AF3919">
        <v>55.034492</v>
      </c>
      <c r="AG3919">
        <v>55.687069000000001</v>
      </c>
      <c r="AH3919">
        <v>56.614089999999997</v>
      </c>
      <c r="AI3919">
        <v>57.710079</v>
      </c>
      <c r="AJ3919">
        <v>58.784492</v>
      </c>
      <c r="AK3919">
        <v>59.844150999999997</v>
      </c>
      <c r="AL3919">
        <v>60.978180000000002</v>
      </c>
      <c r="AM3919">
        <v>62.000945999999999</v>
      </c>
      <c r="AN3919">
        <v>63.081909000000003</v>
      </c>
      <c r="AO3919" s="1">
        <v>2.5000000000000001E-2</v>
      </c>
    </row>
    <row r="3920" spans="1:41" hidden="1" x14ac:dyDescent="0.2">
      <c r="A3920" t="s">
        <v>2704</v>
      </c>
      <c r="B3920" t="s">
        <v>104</v>
      </c>
    </row>
    <row r="3921" spans="1:41" hidden="1" x14ac:dyDescent="0.2">
      <c r="A3921" t="s">
        <v>2704</v>
      </c>
      <c r="B3921" t="s">
        <v>17</v>
      </c>
      <c r="C3921" t="s">
        <v>2648</v>
      </c>
      <c r="D3921" t="s">
        <v>2680</v>
      </c>
      <c r="E3921" t="s">
        <v>2669</v>
      </c>
      <c r="F3921" t="s">
        <v>2654</v>
      </c>
      <c r="I3921" t="s">
        <v>186</v>
      </c>
    </row>
    <row r="3922" spans="1:41" hidden="1" x14ac:dyDescent="0.2">
      <c r="A3922" t="s">
        <v>2704</v>
      </c>
      <c r="B3922" t="s">
        <v>11</v>
      </c>
      <c r="C3922" t="s">
        <v>2648</v>
      </c>
      <c r="D3922" t="s">
        <v>2680</v>
      </c>
      <c r="E3922" t="s">
        <v>2669</v>
      </c>
      <c r="F3922" t="s">
        <v>2654</v>
      </c>
      <c r="G3922" t="s">
        <v>2651</v>
      </c>
      <c r="H3922" t="s">
        <v>3183</v>
      </c>
      <c r="I3922" t="s">
        <v>186</v>
      </c>
      <c r="K3922">
        <v>19.993411999999999</v>
      </c>
      <c r="L3922">
        <v>20.433693000000002</v>
      </c>
      <c r="M3922">
        <v>18.81456</v>
      </c>
      <c r="N3922">
        <v>19.428792999999999</v>
      </c>
      <c r="O3922">
        <v>18.950963999999999</v>
      </c>
      <c r="P3922">
        <v>18.581564</v>
      </c>
      <c r="Q3922">
        <v>18.315701000000001</v>
      </c>
      <c r="R3922">
        <v>19.046282000000001</v>
      </c>
      <c r="S3922">
        <v>19.667164</v>
      </c>
      <c r="T3922">
        <v>20.119183</v>
      </c>
      <c r="U3922">
        <v>20.963539000000001</v>
      </c>
      <c r="V3922">
        <v>21.631101999999998</v>
      </c>
      <c r="W3922">
        <v>22.241705</v>
      </c>
      <c r="X3922">
        <v>22.852539</v>
      </c>
      <c r="Y3922">
        <v>23.501571999999999</v>
      </c>
      <c r="Z3922">
        <v>24.258837</v>
      </c>
      <c r="AA3922">
        <v>25.11665</v>
      </c>
      <c r="AB3922">
        <v>25.875686999999999</v>
      </c>
      <c r="AC3922">
        <v>26.550961999999998</v>
      </c>
      <c r="AD3922">
        <v>27.518764000000001</v>
      </c>
      <c r="AE3922">
        <v>28.305828000000002</v>
      </c>
      <c r="AF3922">
        <v>28.977253000000001</v>
      </c>
      <c r="AG3922">
        <v>30.022631000000001</v>
      </c>
      <c r="AH3922">
        <v>31.158225999999999</v>
      </c>
      <c r="AI3922">
        <v>32.036442000000001</v>
      </c>
      <c r="AJ3922">
        <v>33.161251</v>
      </c>
      <c r="AK3922">
        <v>33.952477000000002</v>
      </c>
      <c r="AL3922">
        <v>34.583824</v>
      </c>
      <c r="AM3922">
        <v>35.368262999999999</v>
      </c>
      <c r="AN3922">
        <v>36.045216000000003</v>
      </c>
      <c r="AO3922" s="1">
        <v>2.1000000000000001E-2</v>
      </c>
    </row>
    <row r="3923" spans="1:41" hidden="1" x14ac:dyDescent="0.2">
      <c r="A3923" t="s">
        <v>2704</v>
      </c>
      <c r="B3923" t="s">
        <v>13</v>
      </c>
      <c r="C3923" t="s">
        <v>2648</v>
      </c>
      <c r="D3923" t="s">
        <v>2680</v>
      </c>
      <c r="E3923" t="s">
        <v>2669</v>
      </c>
      <c r="F3923" t="s">
        <v>2654</v>
      </c>
      <c r="G3923" t="s">
        <v>2652</v>
      </c>
      <c r="H3923" t="s">
        <v>3184</v>
      </c>
      <c r="I3923" t="s">
        <v>186</v>
      </c>
      <c r="K3923">
        <v>19.993411999999999</v>
      </c>
      <c r="L3923">
        <v>20.428146000000002</v>
      </c>
      <c r="M3923">
        <v>18.368936999999999</v>
      </c>
      <c r="N3923">
        <v>18.426361</v>
      </c>
      <c r="O3923">
        <v>17.907416999999999</v>
      </c>
      <c r="P3923">
        <v>17.495327</v>
      </c>
      <c r="Q3923">
        <v>17.279785</v>
      </c>
      <c r="R3923">
        <v>17.969805000000001</v>
      </c>
      <c r="S3923">
        <v>18.558342</v>
      </c>
      <c r="T3923">
        <v>19.040094</v>
      </c>
      <c r="U3923">
        <v>19.631454000000002</v>
      </c>
      <c r="V3923">
        <v>20.280369</v>
      </c>
      <c r="W3923">
        <v>20.812325000000001</v>
      </c>
      <c r="X3923">
        <v>21.178260999999999</v>
      </c>
      <c r="Y3923">
        <v>21.704863</v>
      </c>
      <c r="Z3923">
        <v>22.199368</v>
      </c>
      <c r="AA3923">
        <v>22.752851</v>
      </c>
      <c r="AB3923">
        <v>23.498514</v>
      </c>
      <c r="AC3923">
        <v>24.019449000000002</v>
      </c>
      <c r="AD3923">
        <v>25.12781</v>
      </c>
      <c r="AE3923">
        <v>25.934650000000001</v>
      </c>
      <c r="AF3923">
        <v>26.531433</v>
      </c>
      <c r="AG3923">
        <v>27.555676999999999</v>
      </c>
      <c r="AH3923">
        <v>28.362805999999999</v>
      </c>
      <c r="AI3923">
        <v>29.047654999999999</v>
      </c>
      <c r="AJ3923">
        <v>30.084557</v>
      </c>
      <c r="AK3923">
        <v>30.438407999999999</v>
      </c>
      <c r="AL3923">
        <v>31.120659</v>
      </c>
      <c r="AM3923">
        <v>32.107532999999997</v>
      </c>
      <c r="AN3923">
        <v>32.824905000000001</v>
      </c>
      <c r="AO3923" s="1">
        <v>1.7000000000000001E-2</v>
      </c>
    </row>
    <row r="3924" spans="1:41" hidden="1" x14ac:dyDescent="0.2">
      <c r="A3924" t="s">
        <v>2704</v>
      </c>
      <c r="B3924" t="s">
        <v>15</v>
      </c>
      <c r="C3924" t="s">
        <v>2648</v>
      </c>
      <c r="D3924" t="s">
        <v>2680</v>
      </c>
      <c r="E3924" t="s">
        <v>2669</v>
      </c>
      <c r="F3924" t="s">
        <v>2654</v>
      </c>
      <c r="G3924" t="s">
        <v>2653</v>
      </c>
      <c r="H3924" t="s">
        <v>3185</v>
      </c>
      <c r="I3924" t="s">
        <v>186</v>
      </c>
      <c r="K3924">
        <v>19.993411999999999</v>
      </c>
      <c r="L3924">
        <v>20.444744</v>
      </c>
      <c r="M3924">
        <v>18.795238000000001</v>
      </c>
      <c r="N3924">
        <v>19.806737999999999</v>
      </c>
      <c r="O3924">
        <v>19.714583999999999</v>
      </c>
      <c r="P3924">
        <v>19.499668</v>
      </c>
      <c r="Q3924">
        <v>19.372862000000001</v>
      </c>
      <c r="R3924">
        <v>20.389118</v>
      </c>
      <c r="S3924">
        <v>21.929957999999999</v>
      </c>
      <c r="T3924">
        <v>22.687747999999999</v>
      </c>
      <c r="U3924">
        <v>23.548629999999999</v>
      </c>
      <c r="V3924">
        <v>24.350280999999999</v>
      </c>
      <c r="W3924">
        <v>25.083691000000002</v>
      </c>
      <c r="X3924">
        <v>25.717960000000001</v>
      </c>
      <c r="Y3924">
        <v>26.241510000000002</v>
      </c>
      <c r="Z3924">
        <v>26.932473999999999</v>
      </c>
      <c r="AA3924">
        <v>27.781189000000001</v>
      </c>
      <c r="AB3924">
        <v>28.418011</v>
      </c>
      <c r="AC3924">
        <v>29.12932</v>
      </c>
      <c r="AD3924">
        <v>29.281431000000001</v>
      </c>
      <c r="AE3924">
        <v>29.866026000000002</v>
      </c>
      <c r="AF3924">
        <v>30.625540000000001</v>
      </c>
      <c r="AG3924">
        <v>31.724243000000001</v>
      </c>
      <c r="AH3924">
        <v>32.731715999999999</v>
      </c>
      <c r="AI3924">
        <v>34.045124000000001</v>
      </c>
      <c r="AJ3924">
        <v>35.012099999999997</v>
      </c>
      <c r="AK3924">
        <v>35.937995999999998</v>
      </c>
      <c r="AL3924">
        <v>36.490561999999997</v>
      </c>
      <c r="AM3924">
        <v>37.426521000000001</v>
      </c>
      <c r="AN3924">
        <v>38.440745999999997</v>
      </c>
      <c r="AO3924" s="1">
        <v>2.3E-2</v>
      </c>
    </row>
    <row r="3925" spans="1:41" hidden="1" x14ac:dyDescent="0.2">
      <c r="A3925" t="s">
        <v>2704</v>
      </c>
      <c r="B3925" t="s">
        <v>36</v>
      </c>
      <c r="C3925" t="s">
        <v>2648</v>
      </c>
      <c r="D3925" t="s">
        <v>2680</v>
      </c>
      <c r="E3925" t="s">
        <v>2669</v>
      </c>
      <c r="F3925" t="s">
        <v>2660</v>
      </c>
      <c r="I3925" t="s">
        <v>186</v>
      </c>
    </row>
    <row r="3926" spans="1:41" hidden="1" x14ac:dyDescent="0.2">
      <c r="A3926" t="s">
        <v>2704</v>
      </c>
      <c r="B3926" t="s">
        <v>11</v>
      </c>
      <c r="C3926" t="s">
        <v>2648</v>
      </c>
      <c r="D3926" t="s">
        <v>2680</v>
      </c>
      <c r="E3926" t="s">
        <v>2669</v>
      </c>
      <c r="F3926" t="s">
        <v>2660</v>
      </c>
      <c r="G3926" t="s">
        <v>2651</v>
      </c>
      <c r="H3926" t="s">
        <v>3186</v>
      </c>
      <c r="I3926" t="s">
        <v>186</v>
      </c>
      <c r="K3926">
        <v>10.514134</v>
      </c>
      <c r="L3926">
        <v>11.276685000000001</v>
      </c>
      <c r="M3926">
        <v>10.878072</v>
      </c>
      <c r="N3926">
        <v>11.820414</v>
      </c>
      <c r="O3926">
        <v>11.937346</v>
      </c>
      <c r="P3926">
        <v>12.110128</v>
      </c>
      <c r="Q3926">
        <v>12.497370999999999</v>
      </c>
      <c r="R3926">
        <v>13.052733999999999</v>
      </c>
      <c r="S3926">
        <v>13.488519999999999</v>
      </c>
      <c r="T3926">
        <v>13.993693</v>
      </c>
      <c r="U3926">
        <v>14.544129999999999</v>
      </c>
      <c r="V3926">
        <v>15.048819999999999</v>
      </c>
      <c r="W3926">
        <v>15.540597999999999</v>
      </c>
      <c r="X3926">
        <v>15.903653</v>
      </c>
      <c r="Y3926">
        <v>16.282564000000001</v>
      </c>
      <c r="Z3926">
        <v>16.549032</v>
      </c>
      <c r="AA3926">
        <v>16.805178000000002</v>
      </c>
      <c r="AB3926">
        <v>17.537298</v>
      </c>
      <c r="AC3926">
        <v>17.711566999999999</v>
      </c>
      <c r="AD3926">
        <v>18.917003999999999</v>
      </c>
      <c r="AE3926">
        <v>19.616119000000001</v>
      </c>
      <c r="AF3926">
        <v>20.289529999999999</v>
      </c>
      <c r="AG3926">
        <v>21.364405000000001</v>
      </c>
      <c r="AH3926">
        <v>22.266711999999998</v>
      </c>
      <c r="AI3926">
        <v>22.903002000000001</v>
      </c>
      <c r="AJ3926">
        <v>23.738568999999998</v>
      </c>
      <c r="AK3926">
        <v>24.380942999999998</v>
      </c>
      <c r="AL3926">
        <v>24.901785</v>
      </c>
      <c r="AM3926">
        <v>25.494377</v>
      </c>
      <c r="AN3926">
        <v>25.994721999999999</v>
      </c>
      <c r="AO3926" s="1">
        <v>3.2000000000000001E-2</v>
      </c>
    </row>
    <row r="3927" spans="1:41" hidden="1" x14ac:dyDescent="0.2">
      <c r="A3927" t="s">
        <v>2704</v>
      </c>
      <c r="B3927" t="s">
        <v>13</v>
      </c>
      <c r="C3927" t="s">
        <v>2648</v>
      </c>
      <c r="D3927" t="s">
        <v>2680</v>
      </c>
      <c r="E3927" t="s">
        <v>2669</v>
      </c>
      <c r="F3927" t="s">
        <v>2660</v>
      </c>
      <c r="G3927" t="s">
        <v>2652</v>
      </c>
      <c r="H3927" t="s">
        <v>3187</v>
      </c>
      <c r="I3927" t="s">
        <v>186</v>
      </c>
      <c r="K3927">
        <v>10.514134</v>
      </c>
      <c r="L3927">
        <v>11.273624</v>
      </c>
      <c r="M3927">
        <v>10.559595</v>
      </c>
      <c r="N3927">
        <v>11.263795999999999</v>
      </c>
      <c r="O3927">
        <v>11.275264</v>
      </c>
      <c r="P3927">
        <v>11.482939999999999</v>
      </c>
      <c r="Q3927">
        <v>11.848089999999999</v>
      </c>
      <c r="R3927">
        <v>12.359392</v>
      </c>
      <c r="S3927">
        <v>12.823569000000001</v>
      </c>
      <c r="T3927">
        <v>13.254849999999999</v>
      </c>
      <c r="U3927">
        <v>13.722403</v>
      </c>
      <c r="V3927">
        <v>14.232512</v>
      </c>
      <c r="W3927">
        <v>14.663937000000001</v>
      </c>
      <c r="X3927">
        <v>14.975398</v>
      </c>
      <c r="Y3927">
        <v>15.383304000000001</v>
      </c>
      <c r="Z3927">
        <v>15.803399000000001</v>
      </c>
      <c r="AA3927">
        <v>16.205625999999999</v>
      </c>
      <c r="AB3927">
        <v>16.809338</v>
      </c>
      <c r="AC3927">
        <v>17.199884000000001</v>
      </c>
      <c r="AD3927">
        <v>18.125277000000001</v>
      </c>
      <c r="AE3927">
        <v>18.848721000000001</v>
      </c>
      <c r="AF3927">
        <v>19.360797999999999</v>
      </c>
      <c r="AG3927">
        <v>20.056011000000002</v>
      </c>
      <c r="AH3927">
        <v>20.700371000000001</v>
      </c>
      <c r="AI3927">
        <v>21.245584000000001</v>
      </c>
      <c r="AJ3927">
        <v>22.110064999999999</v>
      </c>
      <c r="AK3927">
        <v>22.345524000000001</v>
      </c>
      <c r="AL3927">
        <v>22.870574999999999</v>
      </c>
      <c r="AM3927">
        <v>23.628399000000002</v>
      </c>
      <c r="AN3927">
        <v>24.151316000000001</v>
      </c>
      <c r="AO3927" s="1">
        <v>2.9000000000000001E-2</v>
      </c>
    </row>
    <row r="3928" spans="1:41" hidden="1" x14ac:dyDescent="0.2">
      <c r="A3928" t="s">
        <v>2704</v>
      </c>
      <c r="B3928" t="s">
        <v>15</v>
      </c>
      <c r="C3928" t="s">
        <v>2648</v>
      </c>
      <c r="D3928" t="s">
        <v>2680</v>
      </c>
      <c r="E3928" t="s">
        <v>2669</v>
      </c>
      <c r="F3928" t="s">
        <v>2660</v>
      </c>
      <c r="G3928" t="s">
        <v>2653</v>
      </c>
      <c r="H3928" t="s">
        <v>3188</v>
      </c>
      <c r="I3928" t="s">
        <v>186</v>
      </c>
      <c r="K3928">
        <v>10.514134</v>
      </c>
      <c r="L3928">
        <v>11.282783999999999</v>
      </c>
      <c r="M3928">
        <v>11.159860999999999</v>
      </c>
      <c r="N3928">
        <v>12.325602</v>
      </c>
      <c r="O3928">
        <v>12.504704</v>
      </c>
      <c r="P3928">
        <v>12.88912</v>
      </c>
      <c r="Q3928">
        <v>13.373606000000001</v>
      </c>
      <c r="R3928">
        <v>14.083803</v>
      </c>
      <c r="S3928">
        <v>15.291202999999999</v>
      </c>
      <c r="T3928">
        <v>15.687608000000001</v>
      </c>
      <c r="U3928">
        <v>16.228642000000001</v>
      </c>
      <c r="V3928">
        <v>16.873298999999999</v>
      </c>
      <c r="W3928">
        <v>17.487608000000002</v>
      </c>
      <c r="X3928">
        <v>17.916526999999999</v>
      </c>
      <c r="Y3928">
        <v>18.190529000000002</v>
      </c>
      <c r="Z3928">
        <v>18.836258000000001</v>
      </c>
      <c r="AA3928">
        <v>19.057165000000001</v>
      </c>
      <c r="AB3928">
        <v>19.971926</v>
      </c>
      <c r="AC3928">
        <v>20.150345000000002</v>
      </c>
      <c r="AD3928">
        <v>21.044612999999998</v>
      </c>
      <c r="AE3928">
        <v>21.707363000000001</v>
      </c>
      <c r="AF3928">
        <v>22.339483000000001</v>
      </c>
      <c r="AG3928">
        <v>23.259492999999999</v>
      </c>
      <c r="AH3928">
        <v>23.688654</v>
      </c>
      <c r="AI3928">
        <v>24.385926999999999</v>
      </c>
      <c r="AJ3928">
        <v>25.24288</v>
      </c>
      <c r="AK3928">
        <v>25.856283000000001</v>
      </c>
      <c r="AL3928">
        <v>26.605817999999999</v>
      </c>
      <c r="AM3928">
        <v>27.389015000000001</v>
      </c>
      <c r="AN3928">
        <v>28.000627999999999</v>
      </c>
      <c r="AO3928" s="1">
        <v>3.4000000000000002E-2</v>
      </c>
    </row>
    <row r="3929" spans="1:41" hidden="1" x14ac:dyDescent="0.2">
      <c r="A3929" t="s">
        <v>2704</v>
      </c>
      <c r="B3929" t="s">
        <v>21</v>
      </c>
      <c r="C3929" t="s">
        <v>2648</v>
      </c>
      <c r="D3929" t="s">
        <v>2680</v>
      </c>
      <c r="E3929" t="s">
        <v>2669</v>
      </c>
      <c r="F3929" t="s">
        <v>2655</v>
      </c>
      <c r="I3929" t="s">
        <v>186</v>
      </c>
    </row>
    <row r="3930" spans="1:41" hidden="1" x14ac:dyDescent="0.2">
      <c r="A3930" t="s">
        <v>2704</v>
      </c>
      <c r="B3930" t="s">
        <v>11</v>
      </c>
      <c r="C3930" t="s">
        <v>2648</v>
      </c>
      <c r="D3930" t="s">
        <v>2680</v>
      </c>
      <c r="E3930" t="s">
        <v>2669</v>
      </c>
      <c r="F3930" t="s">
        <v>2655</v>
      </c>
      <c r="G3930" t="s">
        <v>2651</v>
      </c>
      <c r="H3930" t="s">
        <v>3189</v>
      </c>
      <c r="I3930" t="s">
        <v>186</v>
      </c>
      <c r="K3930">
        <v>4.4924520000000001</v>
      </c>
      <c r="L3930">
        <v>3.702493</v>
      </c>
      <c r="M3930">
        <v>3.5235050000000001</v>
      </c>
      <c r="N3930">
        <v>3.3690959999999999</v>
      </c>
      <c r="O3930">
        <v>3.2863150000000001</v>
      </c>
      <c r="P3930">
        <v>3.3793229999999999</v>
      </c>
      <c r="Q3930">
        <v>3.6191979999999999</v>
      </c>
      <c r="R3930">
        <v>3.9005160000000001</v>
      </c>
      <c r="S3930">
        <v>4.1068499999999997</v>
      </c>
      <c r="T3930">
        <v>4.2583500000000001</v>
      </c>
      <c r="U3930">
        <v>4.4373009999999997</v>
      </c>
      <c r="V3930">
        <v>4.5412059999999999</v>
      </c>
      <c r="W3930">
        <v>4.703093</v>
      </c>
      <c r="X3930">
        <v>4.6994809999999996</v>
      </c>
      <c r="Y3930">
        <v>4.7052149999999999</v>
      </c>
      <c r="Z3930">
        <v>4.7766799999999998</v>
      </c>
      <c r="AA3930">
        <v>4.8589710000000004</v>
      </c>
      <c r="AB3930">
        <v>4.972512</v>
      </c>
      <c r="AC3930">
        <v>5.0660819999999998</v>
      </c>
      <c r="AD3930">
        <v>5.2325189999999999</v>
      </c>
      <c r="AE3930">
        <v>5.3227700000000002</v>
      </c>
      <c r="AF3930">
        <v>5.4138510000000002</v>
      </c>
      <c r="AG3930">
        <v>5.5052099999999999</v>
      </c>
      <c r="AH3930">
        <v>5.5439639999999999</v>
      </c>
      <c r="AI3930">
        <v>5.6269220000000004</v>
      </c>
      <c r="AJ3930">
        <v>5.7275669999999996</v>
      </c>
      <c r="AK3930">
        <v>5.8106179999999998</v>
      </c>
      <c r="AL3930">
        <v>5.9360309999999998</v>
      </c>
      <c r="AM3930">
        <v>6.0198429999999998</v>
      </c>
      <c r="AN3930">
        <v>6.1377059999999997</v>
      </c>
      <c r="AO3930" s="1">
        <v>1.0999999999999999E-2</v>
      </c>
    </row>
    <row r="3931" spans="1:41" hidden="1" x14ac:dyDescent="0.2">
      <c r="A3931" t="s">
        <v>2704</v>
      </c>
      <c r="B3931" t="s">
        <v>13</v>
      </c>
      <c r="C3931" t="s">
        <v>2648</v>
      </c>
      <c r="D3931" t="s">
        <v>2680</v>
      </c>
      <c r="E3931" t="s">
        <v>2669</v>
      </c>
      <c r="F3931" t="s">
        <v>2655</v>
      </c>
      <c r="G3931" t="s">
        <v>2652</v>
      </c>
      <c r="H3931" t="s">
        <v>3190</v>
      </c>
      <c r="I3931" t="s">
        <v>186</v>
      </c>
      <c r="K3931">
        <v>4.5052479999999999</v>
      </c>
      <c r="L3931">
        <v>3.4397690000000001</v>
      </c>
      <c r="M3931">
        <v>3.1076199999999998</v>
      </c>
      <c r="N3931">
        <v>2.8891</v>
      </c>
      <c r="O3931">
        <v>2.7801689999999999</v>
      </c>
      <c r="P3931">
        <v>2.82314</v>
      </c>
      <c r="Q3931">
        <v>2.9434339999999999</v>
      </c>
      <c r="R3931">
        <v>3.1899229999999998</v>
      </c>
      <c r="S3931">
        <v>3.3625949999999998</v>
      </c>
      <c r="T3931">
        <v>3.4985689999999998</v>
      </c>
      <c r="U3931">
        <v>3.6028280000000001</v>
      </c>
      <c r="V3931">
        <v>3.6591649999999998</v>
      </c>
      <c r="W3931">
        <v>3.8124150000000001</v>
      </c>
      <c r="X3931">
        <v>3.858352</v>
      </c>
      <c r="Y3931">
        <v>3.8771990000000001</v>
      </c>
      <c r="Z3931">
        <v>3.9299879999999998</v>
      </c>
      <c r="AA3931">
        <v>3.978993</v>
      </c>
      <c r="AB3931">
        <v>4.0107989999999996</v>
      </c>
      <c r="AC3931">
        <v>4.0881670000000003</v>
      </c>
      <c r="AD3931">
        <v>4.1433150000000003</v>
      </c>
      <c r="AE3931">
        <v>4.1867340000000004</v>
      </c>
      <c r="AF3931">
        <v>4.1799759999999999</v>
      </c>
      <c r="AG3931">
        <v>4.2114200000000004</v>
      </c>
      <c r="AH3931">
        <v>4.2848170000000003</v>
      </c>
      <c r="AI3931">
        <v>4.369319</v>
      </c>
      <c r="AJ3931">
        <v>4.437233</v>
      </c>
      <c r="AK3931">
        <v>4.4769649999999999</v>
      </c>
      <c r="AL3931">
        <v>4.5133580000000002</v>
      </c>
      <c r="AM3931">
        <v>4.5802949999999996</v>
      </c>
      <c r="AN3931">
        <v>4.645086</v>
      </c>
      <c r="AO3931" s="1">
        <v>1E-3</v>
      </c>
    </row>
    <row r="3932" spans="1:41" hidden="1" x14ac:dyDescent="0.2">
      <c r="A3932" t="s">
        <v>2704</v>
      </c>
      <c r="B3932" t="s">
        <v>15</v>
      </c>
      <c r="C3932" t="s">
        <v>2648</v>
      </c>
      <c r="D3932" t="s">
        <v>2680</v>
      </c>
      <c r="E3932" t="s">
        <v>2669</v>
      </c>
      <c r="F3932" t="s">
        <v>2655</v>
      </c>
      <c r="G3932" t="s">
        <v>2653</v>
      </c>
      <c r="H3932" t="s">
        <v>3191</v>
      </c>
      <c r="I3932" t="s">
        <v>186</v>
      </c>
      <c r="K3932">
        <v>4.4795959999999999</v>
      </c>
      <c r="L3932">
        <v>4.2605839999999997</v>
      </c>
      <c r="M3932">
        <v>4.3511939999999996</v>
      </c>
      <c r="N3932">
        <v>4.3647280000000004</v>
      </c>
      <c r="O3932">
        <v>4.4204619999999997</v>
      </c>
      <c r="P3932">
        <v>4.7016239999999998</v>
      </c>
      <c r="Q3932">
        <v>4.9492960000000004</v>
      </c>
      <c r="R3932">
        <v>5.390021</v>
      </c>
      <c r="S3932">
        <v>5.8229990000000003</v>
      </c>
      <c r="T3932">
        <v>6.1470019999999996</v>
      </c>
      <c r="U3932">
        <v>6.4989090000000003</v>
      </c>
      <c r="V3932">
        <v>6.8296789999999996</v>
      </c>
      <c r="W3932">
        <v>7.0962180000000004</v>
      </c>
      <c r="X3932">
        <v>7.3327549999999997</v>
      </c>
      <c r="Y3932">
        <v>7.5068960000000002</v>
      </c>
      <c r="Z3932">
        <v>7.8198109999999996</v>
      </c>
      <c r="AA3932">
        <v>7.990138</v>
      </c>
      <c r="AB3932">
        <v>8.2079310000000003</v>
      </c>
      <c r="AC3932">
        <v>8.5038549999999997</v>
      </c>
      <c r="AD3932">
        <v>8.8674780000000002</v>
      </c>
      <c r="AE3932">
        <v>9.1292089999999995</v>
      </c>
      <c r="AF3932">
        <v>9.2992559999999997</v>
      </c>
      <c r="AG3932">
        <v>9.4466750000000008</v>
      </c>
      <c r="AH3932">
        <v>9.8175860000000004</v>
      </c>
      <c r="AI3932">
        <v>10.123633999999999</v>
      </c>
      <c r="AJ3932">
        <v>10.392920999999999</v>
      </c>
      <c r="AK3932">
        <v>10.819799</v>
      </c>
      <c r="AL3932">
        <v>11.143801</v>
      </c>
      <c r="AM3932">
        <v>11.598198999999999</v>
      </c>
      <c r="AN3932">
        <v>11.936417</v>
      </c>
      <c r="AO3932" s="1">
        <v>3.4000000000000002E-2</v>
      </c>
    </row>
    <row r="3933" spans="1:41" hidden="1" x14ac:dyDescent="0.2">
      <c r="A3933" t="s">
        <v>2704</v>
      </c>
      <c r="B3933" t="s">
        <v>114</v>
      </c>
      <c r="C3933" t="s">
        <v>2648</v>
      </c>
      <c r="D3933" t="s">
        <v>2680</v>
      </c>
      <c r="E3933" t="s">
        <v>2669</v>
      </c>
      <c r="F3933" t="s">
        <v>2670</v>
      </c>
      <c r="I3933" t="s">
        <v>186</v>
      </c>
    </row>
    <row r="3934" spans="1:41" hidden="1" x14ac:dyDescent="0.2">
      <c r="A3934" t="s">
        <v>2704</v>
      </c>
      <c r="B3934" t="s">
        <v>11</v>
      </c>
      <c r="C3934" t="s">
        <v>2648</v>
      </c>
      <c r="D3934" t="s">
        <v>2680</v>
      </c>
      <c r="E3934" t="s">
        <v>2669</v>
      </c>
      <c r="F3934" t="s">
        <v>2670</v>
      </c>
      <c r="G3934" t="s">
        <v>2651</v>
      </c>
      <c r="H3934" t="s">
        <v>3192</v>
      </c>
      <c r="I3934" t="s">
        <v>186</v>
      </c>
      <c r="K3934">
        <v>2.0490439999999999</v>
      </c>
      <c r="L3934">
        <v>2.0671029999999999</v>
      </c>
      <c r="M3934">
        <v>2.0761409999999998</v>
      </c>
      <c r="N3934">
        <v>2.1211150000000001</v>
      </c>
      <c r="O3934">
        <v>2.1562260000000002</v>
      </c>
      <c r="P3934">
        <v>2.1912020000000001</v>
      </c>
      <c r="Q3934">
        <v>2.2405629999999999</v>
      </c>
      <c r="R3934">
        <v>2.3003089999999999</v>
      </c>
      <c r="S3934">
        <v>2.347038</v>
      </c>
      <c r="T3934">
        <v>2.395016</v>
      </c>
      <c r="U3934">
        <v>2.4419059999999999</v>
      </c>
      <c r="V3934">
        <v>2.4897960000000001</v>
      </c>
      <c r="W3934">
        <v>2.557795</v>
      </c>
      <c r="X3934">
        <v>2.6061450000000002</v>
      </c>
      <c r="Y3934">
        <v>2.657724</v>
      </c>
      <c r="Z3934">
        <v>2.711592</v>
      </c>
      <c r="AA3934">
        <v>2.7612990000000002</v>
      </c>
      <c r="AB3934">
        <v>2.8110970000000002</v>
      </c>
      <c r="AC3934">
        <v>2.8686099999999999</v>
      </c>
      <c r="AD3934">
        <v>2.931324</v>
      </c>
      <c r="AE3934">
        <v>2.9944380000000002</v>
      </c>
      <c r="AF3934">
        <v>3.053086</v>
      </c>
      <c r="AG3934">
        <v>3.1185749999999999</v>
      </c>
      <c r="AH3934">
        <v>3.1851349999999998</v>
      </c>
      <c r="AI3934">
        <v>3.258785</v>
      </c>
      <c r="AJ3934">
        <v>3.3284739999999999</v>
      </c>
      <c r="AK3934">
        <v>3.396242</v>
      </c>
      <c r="AL3934">
        <v>3.4657239999999998</v>
      </c>
      <c r="AM3934">
        <v>3.5384370000000001</v>
      </c>
      <c r="AN3934">
        <v>3.6114190000000002</v>
      </c>
      <c r="AO3934" s="1">
        <v>0.02</v>
      </c>
    </row>
    <row r="3935" spans="1:41" hidden="1" x14ac:dyDescent="0.2">
      <c r="A3935" t="s">
        <v>2704</v>
      </c>
      <c r="B3935" t="s">
        <v>13</v>
      </c>
      <c r="C3935" t="s">
        <v>2648</v>
      </c>
      <c r="D3935" t="s">
        <v>2680</v>
      </c>
      <c r="E3935" t="s">
        <v>2669</v>
      </c>
      <c r="F3935" t="s">
        <v>2670</v>
      </c>
      <c r="G3935" t="s">
        <v>2652</v>
      </c>
      <c r="H3935" t="s">
        <v>3193</v>
      </c>
      <c r="I3935" t="s">
        <v>186</v>
      </c>
      <c r="K3935">
        <v>2.0981529999999999</v>
      </c>
      <c r="L3935">
        <v>1.9999</v>
      </c>
      <c r="M3935">
        <v>2.0495869999999998</v>
      </c>
      <c r="N3935">
        <v>2.1139519999999998</v>
      </c>
      <c r="O3935">
        <v>2.1362580000000002</v>
      </c>
      <c r="P3935">
        <v>2.169664</v>
      </c>
      <c r="Q3935">
        <v>2.226448</v>
      </c>
      <c r="R3935">
        <v>2.282775</v>
      </c>
      <c r="S3935">
        <v>2.3283200000000002</v>
      </c>
      <c r="T3935">
        <v>2.3762819999999998</v>
      </c>
      <c r="U3935">
        <v>2.4330379999999998</v>
      </c>
      <c r="V3935">
        <v>2.5061939999999998</v>
      </c>
      <c r="W3935">
        <v>2.567898</v>
      </c>
      <c r="X3935">
        <v>2.6365229999999999</v>
      </c>
      <c r="Y3935">
        <v>2.6955100000000001</v>
      </c>
      <c r="Z3935">
        <v>2.7401179999999998</v>
      </c>
      <c r="AA3935">
        <v>2.7985630000000001</v>
      </c>
      <c r="AB3935">
        <v>2.857005</v>
      </c>
      <c r="AC3935">
        <v>2.9143029999999999</v>
      </c>
      <c r="AD3935">
        <v>2.9824169999999999</v>
      </c>
      <c r="AE3935">
        <v>3.0441660000000001</v>
      </c>
      <c r="AF3935">
        <v>3.099364</v>
      </c>
      <c r="AG3935">
        <v>3.1569660000000002</v>
      </c>
      <c r="AH3935">
        <v>3.214334</v>
      </c>
      <c r="AI3935">
        <v>3.2719529999999999</v>
      </c>
      <c r="AJ3935">
        <v>3.3321710000000002</v>
      </c>
      <c r="AK3935">
        <v>3.3824649999999998</v>
      </c>
      <c r="AL3935">
        <v>3.4391219999999998</v>
      </c>
      <c r="AM3935">
        <v>3.4935160000000001</v>
      </c>
      <c r="AN3935">
        <v>3.5433940000000002</v>
      </c>
      <c r="AO3935" s="1">
        <v>1.7999999999999999E-2</v>
      </c>
    </row>
    <row r="3936" spans="1:41" hidden="1" x14ac:dyDescent="0.2">
      <c r="A3936" t="s">
        <v>2704</v>
      </c>
      <c r="B3936" t="s">
        <v>15</v>
      </c>
      <c r="C3936" t="s">
        <v>2648</v>
      </c>
      <c r="D3936" t="s">
        <v>2680</v>
      </c>
      <c r="E3936" t="s">
        <v>2669</v>
      </c>
      <c r="F3936" t="s">
        <v>2670</v>
      </c>
      <c r="G3936" t="s">
        <v>2653</v>
      </c>
      <c r="H3936" t="s">
        <v>3194</v>
      </c>
      <c r="I3936" t="s">
        <v>186</v>
      </c>
      <c r="K3936">
        <v>2.0982319999999999</v>
      </c>
      <c r="L3936">
        <v>2.0318239999999999</v>
      </c>
      <c r="M3936">
        <v>2.1215790000000001</v>
      </c>
      <c r="N3936">
        <v>2.268672</v>
      </c>
      <c r="O3936">
        <v>2.1885430000000001</v>
      </c>
      <c r="P3936">
        <v>2.2353809999999998</v>
      </c>
      <c r="Q3936">
        <v>2.2889650000000001</v>
      </c>
      <c r="R3936">
        <v>2.3482949999999998</v>
      </c>
      <c r="S3936">
        <v>2.39716</v>
      </c>
      <c r="T3936">
        <v>2.4501840000000001</v>
      </c>
      <c r="U3936">
        <v>2.4917349999999998</v>
      </c>
      <c r="V3936">
        <v>2.5277340000000001</v>
      </c>
      <c r="W3936">
        <v>2.5681560000000001</v>
      </c>
      <c r="X3936">
        <v>2.6088740000000001</v>
      </c>
      <c r="Y3936">
        <v>2.65774</v>
      </c>
      <c r="Z3936">
        <v>2.7000069999999998</v>
      </c>
      <c r="AA3936">
        <v>2.7484389999999999</v>
      </c>
      <c r="AB3936">
        <v>2.8032590000000002</v>
      </c>
      <c r="AC3936">
        <v>2.8602859999999999</v>
      </c>
      <c r="AD3936">
        <v>2.9192070000000001</v>
      </c>
      <c r="AE3936">
        <v>2.9811049999999999</v>
      </c>
      <c r="AF3936">
        <v>3.0419480000000001</v>
      </c>
      <c r="AG3936">
        <v>3.1063640000000001</v>
      </c>
      <c r="AH3936">
        <v>3.173308</v>
      </c>
      <c r="AI3936">
        <v>3.2463389999999999</v>
      </c>
      <c r="AJ3936">
        <v>3.3122189999999998</v>
      </c>
      <c r="AK3936">
        <v>3.384957</v>
      </c>
      <c r="AL3936">
        <v>3.460089</v>
      </c>
      <c r="AM3936">
        <v>3.5365760000000002</v>
      </c>
      <c r="AN3936">
        <v>3.618147</v>
      </c>
      <c r="AO3936" s="1">
        <v>1.9E-2</v>
      </c>
    </row>
    <row r="3937" spans="1:41" hidden="1" x14ac:dyDescent="0.2">
      <c r="A3937" t="s">
        <v>2704</v>
      </c>
      <c r="B3937" t="s">
        <v>118</v>
      </c>
      <c r="C3937" t="s">
        <v>2648</v>
      </c>
      <c r="D3937" t="s">
        <v>2680</v>
      </c>
      <c r="E3937" t="s">
        <v>2669</v>
      </c>
      <c r="F3937" t="s">
        <v>2671</v>
      </c>
      <c r="I3937" t="s">
        <v>186</v>
      </c>
    </row>
    <row r="3938" spans="1:41" hidden="1" x14ac:dyDescent="0.2">
      <c r="A3938" t="s">
        <v>2704</v>
      </c>
      <c r="B3938" t="s">
        <v>11</v>
      </c>
      <c r="C3938" t="s">
        <v>2648</v>
      </c>
      <c r="D3938" t="s">
        <v>2680</v>
      </c>
      <c r="E3938" t="s">
        <v>2669</v>
      </c>
      <c r="F3938" t="s">
        <v>2671</v>
      </c>
      <c r="G3938" t="s">
        <v>2651</v>
      </c>
      <c r="H3938" t="s">
        <v>3195</v>
      </c>
      <c r="I3938" t="s">
        <v>186</v>
      </c>
      <c r="K3938">
        <v>0.71666399999999997</v>
      </c>
      <c r="L3938">
        <v>0.73504000000000003</v>
      </c>
      <c r="M3938">
        <v>0.75029400000000002</v>
      </c>
      <c r="N3938">
        <v>0.76839900000000005</v>
      </c>
      <c r="O3938">
        <v>0.788937</v>
      </c>
      <c r="P3938">
        <v>0.80945999999999996</v>
      </c>
      <c r="Q3938">
        <v>0.83239399999999997</v>
      </c>
      <c r="R3938">
        <v>0.85455099999999995</v>
      </c>
      <c r="S3938">
        <v>0.87787400000000004</v>
      </c>
      <c r="T3938">
        <v>0.90090700000000001</v>
      </c>
      <c r="U3938">
        <v>0.92300800000000005</v>
      </c>
      <c r="V3938">
        <v>0.946218</v>
      </c>
      <c r="W3938">
        <v>0.96992599999999995</v>
      </c>
      <c r="X3938">
        <v>0.99299499999999996</v>
      </c>
      <c r="Y3938">
        <v>1.0178720000000001</v>
      </c>
      <c r="Z3938">
        <v>1.043312</v>
      </c>
      <c r="AA3938">
        <v>1.06792</v>
      </c>
      <c r="AB3938">
        <v>1.094794</v>
      </c>
      <c r="AC3938">
        <v>1.1221639999999999</v>
      </c>
      <c r="AD3938">
        <v>1.150844</v>
      </c>
      <c r="AE3938">
        <v>1.1802429999999999</v>
      </c>
      <c r="AF3938">
        <v>1.2105250000000001</v>
      </c>
      <c r="AG3938">
        <v>1.2417180000000001</v>
      </c>
      <c r="AH3938">
        <v>1.273598</v>
      </c>
      <c r="AI3938">
        <v>1.306138</v>
      </c>
      <c r="AJ3938">
        <v>1.3396779999999999</v>
      </c>
      <c r="AK3938">
        <v>1.373974</v>
      </c>
      <c r="AL3938">
        <v>1.4092260000000001</v>
      </c>
      <c r="AM3938">
        <v>1.4454959999999999</v>
      </c>
      <c r="AN3938">
        <v>1.482631</v>
      </c>
      <c r="AO3938" s="1">
        <v>2.5000000000000001E-2</v>
      </c>
    </row>
    <row r="3939" spans="1:41" hidden="1" x14ac:dyDescent="0.2">
      <c r="A3939" t="s">
        <v>2704</v>
      </c>
      <c r="B3939" t="s">
        <v>13</v>
      </c>
      <c r="C3939" t="s">
        <v>2648</v>
      </c>
      <c r="D3939" t="s">
        <v>2680</v>
      </c>
      <c r="E3939" t="s">
        <v>2669</v>
      </c>
      <c r="F3939" t="s">
        <v>2671</v>
      </c>
      <c r="G3939" t="s">
        <v>2652</v>
      </c>
      <c r="H3939" t="s">
        <v>3196</v>
      </c>
      <c r="I3939" t="s">
        <v>186</v>
      </c>
      <c r="K3939">
        <v>0.71666399999999997</v>
      </c>
      <c r="L3939">
        <v>0.73484000000000005</v>
      </c>
      <c r="M3939">
        <v>0.74964900000000001</v>
      </c>
      <c r="N3939">
        <v>0.76737900000000003</v>
      </c>
      <c r="O3939">
        <v>0.78814099999999998</v>
      </c>
      <c r="P3939">
        <v>0.80953200000000003</v>
      </c>
      <c r="Q3939">
        <v>0.83399000000000001</v>
      </c>
      <c r="R3939">
        <v>0.85847700000000005</v>
      </c>
      <c r="S3939">
        <v>0.88492099999999996</v>
      </c>
      <c r="T3939">
        <v>0.91161899999999996</v>
      </c>
      <c r="U3939">
        <v>0.93797600000000003</v>
      </c>
      <c r="V3939">
        <v>0.96588700000000005</v>
      </c>
      <c r="W3939">
        <v>0.99419800000000003</v>
      </c>
      <c r="X3939">
        <v>1.0216259999999999</v>
      </c>
      <c r="Y3939">
        <v>1.050554</v>
      </c>
      <c r="Z3939">
        <v>1.079626</v>
      </c>
      <c r="AA3939">
        <v>1.107971</v>
      </c>
      <c r="AB3939">
        <v>1.137537</v>
      </c>
      <c r="AC3939">
        <v>1.167205</v>
      </c>
      <c r="AD3939">
        <v>1.198455</v>
      </c>
      <c r="AE3939">
        <v>1.229571</v>
      </c>
      <c r="AF3939">
        <v>1.261082</v>
      </c>
      <c r="AG3939">
        <v>1.292565</v>
      </c>
      <c r="AH3939">
        <v>1.324219</v>
      </c>
      <c r="AI3939">
        <v>1.3556999999999999</v>
      </c>
      <c r="AJ3939">
        <v>1.38798</v>
      </c>
      <c r="AK3939">
        <v>1.41927</v>
      </c>
      <c r="AL3939">
        <v>1.450377</v>
      </c>
      <c r="AM3939">
        <v>1.4812000000000001</v>
      </c>
      <c r="AN3939">
        <v>1.511145</v>
      </c>
      <c r="AO3939" s="1">
        <v>2.5999999999999999E-2</v>
      </c>
    </row>
    <row r="3940" spans="1:41" hidden="1" x14ac:dyDescent="0.2">
      <c r="A3940" t="s">
        <v>2704</v>
      </c>
      <c r="B3940" t="s">
        <v>15</v>
      </c>
      <c r="C3940" t="s">
        <v>2648</v>
      </c>
      <c r="D3940" t="s">
        <v>2680</v>
      </c>
      <c r="E3940" t="s">
        <v>2669</v>
      </c>
      <c r="F3940" t="s">
        <v>2671</v>
      </c>
      <c r="G3940" t="s">
        <v>2653</v>
      </c>
      <c r="H3940" t="s">
        <v>3197</v>
      </c>
      <c r="I3940" t="s">
        <v>186</v>
      </c>
      <c r="K3940">
        <v>0.71666399999999997</v>
      </c>
      <c r="L3940">
        <v>0.73543700000000001</v>
      </c>
      <c r="M3940">
        <v>0.750969</v>
      </c>
      <c r="N3940">
        <v>0.76923799999999998</v>
      </c>
      <c r="O3940">
        <v>0.79012199999999999</v>
      </c>
      <c r="P3940">
        <v>0.80982799999999999</v>
      </c>
      <c r="Q3940">
        <v>0.83080900000000002</v>
      </c>
      <c r="R3940">
        <v>0.849993</v>
      </c>
      <c r="S3940">
        <v>0.86969099999999999</v>
      </c>
      <c r="T3940">
        <v>0.88810100000000003</v>
      </c>
      <c r="U3940">
        <v>0.90458700000000003</v>
      </c>
      <c r="V3940">
        <v>0.92150100000000001</v>
      </c>
      <c r="W3940">
        <v>0.93859999999999999</v>
      </c>
      <c r="X3940">
        <v>0.95498099999999997</v>
      </c>
      <c r="Y3940">
        <v>0.973383</v>
      </c>
      <c r="Z3940">
        <v>0.99298500000000001</v>
      </c>
      <c r="AA3940">
        <v>1.0124759999999999</v>
      </c>
      <c r="AB3940">
        <v>1.034653</v>
      </c>
      <c r="AC3940">
        <v>1.057984</v>
      </c>
      <c r="AD3940">
        <v>1.0826420000000001</v>
      </c>
      <c r="AE3940">
        <v>1.1084750000000001</v>
      </c>
      <c r="AF3940">
        <v>1.135473</v>
      </c>
      <c r="AG3940">
        <v>1.163672</v>
      </c>
      <c r="AH3940">
        <v>1.1932210000000001</v>
      </c>
      <c r="AI3940">
        <v>1.2238979999999999</v>
      </c>
      <c r="AJ3940">
        <v>1.2559340000000001</v>
      </c>
      <c r="AK3940">
        <v>1.2892440000000001</v>
      </c>
      <c r="AL3940">
        <v>1.3238799999999999</v>
      </c>
      <c r="AM3940">
        <v>1.3598269999999999</v>
      </c>
      <c r="AN3940">
        <v>1.397079</v>
      </c>
      <c r="AO3940" s="1">
        <v>2.3E-2</v>
      </c>
    </row>
    <row r="3941" spans="1:41" hidden="1" x14ac:dyDescent="0.2">
      <c r="A3941" t="s">
        <v>2704</v>
      </c>
      <c r="B3941" t="s">
        <v>122</v>
      </c>
    </row>
    <row r="3942" spans="1:41" hidden="1" x14ac:dyDescent="0.2">
      <c r="A3942" t="s">
        <v>2704</v>
      </c>
      <c r="B3942" t="s">
        <v>9</v>
      </c>
      <c r="C3942" t="s">
        <v>2648</v>
      </c>
      <c r="D3942" t="s">
        <v>2680</v>
      </c>
      <c r="E3942" t="s">
        <v>2672</v>
      </c>
      <c r="F3942" t="s">
        <v>2650</v>
      </c>
      <c r="I3942" t="s">
        <v>186</v>
      </c>
    </row>
    <row r="3943" spans="1:41" hidden="1" x14ac:dyDescent="0.2">
      <c r="A3943" t="s">
        <v>2704</v>
      </c>
      <c r="B3943" t="s">
        <v>11</v>
      </c>
      <c r="C3943" t="s">
        <v>2648</v>
      </c>
      <c r="D3943" t="s">
        <v>2680</v>
      </c>
      <c r="E3943" t="s">
        <v>2672</v>
      </c>
      <c r="F3943" t="s">
        <v>2650</v>
      </c>
      <c r="G3943" t="s">
        <v>2651</v>
      </c>
      <c r="H3943" t="s">
        <v>3198</v>
      </c>
      <c r="I3943" t="s">
        <v>186</v>
      </c>
      <c r="K3943">
        <v>17.856767999999999</v>
      </c>
      <c r="L3943">
        <v>20.065269000000001</v>
      </c>
      <c r="M3943">
        <v>19.868395</v>
      </c>
      <c r="N3943">
        <v>20.507078</v>
      </c>
      <c r="O3943">
        <v>20.921800999999999</v>
      </c>
      <c r="P3943">
        <v>21.538347000000002</v>
      </c>
      <c r="Q3943">
        <v>22.422235000000001</v>
      </c>
      <c r="R3943">
        <v>23.541332000000001</v>
      </c>
      <c r="S3943">
        <v>24.603897</v>
      </c>
      <c r="T3943">
        <v>25.697482999999998</v>
      </c>
      <c r="U3943">
        <v>26.791212000000002</v>
      </c>
      <c r="V3943">
        <v>27.817326999999999</v>
      </c>
      <c r="W3943">
        <v>28.865393000000001</v>
      </c>
      <c r="X3943">
        <v>29.830055000000002</v>
      </c>
      <c r="Y3943">
        <v>30.728570999999999</v>
      </c>
      <c r="Z3943">
        <v>31.655398999999999</v>
      </c>
      <c r="AA3943">
        <v>32.635216</v>
      </c>
      <c r="AB3943">
        <v>33.636828999999999</v>
      </c>
      <c r="AC3943">
        <v>34.565807</v>
      </c>
      <c r="AD3943">
        <v>35.734668999999997</v>
      </c>
      <c r="AE3943">
        <v>36.857159000000003</v>
      </c>
      <c r="AF3943">
        <v>37.825812999999997</v>
      </c>
      <c r="AG3943">
        <v>38.962840999999997</v>
      </c>
      <c r="AH3943">
        <v>40.193634000000003</v>
      </c>
      <c r="AI3943">
        <v>41.250084000000001</v>
      </c>
      <c r="AJ3943">
        <v>42.385323</v>
      </c>
      <c r="AK3943">
        <v>43.500453999999998</v>
      </c>
      <c r="AL3943">
        <v>44.586863999999998</v>
      </c>
      <c r="AM3943">
        <v>45.604182999999999</v>
      </c>
      <c r="AN3943">
        <v>46.605186000000003</v>
      </c>
      <c r="AO3943" s="1">
        <v>3.4000000000000002E-2</v>
      </c>
    </row>
    <row r="3944" spans="1:41" hidden="1" x14ac:dyDescent="0.2">
      <c r="A3944" t="s">
        <v>2704</v>
      </c>
      <c r="B3944" t="s">
        <v>13</v>
      </c>
      <c r="C3944" t="s">
        <v>2648</v>
      </c>
      <c r="D3944" t="s">
        <v>2680</v>
      </c>
      <c r="E3944" t="s">
        <v>2672</v>
      </c>
      <c r="F3944" t="s">
        <v>2650</v>
      </c>
      <c r="G3944" t="s">
        <v>2652</v>
      </c>
      <c r="H3944" t="s">
        <v>3199</v>
      </c>
      <c r="I3944" t="s">
        <v>186</v>
      </c>
      <c r="K3944">
        <v>17.856542999999999</v>
      </c>
      <c r="L3944">
        <v>19.641611000000001</v>
      </c>
      <c r="M3944">
        <v>19.080061000000001</v>
      </c>
      <c r="N3944">
        <v>19.071714</v>
      </c>
      <c r="O3944">
        <v>19.051497999999999</v>
      </c>
      <c r="P3944">
        <v>19.280847999999999</v>
      </c>
      <c r="Q3944">
        <v>19.719850999999998</v>
      </c>
      <c r="R3944">
        <v>20.407705</v>
      </c>
      <c r="S3944">
        <v>21.244112000000001</v>
      </c>
      <c r="T3944">
        <v>22.071484000000002</v>
      </c>
      <c r="U3944">
        <v>22.890982000000001</v>
      </c>
      <c r="V3944">
        <v>23.882041999999998</v>
      </c>
      <c r="W3944">
        <v>24.953810000000001</v>
      </c>
      <c r="X3944">
        <v>25.834032000000001</v>
      </c>
      <c r="Y3944">
        <v>26.583454</v>
      </c>
      <c r="Z3944">
        <v>27.346972999999998</v>
      </c>
      <c r="AA3944">
        <v>28.211084</v>
      </c>
      <c r="AB3944">
        <v>29.165030000000002</v>
      </c>
      <c r="AC3944">
        <v>29.990888999999999</v>
      </c>
      <c r="AD3944">
        <v>31.062010000000001</v>
      </c>
      <c r="AE3944">
        <v>31.976994000000001</v>
      </c>
      <c r="AF3944">
        <v>32.823875000000001</v>
      </c>
      <c r="AG3944">
        <v>33.656776000000001</v>
      </c>
      <c r="AH3944">
        <v>34.447074999999998</v>
      </c>
      <c r="AI3944">
        <v>35.214455000000001</v>
      </c>
      <c r="AJ3944">
        <v>35.939624999999999</v>
      </c>
      <c r="AK3944">
        <v>36.537242999999997</v>
      </c>
      <c r="AL3944">
        <v>37.103065000000001</v>
      </c>
      <c r="AM3944">
        <v>37.859797999999998</v>
      </c>
      <c r="AN3944">
        <v>38.545169999999999</v>
      </c>
      <c r="AO3944" s="1">
        <v>2.7E-2</v>
      </c>
    </row>
    <row r="3945" spans="1:41" hidden="1" x14ac:dyDescent="0.2">
      <c r="A3945" t="s">
        <v>2704</v>
      </c>
      <c r="B3945" t="s">
        <v>15</v>
      </c>
      <c r="C3945" t="s">
        <v>2648</v>
      </c>
      <c r="D3945" t="s">
        <v>2680</v>
      </c>
      <c r="E3945" t="s">
        <v>2672</v>
      </c>
      <c r="F3945" t="s">
        <v>2650</v>
      </c>
      <c r="G3945" t="s">
        <v>2653</v>
      </c>
      <c r="H3945" t="s">
        <v>3200</v>
      </c>
      <c r="I3945" t="s">
        <v>186</v>
      </c>
      <c r="K3945">
        <v>17.857033000000001</v>
      </c>
      <c r="L3945">
        <v>20.500332</v>
      </c>
      <c r="M3945">
        <v>20.963847999999999</v>
      </c>
      <c r="N3945">
        <v>22.499796</v>
      </c>
      <c r="O3945">
        <v>23.834011</v>
      </c>
      <c r="P3945">
        <v>25.182220000000001</v>
      </c>
      <c r="Q3945">
        <v>26.543513999999998</v>
      </c>
      <c r="R3945">
        <v>28.013034999999999</v>
      </c>
      <c r="S3945">
        <v>29.976519</v>
      </c>
      <c r="T3945">
        <v>31.681082</v>
      </c>
      <c r="U3945">
        <v>33.309215999999999</v>
      </c>
      <c r="V3945">
        <v>34.844150999999997</v>
      </c>
      <c r="W3945">
        <v>36.296387000000003</v>
      </c>
      <c r="X3945">
        <v>37.647120999999999</v>
      </c>
      <c r="Y3945">
        <v>38.768329999999999</v>
      </c>
      <c r="Z3945">
        <v>40.101478999999998</v>
      </c>
      <c r="AA3945">
        <v>41.298149000000002</v>
      </c>
      <c r="AB3945">
        <v>42.582763999999997</v>
      </c>
      <c r="AC3945">
        <v>43.914473999999998</v>
      </c>
      <c r="AD3945">
        <v>45.036239999999999</v>
      </c>
      <c r="AE3945">
        <v>46.084358000000002</v>
      </c>
      <c r="AF3945">
        <v>47.104438999999999</v>
      </c>
      <c r="AG3945">
        <v>48.354816</v>
      </c>
      <c r="AH3945">
        <v>49.892646999999997</v>
      </c>
      <c r="AI3945">
        <v>51.569983999999998</v>
      </c>
      <c r="AJ3945">
        <v>53.161037</v>
      </c>
      <c r="AK3945">
        <v>54.717723999999997</v>
      </c>
      <c r="AL3945">
        <v>56.194110999999999</v>
      </c>
      <c r="AM3945">
        <v>57.829425999999998</v>
      </c>
      <c r="AN3945">
        <v>59.355362</v>
      </c>
      <c r="AO3945" s="1">
        <v>4.2000000000000003E-2</v>
      </c>
    </row>
    <row r="3946" spans="1:41" hidden="1" x14ac:dyDescent="0.2">
      <c r="A3946" t="s">
        <v>2704</v>
      </c>
      <c r="B3946" t="s">
        <v>79</v>
      </c>
      <c r="C3946" t="s">
        <v>2648</v>
      </c>
      <c r="D3946" t="s">
        <v>2680</v>
      </c>
      <c r="E3946" t="s">
        <v>2672</v>
      </c>
      <c r="F3946" t="s">
        <v>2665</v>
      </c>
      <c r="I3946" t="s">
        <v>186</v>
      </c>
    </row>
    <row r="3947" spans="1:41" hidden="1" x14ac:dyDescent="0.2">
      <c r="A3947" t="s">
        <v>2704</v>
      </c>
      <c r="B3947" t="s">
        <v>11</v>
      </c>
      <c r="C3947" t="s">
        <v>2648</v>
      </c>
      <c r="D3947" t="s">
        <v>2680</v>
      </c>
      <c r="E3947" t="s">
        <v>2672</v>
      </c>
      <c r="F3947" t="s">
        <v>2665</v>
      </c>
      <c r="G3947" t="s">
        <v>2651</v>
      </c>
      <c r="H3947" t="s">
        <v>3201</v>
      </c>
      <c r="I3947" t="s">
        <v>186</v>
      </c>
      <c r="K3947">
        <v>25.084902</v>
      </c>
      <c r="L3947">
        <v>25.690491000000002</v>
      </c>
      <c r="M3947">
        <v>27.144221999999999</v>
      </c>
      <c r="N3947">
        <v>27.488786999999999</v>
      </c>
      <c r="O3947">
        <v>27.793215</v>
      </c>
      <c r="P3947">
        <v>28.757964999999999</v>
      </c>
      <c r="Q3947">
        <v>29.845814000000001</v>
      </c>
      <c r="R3947">
        <v>30.932525999999999</v>
      </c>
      <c r="S3947">
        <v>31.946009</v>
      </c>
      <c r="T3947">
        <v>33.539299</v>
      </c>
      <c r="U3947">
        <v>34.799007000000003</v>
      </c>
      <c r="V3947">
        <v>36.013103000000001</v>
      </c>
      <c r="W3947">
        <v>36.979773999999999</v>
      </c>
      <c r="X3947">
        <v>38.278652000000001</v>
      </c>
      <c r="Y3947">
        <v>39.469830000000002</v>
      </c>
      <c r="Z3947">
        <v>40.366366999999997</v>
      </c>
      <c r="AA3947">
        <v>41.492203000000003</v>
      </c>
      <c r="AB3947">
        <v>42.951507999999997</v>
      </c>
      <c r="AC3947">
        <v>43.851272999999999</v>
      </c>
      <c r="AD3947">
        <v>45.212589000000001</v>
      </c>
      <c r="AE3947">
        <v>46.533802000000001</v>
      </c>
      <c r="AF3947">
        <v>47.638511999999999</v>
      </c>
      <c r="AG3947">
        <v>49.199112</v>
      </c>
      <c r="AH3947">
        <v>50.819831999999998</v>
      </c>
      <c r="AI3947">
        <v>52.121856999999999</v>
      </c>
      <c r="AJ3947">
        <v>53.770096000000002</v>
      </c>
      <c r="AK3947">
        <v>55.178677</v>
      </c>
      <c r="AL3947">
        <v>56.291584</v>
      </c>
      <c r="AM3947">
        <v>57.627429999999997</v>
      </c>
      <c r="AN3947">
        <v>58.904358000000002</v>
      </c>
      <c r="AO3947" s="1">
        <v>0.03</v>
      </c>
    </row>
    <row r="3948" spans="1:41" hidden="1" x14ac:dyDescent="0.2">
      <c r="A3948" t="s">
        <v>2704</v>
      </c>
      <c r="B3948" t="s">
        <v>13</v>
      </c>
      <c r="C3948" t="s">
        <v>2648</v>
      </c>
      <c r="D3948" t="s">
        <v>2680</v>
      </c>
      <c r="E3948" t="s">
        <v>2672</v>
      </c>
      <c r="F3948" t="s">
        <v>2665</v>
      </c>
      <c r="G3948" t="s">
        <v>2652</v>
      </c>
      <c r="H3948" t="s">
        <v>3202</v>
      </c>
      <c r="I3948" t="s">
        <v>186</v>
      </c>
      <c r="K3948">
        <v>25.084902</v>
      </c>
      <c r="L3948">
        <v>25.683519</v>
      </c>
      <c r="M3948">
        <v>26.642106999999999</v>
      </c>
      <c r="N3948">
        <v>26.304701000000001</v>
      </c>
      <c r="O3948">
        <v>26.520517000000002</v>
      </c>
      <c r="P3948">
        <v>27.403824</v>
      </c>
      <c r="Q3948">
        <v>28.554276000000002</v>
      </c>
      <c r="R3948">
        <v>29.327819999999999</v>
      </c>
      <c r="S3948">
        <v>30.362877000000001</v>
      </c>
      <c r="T3948">
        <v>31.669407</v>
      </c>
      <c r="U3948">
        <v>33.050460999999999</v>
      </c>
      <c r="V3948">
        <v>34.202553000000002</v>
      </c>
      <c r="W3948">
        <v>34.807808000000001</v>
      </c>
      <c r="X3948">
        <v>36.033088999999997</v>
      </c>
      <c r="Y3948">
        <v>36.980964999999998</v>
      </c>
      <c r="Z3948">
        <v>37.549919000000003</v>
      </c>
      <c r="AA3948">
        <v>38.254738000000003</v>
      </c>
      <c r="AB3948">
        <v>39.943474000000002</v>
      </c>
      <c r="AC3948">
        <v>40.642094</v>
      </c>
      <c r="AD3948">
        <v>42.818668000000002</v>
      </c>
      <c r="AE3948">
        <v>43.984470000000002</v>
      </c>
      <c r="AF3948">
        <v>45.067478000000001</v>
      </c>
      <c r="AG3948">
        <v>46.352210999999997</v>
      </c>
      <c r="AH3948">
        <v>47.497481999999998</v>
      </c>
      <c r="AI3948">
        <v>48.570827000000001</v>
      </c>
      <c r="AJ3948">
        <v>49.471130000000002</v>
      </c>
      <c r="AK3948">
        <v>50.218552000000003</v>
      </c>
      <c r="AL3948">
        <v>51.510288000000003</v>
      </c>
      <c r="AM3948">
        <v>52.962887000000002</v>
      </c>
      <c r="AN3948">
        <v>54.410465000000002</v>
      </c>
      <c r="AO3948" s="1">
        <v>2.7E-2</v>
      </c>
    </row>
    <row r="3949" spans="1:41" hidden="1" x14ac:dyDescent="0.2">
      <c r="A3949" t="s">
        <v>2704</v>
      </c>
      <c r="B3949" t="s">
        <v>15</v>
      </c>
      <c r="C3949" t="s">
        <v>2648</v>
      </c>
      <c r="D3949" t="s">
        <v>2680</v>
      </c>
      <c r="E3949" t="s">
        <v>2672</v>
      </c>
      <c r="F3949" t="s">
        <v>2665</v>
      </c>
      <c r="G3949" t="s">
        <v>2653</v>
      </c>
      <c r="H3949" t="s">
        <v>3203</v>
      </c>
      <c r="I3949" t="s">
        <v>186</v>
      </c>
      <c r="K3949">
        <v>25.084902</v>
      </c>
      <c r="L3949">
        <v>25.704388000000002</v>
      </c>
      <c r="M3949">
        <v>27.036042999999999</v>
      </c>
      <c r="N3949">
        <v>28.634840000000001</v>
      </c>
      <c r="O3949">
        <v>29.546156</v>
      </c>
      <c r="P3949">
        <v>30.614794</v>
      </c>
      <c r="Q3949">
        <v>31.847479</v>
      </c>
      <c r="R3949">
        <v>33.091366000000001</v>
      </c>
      <c r="S3949">
        <v>35.050559999999997</v>
      </c>
      <c r="T3949">
        <v>36.465679000000002</v>
      </c>
      <c r="U3949">
        <v>37.658085</v>
      </c>
      <c r="V3949">
        <v>38.961449000000002</v>
      </c>
      <c r="W3949">
        <v>40.087989999999998</v>
      </c>
      <c r="X3949">
        <v>41.245368999999997</v>
      </c>
      <c r="Y3949">
        <v>42.152706000000002</v>
      </c>
      <c r="Z3949">
        <v>43.188026000000001</v>
      </c>
      <c r="AA3949">
        <v>44.348267</v>
      </c>
      <c r="AB3949">
        <v>45.334431000000002</v>
      </c>
      <c r="AC3949">
        <v>46.533962000000002</v>
      </c>
      <c r="AD3949">
        <v>46.928733999999999</v>
      </c>
      <c r="AE3949">
        <v>47.709941999999998</v>
      </c>
      <c r="AF3949">
        <v>49.371513</v>
      </c>
      <c r="AG3949">
        <v>50.953346000000003</v>
      </c>
      <c r="AH3949">
        <v>52.343345999999997</v>
      </c>
      <c r="AI3949">
        <v>54.321499000000003</v>
      </c>
      <c r="AJ3949">
        <v>55.369396000000002</v>
      </c>
      <c r="AK3949">
        <v>56.638496000000004</v>
      </c>
      <c r="AL3949">
        <v>57.554214000000002</v>
      </c>
      <c r="AM3949">
        <v>59.393501000000001</v>
      </c>
      <c r="AN3949">
        <v>61.178294999999999</v>
      </c>
      <c r="AO3949" s="1">
        <v>3.1E-2</v>
      </c>
    </row>
    <row r="3950" spans="1:41" hidden="1" x14ac:dyDescent="0.2">
      <c r="A3950" t="s">
        <v>2704</v>
      </c>
      <c r="B3950" t="s">
        <v>83</v>
      </c>
      <c r="C3950" t="s">
        <v>2648</v>
      </c>
      <c r="D3950" t="s">
        <v>2680</v>
      </c>
      <c r="E3950" t="s">
        <v>2672</v>
      </c>
      <c r="F3950" t="s">
        <v>2666</v>
      </c>
      <c r="I3950" t="s">
        <v>186</v>
      </c>
    </row>
    <row r="3951" spans="1:41" hidden="1" x14ac:dyDescent="0.2">
      <c r="A3951" t="s">
        <v>2704</v>
      </c>
      <c r="B3951" t="s">
        <v>11</v>
      </c>
      <c r="C3951" t="s">
        <v>2648</v>
      </c>
      <c r="D3951" t="s">
        <v>2680</v>
      </c>
      <c r="E3951" t="s">
        <v>2672</v>
      </c>
      <c r="F3951" t="s">
        <v>2666</v>
      </c>
      <c r="G3951" t="s">
        <v>2651</v>
      </c>
      <c r="H3951" t="s">
        <v>3204</v>
      </c>
      <c r="I3951" t="s">
        <v>186</v>
      </c>
      <c r="K3951">
        <v>25.556322000000002</v>
      </c>
      <c r="L3951">
        <v>25.114944000000001</v>
      </c>
      <c r="M3951">
        <v>22.64348</v>
      </c>
      <c r="N3951">
        <v>22.941192999999998</v>
      </c>
      <c r="O3951">
        <v>23.190688999999999</v>
      </c>
      <c r="P3951">
        <v>23.980281999999999</v>
      </c>
      <c r="Q3951">
        <v>24.866249</v>
      </c>
      <c r="R3951">
        <v>25.771652</v>
      </c>
      <c r="S3951">
        <v>26.616040999999999</v>
      </c>
      <c r="T3951">
        <v>27.943504000000001</v>
      </c>
      <c r="U3951">
        <v>28.957926</v>
      </c>
      <c r="V3951">
        <v>29.931999000000001</v>
      </c>
      <c r="W3951">
        <v>30.772653999999999</v>
      </c>
      <c r="X3951">
        <v>31.738222</v>
      </c>
      <c r="Y3951">
        <v>32.573582000000002</v>
      </c>
      <c r="Z3951">
        <v>33.550179</v>
      </c>
      <c r="AA3951">
        <v>34.527667999999998</v>
      </c>
      <c r="AB3951">
        <v>35.698791999999997</v>
      </c>
      <c r="AC3951">
        <v>36.490757000000002</v>
      </c>
      <c r="AD3951">
        <v>37.669189000000003</v>
      </c>
      <c r="AE3951">
        <v>38.758212999999998</v>
      </c>
      <c r="AF3951">
        <v>39.690361000000003</v>
      </c>
      <c r="AG3951">
        <v>40.990585000000003</v>
      </c>
      <c r="AH3951">
        <v>42.340904000000002</v>
      </c>
      <c r="AI3951">
        <v>43.425690000000003</v>
      </c>
      <c r="AJ3951">
        <v>44.798931000000003</v>
      </c>
      <c r="AK3951">
        <v>45.972499999999997</v>
      </c>
      <c r="AL3951">
        <v>46.899723000000002</v>
      </c>
      <c r="AM3951">
        <v>48.012695000000001</v>
      </c>
      <c r="AN3951">
        <v>49.076571999999999</v>
      </c>
      <c r="AO3951" s="1">
        <v>2.3E-2</v>
      </c>
    </row>
    <row r="3952" spans="1:41" hidden="1" x14ac:dyDescent="0.2">
      <c r="A3952" t="s">
        <v>2704</v>
      </c>
      <c r="B3952" t="s">
        <v>13</v>
      </c>
      <c r="C3952" t="s">
        <v>2648</v>
      </c>
      <c r="D3952" t="s">
        <v>2680</v>
      </c>
      <c r="E3952" t="s">
        <v>2672</v>
      </c>
      <c r="F3952" t="s">
        <v>2666</v>
      </c>
      <c r="G3952" t="s">
        <v>2652</v>
      </c>
      <c r="H3952" t="s">
        <v>3205</v>
      </c>
      <c r="I3952" t="s">
        <v>186</v>
      </c>
      <c r="K3952">
        <v>25.556319999999999</v>
      </c>
      <c r="L3952">
        <v>25.108131</v>
      </c>
      <c r="M3952">
        <v>22.280277000000002</v>
      </c>
      <c r="N3952">
        <v>22.005420999999998</v>
      </c>
      <c r="O3952">
        <v>22.164639999999999</v>
      </c>
      <c r="P3952">
        <v>22.826882999999999</v>
      </c>
      <c r="Q3952">
        <v>23.708020999999999</v>
      </c>
      <c r="R3952">
        <v>24.451716999999999</v>
      </c>
      <c r="S3952">
        <v>25.268961000000001</v>
      </c>
      <c r="T3952">
        <v>26.291609000000001</v>
      </c>
      <c r="U3952">
        <v>27.192979999999999</v>
      </c>
      <c r="V3952">
        <v>28.156224999999999</v>
      </c>
      <c r="W3952">
        <v>28.923743999999999</v>
      </c>
      <c r="X3952">
        <v>29.664942</v>
      </c>
      <c r="Y3952">
        <v>30.427302999999998</v>
      </c>
      <c r="Z3952">
        <v>31.193619000000002</v>
      </c>
      <c r="AA3952">
        <v>31.872634999999999</v>
      </c>
      <c r="AB3952">
        <v>32.861820000000002</v>
      </c>
      <c r="AC3952">
        <v>33.694298000000003</v>
      </c>
      <c r="AD3952">
        <v>35.131996000000001</v>
      </c>
      <c r="AE3952">
        <v>36.139400000000002</v>
      </c>
      <c r="AF3952">
        <v>37.054240999999998</v>
      </c>
      <c r="AG3952">
        <v>38.156326</v>
      </c>
      <c r="AH3952">
        <v>39.199840999999999</v>
      </c>
      <c r="AI3952">
        <v>40.085171000000003</v>
      </c>
      <c r="AJ3952">
        <v>41.202488000000002</v>
      </c>
      <c r="AK3952">
        <v>41.746250000000003</v>
      </c>
      <c r="AL3952">
        <v>42.728569</v>
      </c>
      <c r="AM3952">
        <v>44.020972999999998</v>
      </c>
      <c r="AN3952">
        <v>45.234935999999998</v>
      </c>
      <c r="AO3952" s="1">
        <v>0.02</v>
      </c>
    </row>
    <row r="3953" spans="1:41" hidden="1" x14ac:dyDescent="0.2">
      <c r="A3953" t="s">
        <v>2704</v>
      </c>
      <c r="B3953" t="s">
        <v>15</v>
      </c>
      <c r="C3953" t="s">
        <v>2648</v>
      </c>
      <c r="D3953" t="s">
        <v>2680</v>
      </c>
      <c r="E3953" t="s">
        <v>2672</v>
      </c>
      <c r="F3953" t="s">
        <v>2666</v>
      </c>
      <c r="G3953" t="s">
        <v>2653</v>
      </c>
      <c r="H3953" t="s">
        <v>3206</v>
      </c>
      <c r="I3953" t="s">
        <v>186</v>
      </c>
      <c r="K3953">
        <v>25.556322000000002</v>
      </c>
      <c r="L3953">
        <v>25.128532</v>
      </c>
      <c r="M3953">
        <v>22.58522</v>
      </c>
      <c r="N3953">
        <v>23.927727000000001</v>
      </c>
      <c r="O3953">
        <v>24.685293000000001</v>
      </c>
      <c r="P3953">
        <v>25.568331000000001</v>
      </c>
      <c r="Q3953">
        <v>26.579423999999999</v>
      </c>
      <c r="R3953">
        <v>27.589583999999999</v>
      </c>
      <c r="S3953">
        <v>29.249884000000002</v>
      </c>
      <c r="T3953">
        <v>30.433142</v>
      </c>
      <c r="U3953">
        <v>31.425978000000001</v>
      </c>
      <c r="V3953">
        <v>32.513851000000003</v>
      </c>
      <c r="W3953">
        <v>33.453921999999999</v>
      </c>
      <c r="X3953">
        <v>34.406872</v>
      </c>
      <c r="Y3953">
        <v>35.145240999999999</v>
      </c>
      <c r="Z3953">
        <v>36.032420999999999</v>
      </c>
      <c r="AA3953">
        <v>36.978015999999997</v>
      </c>
      <c r="AB3953">
        <v>37.800311999999998</v>
      </c>
      <c r="AC3953">
        <v>38.811985</v>
      </c>
      <c r="AD3953">
        <v>39.147106000000001</v>
      </c>
      <c r="AE3953">
        <v>39.802776000000001</v>
      </c>
      <c r="AF3953">
        <v>41.141727000000003</v>
      </c>
      <c r="AG3953">
        <v>42.456901999999999</v>
      </c>
      <c r="AH3953">
        <v>43.664749</v>
      </c>
      <c r="AI3953">
        <v>45.286419000000002</v>
      </c>
      <c r="AJ3953">
        <v>46.163795</v>
      </c>
      <c r="AK3953">
        <v>47.220039</v>
      </c>
      <c r="AL3953">
        <v>48.011386999999999</v>
      </c>
      <c r="AM3953">
        <v>49.546005000000001</v>
      </c>
      <c r="AN3953">
        <v>51.046211</v>
      </c>
      <c r="AO3953" s="1">
        <v>2.4E-2</v>
      </c>
    </row>
    <row r="3954" spans="1:41" hidden="1" x14ac:dyDescent="0.2">
      <c r="A3954" t="s">
        <v>2704</v>
      </c>
      <c r="B3954" t="s">
        <v>87</v>
      </c>
      <c r="C3954" t="s">
        <v>2648</v>
      </c>
      <c r="D3954" t="s">
        <v>2680</v>
      </c>
      <c r="E3954" t="s">
        <v>2672</v>
      </c>
      <c r="F3954" t="s">
        <v>2667</v>
      </c>
      <c r="I3954" t="s">
        <v>186</v>
      </c>
    </row>
    <row r="3955" spans="1:41" hidden="1" x14ac:dyDescent="0.2">
      <c r="A3955" t="s">
        <v>2704</v>
      </c>
      <c r="B3955" t="s">
        <v>11</v>
      </c>
      <c r="C3955" t="s">
        <v>2648</v>
      </c>
      <c r="D3955" t="s">
        <v>2680</v>
      </c>
      <c r="E3955" t="s">
        <v>2672</v>
      </c>
      <c r="F3955" t="s">
        <v>2667</v>
      </c>
      <c r="G3955" t="s">
        <v>2651</v>
      </c>
      <c r="H3955" t="s">
        <v>3207</v>
      </c>
      <c r="I3955" t="s">
        <v>186</v>
      </c>
      <c r="K3955">
        <v>14.612163000000001</v>
      </c>
      <c r="L3955">
        <v>15.494842999999999</v>
      </c>
      <c r="M3955">
        <v>14.667244999999999</v>
      </c>
      <c r="N3955">
        <v>16.164389</v>
      </c>
      <c r="O3955">
        <v>16.548378</v>
      </c>
      <c r="P3955">
        <v>17.081522</v>
      </c>
      <c r="Q3955">
        <v>17.770975</v>
      </c>
      <c r="R3955">
        <v>18.537686999999998</v>
      </c>
      <c r="S3955">
        <v>19.179625999999999</v>
      </c>
      <c r="T3955">
        <v>19.597542000000001</v>
      </c>
      <c r="U3955">
        <v>20.522646000000002</v>
      </c>
      <c r="V3955">
        <v>21.213511</v>
      </c>
      <c r="W3955">
        <v>21.851046</v>
      </c>
      <c r="X3955">
        <v>22.467815000000002</v>
      </c>
      <c r="Y3955">
        <v>23.134640000000001</v>
      </c>
      <c r="Z3955">
        <v>23.937424</v>
      </c>
      <c r="AA3955">
        <v>24.828661</v>
      </c>
      <c r="AB3955">
        <v>25.618376000000001</v>
      </c>
      <c r="AC3955">
        <v>26.317948999999999</v>
      </c>
      <c r="AD3955">
        <v>27.144209</v>
      </c>
      <c r="AE3955">
        <v>27.968201000000001</v>
      </c>
      <c r="AF3955">
        <v>28.655415000000001</v>
      </c>
      <c r="AG3955">
        <v>29.767689000000001</v>
      </c>
      <c r="AH3955">
        <v>30.966353999999999</v>
      </c>
      <c r="AI3955">
        <v>31.852169</v>
      </c>
      <c r="AJ3955">
        <v>32.934002</v>
      </c>
      <c r="AK3955">
        <v>33.827522000000002</v>
      </c>
      <c r="AL3955">
        <v>34.552788</v>
      </c>
      <c r="AM3955">
        <v>35.437393</v>
      </c>
      <c r="AN3955">
        <v>36.101821999999999</v>
      </c>
      <c r="AO3955" s="1">
        <v>3.2000000000000001E-2</v>
      </c>
    </row>
    <row r="3956" spans="1:41" hidden="1" x14ac:dyDescent="0.2">
      <c r="A3956" t="s">
        <v>2704</v>
      </c>
      <c r="B3956" t="s">
        <v>13</v>
      </c>
      <c r="C3956" t="s">
        <v>2648</v>
      </c>
      <c r="D3956" t="s">
        <v>2680</v>
      </c>
      <c r="E3956" t="s">
        <v>2672</v>
      </c>
      <c r="F3956" t="s">
        <v>2667</v>
      </c>
      <c r="G3956" t="s">
        <v>2652</v>
      </c>
      <c r="H3956" t="s">
        <v>3208</v>
      </c>
      <c r="I3956" t="s">
        <v>186</v>
      </c>
      <c r="K3956">
        <v>14.612163000000001</v>
      </c>
      <c r="L3956">
        <v>15.490637</v>
      </c>
      <c r="M3956">
        <v>14.215667</v>
      </c>
      <c r="N3956">
        <v>15.031136999999999</v>
      </c>
      <c r="O3956">
        <v>15.307252</v>
      </c>
      <c r="P3956">
        <v>15.839358000000001</v>
      </c>
      <c r="Q3956">
        <v>16.530293</v>
      </c>
      <c r="R3956">
        <v>17.270363</v>
      </c>
      <c r="S3956">
        <v>17.923570999999999</v>
      </c>
      <c r="T3956">
        <v>18.356387999999999</v>
      </c>
      <c r="U3956">
        <v>19.018173000000001</v>
      </c>
      <c r="V3956">
        <v>19.708231000000001</v>
      </c>
      <c r="W3956">
        <v>20.207079</v>
      </c>
      <c r="X3956">
        <v>20.532935999999999</v>
      </c>
      <c r="Y3956">
        <v>21.092524000000001</v>
      </c>
      <c r="Z3956">
        <v>21.583637</v>
      </c>
      <c r="AA3956">
        <v>22.174752999999999</v>
      </c>
      <c r="AB3956">
        <v>22.960173000000001</v>
      </c>
      <c r="AC3956">
        <v>23.499096000000002</v>
      </c>
      <c r="AD3956">
        <v>24.609819000000002</v>
      </c>
      <c r="AE3956">
        <v>25.418367</v>
      </c>
      <c r="AF3956">
        <v>25.986211999999998</v>
      </c>
      <c r="AG3956">
        <v>27.116947</v>
      </c>
      <c r="AH3956">
        <v>27.951187000000001</v>
      </c>
      <c r="AI3956">
        <v>28.668036000000001</v>
      </c>
      <c r="AJ3956">
        <v>29.676535000000001</v>
      </c>
      <c r="AK3956">
        <v>30.075773000000002</v>
      </c>
      <c r="AL3956">
        <v>30.800518</v>
      </c>
      <c r="AM3956">
        <v>31.869378999999999</v>
      </c>
      <c r="AN3956">
        <v>32.719417999999997</v>
      </c>
      <c r="AO3956" s="1">
        <v>2.8000000000000001E-2</v>
      </c>
    </row>
    <row r="3957" spans="1:41" hidden="1" x14ac:dyDescent="0.2">
      <c r="A3957" t="s">
        <v>2704</v>
      </c>
      <c r="B3957" t="s">
        <v>15</v>
      </c>
      <c r="C3957" t="s">
        <v>2648</v>
      </c>
      <c r="D3957" t="s">
        <v>2680</v>
      </c>
      <c r="E3957" t="s">
        <v>2672</v>
      </c>
      <c r="F3957" t="s">
        <v>2667</v>
      </c>
      <c r="G3957" t="s">
        <v>2653</v>
      </c>
      <c r="H3957" t="s">
        <v>3209</v>
      </c>
      <c r="I3957" t="s">
        <v>186</v>
      </c>
      <c r="K3957">
        <v>14.612163000000001</v>
      </c>
      <c r="L3957">
        <v>15.503223999999999</v>
      </c>
      <c r="M3957">
        <v>14.606702</v>
      </c>
      <c r="N3957">
        <v>16.438053</v>
      </c>
      <c r="O3957">
        <v>17.257815999999998</v>
      </c>
      <c r="P3957">
        <v>17.948912</v>
      </c>
      <c r="Q3957">
        <v>18.716747000000002</v>
      </c>
      <c r="R3957">
        <v>19.810272000000001</v>
      </c>
      <c r="S3957">
        <v>21.419377999999998</v>
      </c>
      <c r="T3957">
        <v>22.157806000000001</v>
      </c>
      <c r="U3957">
        <v>23.124797999999998</v>
      </c>
      <c r="V3957">
        <v>23.969415999999999</v>
      </c>
      <c r="W3957">
        <v>24.730867</v>
      </c>
      <c r="X3957">
        <v>25.375923</v>
      </c>
      <c r="Y3957">
        <v>25.917210000000001</v>
      </c>
      <c r="Z3957">
        <v>26.634014000000001</v>
      </c>
      <c r="AA3957">
        <v>27.525738</v>
      </c>
      <c r="AB3957">
        <v>28.180958</v>
      </c>
      <c r="AC3957">
        <v>28.920807</v>
      </c>
      <c r="AD3957">
        <v>29.086880000000001</v>
      </c>
      <c r="AE3957">
        <v>29.698425</v>
      </c>
      <c r="AF3957">
        <v>30.491671</v>
      </c>
      <c r="AG3957">
        <v>31.631671999999998</v>
      </c>
      <c r="AH3957">
        <v>32.664776000000003</v>
      </c>
      <c r="AI3957">
        <v>34.021026999999997</v>
      </c>
      <c r="AJ3957">
        <v>35.010159000000002</v>
      </c>
      <c r="AK3957">
        <v>35.986721000000003</v>
      </c>
      <c r="AL3957">
        <v>36.564639999999997</v>
      </c>
      <c r="AM3957">
        <v>37.533054</v>
      </c>
      <c r="AN3957">
        <v>38.590038</v>
      </c>
      <c r="AO3957" s="1">
        <v>3.4000000000000002E-2</v>
      </c>
    </row>
    <row r="3958" spans="1:41" hidden="1" x14ac:dyDescent="0.2">
      <c r="A3958" t="s">
        <v>2704</v>
      </c>
      <c r="B3958" t="s">
        <v>17</v>
      </c>
      <c r="C3958" t="s">
        <v>2648</v>
      </c>
      <c r="D3958" t="s">
        <v>2680</v>
      </c>
      <c r="E3958" t="s">
        <v>2672</v>
      </c>
      <c r="F3958" t="s">
        <v>2654</v>
      </c>
      <c r="I3958" t="s">
        <v>186</v>
      </c>
    </row>
    <row r="3959" spans="1:41" x14ac:dyDescent="0.2">
      <c r="A3959" t="s">
        <v>2704</v>
      </c>
      <c r="B3959" t="s">
        <v>11</v>
      </c>
      <c r="C3959" t="s">
        <v>2648</v>
      </c>
      <c r="D3959" t="s">
        <v>2680</v>
      </c>
      <c r="E3959" t="s">
        <v>2672</v>
      </c>
      <c r="F3959" t="s">
        <v>2654</v>
      </c>
      <c r="G3959" t="s">
        <v>2651</v>
      </c>
      <c r="H3959" t="s">
        <v>3210</v>
      </c>
      <c r="I3959" t="s">
        <v>186</v>
      </c>
      <c r="K3959" s="4">
        <v>22.645392999999999</v>
      </c>
      <c r="L3959" s="4">
        <v>22.502026000000001</v>
      </c>
      <c r="M3959" s="4">
        <v>21.959423000000001</v>
      </c>
      <c r="N3959" s="4">
        <v>23.201639</v>
      </c>
      <c r="O3959">
        <v>23.631643</v>
      </c>
      <c r="P3959">
        <v>24.106059999999999</v>
      </c>
      <c r="Q3959">
        <v>24.701429000000001</v>
      </c>
      <c r="R3959">
        <v>25.5291</v>
      </c>
      <c r="S3959">
        <v>26.288530000000002</v>
      </c>
      <c r="T3959">
        <v>26.845648000000001</v>
      </c>
      <c r="U3959">
        <v>27.786746999999998</v>
      </c>
      <c r="V3959">
        <v>28.518243999999999</v>
      </c>
      <c r="W3959">
        <v>29.250862000000001</v>
      </c>
      <c r="X3959">
        <v>29.937351</v>
      </c>
      <c r="Y3959">
        <v>30.717403000000001</v>
      </c>
      <c r="Z3959">
        <v>31.620991</v>
      </c>
      <c r="AA3959">
        <v>32.614193</v>
      </c>
      <c r="AB3959">
        <v>33.517868</v>
      </c>
      <c r="AC3959">
        <v>34.351222999999997</v>
      </c>
      <c r="AD3959">
        <v>35.433112999999999</v>
      </c>
      <c r="AE3959">
        <v>36.397258999999998</v>
      </c>
      <c r="AF3959">
        <v>37.228344</v>
      </c>
      <c r="AG3959">
        <v>38.500717000000002</v>
      </c>
      <c r="AH3959">
        <v>39.836982999999996</v>
      </c>
      <c r="AI3959">
        <v>40.890777999999997</v>
      </c>
      <c r="AJ3959">
        <v>42.123466000000001</v>
      </c>
      <c r="AK3959">
        <v>43.163525</v>
      </c>
      <c r="AL3959">
        <v>44.049281999999998</v>
      </c>
      <c r="AM3959">
        <v>44.976523999999998</v>
      </c>
      <c r="AN3959">
        <v>45.827801000000001</v>
      </c>
      <c r="AO3959" s="1">
        <v>2.5000000000000001E-2</v>
      </c>
    </row>
    <row r="3960" spans="1:41" x14ac:dyDescent="0.2">
      <c r="A3960" t="s">
        <v>2704</v>
      </c>
      <c r="B3960" t="s">
        <v>13</v>
      </c>
      <c r="C3960" t="s">
        <v>2648</v>
      </c>
      <c r="D3960" t="s">
        <v>2680</v>
      </c>
      <c r="E3960" t="s">
        <v>2672</v>
      </c>
      <c r="F3960" t="s">
        <v>2654</v>
      </c>
      <c r="G3960" t="s">
        <v>2652</v>
      </c>
      <c r="H3960" t="s">
        <v>3211</v>
      </c>
      <c r="I3960" t="s">
        <v>186</v>
      </c>
      <c r="K3960" s="4">
        <v>22.645378000000001</v>
      </c>
      <c r="L3960" s="4">
        <v>22.502580999999999</v>
      </c>
      <c r="M3960" s="4">
        <v>21.462336000000001</v>
      </c>
      <c r="N3960" s="4">
        <v>22.167475</v>
      </c>
      <c r="O3960">
        <v>22.510565</v>
      </c>
      <c r="P3960">
        <v>23.001097000000001</v>
      </c>
      <c r="Q3960">
        <v>23.682644</v>
      </c>
      <c r="R3960">
        <v>24.494264999999999</v>
      </c>
      <c r="S3960">
        <v>25.242208000000002</v>
      </c>
      <c r="T3960">
        <v>25.822067000000001</v>
      </c>
      <c r="U3960">
        <v>26.532446</v>
      </c>
      <c r="V3960">
        <v>27.290704999999999</v>
      </c>
      <c r="W3960">
        <v>28.018898</v>
      </c>
      <c r="X3960">
        <v>28.497357999999998</v>
      </c>
      <c r="Y3960">
        <v>29.165937</v>
      </c>
      <c r="Z3960">
        <v>29.847818</v>
      </c>
      <c r="AA3960">
        <v>30.58914</v>
      </c>
      <c r="AB3960">
        <v>31.401335</v>
      </c>
      <c r="AC3960">
        <v>32.126350000000002</v>
      </c>
      <c r="AD3960">
        <v>33.354514999999999</v>
      </c>
      <c r="AE3960">
        <v>34.3367</v>
      </c>
      <c r="AF3960">
        <v>35.120598000000001</v>
      </c>
      <c r="AG3960">
        <v>36.313732000000002</v>
      </c>
      <c r="AH3960">
        <v>37.296177</v>
      </c>
      <c r="AI3960">
        <v>38.15155</v>
      </c>
      <c r="AJ3960">
        <v>39.379196</v>
      </c>
      <c r="AK3960">
        <v>39.907848000000001</v>
      </c>
      <c r="AL3960">
        <v>40.752422000000003</v>
      </c>
      <c r="AM3960">
        <v>41.886527999999998</v>
      </c>
      <c r="AN3960">
        <v>42.744883999999999</v>
      </c>
      <c r="AO3960" s="1">
        <v>2.1999999999999999E-2</v>
      </c>
    </row>
    <row r="3961" spans="1:41" x14ac:dyDescent="0.2">
      <c r="A3961" t="s">
        <v>2704</v>
      </c>
      <c r="B3961" t="s">
        <v>15</v>
      </c>
      <c r="C3961" t="s">
        <v>2648</v>
      </c>
      <c r="D3961" t="s">
        <v>2680</v>
      </c>
      <c r="E3961" t="s">
        <v>2672</v>
      </c>
      <c r="F3961" t="s">
        <v>2654</v>
      </c>
      <c r="G3961" t="s">
        <v>2653</v>
      </c>
      <c r="H3961" t="s">
        <v>3212</v>
      </c>
      <c r="I3961" t="s">
        <v>186</v>
      </c>
      <c r="K3961" s="4">
        <v>22.645395000000001</v>
      </c>
      <c r="L3961" s="4">
        <v>22.520565000000001</v>
      </c>
      <c r="M3961" s="4">
        <v>21.882406</v>
      </c>
      <c r="N3961" s="4">
        <v>23.507204000000002</v>
      </c>
      <c r="O3961">
        <v>24.316466999999999</v>
      </c>
      <c r="P3961">
        <v>24.968478999999999</v>
      </c>
      <c r="Q3961">
        <v>25.712339</v>
      </c>
      <c r="R3961">
        <v>26.813472999999998</v>
      </c>
      <c r="S3961">
        <v>28.435663000000002</v>
      </c>
      <c r="T3961">
        <v>29.251664999999999</v>
      </c>
      <c r="U3961">
        <v>30.169079</v>
      </c>
      <c r="V3961">
        <v>31.02928</v>
      </c>
      <c r="W3961">
        <v>31.840816</v>
      </c>
      <c r="X3961">
        <v>32.619441999999999</v>
      </c>
      <c r="Y3961">
        <v>33.263626000000002</v>
      </c>
      <c r="Z3961">
        <v>34.064014</v>
      </c>
      <c r="AA3961">
        <v>35.014209999999999</v>
      </c>
      <c r="AB3961">
        <v>35.762690999999997</v>
      </c>
      <c r="AC3961">
        <v>36.618580000000001</v>
      </c>
      <c r="AD3961">
        <v>36.807490999999999</v>
      </c>
      <c r="AE3961">
        <v>37.510033</v>
      </c>
      <c r="AF3961">
        <v>38.425507000000003</v>
      </c>
      <c r="AG3961">
        <v>39.705013000000001</v>
      </c>
      <c r="AH3961">
        <v>40.913631000000002</v>
      </c>
      <c r="AI3961">
        <v>42.406131999999999</v>
      </c>
      <c r="AJ3961">
        <v>43.530684999999998</v>
      </c>
      <c r="AK3961">
        <v>44.634357000000001</v>
      </c>
      <c r="AL3961">
        <v>45.378033000000002</v>
      </c>
      <c r="AM3961">
        <v>46.469268999999997</v>
      </c>
      <c r="AN3961">
        <v>47.802326000000001</v>
      </c>
      <c r="AO3961" s="1">
        <v>2.5999999999999999E-2</v>
      </c>
    </row>
    <row r="3962" spans="1:41" hidden="1" x14ac:dyDescent="0.2">
      <c r="A3962" t="s">
        <v>2704</v>
      </c>
      <c r="B3962" t="s">
        <v>36</v>
      </c>
      <c r="C3962" t="s">
        <v>2648</v>
      </c>
      <c r="D3962" t="s">
        <v>2680</v>
      </c>
      <c r="E3962" t="s">
        <v>2672</v>
      </c>
      <c r="F3962" t="s">
        <v>2660</v>
      </c>
      <c r="I3962" t="s">
        <v>186</v>
      </c>
    </row>
    <row r="3963" spans="1:41" hidden="1" x14ac:dyDescent="0.2">
      <c r="A3963" t="s">
        <v>2704</v>
      </c>
      <c r="B3963" t="s">
        <v>11</v>
      </c>
      <c r="C3963" t="s">
        <v>2648</v>
      </c>
      <c r="D3963" t="s">
        <v>2680</v>
      </c>
      <c r="E3963" t="s">
        <v>2672</v>
      </c>
      <c r="F3963" t="s">
        <v>2660</v>
      </c>
      <c r="G3963" t="s">
        <v>2651</v>
      </c>
      <c r="H3963" t="s">
        <v>3213</v>
      </c>
      <c r="I3963" t="s">
        <v>186</v>
      </c>
      <c r="K3963">
        <v>7.9679060000000002</v>
      </c>
      <c r="L3963">
        <v>7.6242590000000003</v>
      </c>
      <c r="M3963">
        <v>9.5126139999999992</v>
      </c>
      <c r="N3963">
        <v>10.821429999999999</v>
      </c>
      <c r="O3963">
        <v>11.316352</v>
      </c>
      <c r="P3963">
        <v>11.878679</v>
      </c>
      <c r="Q3963">
        <v>12.681552</v>
      </c>
      <c r="R3963">
        <v>13.238011</v>
      </c>
      <c r="S3963">
        <v>13.677515</v>
      </c>
      <c r="T3963">
        <v>14.18502</v>
      </c>
      <c r="U3963">
        <v>14.741215</v>
      </c>
      <c r="V3963">
        <v>15.248782</v>
      </c>
      <c r="W3963">
        <v>15.744502000000001</v>
      </c>
      <c r="X3963">
        <v>16.113327000000002</v>
      </c>
      <c r="Y3963">
        <v>16.497661999999998</v>
      </c>
      <c r="Z3963">
        <v>16.770797999999999</v>
      </c>
      <c r="AA3963">
        <v>17.033740999999999</v>
      </c>
      <c r="AB3963">
        <v>17.767417999999999</v>
      </c>
      <c r="AC3963">
        <v>17.950161000000001</v>
      </c>
      <c r="AD3963">
        <v>19.146421</v>
      </c>
      <c r="AE3963">
        <v>19.84329</v>
      </c>
      <c r="AF3963">
        <v>20.514896</v>
      </c>
      <c r="AG3963">
        <v>21.580325999999999</v>
      </c>
      <c r="AH3963">
        <v>22.475553999999999</v>
      </c>
      <c r="AI3963">
        <v>23.112226</v>
      </c>
      <c r="AJ3963">
        <v>23.944569000000001</v>
      </c>
      <c r="AK3963">
        <v>24.587816</v>
      </c>
      <c r="AL3963">
        <v>25.114363000000001</v>
      </c>
      <c r="AM3963">
        <v>25.710335000000001</v>
      </c>
      <c r="AN3963">
        <v>26.216788999999999</v>
      </c>
      <c r="AO3963" s="1">
        <v>4.2000000000000003E-2</v>
      </c>
    </row>
    <row r="3964" spans="1:41" hidden="1" x14ac:dyDescent="0.2">
      <c r="A3964" t="s">
        <v>2704</v>
      </c>
      <c r="B3964" t="s">
        <v>13</v>
      </c>
      <c r="C3964" t="s">
        <v>2648</v>
      </c>
      <c r="D3964" t="s">
        <v>2680</v>
      </c>
      <c r="E3964" t="s">
        <v>2672</v>
      </c>
      <c r="F3964" t="s">
        <v>2660</v>
      </c>
      <c r="G3964" t="s">
        <v>2652</v>
      </c>
      <c r="H3964" t="s">
        <v>3214</v>
      </c>
      <c r="I3964" t="s">
        <v>186</v>
      </c>
      <c r="K3964">
        <v>7.9682370000000002</v>
      </c>
      <c r="L3964">
        <v>7.6169549999999999</v>
      </c>
      <c r="M3964">
        <v>9.1433619999999998</v>
      </c>
      <c r="N3964">
        <v>10.221989000000001</v>
      </c>
      <c r="O3964">
        <v>10.640002000000001</v>
      </c>
      <c r="P3964">
        <v>11.24572</v>
      </c>
      <c r="Q3964">
        <v>12.036517</v>
      </c>
      <c r="R3964">
        <v>12.550815999999999</v>
      </c>
      <c r="S3964">
        <v>13.020451</v>
      </c>
      <c r="T3964">
        <v>13.458660999999999</v>
      </c>
      <c r="U3964">
        <v>13.935616</v>
      </c>
      <c r="V3964">
        <v>14.450400999999999</v>
      </c>
      <c r="W3964">
        <v>14.888432</v>
      </c>
      <c r="X3964">
        <v>15.208176</v>
      </c>
      <c r="Y3964">
        <v>15.622116</v>
      </c>
      <c r="Z3964">
        <v>16.047402999999999</v>
      </c>
      <c r="AA3964">
        <v>16.455214000000002</v>
      </c>
      <c r="AB3964">
        <v>17.060155999999999</v>
      </c>
      <c r="AC3964">
        <v>17.459468999999999</v>
      </c>
      <c r="AD3964">
        <v>18.379021000000002</v>
      </c>
      <c r="AE3964">
        <v>19.102467999999998</v>
      </c>
      <c r="AF3964">
        <v>19.620249000000001</v>
      </c>
      <c r="AG3964">
        <v>20.305468000000001</v>
      </c>
      <c r="AH3964">
        <v>20.94857</v>
      </c>
      <c r="AI3964">
        <v>21.49729</v>
      </c>
      <c r="AJ3964">
        <v>22.352239999999998</v>
      </c>
      <c r="AK3964">
        <v>22.598776000000001</v>
      </c>
      <c r="AL3964">
        <v>23.125298999999998</v>
      </c>
      <c r="AM3964">
        <v>23.875851000000001</v>
      </c>
      <c r="AN3964">
        <v>24.399183000000001</v>
      </c>
      <c r="AO3964" s="1">
        <v>3.9E-2</v>
      </c>
    </row>
    <row r="3965" spans="1:41" hidden="1" x14ac:dyDescent="0.2">
      <c r="A3965" t="s">
        <v>2704</v>
      </c>
      <c r="B3965" t="s">
        <v>15</v>
      </c>
      <c r="C3965" t="s">
        <v>2648</v>
      </c>
      <c r="D3965" t="s">
        <v>2680</v>
      </c>
      <c r="E3965" t="s">
        <v>2672</v>
      </c>
      <c r="F3965" t="s">
        <v>2660</v>
      </c>
      <c r="G3965" t="s">
        <v>2653</v>
      </c>
      <c r="H3965" t="s">
        <v>3215</v>
      </c>
      <c r="I3965" t="s">
        <v>186</v>
      </c>
      <c r="K3965">
        <v>7.9677930000000003</v>
      </c>
      <c r="L3965">
        <v>7.6307289999999997</v>
      </c>
      <c r="M3965">
        <v>9.8250270000000004</v>
      </c>
      <c r="N3965">
        <v>11.361238</v>
      </c>
      <c r="O3965">
        <v>11.909336</v>
      </c>
      <c r="P3965">
        <v>12.665929</v>
      </c>
      <c r="Q3965">
        <v>13.547571</v>
      </c>
      <c r="R3965">
        <v>14.258013</v>
      </c>
      <c r="S3965">
        <v>15.461536000000001</v>
      </c>
      <c r="T3965">
        <v>15.861109000000001</v>
      </c>
      <c r="U3965">
        <v>16.403245999999999</v>
      </c>
      <c r="V3965">
        <v>17.048887000000001</v>
      </c>
      <c r="W3965">
        <v>17.666858999999999</v>
      </c>
      <c r="X3965">
        <v>18.098552999999999</v>
      </c>
      <c r="Y3965">
        <v>18.377562999999999</v>
      </c>
      <c r="Z3965">
        <v>19.023394</v>
      </c>
      <c r="AA3965">
        <v>19.247354999999999</v>
      </c>
      <c r="AB3965">
        <v>20.161788999999999</v>
      </c>
      <c r="AC3965">
        <v>20.345759999999999</v>
      </c>
      <c r="AD3965">
        <v>21.243006000000001</v>
      </c>
      <c r="AE3965">
        <v>21.906839000000002</v>
      </c>
      <c r="AF3965">
        <v>22.540855000000001</v>
      </c>
      <c r="AG3965">
        <v>23.459638999999999</v>
      </c>
      <c r="AH3965">
        <v>23.894483999999999</v>
      </c>
      <c r="AI3965">
        <v>24.593879999999999</v>
      </c>
      <c r="AJ3965">
        <v>25.452873</v>
      </c>
      <c r="AK3965">
        <v>26.071344</v>
      </c>
      <c r="AL3965">
        <v>26.824286000000001</v>
      </c>
      <c r="AM3965">
        <v>27.611478999999999</v>
      </c>
      <c r="AN3965">
        <v>28.229718999999999</v>
      </c>
      <c r="AO3965" s="1">
        <v>4.4999999999999998E-2</v>
      </c>
    </row>
    <row r="3966" spans="1:41" hidden="1" x14ac:dyDescent="0.2">
      <c r="A3966" t="s">
        <v>2704</v>
      </c>
      <c r="B3966" t="s">
        <v>21</v>
      </c>
      <c r="C3966" t="s">
        <v>2648</v>
      </c>
      <c r="D3966" t="s">
        <v>2680</v>
      </c>
      <c r="E3966" t="s">
        <v>2672</v>
      </c>
      <c r="F3966" t="s">
        <v>2655</v>
      </c>
      <c r="I3966" t="s">
        <v>186</v>
      </c>
    </row>
    <row r="3967" spans="1:41" hidden="1" x14ac:dyDescent="0.2">
      <c r="A3967" t="s">
        <v>2704</v>
      </c>
      <c r="B3967" t="s">
        <v>11</v>
      </c>
      <c r="C3967" t="s">
        <v>2648</v>
      </c>
      <c r="D3967" t="s">
        <v>2680</v>
      </c>
      <c r="E3967" t="s">
        <v>2672</v>
      </c>
      <c r="F3967" t="s">
        <v>2655</v>
      </c>
      <c r="G3967" t="s">
        <v>2651</v>
      </c>
      <c r="H3967" t="s">
        <v>3216</v>
      </c>
      <c r="I3967" t="s">
        <v>186</v>
      </c>
      <c r="K3967">
        <v>6.7753620000000003</v>
      </c>
      <c r="L3967">
        <v>6.7698929999999997</v>
      </c>
      <c r="M3967">
        <v>6.29941</v>
      </c>
      <c r="N3967">
        <v>6.0447749999999996</v>
      </c>
      <c r="O3967">
        <v>5.9727750000000004</v>
      </c>
      <c r="P3967">
        <v>6.0780589999999997</v>
      </c>
      <c r="Q3967">
        <v>6.2323719999999998</v>
      </c>
      <c r="R3967">
        <v>6.5318129999999996</v>
      </c>
      <c r="S3967">
        <v>6.8290170000000003</v>
      </c>
      <c r="T3967">
        <v>7.0950810000000004</v>
      </c>
      <c r="U3967">
        <v>7.2965309999999999</v>
      </c>
      <c r="V3967">
        <v>7.456766</v>
      </c>
      <c r="W3967">
        <v>7.6070830000000003</v>
      </c>
      <c r="X3967">
        <v>7.6974799999999997</v>
      </c>
      <c r="Y3967">
        <v>7.8048469999999996</v>
      </c>
      <c r="Z3967">
        <v>7.9348190000000001</v>
      </c>
      <c r="AA3967">
        <v>8.0824859999999994</v>
      </c>
      <c r="AB3967">
        <v>8.255808</v>
      </c>
      <c r="AC3967">
        <v>8.4061190000000003</v>
      </c>
      <c r="AD3967">
        <v>8.5942109999999996</v>
      </c>
      <c r="AE3967">
        <v>8.7678139999999996</v>
      </c>
      <c r="AF3967">
        <v>8.9232130000000005</v>
      </c>
      <c r="AG3967">
        <v>9.0845590000000005</v>
      </c>
      <c r="AH3967">
        <v>9.1812690000000003</v>
      </c>
      <c r="AI3967">
        <v>9.3451380000000004</v>
      </c>
      <c r="AJ3967">
        <v>9.5036199999999997</v>
      </c>
      <c r="AK3967">
        <v>9.6555160000000004</v>
      </c>
      <c r="AL3967">
        <v>9.8488919999999993</v>
      </c>
      <c r="AM3967">
        <v>10.03687</v>
      </c>
      <c r="AN3967">
        <v>10.234073</v>
      </c>
      <c r="AO3967" s="1">
        <v>1.4E-2</v>
      </c>
    </row>
    <row r="3968" spans="1:41" hidden="1" x14ac:dyDescent="0.2">
      <c r="A3968" t="s">
        <v>2704</v>
      </c>
      <c r="B3968" t="s">
        <v>13</v>
      </c>
      <c r="C3968" t="s">
        <v>2648</v>
      </c>
      <c r="D3968" t="s">
        <v>2680</v>
      </c>
      <c r="E3968" t="s">
        <v>2672</v>
      </c>
      <c r="F3968" t="s">
        <v>2655</v>
      </c>
      <c r="G3968" t="s">
        <v>2652</v>
      </c>
      <c r="H3968" t="s">
        <v>3217</v>
      </c>
      <c r="I3968" t="s">
        <v>186</v>
      </c>
      <c r="K3968">
        <v>6.7832030000000003</v>
      </c>
      <c r="L3968">
        <v>6.50542</v>
      </c>
      <c r="M3968">
        <v>5.877408</v>
      </c>
      <c r="N3968">
        <v>5.4795860000000003</v>
      </c>
      <c r="O3968">
        <v>5.3555020000000004</v>
      </c>
      <c r="P3968">
        <v>5.4014800000000003</v>
      </c>
      <c r="Q3968">
        <v>5.4787949999999999</v>
      </c>
      <c r="R3968">
        <v>5.6802970000000004</v>
      </c>
      <c r="S3968">
        <v>5.8924450000000004</v>
      </c>
      <c r="T3968">
        <v>6.100676</v>
      </c>
      <c r="U3968">
        <v>6.2541989999999998</v>
      </c>
      <c r="V3968">
        <v>6.3446160000000003</v>
      </c>
      <c r="W3968">
        <v>6.4554260000000001</v>
      </c>
      <c r="X3968">
        <v>6.550675</v>
      </c>
      <c r="Y3968">
        <v>6.6324920000000001</v>
      </c>
      <c r="Z3968">
        <v>6.7287660000000002</v>
      </c>
      <c r="AA3968">
        <v>6.8448589999999996</v>
      </c>
      <c r="AB3968">
        <v>6.9225240000000001</v>
      </c>
      <c r="AC3968">
        <v>7.0285529999999996</v>
      </c>
      <c r="AD3968">
        <v>7.1178939999999997</v>
      </c>
      <c r="AE3968">
        <v>7.2111499999999999</v>
      </c>
      <c r="AF3968">
        <v>7.2604220000000002</v>
      </c>
      <c r="AG3968">
        <v>7.3298199999999998</v>
      </c>
      <c r="AH3968">
        <v>7.4284829999999999</v>
      </c>
      <c r="AI3968">
        <v>7.5514869999999998</v>
      </c>
      <c r="AJ3968">
        <v>7.6576760000000004</v>
      </c>
      <c r="AK3968">
        <v>7.7348670000000004</v>
      </c>
      <c r="AL3968">
        <v>7.8205489999999998</v>
      </c>
      <c r="AM3968">
        <v>7.9356730000000004</v>
      </c>
      <c r="AN3968">
        <v>8.0396509999999992</v>
      </c>
      <c r="AO3968" s="1">
        <v>6.0000000000000001E-3</v>
      </c>
    </row>
    <row r="3969" spans="1:41" hidden="1" x14ac:dyDescent="0.2">
      <c r="A3969" t="s">
        <v>2704</v>
      </c>
      <c r="B3969" t="s">
        <v>15</v>
      </c>
      <c r="C3969" t="s">
        <v>2648</v>
      </c>
      <c r="D3969" t="s">
        <v>2680</v>
      </c>
      <c r="E3969" t="s">
        <v>2672</v>
      </c>
      <c r="F3969" t="s">
        <v>2655</v>
      </c>
      <c r="G3969" t="s">
        <v>2653</v>
      </c>
      <c r="H3969" t="s">
        <v>3218</v>
      </c>
      <c r="I3969" t="s">
        <v>186</v>
      </c>
      <c r="K3969">
        <v>6.7727979999999999</v>
      </c>
      <c r="L3969">
        <v>7.4440780000000002</v>
      </c>
      <c r="M3969">
        <v>7.2135030000000002</v>
      </c>
      <c r="N3969">
        <v>7.3254349999999997</v>
      </c>
      <c r="O3969">
        <v>7.449274</v>
      </c>
      <c r="P3969">
        <v>7.7573920000000003</v>
      </c>
      <c r="Q3969">
        <v>8.0634130000000006</v>
      </c>
      <c r="R3969">
        <v>8.5788770000000003</v>
      </c>
      <c r="S3969">
        <v>9.1945040000000002</v>
      </c>
      <c r="T3969">
        <v>9.6219149999999996</v>
      </c>
      <c r="U3969">
        <v>10.104887</v>
      </c>
      <c r="V3969">
        <v>10.537554999999999</v>
      </c>
      <c r="W3969">
        <v>10.925739999999999</v>
      </c>
      <c r="X3969">
        <v>11.286519</v>
      </c>
      <c r="Y3969">
        <v>11.56664</v>
      </c>
      <c r="Z3969">
        <v>11.943531999999999</v>
      </c>
      <c r="AA3969">
        <v>12.254797999999999</v>
      </c>
      <c r="AB3969">
        <v>12.565754999999999</v>
      </c>
      <c r="AC3969">
        <v>12.942856000000001</v>
      </c>
      <c r="AD3969">
        <v>13.377214</v>
      </c>
      <c r="AE3969">
        <v>13.692505000000001</v>
      </c>
      <c r="AF3969">
        <v>13.944084</v>
      </c>
      <c r="AG3969">
        <v>14.192881</v>
      </c>
      <c r="AH3969">
        <v>14.650354999999999</v>
      </c>
      <c r="AI3969">
        <v>15.100771999999999</v>
      </c>
      <c r="AJ3969">
        <v>15.529966</v>
      </c>
      <c r="AK3969">
        <v>16.036090999999999</v>
      </c>
      <c r="AL3969">
        <v>16.450996</v>
      </c>
      <c r="AM3969">
        <v>17.041307</v>
      </c>
      <c r="AN3969">
        <v>17.597393</v>
      </c>
      <c r="AO3969" s="1">
        <v>3.3000000000000002E-2</v>
      </c>
    </row>
    <row r="3970" spans="1:41" hidden="1" x14ac:dyDescent="0.2">
      <c r="A3970" t="s">
        <v>2704</v>
      </c>
      <c r="B3970" t="s">
        <v>59</v>
      </c>
      <c r="C3970" t="s">
        <v>2648</v>
      </c>
      <c r="D3970" t="s">
        <v>2680</v>
      </c>
      <c r="E3970" t="s">
        <v>2672</v>
      </c>
      <c r="F3970" t="s">
        <v>2661</v>
      </c>
      <c r="I3970" t="s">
        <v>186</v>
      </c>
    </row>
    <row r="3971" spans="1:41" hidden="1" x14ac:dyDescent="0.2">
      <c r="A3971" t="s">
        <v>2704</v>
      </c>
      <c r="B3971" t="s">
        <v>11</v>
      </c>
      <c r="C3971" t="s">
        <v>2648</v>
      </c>
      <c r="D3971" t="s">
        <v>2680</v>
      </c>
      <c r="E3971" t="s">
        <v>2672</v>
      </c>
      <c r="F3971" t="s">
        <v>2661</v>
      </c>
      <c r="G3971" t="s">
        <v>2651</v>
      </c>
      <c r="H3971" t="s">
        <v>3219</v>
      </c>
      <c r="I3971" t="s">
        <v>186</v>
      </c>
      <c r="K3971">
        <v>4.3967640000000001</v>
      </c>
      <c r="L3971">
        <v>4.0863810000000003</v>
      </c>
      <c r="M3971">
        <v>3.9827870000000001</v>
      </c>
      <c r="N3971">
        <v>3.9065919999999998</v>
      </c>
      <c r="O3971">
        <v>3.8965749999999999</v>
      </c>
      <c r="P3971">
        <v>3.9284469999999998</v>
      </c>
      <c r="Q3971">
        <v>3.9964750000000002</v>
      </c>
      <c r="R3971">
        <v>4.0938970000000001</v>
      </c>
      <c r="S3971">
        <v>4.2043780000000002</v>
      </c>
      <c r="T3971">
        <v>4.3271069999999998</v>
      </c>
      <c r="U3971">
        <v>4.453557</v>
      </c>
      <c r="V3971">
        <v>4.5878540000000001</v>
      </c>
      <c r="W3971">
        <v>4.7216469999999999</v>
      </c>
      <c r="X3971">
        <v>4.8621189999999999</v>
      </c>
      <c r="Y3971">
        <v>5.0068099999999998</v>
      </c>
      <c r="Z3971">
        <v>5.1569669999999999</v>
      </c>
      <c r="AA3971">
        <v>5.3131269999999997</v>
      </c>
      <c r="AB3971">
        <v>5.4718580000000001</v>
      </c>
      <c r="AC3971">
        <v>5.630414</v>
      </c>
      <c r="AD3971">
        <v>5.8040010000000004</v>
      </c>
      <c r="AE3971">
        <v>5.976089</v>
      </c>
      <c r="AF3971">
        <v>6.1511889999999996</v>
      </c>
      <c r="AG3971">
        <v>6.332929</v>
      </c>
      <c r="AH3971">
        <v>6.5223170000000001</v>
      </c>
      <c r="AI3971">
        <v>6.7196369999999996</v>
      </c>
      <c r="AJ3971">
        <v>6.926736</v>
      </c>
      <c r="AK3971">
        <v>7.130147</v>
      </c>
      <c r="AL3971">
        <v>7.3324809999999996</v>
      </c>
      <c r="AM3971">
        <v>7.5450920000000004</v>
      </c>
      <c r="AN3971">
        <v>7.7718920000000002</v>
      </c>
      <c r="AO3971" s="1">
        <v>0.02</v>
      </c>
    </row>
    <row r="3972" spans="1:41" hidden="1" x14ac:dyDescent="0.2">
      <c r="A3972" t="s">
        <v>2704</v>
      </c>
      <c r="B3972" t="s">
        <v>13</v>
      </c>
      <c r="C3972" t="s">
        <v>2648</v>
      </c>
      <c r="D3972" t="s">
        <v>2680</v>
      </c>
      <c r="E3972" t="s">
        <v>2672</v>
      </c>
      <c r="F3972" t="s">
        <v>2661</v>
      </c>
      <c r="G3972" t="s">
        <v>2652</v>
      </c>
      <c r="H3972" t="s">
        <v>3220</v>
      </c>
      <c r="I3972" t="s">
        <v>186</v>
      </c>
      <c r="K3972">
        <v>4.3968629999999997</v>
      </c>
      <c r="L3972">
        <v>4.0762559999999999</v>
      </c>
      <c r="M3972">
        <v>3.9705170000000001</v>
      </c>
      <c r="N3972">
        <v>3.889265</v>
      </c>
      <c r="O3972">
        <v>3.8787780000000001</v>
      </c>
      <c r="P3972">
        <v>3.9112719999999999</v>
      </c>
      <c r="Q3972">
        <v>3.9837340000000001</v>
      </c>
      <c r="R3972">
        <v>4.0853640000000002</v>
      </c>
      <c r="S3972">
        <v>4.2037259999999996</v>
      </c>
      <c r="T3972">
        <v>4.3380910000000004</v>
      </c>
      <c r="U3972">
        <v>4.4787590000000002</v>
      </c>
      <c r="V3972">
        <v>4.6312850000000001</v>
      </c>
      <c r="W3972">
        <v>4.7810519999999999</v>
      </c>
      <c r="X3972">
        <v>4.9367999999999999</v>
      </c>
      <c r="Y3972">
        <v>5.0965699999999998</v>
      </c>
      <c r="Z3972">
        <v>5.2598029999999998</v>
      </c>
      <c r="AA3972">
        <v>5.4329270000000003</v>
      </c>
      <c r="AB3972">
        <v>5.6022809999999996</v>
      </c>
      <c r="AC3972">
        <v>5.7704789999999999</v>
      </c>
      <c r="AD3972">
        <v>5.9554099999999996</v>
      </c>
      <c r="AE3972">
        <v>6.1295500000000001</v>
      </c>
      <c r="AF3972">
        <v>6.30525</v>
      </c>
      <c r="AG3972">
        <v>6.4887829999999997</v>
      </c>
      <c r="AH3972">
        <v>6.6754069999999999</v>
      </c>
      <c r="AI3972">
        <v>6.8626370000000003</v>
      </c>
      <c r="AJ3972">
        <v>7.0618299999999996</v>
      </c>
      <c r="AK3972">
        <v>7.2505850000000001</v>
      </c>
      <c r="AL3972">
        <v>7.4390890000000001</v>
      </c>
      <c r="AM3972">
        <v>7.6247809999999996</v>
      </c>
      <c r="AN3972">
        <v>7.8064739999999997</v>
      </c>
      <c r="AO3972" s="1">
        <v>0.02</v>
      </c>
    </row>
    <row r="3973" spans="1:41" hidden="1" x14ac:dyDescent="0.2">
      <c r="A3973" t="s">
        <v>2704</v>
      </c>
      <c r="B3973" t="s">
        <v>15</v>
      </c>
      <c r="C3973" t="s">
        <v>2648</v>
      </c>
      <c r="D3973" t="s">
        <v>2680</v>
      </c>
      <c r="E3973" t="s">
        <v>2672</v>
      </c>
      <c r="F3973" t="s">
        <v>2661</v>
      </c>
      <c r="G3973" t="s">
        <v>2653</v>
      </c>
      <c r="H3973" t="s">
        <v>3221</v>
      </c>
      <c r="I3973" t="s">
        <v>186</v>
      </c>
      <c r="K3973">
        <v>4.3969469999999999</v>
      </c>
      <c r="L3973">
        <v>4.0767600000000002</v>
      </c>
      <c r="M3973">
        <v>3.9602949999999999</v>
      </c>
      <c r="N3973">
        <v>3.8938299999999999</v>
      </c>
      <c r="O3973">
        <v>3.9075150000000001</v>
      </c>
      <c r="P3973">
        <v>3.9462890000000002</v>
      </c>
      <c r="Q3973">
        <v>4.0116670000000001</v>
      </c>
      <c r="R3973">
        <v>4.1027009999999997</v>
      </c>
      <c r="S3973">
        <v>4.2067500000000004</v>
      </c>
      <c r="T3973">
        <v>4.3148390000000001</v>
      </c>
      <c r="U3973">
        <v>4.4191779999999996</v>
      </c>
      <c r="V3973">
        <v>4.5319000000000003</v>
      </c>
      <c r="W3973">
        <v>4.6411119999999997</v>
      </c>
      <c r="X3973">
        <v>4.7544050000000002</v>
      </c>
      <c r="Y3973">
        <v>4.8709689999999997</v>
      </c>
      <c r="Z3973">
        <v>4.9954980000000004</v>
      </c>
      <c r="AA3973">
        <v>5.1308470000000002</v>
      </c>
      <c r="AB3973">
        <v>5.2713760000000001</v>
      </c>
      <c r="AC3973">
        <v>5.414091</v>
      </c>
      <c r="AD3973">
        <v>5.5655429999999999</v>
      </c>
      <c r="AE3973">
        <v>5.718782</v>
      </c>
      <c r="AF3973">
        <v>5.8800999999999997</v>
      </c>
      <c r="AG3973">
        <v>6.0513050000000002</v>
      </c>
      <c r="AH3973">
        <v>6.2335929999999999</v>
      </c>
      <c r="AI3973">
        <v>6.4275359999999999</v>
      </c>
      <c r="AJ3973">
        <v>6.6262379999999999</v>
      </c>
      <c r="AK3973">
        <v>6.8360370000000001</v>
      </c>
      <c r="AL3973">
        <v>7.0423650000000002</v>
      </c>
      <c r="AM3973">
        <v>7.2613779999999997</v>
      </c>
      <c r="AN3973">
        <v>7.4953599999999998</v>
      </c>
      <c r="AO3973" s="1">
        <v>1.9E-2</v>
      </c>
    </row>
    <row r="3974" spans="1:41" hidden="1" x14ac:dyDescent="0.2">
      <c r="A3974" t="s">
        <v>2704</v>
      </c>
      <c r="B3974" t="s">
        <v>147</v>
      </c>
      <c r="C3974" t="s">
        <v>2648</v>
      </c>
      <c r="D3974" t="s">
        <v>2680</v>
      </c>
      <c r="E3974" t="s">
        <v>2672</v>
      </c>
      <c r="F3974" t="s">
        <v>2673</v>
      </c>
      <c r="I3974" t="s">
        <v>186</v>
      </c>
    </row>
    <row r="3975" spans="1:41" hidden="1" x14ac:dyDescent="0.2">
      <c r="A3975" t="s">
        <v>2704</v>
      </c>
      <c r="B3975" t="s">
        <v>11</v>
      </c>
      <c r="C3975" t="s">
        <v>2648</v>
      </c>
      <c r="D3975" t="s">
        <v>2680</v>
      </c>
      <c r="E3975" t="s">
        <v>2672</v>
      </c>
      <c r="F3975" t="s">
        <v>2673</v>
      </c>
      <c r="G3975" t="s">
        <v>2651</v>
      </c>
      <c r="H3975" t="s">
        <v>3222</v>
      </c>
      <c r="I3975" t="s">
        <v>186</v>
      </c>
      <c r="K3975">
        <v>2.0642450000000001</v>
      </c>
      <c r="L3975">
        <v>2.083844</v>
      </c>
      <c r="M3975">
        <v>2.0940829999999999</v>
      </c>
      <c r="N3975">
        <v>2.1420270000000001</v>
      </c>
      <c r="O3975">
        <v>2.1802459999999999</v>
      </c>
      <c r="P3975">
        <v>2.2182569999999999</v>
      </c>
      <c r="Q3975">
        <v>2.2691849999999998</v>
      </c>
      <c r="R3975">
        <v>2.330498</v>
      </c>
      <c r="S3975">
        <v>2.3808609999999999</v>
      </c>
      <c r="T3975">
        <v>2.4329710000000002</v>
      </c>
      <c r="U3975">
        <v>2.4832420000000002</v>
      </c>
      <c r="V3975">
        <v>2.5334370000000002</v>
      </c>
      <c r="W3975">
        <v>2.6016629999999998</v>
      </c>
      <c r="X3975">
        <v>2.6557680000000001</v>
      </c>
      <c r="Y3975">
        <v>2.708555</v>
      </c>
      <c r="Z3975">
        <v>2.7658800000000001</v>
      </c>
      <c r="AA3975">
        <v>2.8186209999999998</v>
      </c>
      <c r="AB3975">
        <v>2.8700909999999999</v>
      </c>
      <c r="AC3975">
        <v>2.9312990000000001</v>
      </c>
      <c r="AD3975">
        <v>2.9970720000000002</v>
      </c>
      <c r="AE3975">
        <v>3.062481</v>
      </c>
      <c r="AF3975">
        <v>3.1234299999999999</v>
      </c>
      <c r="AG3975">
        <v>3.190137</v>
      </c>
      <c r="AH3975">
        <v>3.2596699999999998</v>
      </c>
      <c r="AI3975">
        <v>3.3352469999999999</v>
      </c>
      <c r="AJ3975">
        <v>3.4078560000000002</v>
      </c>
      <c r="AK3975">
        <v>3.4786519999999999</v>
      </c>
      <c r="AL3975">
        <v>3.5505840000000002</v>
      </c>
      <c r="AM3975">
        <v>3.6270739999999999</v>
      </c>
      <c r="AN3975">
        <v>3.703554</v>
      </c>
      <c r="AO3975" s="1">
        <v>0.02</v>
      </c>
    </row>
    <row r="3976" spans="1:41" hidden="1" x14ac:dyDescent="0.2">
      <c r="A3976" t="s">
        <v>2704</v>
      </c>
      <c r="B3976" t="s">
        <v>13</v>
      </c>
      <c r="C3976" t="s">
        <v>2648</v>
      </c>
      <c r="D3976" t="s">
        <v>2680</v>
      </c>
      <c r="E3976" t="s">
        <v>2672</v>
      </c>
      <c r="F3976" t="s">
        <v>2673</v>
      </c>
      <c r="G3976" t="s">
        <v>2652</v>
      </c>
      <c r="H3976" t="s">
        <v>3223</v>
      </c>
      <c r="I3976" t="s">
        <v>186</v>
      </c>
      <c r="K3976">
        <v>2.1118899999999998</v>
      </c>
      <c r="L3976">
        <v>2.0187469999999998</v>
      </c>
      <c r="M3976">
        <v>2.069102</v>
      </c>
      <c r="N3976">
        <v>2.135751</v>
      </c>
      <c r="O3976">
        <v>2.1623070000000002</v>
      </c>
      <c r="P3976">
        <v>2.2007810000000001</v>
      </c>
      <c r="Q3976">
        <v>2.261644</v>
      </c>
      <c r="R3976">
        <v>2.320611</v>
      </c>
      <c r="S3976">
        <v>2.3682219999999998</v>
      </c>
      <c r="T3976">
        <v>2.4185720000000002</v>
      </c>
      <c r="U3976">
        <v>2.4819140000000002</v>
      </c>
      <c r="V3976">
        <v>2.5551050000000002</v>
      </c>
      <c r="W3976">
        <v>2.6183100000000001</v>
      </c>
      <c r="X3976">
        <v>2.6904029999999999</v>
      </c>
      <c r="Y3976">
        <v>2.749682</v>
      </c>
      <c r="Z3976">
        <v>2.7987090000000001</v>
      </c>
      <c r="AA3976">
        <v>2.8614480000000002</v>
      </c>
      <c r="AB3976">
        <v>2.9191980000000002</v>
      </c>
      <c r="AC3976">
        <v>2.9813550000000002</v>
      </c>
      <c r="AD3976">
        <v>3.0518869999999998</v>
      </c>
      <c r="AE3976">
        <v>3.1170309999999999</v>
      </c>
      <c r="AF3976">
        <v>3.1762700000000001</v>
      </c>
      <c r="AG3976">
        <v>3.2378290000000001</v>
      </c>
      <c r="AH3976">
        <v>3.299668</v>
      </c>
      <c r="AI3976">
        <v>3.3606560000000001</v>
      </c>
      <c r="AJ3976">
        <v>3.4294899999999999</v>
      </c>
      <c r="AK3976">
        <v>3.4861930000000001</v>
      </c>
      <c r="AL3976">
        <v>3.549706</v>
      </c>
      <c r="AM3976">
        <v>3.6074609999999998</v>
      </c>
      <c r="AN3976">
        <v>3.6613470000000001</v>
      </c>
      <c r="AO3976" s="1">
        <v>1.9E-2</v>
      </c>
    </row>
    <row r="3977" spans="1:41" hidden="1" x14ac:dyDescent="0.2">
      <c r="A3977" t="s">
        <v>2704</v>
      </c>
      <c r="B3977" t="s">
        <v>15</v>
      </c>
      <c r="C3977" t="s">
        <v>2648</v>
      </c>
      <c r="D3977" t="s">
        <v>2680</v>
      </c>
      <c r="E3977" t="s">
        <v>2672</v>
      </c>
      <c r="F3977" t="s">
        <v>2673</v>
      </c>
      <c r="G3977" t="s">
        <v>2653</v>
      </c>
      <c r="H3977" t="s">
        <v>3224</v>
      </c>
      <c r="I3977" t="s">
        <v>186</v>
      </c>
      <c r="K3977">
        <v>2.1119460000000001</v>
      </c>
      <c r="L3977">
        <v>2.0496720000000002</v>
      </c>
      <c r="M3977">
        <v>2.1372550000000001</v>
      </c>
      <c r="N3977">
        <v>2.2833169999999998</v>
      </c>
      <c r="O3977">
        <v>2.2084589999999999</v>
      </c>
      <c r="P3977">
        <v>2.2574990000000001</v>
      </c>
      <c r="Q3977">
        <v>2.3114940000000002</v>
      </c>
      <c r="R3977">
        <v>2.3736470000000001</v>
      </c>
      <c r="S3977">
        <v>2.426336</v>
      </c>
      <c r="T3977">
        <v>2.4807489999999999</v>
      </c>
      <c r="U3977">
        <v>2.5247459999999999</v>
      </c>
      <c r="V3977">
        <v>2.5624030000000002</v>
      </c>
      <c r="W3977">
        <v>2.603872</v>
      </c>
      <c r="X3977">
        <v>2.6455009999999999</v>
      </c>
      <c r="Y3977">
        <v>2.6957209999999998</v>
      </c>
      <c r="Z3977">
        <v>2.7392729999999998</v>
      </c>
      <c r="AA3977">
        <v>2.789593</v>
      </c>
      <c r="AB3977">
        <v>2.8468689999999999</v>
      </c>
      <c r="AC3977">
        <v>2.9051779999999998</v>
      </c>
      <c r="AD3977">
        <v>2.9653160000000001</v>
      </c>
      <c r="AE3977">
        <v>3.0286400000000002</v>
      </c>
      <c r="AF3977">
        <v>3.091269</v>
      </c>
      <c r="AG3977">
        <v>3.1579429999999999</v>
      </c>
      <c r="AH3977">
        <v>3.2267700000000001</v>
      </c>
      <c r="AI3977">
        <v>3.3023159999999998</v>
      </c>
      <c r="AJ3977">
        <v>3.3711660000000001</v>
      </c>
      <c r="AK3977">
        <v>3.446787</v>
      </c>
      <c r="AL3977">
        <v>3.5242589999999998</v>
      </c>
      <c r="AM3977">
        <v>3.6040260000000002</v>
      </c>
      <c r="AN3977">
        <v>3.6886160000000001</v>
      </c>
      <c r="AO3977" s="1">
        <v>1.9E-2</v>
      </c>
    </row>
    <row r="3978" spans="1:41" hidden="1" x14ac:dyDescent="0.2">
      <c r="A3978" t="s">
        <v>2704</v>
      </c>
      <c r="B3978" t="s">
        <v>67</v>
      </c>
      <c r="C3978" t="s">
        <v>2648</v>
      </c>
      <c r="D3978" t="s">
        <v>2680</v>
      </c>
      <c r="E3978" t="s">
        <v>2672</v>
      </c>
      <c r="F3978" t="s">
        <v>2663</v>
      </c>
      <c r="I3978" t="s">
        <v>186</v>
      </c>
    </row>
    <row r="3979" spans="1:41" hidden="1" x14ac:dyDescent="0.2">
      <c r="A3979" t="s">
        <v>2704</v>
      </c>
      <c r="B3979" t="s">
        <v>11</v>
      </c>
      <c r="C3979" t="s">
        <v>2648</v>
      </c>
      <c r="D3979" t="s">
        <v>2680</v>
      </c>
      <c r="E3979" t="s">
        <v>2672</v>
      </c>
      <c r="F3979" t="s">
        <v>2663</v>
      </c>
      <c r="G3979" t="s">
        <v>2651</v>
      </c>
      <c r="H3979" t="s">
        <v>3225</v>
      </c>
      <c r="I3979" t="s">
        <v>186</v>
      </c>
      <c r="K3979">
        <v>0</v>
      </c>
      <c r="L3979">
        <v>0</v>
      </c>
      <c r="M3979">
        <v>0</v>
      </c>
      <c r="N3979">
        <v>0</v>
      </c>
      <c r="O3979">
        <v>0</v>
      </c>
      <c r="P3979">
        <v>0</v>
      </c>
      <c r="Q3979">
        <v>0</v>
      </c>
      <c r="R3979">
        <v>0</v>
      </c>
      <c r="S3979">
        <v>0</v>
      </c>
      <c r="T3979">
        <v>0</v>
      </c>
      <c r="U3979">
        <v>0</v>
      </c>
      <c r="V3979">
        <v>0</v>
      </c>
      <c r="W3979">
        <v>0</v>
      </c>
      <c r="X3979">
        <v>0</v>
      </c>
      <c r="Y3979">
        <v>0</v>
      </c>
      <c r="Z3979">
        <v>0</v>
      </c>
      <c r="AA3979">
        <v>0</v>
      </c>
      <c r="AB3979">
        <v>0</v>
      </c>
      <c r="AC3979">
        <v>0</v>
      </c>
      <c r="AD3979">
        <v>0</v>
      </c>
      <c r="AE3979">
        <v>0</v>
      </c>
      <c r="AF3979">
        <v>0</v>
      </c>
      <c r="AG3979">
        <v>0</v>
      </c>
      <c r="AH3979">
        <v>0</v>
      </c>
      <c r="AI3979">
        <v>0</v>
      </c>
      <c r="AJ3979">
        <v>0</v>
      </c>
      <c r="AK3979">
        <v>0</v>
      </c>
      <c r="AL3979">
        <v>0</v>
      </c>
      <c r="AM3979">
        <v>0</v>
      </c>
      <c r="AN3979">
        <v>0</v>
      </c>
      <c r="AO3979" t="s">
        <v>69</v>
      </c>
    </row>
    <row r="3980" spans="1:41" hidden="1" x14ac:dyDescent="0.2">
      <c r="A3980" t="s">
        <v>2704</v>
      </c>
      <c r="B3980" t="s">
        <v>13</v>
      </c>
      <c r="C3980" t="s">
        <v>2648</v>
      </c>
      <c r="D3980" t="s">
        <v>2680</v>
      </c>
      <c r="E3980" t="s">
        <v>2672</v>
      </c>
      <c r="F3980" t="s">
        <v>2663</v>
      </c>
      <c r="G3980" t="s">
        <v>2652</v>
      </c>
      <c r="H3980" t="s">
        <v>3226</v>
      </c>
      <c r="I3980" t="s">
        <v>186</v>
      </c>
      <c r="K3980">
        <v>0</v>
      </c>
      <c r="L3980">
        <v>0</v>
      </c>
      <c r="M3980">
        <v>0</v>
      </c>
      <c r="N3980">
        <v>0</v>
      </c>
      <c r="O3980">
        <v>0</v>
      </c>
      <c r="P3980">
        <v>0</v>
      </c>
      <c r="Q3980">
        <v>0</v>
      </c>
      <c r="R3980">
        <v>0</v>
      </c>
      <c r="S3980">
        <v>0</v>
      </c>
      <c r="T3980">
        <v>0</v>
      </c>
      <c r="U3980">
        <v>0</v>
      </c>
      <c r="V3980">
        <v>0</v>
      </c>
      <c r="W3980">
        <v>0</v>
      </c>
      <c r="X3980">
        <v>0</v>
      </c>
      <c r="Y3980">
        <v>0</v>
      </c>
      <c r="Z3980">
        <v>0</v>
      </c>
      <c r="AA3980">
        <v>0</v>
      </c>
      <c r="AB3980">
        <v>0</v>
      </c>
      <c r="AC3980">
        <v>0</v>
      </c>
      <c r="AD3980">
        <v>0</v>
      </c>
      <c r="AE3980">
        <v>0</v>
      </c>
      <c r="AF3980">
        <v>0</v>
      </c>
      <c r="AG3980">
        <v>0</v>
      </c>
      <c r="AH3980">
        <v>0</v>
      </c>
      <c r="AI3980">
        <v>0</v>
      </c>
      <c r="AJ3980">
        <v>0</v>
      </c>
      <c r="AK3980">
        <v>0</v>
      </c>
      <c r="AL3980">
        <v>0</v>
      </c>
      <c r="AM3980">
        <v>0</v>
      </c>
      <c r="AN3980">
        <v>0</v>
      </c>
      <c r="AO3980" t="s">
        <v>69</v>
      </c>
    </row>
    <row r="3981" spans="1:41" hidden="1" x14ac:dyDescent="0.2">
      <c r="A3981" t="s">
        <v>2704</v>
      </c>
      <c r="B3981" t="s">
        <v>15</v>
      </c>
      <c r="C3981" t="s">
        <v>2648</v>
      </c>
      <c r="D3981" t="s">
        <v>2680</v>
      </c>
      <c r="E3981" t="s">
        <v>2672</v>
      </c>
      <c r="F3981" t="s">
        <v>2663</v>
      </c>
      <c r="G3981" t="s">
        <v>2653</v>
      </c>
      <c r="H3981" t="s">
        <v>3227</v>
      </c>
      <c r="I3981" t="s">
        <v>186</v>
      </c>
      <c r="K3981">
        <v>0</v>
      </c>
      <c r="L3981">
        <v>0</v>
      </c>
      <c r="M3981">
        <v>0</v>
      </c>
      <c r="N3981">
        <v>0</v>
      </c>
      <c r="O3981">
        <v>0</v>
      </c>
      <c r="P3981">
        <v>0</v>
      </c>
      <c r="Q3981">
        <v>0</v>
      </c>
      <c r="R3981">
        <v>0</v>
      </c>
      <c r="S3981">
        <v>0</v>
      </c>
      <c r="T3981">
        <v>0</v>
      </c>
      <c r="U3981">
        <v>0</v>
      </c>
      <c r="V3981">
        <v>0</v>
      </c>
      <c r="W3981">
        <v>0</v>
      </c>
      <c r="X3981">
        <v>0</v>
      </c>
      <c r="Y3981">
        <v>0</v>
      </c>
      <c r="Z3981">
        <v>0</v>
      </c>
      <c r="AA3981">
        <v>0</v>
      </c>
      <c r="AB3981">
        <v>0</v>
      </c>
      <c r="AC3981">
        <v>0</v>
      </c>
      <c r="AD3981">
        <v>0</v>
      </c>
      <c r="AE3981">
        <v>0</v>
      </c>
      <c r="AF3981">
        <v>0</v>
      </c>
      <c r="AG3981">
        <v>0</v>
      </c>
      <c r="AH3981">
        <v>0</v>
      </c>
      <c r="AI3981">
        <v>0</v>
      </c>
      <c r="AJ3981">
        <v>0</v>
      </c>
      <c r="AK3981">
        <v>0</v>
      </c>
      <c r="AL3981">
        <v>0</v>
      </c>
      <c r="AM3981">
        <v>0</v>
      </c>
      <c r="AN3981">
        <v>0</v>
      </c>
      <c r="AO3981" t="s">
        <v>69</v>
      </c>
    </row>
    <row r="3982" spans="1:41" hidden="1" x14ac:dyDescent="0.2">
      <c r="A3982" t="s">
        <v>2704</v>
      </c>
      <c r="B3982" t="s">
        <v>25</v>
      </c>
      <c r="C3982" t="s">
        <v>2648</v>
      </c>
      <c r="D3982" t="s">
        <v>2680</v>
      </c>
      <c r="E3982" t="s">
        <v>2672</v>
      </c>
      <c r="F3982" t="s">
        <v>2656</v>
      </c>
      <c r="I3982" t="s">
        <v>186</v>
      </c>
    </row>
    <row r="3983" spans="1:41" hidden="1" x14ac:dyDescent="0.2">
      <c r="A3983" t="s">
        <v>2704</v>
      </c>
      <c r="B3983" t="s">
        <v>11</v>
      </c>
      <c r="C3983" t="s">
        <v>2648</v>
      </c>
      <c r="D3983" t="s">
        <v>2680</v>
      </c>
      <c r="E3983" t="s">
        <v>2672</v>
      </c>
      <c r="F3983" t="s">
        <v>2656</v>
      </c>
      <c r="G3983" t="s">
        <v>2651</v>
      </c>
      <c r="H3983" t="s">
        <v>3228</v>
      </c>
      <c r="I3983" t="s">
        <v>186</v>
      </c>
      <c r="K3983">
        <v>31.687614</v>
      </c>
      <c r="L3983">
        <v>31.955846999999999</v>
      </c>
      <c r="M3983">
        <v>31.430561000000001</v>
      </c>
      <c r="N3983">
        <v>31.299994999999999</v>
      </c>
      <c r="O3983">
        <v>31.748104000000001</v>
      </c>
      <c r="P3983">
        <v>32.177193000000003</v>
      </c>
      <c r="Q3983">
        <v>32.755070000000003</v>
      </c>
      <c r="R3983">
        <v>33.522789000000003</v>
      </c>
      <c r="S3983">
        <v>34.156131999999999</v>
      </c>
      <c r="T3983">
        <v>35.412933000000002</v>
      </c>
      <c r="U3983">
        <v>36.197181999999998</v>
      </c>
      <c r="V3983">
        <v>36.996983</v>
      </c>
      <c r="W3983">
        <v>37.687781999999999</v>
      </c>
      <c r="X3983">
        <v>38.297618999999997</v>
      </c>
      <c r="Y3983">
        <v>38.899611999999998</v>
      </c>
      <c r="Z3983">
        <v>39.529125000000001</v>
      </c>
      <c r="AA3983">
        <v>40.177799</v>
      </c>
      <c r="AB3983">
        <v>40.924472999999999</v>
      </c>
      <c r="AC3983">
        <v>41.712443999999998</v>
      </c>
      <c r="AD3983">
        <v>42.676727</v>
      </c>
      <c r="AE3983">
        <v>43.573405999999999</v>
      </c>
      <c r="AF3983">
        <v>44.390532999999998</v>
      </c>
      <c r="AG3983">
        <v>45.192833</v>
      </c>
      <c r="AH3983">
        <v>45.966788999999999</v>
      </c>
      <c r="AI3983">
        <v>46.834479999999999</v>
      </c>
      <c r="AJ3983">
        <v>47.790291000000003</v>
      </c>
      <c r="AK3983">
        <v>48.746684999999999</v>
      </c>
      <c r="AL3983">
        <v>49.780231000000001</v>
      </c>
      <c r="AM3983">
        <v>50.707371000000002</v>
      </c>
      <c r="AN3983">
        <v>51.593688999999998</v>
      </c>
      <c r="AO3983" s="1">
        <v>1.7000000000000001E-2</v>
      </c>
    </row>
    <row r="3984" spans="1:41" hidden="1" x14ac:dyDescent="0.2">
      <c r="A3984" t="s">
        <v>2704</v>
      </c>
      <c r="B3984" t="s">
        <v>13</v>
      </c>
      <c r="C3984" t="s">
        <v>2648</v>
      </c>
      <c r="D3984" t="s">
        <v>2680</v>
      </c>
      <c r="E3984" t="s">
        <v>2672</v>
      </c>
      <c r="F3984" t="s">
        <v>2656</v>
      </c>
      <c r="G3984" t="s">
        <v>2652</v>
      </c>
      <c r="H3984" t="s">
        <v>3229</v>
      </c>
      <c r="I3984" t="s">
        <v>186</v>
      </c>
      <c r="K3984">
        <v>31.699724</v>
      </c>
      <c r="L3984">
        <v>31.603268</v>
      </c>
      <c r="M3984">
        <v>30.915754</v>
      </c>
      <c r="N3984">
        <v>30.634616999999999</v>
      </c>
      <c r="O3984">
        <v>30.969415999999999</v>
      </c>
      <c r="P3984">
        <v>31.651209000000001</v>
      </c>
      <c r="Q3984">
        <v>32.050517999999997</v>
      </c>
      <c r="R3984">
        <v>32.611786000000002</v>
      </c>
      <c r="S3984">
        <v>33.480721000000003</v>
      </c>
      <c r="T3984">
        <v>34.283588000000002</v>
      </c>
      <c r="U3984">
        <v>35.133693999999998</v>
      </c>
      <c r="V3984">
        <v>35.955005999999997</v>
      </c>
      <c r="W3984">
        <v>36.800868999999999</v>
      </c>
      <c r="X3984">
        <v>37.592331000000001</v>
      </c>
      <c r="Y3984">
        <v>38.238982999999998</v>
      </c>
      <c r="Z3984">
        <v>38.935428999999999</v>
      </c>
      <c r="AA3984">
        <v>39.721133999999999</v>
      </c>
      <c r="AB3984">
        <v>40.496428999999999</v>
      </c>
      <c r="AC3984">
        <v>41.291859000000002</v>
      </c>
      <c r="AD3984">
        <v>42.237465</v>
      </c>
      <c r="AE3984">
        <v>43.102263999999998</v>
      </c>
      <c r="AF3984">
        <v>43.843333999999999</v>
      </c>
      <c r="AG3984">
        <v>44.496673999999999</v>
      </c>
      <c r="AH3984">
        <v>45.200386000000002</v>
      </c>
      <c r="AI3984">
        <v>45.997185000000002</v>
      </c>
      <c r="AJ3984">
        <v>46.882407999999998</v>
      </c>
      <c r="AK3984">
        <v>47.611705999999998</v>
      </c>
      <c r="AL3984">
        <v>48.303024000000001</v>
      </c>
      <c r="AM3984">
        <v>48.925552000000003</v>
      </c>
      <c r="AN3984">
        <v>49.679802000000002</v>
      </c>
      <c r="AO3984" s="1">
        <v>1.6E-2</v>
      </c>
    </row>
    <row r="3985" spans="1:41" hidden="1" x14ac:dyDescent="0.2">
      <c r="A3985" t="s">
        <v>2704</v>
      </c>
      <c r="B3985" t="s">
        <v>15</v>
      </c>
      <c r="C3985" t="s">
        <v>2648</v>
      </c>
      <c r="D3985" t="s">
        <v>2680</v>
      </c>
      <c r="E3985" t="s">
        <v>2672</v>
      </c>
      <c r="F3985" t="s">
        <v>2656</v>
      </c>
      <c r="G3985" t="s">
        <v>2653</v>
      </c>
      <c r="H3985" t="s">
        <v>3230</v>
      </c>
      <c r="I3985" t="s">
        <v>186</v>
      </c>
      <c r="K3985">
        <v>31.745949</v>
      </c>
      <c r="L3985">
        <v>31.873267999999999</v>
      </c>
      <c r="M3985">
        <v>32.045409999999997</v>
      </c>
      <c r="N3985">
        <v>32.710414999999998</v>
      </c>
      <c r="O3985">
        <v>33.086554999999997</v>
      </c>
      <c r="P3985">
        <v>33.736725</v>
      </c>
      <c r="Q3985">
        <v>34.660049000000001</v>
      </c>
      <c r="R3985">
        <v>35.697563000000002</v>
      </c>
      <c r="S3985">
        <v>36.762756000000003</v>
      </c>
      <c r="T3985">
        <v>37.753917999999999</v>
      </c>
      <c r="U3985">
        <v>38.285831000000002</v>
      </c>
      <c r="V3985">
        <v>39.069332000000003</v>
      </c>
      <c r="W3985">
        <v>40.154522</v>
      </c>
      <c r="X3985">
        <v>40.761864000000003</v>
      </c>
      <c r="Y3985">
        <v>41.193393999999998</v>
      </c>
      <c r="Z3985">
        <v>42.038479000000002</v>
      </c>
      <c r="AA3985">
        <v>42.413108999999999</v>
      </c>
      <c r="AB3985">
        <v>43.402161</v>
      </c>
      <c r="AC3985">
        <v>44.268729999999998</v>
      </c>
      <c r="AD3985">
        <v>45.292183000000001</v>
      </c>
      <c r="AE3985">
        <v>46.212913999999998</v>
      </c>
      <c r="AF3985">
        <v>46.949416999999997</v>
      </c>
      <c r="AG3985">
        <v>47.617603000000003</v>
      </c>
      <c r="AH3985">
        <v>48.556362</v>
      </c>
      <c r="AI3985">
        <v>49.631222000000001</v>
      </c>
      <c r="AJ3985">
        <v>50.661827000000002</v>
      </c>
      <c r="AK3985">
        <v>51.724803999999999</v>
      </c>
      <c r="AL3985">
        <v>52.832675999999999</v>
      </c>
      <c r="AM3985">
        <v>53.954334000000003</v>
      </c>
      <c r="AN3985">
        <v>55.114955999999999</v>
      </c>
      <c r="AO3985" s="1">
        <v>1.9E-2</v>
      </c>
    </row>
    <row r="3986" spans="1:41" hidden="1" x14ac:dyDescent="0.2">
      <c r="A3986" t="s">
        <v>2704</v>
      </c>
      <c r="B3986" t="s">
        <v>157</v>
      </c>
    </row>
    <row r="3987" spans="1:41" hidden="1" x14ac:dyDescent="0.2">
      <c r="A3987" t="s">
        <v>2704</v>
      </c>
      <c r="B3987" t="s">
        <v>310</v>
      </c>
    </row>
    <row r="3988" spans="1:41" hidden="1" x14ac:dyDescent="0.2">
      <c r="A3988" t="s">
        <v>2704</v>
      </c>
      <c r="B3988" t="s">
        <v>8</v>
      </c>
      <c r="C3988" t="s">
        <v>181</v>
      </c>
      <c r="D3988" t="s">
        <v>2680</v>
      </c>
      <c r="E3988" t="s">
        <v>2674</v>
      </c>
      <c r="I3988" t="s">
        <v>311</v>
      </c>
    </row>
    <row r="3989" spans="1:41" hidden="1" x14ac:dyDescent="0.2">
      <c r="A3989" t="s">
        <v>2704</v>
      </c>
      <c r="B3989" t="s">
        <v>11</v>
      </c>
      <c r="C3989" t="s">
        <v>181</v>
      </c>
      <c r="D3989" t="s">
        <v>2680</v>
      </c>
      <c r="E3989" t="s">
        <v>2674</v>
      </c>
      <c r="F3989" t="s">
        <v>2651</v>
      </c>
      <c r="H3989" t="s">
        <v>3231</v>
      </c>
      <c r="I3989" t="s">
        <v>311</v>
      </c>
      <c r="K3989">
        <v>40.861542</v>
      </c>
      <c r="L3989">
        <v>40.722262999999998</v>
      </c>
      <c r="M3989">
        <v>41.504147000000003</v>
      </c>
      <c r="N3989">
        <v>41.503943999999997</v>
      </c>
      <c r="O3989">
        <v>42.215587999999997</v>
      </c>
      <c r="P3989">
        <v>43.067165000000003</v>
      </c>
      <c r="Q3989">
        <v>44.186981000000003</v>
      </c>
      <c r="R3989">
        <v>45.505809999999997</v>
      </c>
      <c r="S3989">
        <v>46.835602000000002</v>
      </c>
      <c r="T3989">
        <v>48.401535000000003</v>
      </c>
      <c r="U3989">
        <v>49.673920000000003</v>
      </c>
      <c r="V3989">
        <v>50.902534000000003</v>
      </c>
      <c r="W3989">
        <v>52.188834999999997</v>
      </c>
      <c r="X3989">
        <v>53.249747999999997</v>
      </c>
      <c r="Y3989">
        <v>54.304417000000001</v>
      </c>
      <c r="Z3989">
        <v>55.475517000000004</v>
      </c>
      <c r="AA3989">
        <v>56.764423000000001</v>
      </c>
      <c r="AB3989">
        <v>58.113636</v>
      </c>
      <c r="AC3989">
        <v>59.496760999999999</v>
      </c>
      <c r="AD3989">
        <v>61.018250000000002</v>
      </c>
      <c r="AE3989">
        <v>62.553637999999999</v>
      </c>
      <c r="AF3989">
        <v>64.067740999999998</v>
      </c>
      <c r="AG3989">
        <v>65.592940999999996</v>
      </c>
      <c r="AH3989">
        <v>67.075767999999997</v>
      </c>
      <c r="AI3989">
        <v>68.713470000000001</v>
      </c>
      <c r="AJ3989">
        <v>70.459106000000006</v>
      </c>
      <c r="AK3989">
        <v>72.201049999999995</v>
      </c>
      <c r="AL3989">
        <v>74.037834000000004</v>
      </c>
      <c r="AM3989">
        <v>75.860900999999998</v>
      </c>
      <c r="AN3989">
        <v>77.710762000000003</v>
      </c>
      <c r="AO3989" s="1">
        <v>2.1999999999999999E-2</v>
      </c>
    </row>
    <row r="3990" spans="1:41" hidden="1" x14ac:dyDescent="0.2">
      <c r="A3990" t="s">
        <v>2704</v>
      </c>
      <c r="B3990" t="s">
        <v>13</v>
      </c>
      <c r="C3990" t="s">
        <v>181</v>
      </c>
      <c r="D3990" t="s">
        <v>2680</v>
      </c>
      <c r="E3990" t="s">
        <v>2674</v>
      </c>
      <c r="F3990" t="s">
        <v>2652</v>
      </c>
      <c r="H3990" t="s">
        <v>3232</v>
      </c>
      <c r="I3990" t="s">
        <v>311</v>
      </c>
      <c r="K3990">
        <v>40.872314000000003</v>
      </c>
      <c r="L3990">
        <v>40.148277</v>
      </c>
      <c r="M3990">
        <v>40.683078999999999</v>
      </c>
      <c r="N3990">
        <v>40.395038999999997</v>
      </c>
      <c r="O3990">
        <v>40.950619000000003</v>
      </c>
      <c r="P3990">
        <v>41.899566999999998</v>
      </c>
      <c r="Q3990">
        <v>42.867794000000004</v>
      </c>
      <c r="R3990">
        <v>44.016342000000002</v>
      </c>
      <c r="S3990">
        <v>45.458424000000001</v>
      </c>
      <c r="T3990">
        <v>46.786223999999997</v>
      </c>
      <c r="U3990">
        <v>48.120766000000003</v>
      </c>
      <c r="V3990">
        <v>49.433337999999999</v>
      </c>
      <c r="W3990">
        <v>50.878048</v>
      </c>
      <c r="X3990">
        <v>52.153804999999998</v>
      </c>
      <c r="Y3990">
        <v>53.358837000000001</v>
      </c>
      <c r="Z3990">
        <v>54.591873</v>
      </c>
      <c r="AA3990">
        <v>55.994297000000003</v>
      </c>
      <c r="AB3990">
        <v>57.341388999999999</v>
      </c>
      <c r="AC3990">
        <v>58.733604</v>
      </c>
      <c r="AD3990">
        <v>60.232613000000001</v>
      </c>
      <c r="AE3990">
        <v>61.715663999999997</v>
      </c>
      <c r="AF3990">
        <v>63.086692999999997</v>
      </c>
      <c r="AG3990">
        <v>64.474074999999999</v>
      </c>
      <c r="AH3990">
        <v>65.911049000000006</v>
      </c>
      <c r="AI3990">
        <v>67.482697000000002</v>
      </c>
      <c r="AJ3990">
        <v>69.138587999999999</v>
      </c>
      <c r="AK3990">
        <v>70.631111000000004</v>
      </c>
      <c r="AL3990">
        <v>72.094063000000006</v>
      </c>
      <c r="AM3990">
        <v>73.575111000000007</v>
      </c>
      <c r="AN3990">
        <v>75.169746000000004</v>
      </c>
      <c r="AO3990" s="1">
        <v>2.1000000000000001E-2</v>
      </c>
    </row>
    <row r="3991" spans="1:41" hidden="1" x14ac:dyDescent="0.2">
      <c r="A3991" t="s">
        <v>2704</v>
      </c>
      <c r="B3991" t="s">
        <v>15</v>
      </c>
      <c r="C3991" t="s">
        <v>181</v>
      </c>
      <c r="D3991" t="s">
        <v>2680</v>
      </c>
      <c r="E3991" t="s">
        <v>2674</v>
      </c>
      <c r="F3991" t="s">
        <v>2653</v>
      </c>
      <c r="H3991" t="s">
        <v>3233</v>
      </c>
      <c r="I3991" t="s">
        <v>311</v>
      </c>
      <c r="K3991">
        <v>40.903281999999997</v>
      </c>
      <c r="L3991">
        <v>41.526736999999997</v>
      </c>
      <c r="M3991">
        <v>42.746319</v>
      </c>
      <c r="N3991">
        <v>43.861854999999998</v>
      </c>
      <c r="O3991">
        <v>44.608589000000002</v>
      </c>
      <c r="P3991">
        <v>45.766289</v>
      </c>
      <c r="Q3991">
        <v>47.103107000000001</v>
      </c>
      <c r="R3991">
        <v>48.734402000000003</v>
      </c>
      <c r="S3991">
        <v>50.580776</v>
      </c>
      <c r="T3991">
        <v>52.040236999999998</v>
      </c>
      <c r="U3991">
        <v>53.329208000000001</v>
      </c>
      <c r="V3991">
        <v>54.747382999999999</v>
      </c>
      <c r="W3991">
        <v>56.357264999999998</v>
      </c>
      <c r="X3991">
        <v>57.546719000000003</v>
      </c>
      <c r="Y3991">
        <v>58.547443000000001</v>
      </c>
      <c r="Z3991">
        <v>59.998707000000003</v>
      </c>
      <c r="AA3991">
        <v>61.158473999999998</v>
      </c>
      <c r="AB3991">
        <v>62.723728000000001</v>
      </c>
      <c r="AC3991">
        <v>64.264060999999998</v>
      </c>
      <c r="AD3991">
        <v>65.914955000000006</v>
      </c>
      <c r="AE3991">
        <v>67.439712999999998</v>
      </c>
      <c r="AF3991">
        <v>68.850403</v>
      </c>
      <c r="AG3991">
        <v>70.251389000000003</v>
      </c>
      <c r="AH3991">
        <v>72.116714000000002</v>
      </c>
      <c r="AI3991">
        <v>74.089088000000004</v>
      </c>
      <c r="AJ3991">
        <v>76.066185000000004</v>
      </c>
      <c r="AK3991">
        <v>78.059341000000003</v>
      </c>
      <c r="AL3991">
        <v>80.093941000000001</v>
      </c>
      <c r="AM3991">
        <v>82.301124999999999</v>
      </c>
      <c r="AN3991">
        <v>84.582374999999999</v>
      </c>
      <c r="AO3991" s="1">
        <v>2.5000000000000001E-2</v>
      </c>
    </row>
    <row r="3992" spans="1:41" hidden="1" x14ac:dyDescent="0.2">
      <c r="A3992" t="s">
        <v>2704</v>
      </c>
      <c r="B3992" t="s">
        <v>29</v>
      </c>
      <c r="C3992" t="s">
        <v>181</v>
      </c>
      <c r="D3992" t="s">
        <v>2680</v>
      </c>
      <c r="E3992" t="s">
        <v>2675</v>
      </c>
      <c r="I3992" t="s">
        <v>311</v>
      </c>
    </row>
    <row r="3993" spans="1:41" hidden="1" x14ac:dyDescent="0.2">
      <c r="A3993" t="s">
        <v>2704</v>
      </c>
      <c r="B3993" t="s">
        <v>11</v>
      </c>
      <c r="C3993" t="s">
        <v>181</v>
      </c>
      <c r="D3993" t="s">
        <v>2680</v>
      </c>
      <c r="E3993" t="s">
        <v>2675</v>
      </c>
      <c r="F3993" t="s">
        <v>2651</v>
      </c>
      <c r="H3993" t="s">
        <v>3234</v>
      </c>
      <c r="I3993" t="s">
        <v>311</v>
      </c>
      <c r="K3993">
        <v>27.262526999999999</v>
      </c>
      <c r="L3993">
        <v>28.579853</v>
      </c>
      <c r="M3993">
        <v>27.807493000000001</v>
      </c>
      <c r="N3993">
        <v>27.576923000000001</v>
      </c>
      <c r="O3993">
        <v>27.817080000000001</v>
      </c>
      <c r="P3993">
        <v>28.141808999999999</v>
      </c>
      <c r="Q3993">
        <v>28.687222999999999</v>
      </c>
      <c r="R3993">
        <v>29.537459999999999</v>
      </c>
      <c r="S3993">
        <v>30.291851000000001</v>
      </c>
      <c r="T3993">
        <v>31.375451999999999</v>
      </c>
      <c r="U3993">
        <v>32.162120999999999</v>
      </c>
      <c r="V3993">
        <v>32.921143000000001</v>
      </c>
      <c r="W3993">
        <v>33.739662000000003</v>
      </c>
      <c r="X3993">
        <v>34.407412999999998</v>
      </c>
      <c r="Y3993">
        <v>35.061321</v>
      </c>
      <c r="Z3993">
        <v>35.805019000000001</v>
      </c>
      <c r="AA3993">
        <v>36.611431000000003</v>
      </c>
      <c r="AB3993">
        <v>37.476418000000002</v>
      </c>
      <c r="AC3993">
        <v>38.342686</v>
      </c>
      <c r="AD3993">
        <v>39.370883999999997</v>
      </c>
      <c r="AE3993">
        <v>40.370407</v>
      </c>
      <c r="AF3993">
        <v>41.287678</v>
      </c>
      <c r="AG3993">
        <v>42.293990999999998</v>
      </c>
      <c r="AH3993">
        <v>43.256408999999998</v>
      </c>
      <c r="AI3993">
        <v>44.313552999999999</v>
      </c>
      <c r="AJ3993">
        <v>45.459816000000004</v>
      </c>
      <c r="AK3993">
        <v>46.607796</v>
      </c>
      <c r="AL3993">
        <v>47.816696</v>
      </c>
      <c r="AM3993">
        <v>49.012531000000003</v>
      </c>
      <c r="AN3993">
        <v>50.210349999999998</v>
      </c>
      <c r="AO3993" s="1">
        <v>2.1000000000000001E-2</v>
      </c>
    </row>
    <row r="3994" spans="1:41" hidden="1" x14ac:dyDescent="0.2">
      <c r="A3994" t="s">
        <v>2704</v>
      </c>
      <c r="B3994" t="s">
        <v>13</v>
      </c>
      <c r="C3994" t="s">
        <v>181</v>
      </c>
      <c r="D3994" t="s">
        <v>2680</v>
      </c>
      <c r="E3994" t="s">
        <v>2675</v>
      </c>
      <c r="F3994" t="s">
        <v>2652</v>
      </c>
      <c r="H3994" t="s">
        <v>3235</v>
      </c>
      <c r="I3994" t="s">
        <v>311</v>
      </c>
      <c r="K3994">
        <v>27.270828000000002</v>
      </c>
      <c r="L3994">
        <v>28.136568</v>
      </c>
      <c r="M3994">
        <v>27.178619000000001</v>
      </c>
      <c r="N3994">
        <v>26.803991</v>
      </c>
      <c r="O3994">
        <v>26.990113999999998</v>
      </c>
      <c r="P3994">
        <v>27.522379000000001</v>
      </c>
      <c r="Q3994">
        <v>27.944804999999999</v>
      </c>
      <c r="R3994">
        <v>28.685096999999999</v>
      </c>
      <c r="S3994">
        <v>29.588920999999999</v>
      </c>
      <c r="T3994">
        <v>30.380275999999999</v>
      </c>
      <c r="U3994">
        <v>31.211227000000001</v>
      </c>
      <c r="V3994">
        <v>32.023215999999998</v>
      </c>
      <c r="W3994">
        <v>32.959274000000001</v>
      </c>
      <c r="X3994">
        <v>33.768906000000001</v>
      </c>
      <c r="Y3994">
        <v>34.498592000000002</v>
      </c>
      <c r="Z3994">
        <v>35.284550000000003</v>
      </c>
      <c r="AA3994">
        <v>36.156666000000001</v>
      </c>
      <c r="AB3994">
        <v>37.020809</v>
      </c>
      <c r="AC3994">
        <v>37.912697000000001</v>
      </c>
      <c r="AD3994">
        <v>38.923285999999997</v>
      </c>
      <c r="AE3994">
        <v>39.895240999999999</v>
      </c>
      <c r="AF3994">
        <v>40.767989999999998</v>
      </c>
      <c r="AG3994">
        <v>41.649611999999998</v>
      </c>
      <c r="AH3994">
        <v>42.570270999999998</v>
      </c>
      <c r="AI3994">
        <v>43.591392999999997</v>
      </c>
      <c r="AJ3994">
        <v>44.700190999999997</v>
      </c>
      <c r="AK3994">
        <v>45.653492</v>
      </c>
      <c r="AL3994">
        <v>46.637844000000001</v>
      </c>
      <c r="AM3994">
        <v>47.651851999999998</v>
      </c>
      <c r="AN3994">
        <v>48.726021000000003</v>
      </c>
      <c r="AO3994" s="1">
        <v>0.02</v>
      </c>
    </row>
    <row r="3995" spans="1:41" hidden="1" x14ac:dyDescent="0.2">
      <c r="A3995" t="s">
        <v>2704</v>
      </c>
      <c r="B3995" t="s">
        <v>15</v>
      </c>
      <c r="C3995" t="s">
        <v>181</v>
      </c>
      <c r="D3995" t="s">
        <v>2680</v>
      </c>
      <c r="E3995" t="s">
        <v>2675</v>
      </c>
      <c r="F3995" t="s">
        <v>2653</v>
      </c>
      <c r="H3995" t="s">
        <v>3236</v>
      </c>
      <c r="I3995" t="s">
        <v>311</v>
      </c>
      <c r="K3995">
        <v>27.299561000000001</v>
      </c>
      <c r="L3995">
        <v>29.181238</v>
      </c>
      <c r="M3995">
        <v>28.734219</v>
      </c>
      <c r="N3995">
        <v>29.16057</v>
      </c>
      <c r="O3995">
        <v>29.327052999999999</v>
      </c>
      <c r="P3995">
        <v>29.806149000000001</v>
      </c>
      <c r="Q3995">
        <v>30.557452999999999</v>
      </c>
      <c r="R3995">
        <v>31.609396</v>
      </c>
      <c r="S3995">
        <v>32.766070999999997</v>
      </c>
      <c r="T3995">
        <v>33.615561999999997</v>
      </c>
      <c r="U3995">
        <v>34.292712999999999</v>
      </c>
      <c r="V3995">
        <v>35.131855000000002</v>
      </c>
      <c r="W3995">
        <v>36.196429999999999</v>
      </c>
      <c r="X3995">
        <v>36.903618000000002</v>
      </c>
      <c r="Y3995">
        <v>37.452305000000003</v>
      </c>
      <c r="Z3995">
        <v>38.434184999999999</v>
      </c>
      <c r="AA3995">
        <v>39.040450999999997</v>
      </c>
      <c r="AB3995">
        <v>40.068924000000003</v>
      </c>
      <c r="AC3995">
        <v>41.049923</v>
      </c>
      <c r="AD3995">
        <v>42.052711000000002</v>
      </c>
      <c r="AE3995">
        <v>43.012383</v>
      </c>
      <c r="AF3995">
        <v>43.858013</v>
      </c>
      <c r="AG3995">
        <v>44.750594999999997</v>
      </c>
      <c r="AH3995">
        <v>45.923552999999998</v>
      </c>
      <c r="AI3995">
        <v>47.196818999999998</v>
      </c>
      <c r="AJ3995">
        <v>48.388190999999999</v>
      </c>
      <c r="AK3995">
        <v>49.619194</v>
      </c>
      <c r="AL3995">
        <v>50.893504999999998</v>
      </c>
      <c r="AM3995">
        <v>52.310085000000001</v>
      </c>
      <c r="AN3995">
        <v>53.761360000000003</v>
      </c>
      <c r="AO3995" s="1">
        <v>2.4E-2</v>
      </c>
    </row>
    <row r="3996" spans="1:41" hidden="1" x14ac:dyDescent="0.2">
      <c r="A3996" t="s">
        <v>2704</v>
      </c>
      <c r="B3996" t="s">
        <v>46</v>
      </c>
      <c r="C3996" t="s">
        <v>181</v>
      </c>
      <c r="D3996" t="s">
        <v>2680</v>
      </c>
      <c r="E3996" t="s">
        <v>2676</v>
      </c>
      <c r="I3996" t="s">
        <v>311</v>
      </c>
    </row>
    <row r="3997" spans="1:41" hidden="1" x14ac:dyDescent="0.2">
      <c r="A3997" t="s">
        <v>2704</v>
      </c>
      <c r="B3997" t="s">
        <v>11</v>
      </c>
      <c r="C3997" t="s">
        <v>181</v>
      </c>
      <c r="D3997" t="s">
        <v>2680</v>
      </c>
      <c r="E3997" t="s">
        <v>2676</v>
      </c>
      <c r="F3997" t="s">
        <v>2651</v>
      </c>
      <c r="H3997" t="s">
        <v>3237</v>
      </c>
      <c r="I3997" t="s">
        <v>311</v>
      </c>
      <c r="K3997">
        <v>28.279040999999999</v>
      </c>
      <c r="L3997">
        <v>29.473644</v>
      </c>
      <c r="M3997">
        <v>28.545635000000001</v>
      </c>
      <c r="N3997">
        <v>29.024671999999999</v>
      </c>
      <c r="O3997">
        <v>29.326059000000001</v>
      </c>
      <c r="P3997">
        <v>29.893851999999999</v>
      </c>
      <c r="Q3997">
        <v>30.640436000000001</v>
      </c>
      <c r="R3997">
        <v>31.852668999999999</v>
      </c>
      <c r="S3997">
        <v>32.981116999999998</v>
      </c>
      <c r="T3997">
        <v>34.202572000000004</v>
      </c>
      <c r="U3997">
        <v>35.349074999999999</v>
      </c>
      <c r="V3997">
        <v>36.403191</v>
      </c>
      <c r="W3997">
        <v>37.453113999999999</v>
      </c>
      <c r="X3997">
        <v>38.278869999999998</v>
      </c>
      <c r="Y3997">
        <v>39.162272999999999</v>
      </c>
      <c r="Z3997">
        <v>40.123134999999998</v>
      </c>
      <c r="AA3997">
        <v>41.299618000000002</v>
      </c>
      <c r="AB3997">
        <v>42.501553000000001</v>
      </c>
      <c r="AC3997">
        <v>43.553055000000001</v>
      </c>
      <c r="AD3997">
        <v>44.995975000000001</v>
      </c>
      <c r="AE3997">
        <v>46.417271</v>
      </c>
      <c r="AF3997">
        <v>47.787247000000001</v>
      </c>
      <c r="AG3997">
        <v>49.116988999999997</v>
      </c>
      <c r="AH3997">
        <v>50.387672000000002</v>
      </c>
      <c r="AI3997">
        <v>51.707470000000001</v>
      </c>
      <c r="AJ3997">
        <v>53.267055999999997</v>
      </c>
      <c r="AK3997">
        <v>54.571472</v>
      </c>
      <c r="AL3997">
        <v>55.854595000000003</v>
      </c>
      <c r="AM3997">
        <v>57.253494000000003</v>
      </c>
      <c r="AN3997">
        <v>58.895527000000001</v>
      </c>
      <c r="AO3997" s="1">
        <v>2.5999999999999999E-2</v>
      </c>
    </row>
    <row r="3998" spans="1:41" hidden="1" x14ac:dyDescent="0.2">
      <c r="A3998" t="s">
        <v>2704</v>
      </c>
      <c r="B3998" t="s">
        <v>13</v>
      </c>
      <c r="C3998" t="s">
        <v>181</v>
      </c>
      <c r="D3998" t="s">
        <v>2680</v>
      </c>
      <c r="E3998" t="s">
        <v>2676</v>
      </c>
      <c r="F3998" t="s">
        <v>2652</v>
      </c>
      <c r="H3998" t="s">
        <v>3238</v>
      </c>
      <c r="I3998" t="s">
        <v>311</v>
      </c>
      <c r="K3998">
        <v>28.281276999999999</v>
      </c>
      <c r="L3998">
        <v>28.297585999999999</v>
      </c>
      <c r="M3998">
        <v>27.140339000000001</v>
      </c>
      <c r="N3998">
        <v>27.715073</v>
      </c>
      <c r="O3998">
        <v>28.196114999999999</v>
      </c>
      <c r="P3998">
        <v>28.876535000000001</v>
      </c>
      <c r="Q3998">
        <v>29.476202000000001</v>
      </c>
      <c r="R3998">
        <v>30.693504000000001</v>
      </c>
      <c r="S3998">
        <v>31.900327999999998</v>
      </c>
      <c r="T3998">
        <v>33.00882</v>
      </c>
      <c r="U3998">
        <v>34.114063000000002</v>
      </c>
      <c r="V3998">
        <v>35.151992999999997</v>
      </c>
      <c r="W3998">
        <v>36.424937999999997</v>
      </c>
      <c r="X3998">
        <v>37.398865000000001</v>
      </c>
      <c r="Y3998">
        <v>38.410708999999997</v>
      </c>
      <c r="Z3998">
        <v>39.428158000000003</v>
      </c>
      <c r="AA3998">
        <v>40.580646999999999</v>
      </c>
      <c r="AB3998">
        <v>41.686275000000002</v>
      </c>
      <c r="AC3998">
        <v>42.825206999999999</v>
      </c>
      <c r="AD3998">
        <v>44.138542000000001</v>
      </c>
      <c r="AE3998">
        <v>45.515095000000002</v>
      </c>
      <c r="AF3998">
        <v>46.767063</v>
      </c>
      <c r="AG3998">
        <v>48.152442999999998</v>
      </c>
      <c r="AH3998">
        <v>49.526386000000002</v>
      </c>
      <c r="AI3998">
        <v>50.881439</v>
      </c>
      <c r="AJ3998">
        <v>52.342232000000003</v>
      </c>
      <c r="AK3998">
        <v>53.801032999999997</v>
      </c>
      <c r="AL3998">
        <v>55.013035000000002</v>
      </c>
      <c r="AM3998">
        <v>56.285339</v>
      </c>
      <c r="AN3998">
        <v>57.871699999999997</v>
      </c>
      <c r="AO3998" s="1">
        <v>2.5000000000000001E-2</v>
      </c>
    </row>
    <row r="3999" spans="1:41" hidden="1" x14ac:dyDescent="0.2">
      <c r="A3999" t="s">
        <v>2704</v>
      </c>
      <c r="B3999" t="s">
        <v>15</v>
      </c>
      <c r="C3999" t="s">
        <v>181</v>
      </c>
      <c r="D3999" t="s">
        <v>2680</v>
      </c>
      <c r="E3999" t="s">
        <v>2676</v>
      </c>
      <c r="F3999" t="s">
        <v>2653</v>
      </c>
      <c r="H3999" t="s">
        <v>3239</v>
      </c>
      <c r="I3999" t="s">
        <v>311</v>
      </c>
      <c r="K3999">
        <v>28.492152999999998</v>
      </c>
      <c r="L3999">
        <v>29.785319999999999</v>
      </c>
      <c r="M3999">
        <v>28.729488</v>
      </c>
      <c r="N3999">
        <v>29.853107000000001</v>
      </c>
      <c r="O3999">
        <v>30.275891999999999</v>
      </c>
      <c r="P3999">
        <v>31.050037</v>
      </c>
      <c r="Q3999">
        <v>32.088898</v>
      </c>
      <c r="R3999">
        <v>33.551246999999996</v>
      </c>
      <c r="S3999">
        <v>35.441422000000003</v>
      </c>
      <c r="T3999">
        <v>36.836117000000002</v>
      </c>
      <c r="U3999">
        <v>38.265090999999998</v>
      </c>
      <c r="V3999">
        <v>39.728721999999998</v>
      </c>
      <c r="W3999">
        <v>41.267231000000002</v>
      </c>
      <c r="X3999">
        <v>42.499844000000003</v>
      </c>
      <c r="Y3999">
        <v>43.592433999999997</v>
      </c>
      <c r="Z3999">
        <v>44.992511999999998</v>
      </c>
      <c r="AA3999">
        <v>46.215054000000002</v>
      </c>
      <c r="AB3999">
        <v>47.652954000000001</v>
      </c>
      <c r="AC3999">
        <v>49.076152999999998</v>
      </c>
      <c r="AD3999">
        <v>50.366107999999997</v>
      </c>
      <c r="AE3999">
        <v>51.727409000000002</v>
      </c>
      <c r="AF3999">
        <v>52.995215999999999</v>
      </c>
      <c r="AG3999">
        <v>54.391593999999998</v>
      </c>
      <c r="AH3999">
        <v>56.230324000000003</v>
      </c>
      <c r="AI3999">
        <v>57.934856000000003</v>
      </c>
      <c r="AJ3999">
        <v>59.623736999999998</v>
      </c>
      <c r="AK3999">
        <v>61.264781999999997</v>
      </c>
      <c r="AL3999">
        <v>62.714474000000003</v>
      </c>
      <c r="AM3999">
        <v>64.609711000000004</v>
      </c>
      <c r="AN3999">
        <v>66.929016000000004</v>
      </c>
      <c r="AO3999" s="1">
        <v>0.03</v>
      </c>
    </row>
    <row r="4000" spans="1:41" hidden="1" x14ac:dyDescent="0.2">
      <c r="A4000" t="s">
        <v>2704</v>
      </c>
      <c r="B4000" t="s">
        <v>75</v>
      </c>
      <c r="C4000" t="s">
        <v>181</v>
      </c>
      <c r="D4000" t="s">
        <v>2680</v>
      </c>
      <c r="E4000" t="s">
        <v>2677</v>
      </c>
      <c r="I4000" t="s">
        <v>311</v>
      </c>
    </row>
    <row r="4001" spans="1:41" hidden="1" x14ac:dyDescent="0.2">
      <c r="A4001" t="s">
        <v>2704</v>
      </c>
      <c r="B4001" t="s">
        <v>11</v>
      </c>
      <c r="C4001" t="s">
        <v>181</v>
      </c>
      <c r="D4001" t="s">
        <v>2680</v>
      </c>
      <c r="E4001" t="s">
        <v>2677</v>
      </c>
      <c r="F4001" t="s">
        <v>2651</v>
      </c>
      <c r="H4001" t="s">
        <v>3240</v>
      </c>
      <c r="I4001" t="s">
        <v>311</v>
      </c>
      <c r="K4001">
        <v>81.139983999999998</v>
      </c>
      <c r="L4001">
        <v>82.155106000000004</v>
      </c>
      <c r="M4001">
        <v>77.235809000000003</v>
      </c>
      <c r="N4001">
        <v>79.388915999999995</v>
      </c>
      <c r="O4001">
        <v>80.437195000000003</v>
      </c>
      <c r="P4001">
        <v>82.650238000000002</v>
      </c>
      <c r="Q4001">
        <v>85.019790999999998</v>
      </c>
      <c r="R4001">
        <v>87.386932000000002</v>
      </c>
      <c r="S4001">
        <v>89.530899000000005</v>
      </c>
      <c r="T4001">
        <v>92.517432999999997</v>
      </c>
      <c r="U4001">
        <v>95.250609999999995</v>
      </c>
      <c r="V4001">
        <v>97.575218000000007</v>
      </c>
      <c r="W4001">
        <v>99.749595999999997</v>
      </c>
      <c r="X4001">
        <v>102.099358</v>
      </c>
      <c r="Y4001">
        <v>104.27591700000001</v>
      </c>
      <c r="Z4001">
        <v>106.92497299999999</v>
      </c>
      <c r="AA4001">
        <v>109.820938</v>
      </c>
      <c r="AB4001">
        <v>113.049446</v>
      </c>
      <c r="AC4001">
        <v>115.458817</v>
      </c>
      <c r="AD4001">
        <v>118.991989</v>
      </c>
      <c r="AE4001">
        <v>122.26326</v>
      </c>
      <c r="AF4001">
        <v>125.173973</v>
      </c>
      <c r="AG4001">
        <v>129.37574799999999</v>
      </c>
      <c r="AH4001">
        <v>133.78007500000001</v>
      </c>
      <c r="AI4001">
        <v>137.38803100000001</v>
      </c>
      <c r="AJ4001">
        <v>141.93867499999999</v>
      </c>
      <c r="AK4001">
        <v>145.806274</v>
      </c>
      <c r="AL4001">
        <v>148.96163899999999</v>
      </c>
      <c r="AM4001">
        <v>152.77955600000001</v>
      </c>
      <c r="AN4001">
        <v>156.58384699999999</v>
      </c>
      <c r="AO4001" s="1">
        <v>2.3E-2</v>
      </c>
    </row>
    <row r="4002" spans="1:41" hidden="1" x14ac:dyDescent="0.2">
      <c r="A4002" t="s">
        <v>2704</v>
      </c>
      <c r="B4002" t="s">
        <v>13</v>
      </c>
      <c r="C4002" t="s">
        <v>181</v>
      </c>
      <c r="D4002" t="s">
        <v>2680</v>
      </c>
      <c r="E4002" t="s">
        <v>2677</v>
      </c>
      <c r="F4002" t="s">
        <v>2652</v>
      </c>
      <c r="H4002" t="s">
        <v>3241</v>
      </c>
      <c r="I4002" t="s">
        <v>311</v>
      </c>
      <c r="K4002">
        <v>81.140479999999997</v>
      </c>
      <c r="L4002">
        <v>82.12133</v>
      </c>
      <c r="M4002">
        <v>75.877341999999999</v>
      </c>
      <c r="N4002">
        <v>76.482078999999999</v>
      </c>
      <c r="O4002">
        <v>77.605452999999997</v>
      </c>
      <c r="P4002">
        <v>79.788628000000003</v>
      </c>
      <c r="Q4002">
        <v>82.397011000000006</v>
      </c>
      <c r="R4002">
        <v>84.548621999999995</v>
      </c>
      <c r="S4002">
        <v>86.749381999999997</v>
      </c>
      <c r="T4002">
        <v>89.230400000000003</v>
      </c>
      <c r="U4002">
        <v>91.544433999999995</v>
      </c>
      <c r="V4002">
        <v>93.958068999999995</v>
      </c>
      <c r="W4002">
        <v>95.996230999999995</v>
      </c>
      <c r="X4002">
        <v>97.722686999999993</v>
      </c>
      <c r="Y4002">
        <v>99.791595000000001</v>
      </c>
      <c r="Z4002">
        <v>101.920723</v>
      </c>
      <c r="AA4002">
        <v>104.095421</v>
      </c>
      <c r="AB4002">
        <v>107.120918</v>
      </c>
      <c r="AC4002">
        <v>109.71088399999999</v>
      </c>
      <c r="AD4002">
        <v>114.25958300000001</v>
      </c>
      <c r="AE4002">
        <v>117.673073</v>
      </c>
      <c r="AF4002">
        <v>120.759163</v>
      </c>
      <c r="AG4002">
        <v>124.854164</v>
      </c>
      <c r="AH4002">
        <v>128.60876500000001</v>
      </c>
      <c r="AI4002">
        <v>131.92480499999999</v>
      </c>
      <c r="AJ4002">
        <v>136.28457599999999</v>
      </c>
      <c r="AK4002">
        <v>138.79281599999999</v>
      </c>
      <c r="AL4002">
        <v>142.60199</v>
      </c>
      <c r="AM4002">
        <v>147.41119399999999</v>
      </c>
      <c r="AN4002">
        <v>152.033096</v>
      </c>
      <c r="AO4002" s="1">
        <v>2.1999999999999999E-2</v>
      </c>
    </row>
    <row r="4003" spans="1:41" hidden="1" x14ac:dyDescent="0.2">
      <c r="A4003" t="s">
        <v>2704</v>
      </c>
      <c r="B4003" t="s">
        <v>15</v>
      </c>
      <c r="C4003" t="s">
        <v>181</v>
      </c>
      <c r="D4003" t="s">
        <v>2680</v>
      </c>
      <c r="E4003" t="s">
        <v>2677</v>
      </c>
      <c r="F4003" t="s">
        <v>2653</v>
      </c>
      <c r="H4003" t="s">
        <v>3242</v>
      </c>
      <c r="I4003" t="s">
        <v>311</v>
      </c>
      <c r="K4003">
        <v>81.348151999999999</v>
      </c>
      <c r="L4003">
        <v>82.258865</v>
      </c>
      <c r="M4003">
        <v>76.464141999999995</v>
      </c>
      <c r="N4003">
        <v>80.989020999999994</v>
      </c>
      <c r="O4003">
        <v>83.158828999999997</v>
      </c>
      <c r="P4003">
        <v>85.384040999999996</v>
      </c>
      <c r="Q4003">
        <v>87.964423999999994</v>
      </c>
      <c r="R4003">
        <v>90.628524999999996</v>
      </c>
      <c r="S4003">
        <v>95.220673000000005</v>
      </c>
      <c r="T4003">
        <v>97.951110999999997</v>
      </c>
      <c r="U4003">
        <v>100.554146</v>
      </c>
      <c r="V4003">
        <v>103.302864</v>
      </c>
      <c r="W4003">
        <v>105.69628899999999</v>
      </c>
      <c r="X4003">
        <v>108.13304100000001</v>
      </c>
      <c r="Y4003">
        <v>110.03538500000001</v>
      </c>
      <c r="Z4003">
        <v>112.487595</v>
      </c>
      <c r="AA4003">
        <v>115.24559000000001</v>
      </c>
      <c r="AB4003">
        <v>117.46907</v>
      </c>
      <c r="AC4003">
        <v>120.17527</v>
      </c>
      <c r="AD4003">
        <v>120.86972799999999</v>
      </c>
      <c r="AE4003">
        <v>122.809166</v>
      </c>
      <c r="AF4003">
        <v>126.41754899999999</v>
      </c>
      <c r="AG4003">
        <v>130.36479199999999</v>
      </c>
      <c r="AH4003">
        <v>133.99569700000001</v>
      </c>
      <c r="AI4003">
        <v>138.72328200000001</v>
      </c>
      <c r="AJ4003">
        <v>141.66767899999999</v>
      </c>
      <c r="AK4003">
        <v>144.98272700000001</v>
      </c>
      <c r="AL4003">
        <v>147.41757200000001</v>
      </c>
      <c r="AM4003">
        <v>151.830063</v>
      </c>
      <c r="AN4003">
        <v>156.6026</v>
      </c>
      <c r="AO4003" s="1">
        <v>2.3E-2</v>
      </c>
    </row>
    <row r="4004" spans="1:41" hidden="1" x14ac:dyDescent="0.2">
      <c r="A4004" t="s">
        <v>2704</v>
      </c>
      <c r="B4004" t="s">
        <v>172</v>
      </c>
      <c r="C4004" t="s">
        <v>181</v>
      </c>
      <c r="D4004" t="s">
        <v>2680</v>
      </c>
      <c r="E4004" t="s">
        <v>2678</v>
      </c>
      <c r="I4004" t="s">
        <v>311</v>
      </c>
    </row>
    <row r="4005" spans="1:41" hidden="1" x14ac:dyDescent="0.2">
      <c r="A4005" t="s">
        <v>2704</v>
      </c>
      <c r="B4005" t="s">
        <v>11</v>
      </c>
      <c r="C4005" t="s">
        <v>181</v>
      </c>
      <c r="D4005" t="s">
        <v>2680</v>
      </c>
      <c r="E4005" t="s">
        <v>2678</v>
      </c>
      <c r="F4005" t="s">
        <v>2651</v>
      </c>
      <c r="H4005" t="s">
        <v>3243</v>
      </c>
      <c r="I4005" t="s">
        <v>311</v>
      </c>
      <c r="K4005">
        <v>177.543091</v>
      </c>
      <c r="L4005">
        <v>180.93086199999999</v>
      </c>
      <c r="M4005">
        <v>175.09307899999999</v>
      </c>
      <c r="N4005">
        <v>177.494461</v>
      </c>
      <c r="O4005">
        <v>179.79591400000001</v>
      </c>
      <c r="P4005">
        <v>183.75308200000001</v>
      </c>
      <c r="Q4005">
        <v>188.534424</v>
      </c>
      <c r="R4005">
        <v>194.28285199999999</v>
      </c>
      <c r="S4005">
        <v>199.63945000000001</v>
      </c>
      <c r="T4005">
        <v>206.496994</v>
      </c>
      <c r="U4005">
        <v>212.43571499999999</v>
      </c>
      <c r="V4005">
        <v>217.80207799999999</v>
      </c>
      <c r="W4005">
        <v>223.13121000000001</v>
      </c>
      <c r="X4005">
        <v>228.03538499999999</v>
      </c>
      <c r="Y4005">
        <v>232.80392499999999</v>
      </c>
      <c r="Z4005">
        <v>238.32865899999999</v>
      </c>
      <c r="AA4005">
        <v>244.496399</v>
      </c>
      <c r="AB4005">
        <v>251.14106799999999</v>
      </c>
      <c r="AC4005">
        <v>256.85131799999999</v>
      </c>
      <c r="AD4005">
        <v>264.37707499999999</v>
      </c>
      <c r="AE4005">
        <v>271.60458399999999</v>
      </c>
      <c r="AF4005">
        <v>278.31664999999998</v>
      </c>
      <c r="AG4005">
        <v>286.37970000000001</v>
      </c>
      <c r="AH4005">
        <v>294.49987800000002</v>
      </c>
      <c r="AI4005">
        <v>302.12252799999999</v>
      </c>
      <c r="AJ4005">
        <v>311.124664</v>
      </c>
      <c r="AK4005">
        <v>319.18658399999998</v>
      </c>
      <c r="AL4005">
        <v>326.67077599999999</v>
      </c>
      <c r="AM4005">
        <v>334.90646400000003</v>
      </c>
      <c r="AN4005">
        <v>343.40048200000001</v>
      </c>
      <c r="AO4005" s="1">
        <v>2.3E-2</v>
      </c>
    </row>
    <row r="4006" spans="1:41" hidden="1" x14ac:dyDescent="0.2">
      <c r="A4006" t="s">
        <v>2704</v>
      </c>
      <c r="B4006" t="s">
        <v>13</v>
      </c>
      <c r="C4006" t="s">
        <v>181</v>
      </c>
      <c r="D4006" t="s">
        <v>2680</v>
      </c>
      <c r="E4006" t="s">
        <v>2678</v>
      </c>
      <c r="F4006" t="s">
        <v>2652</v>
      </c>
      <c r="H4006" t="s">
        <v>3244</v>
      </c>
      <c r="I4006" t="s">
        <v>311</v>
      </c>
      <c r="K4006">
        <v>177.564911</v>
      </c>
      <c r="L4006">
        <v>178.70375100000001</v>
      </c>
      <c r="M4006">
        <v>170.879379</v>
      </c>
      <c r="N4006">
        <v>171.39617899999999</v>
      </c>
      <c r="O4006">
        <v>173.74231</v>
      </c>
      <c r="P4006">
        <v>178.08711199999999</v>
      </c>
      <c r="Q4006">
        <v>182.68580600000001</v>
      </c>
      <c r="R4006">
        <v>187.943558</v>
      </c>
      <c r="S4006">
        <v>193.69705200000001</v>
      </c>
      <c r="T4006">
        <v>199.40571600000001</v>
      </c>
      <c r="U4006">
        <v>204.99047899999999</v>
      </c>
      <c r="V4006">
        <v>210.56660500000001</v>
      </c>
      <c r="W4006">
        <v>216.25851399999999</v>
      </c>
      <c r="X4006">
        <v>221.04426599999999</v>
      </c>
      <c r="Y4006">
        <v>226.05972299999999</v>
      </c>
      <c r="Z4006">
        <v>231.22529599999999</v>
      </c>
      <c r="AA4006">
        <v>236.82702599999999</v>
      </c>
      <c r="AB4006">
        <v>243.16940299999999</v>
      </c>
      <c r="AC4006">
        <v>249.182388</v>
      </c>
      <c r="AD4006">
        <v>257.55404700000003</v>
      </c>
      <c r="AE4006">
        <v>264.799103</v>
      </c>
      <c r="AF4006">
        <v>271.38089000000002</v>
      </c>
      <c r="AG4006">
        <v>279.13031000000001</v>
      </c>
      <c r="AH4006">
        <v>286.61645499999997</v>
      </c>
      <c r="AI4006">
        <v>293.88034099999999</v>
      </c>
      <c r="AJ4006">
        <v>302.465576</v>
      </c>
      <c r="AK4006">
        <v>308.87844799999999</v>
      </c>
      <c r="AL4006">
        <v>316.346924</v>
      </c>
      <c r="AM4006">
        <v>324.92349200000001</v>
      </c>
      <c r="AN4006">
        <v>333.800568</v>
      </c>
      <c r="AO4006" s="1">
        <v>2.1999999999999999E-2</v>
      </c>
    </row>
    <row r="4007" spans="1:41" hidden="1" x14ac:dyDescent="0.2">
      <c r="A4007" t="s">
        <v>2704</v>
      </c>
      <c r="B4007" t="s">
        <v>15</v>
      </c>
      <c r="C4007" t="s">
        <v>181</v>
      </c>
      <c r="D4007" t="s">
        <v>2680</v>
      </c>
      <c r="E4007" t="s">
        <v>2678</v>
      </c>
      <c r="F4007" t="s">
        <v>2653</v>
      </c>
      <c r="H4007" t="s">
        <v>3245</v>
      </c>
      <c r="I4007" t="s">
        <v>311</v>
      </c>
      <c r="K4007">
        <v>178.04315199999999</v>
      </c>
      <c r="L4007">
        <v>182.75216699999999</v>
      </c>
      <c r="M4007">
        <v>176.67417900000001</v>
      </c>
      <c r="N4007">
        <v>183.86454800000001</v>
      </c>
      <c r="O4007">
        <v>187.37034600000001</v>
      </c>
      <c r="P4007">
        <v>192.006516</v>
      </c>
      <c r="Q4007">
        <v>197.71388200000001</v>
      </c>
      <c r="R4007">
        <v>204.52356</v>
      </c>
      <c r="S4007">
        <v>214.00894199999999</v>
      </c>
      <c r="T4007">
        <v>220.443039</v>
      </c>
      <c r="U4007">
        <v>226.44116199999999</v>
      </c>
      <c r="V4007">
        <v>232.91082800000001</v>
      </c>
      <c r="W4007">
        <v>239.517212</v>
      </c>
      <c r="X4007">
        <v>245.08322100000001</v>
      </c>
      <c r="Y4007">
        <v>249.627579</v>
      </c>
      <c r="Z4007">
        <v>255.912994</v>
      </c>
      <c r="AA4007">
        <v>261.65957600000002</v>
      </c>
      <c r="AB4007">
        <v>267.91467299999999</v>
      </c>
      <c r="AC4007">
        <v>274.56542999999999</v>
      </c>
      <c r="AD4007">
        <v>279.20349099999999</v>
      </c>
      <c r="AE4007">
        <v>284.98867799999999</v>
      </c>
      <c r="AF4007">
        <v>292.12118500000003</v>
      </c>
      <c r="AG4007">
        <v>299.75836199999998</v>
      </c>
      <c r="AH4007">
        <v>308.26629600000001</v>
      </c>
      <c r="AI4007">
        <v>317.94406099999998</v>
      </c>
      <c r="AJ4007">
        <v>325.74575800000002</v>
      </c>
      <c r="AK4007">
        <v>333.92605600000002</v>
      </c>
      <c r="AL4007">
        <v>341.119507</v>
      </c>
      <c r="AM4007">
        <v>351.050995</v>
      </c>
      <c r="AN4007">
        <v>361.87536599999999</v>
      </c>
      <c r="AO4007" s="1">
        <v>2.5000000000000001E-2</v>
      </c>
    </row>
    <row r="4008" spans="1:41" hidden="1" x14ac:dyDescent="0.2">
      <c r="A4008" t="s">
        <v>2704</v>
      </c>
      <c r="B4008" t="s">
        <v>176</v>
      </c>
      <c r="C4008" t="s">
        <v>181</v>
      </c>
      <c r="D4008" t="s">
        <v>2680</v>
      </c>
      <c r="E4008" t="s">
        <v>2679</v>
      </c>
      <c r="I4008" t="s">
        <v>311</v>
      </c>
    </row>
    <row r="4009" spans="1:41" hidden="1" x14ac:dyDescent="0.2">
      <c r="A4009" t="s">
        <v>2704</v>
      </c>
      <c r="B4009" t="s">
        <v>11</v>
      </c>
      <c r="C4009" t="s">
        <v>181</v>
      </c>
      <c r="D4009" t="s">
        <v>2680</v>
      </c>
      <c r="E4009" t="s">
        <v>2679</v>
      </c>
      <c r="F4009" t="s">
        <v>2651</v>
      </c>
      <c r="H4009" t="s">
        <v>3246</v>
      </c>
      <c r="I4009" t="s">
        <v>311</v>
      </c>
      <c r="K4009">
        <v>0.21231800000000001</v>
      </c>
      <c r="L4009">
        <v>0.22395100000000001</v>
      </c>
      <c r="M4009">
        <v>0.21448500000000001</v>
      </c>
      <c r="N4009">
        <v>0.215498</v>
      </c>
      <c r="O4009">
        <v>0.21498999999999999</v>
      </c>
      <c r="P4009">
        <v>0.21642500000000001</v>
      </c>
      <c r="Q4009">
        <v>0.217137</v>
      </c>
      <c r="R4009">
        <v>0.21687699999999999</v>
      </c>
      <c r="S4009">
        <v>0.21546599999999999</v>
      </c>
      <c r="T4009">
        <v>0.21659999999999999</v>
      </c>
      <c r="U4009">
        <v>0.21456500000000001</v>
      </c>
      <c r="V4009">
        <v>0.21215700000000001</v>
      </c>
      <c r="W4009">
        <v>0.21102099999999999</v>
      </c>
      <c r="X4009">
        <v>0.208204</v>
      </c>
      <c r="Y4009">
        <v>0.204759</v>
      </c>
      <c r="Z4009">
        <v>0.209318</v>
      </c>
      <c r="AA4009">
        <v>0.21183299999999999</v>
      </c>
      <c r="AB4009">
        <v>0.21488299999999999</v>
      </c>
      <c r="AC4009">
        <v>0.21923500000000001</v>
      </c>
      <c r="AD4009">
        <v>0.22642399999999999</v>
      </c>
      <c r="AE4009">
        <v>0.233097</v>
      </c>
      <c r="AF4009">
        <v>0.23970900000000001</v>
      </c>
      <c r="AG4009">
        <v>0.24859100000000001</v>
      </c>
      <c r="AH4009">
        <v>0.25795200000000001</v>
      </c>
      <c r="AI4009">
        <v>0.26677800000000002</v>
      </c>
      <c r="AJ4009">
        <v>0.27730700000000003</v>
      </c>
      <c r="AK4009">
        <v>0.28739399999999998</v>
      </c>
      <c r="AL4009">
        <v>0.29648000000000002</v>
      </c>
      <c r="AM4009">
        <v>0.307006</v>
      </c>
      <c r="AN4009">
        <v>0.31768999999999997</v>
      </c>
      <c r="AO4009" s="1">
        <v>1.4E-2</v>
      </c>
    </row>
    <row r="4010" spans="1:41" hidden="1" x14ac:dyDescent="0.2">
      <c r="A4010" t="s">
        <v>2704</v>
      </c>
      <c r="B4010" t="s">
        <v>13</v>
      </c>
      <c r="C4010" t="s">
        <v>181</v>
      </c>
      <c r="D4010" t="s">
        <v>2680</v>
      </c>
      <c r="E4010" t="s">
        <v>2679</v>
      </c>
      <c r="F4010" t="s">
        <v>2652</v>
      </c>
      <c r="H4010" t="s">
        <v>3247</v>
      </c>
      <c r="I4010" t="s">
        <v>311</v>
      </c>
      <c r="K4010">
        <v>0.172873</v>
      </c>
      <c r="L4010">
        <v>0.20050499999999999</v>
      </c>
      <c r="M4010">
        <v>0.21432499999999999</v>
      </c>
      <c r="N4010">
        <v>0.21235799999999999</v>
      </c>
      <c r="O4010">
        <v>0.21104700000000001</v>
      </c>
      <c r="P4010">
        <v>0.21013200000000001</v>
      </c>
      <c r="Q4010">
        <v>0.21063399999999999</v>
      </c>
      <c r="R4010">
        <v>0.213173</v>
      </c>
      <c r="S4010">
        <v>0.212089</v>
      </c>
      <c r="T4010">
        <v>0.211066</v>
      </c>
      <c r="U4010">
        <v>0.20557300000000001</v>
      </c>
      <c r="V4010">
        <v>0.20458299999999999</v>
      </c>
      <c r="W4010">
        <v>0.208285</v>
      </c>
      <c r="X4010">
        <v>0.203013</v>
      </c>
      <c r="Y4010">
        <v>0.201985</v>
      </c>
      <c r="Z4010">
        <v>0.20746600000000001</v>
      </c>
      <c r="AA4010">
        <v>0.21068600000000001</v>
      </c>
      <c r="AB4010">
        <v>0.20824000000000001</v>
      </c>
      <c r="AC4010">
        <v>0.21532699999999999</v>
      </c>
      <c r="AD4010">
        <v>0.21781200000000001</v>
      </c>
      <c r="AE4010">
        <v>0.22661200000000001</v>
      </c>
      <c r="AF4010">
        <v>0.23399800000000001</v>
      </c>
      <c r="AG4010">
        <v>0.24235100000000001</v>
      </c>
      <c r="AH4010">
        <v>0.25056400000000001</v>
      </c>
      <c r="AI4010">
        <v>0.259351</v>
      </c>
      <c r="AJ4010">
        <v>0.28012300000000001</v>
      </c>
      <c r="AK4010">
        <v>0.28632099999999999</v>
      </c>
      <c r="AL4010">
        <v>0.29557899999999998</v>
      </c>
      <c r="AM4010">
        <v>0.30890400000000001</v>
      </c>
      <c r="AN4010">
        <v>0.32170300000000002</v>
      </c>
      <c r="AO4010" s="1">
        <v>2.1999999999999999E-2</v>
      </c>
    </row>
    <row r="4011" spans="1:41" hidden="1" x14ac:dyDescent="0.2">
      <c r="A4011" t="s">
        <v>2704</v>
      </c>
      <c r="B4011" t="s">
        <v>15</v>
      </c>
      <c r="C4011" t="s">
        <v>181</v>
      </c>
      <c r="D4011" t="s">
        <v>2680</v>
      </c>
      <c r="E4011" t="s">
        <v>2679</v>
      </c>
      <c r="F4011" t="s">
        <v>2653</v>
      </c>
      <c r="H4011" t="s">
        <v>3248</v>
      </c>
      <c r="I4011" t="s">
        <v>311</v>
      </c>
      <c r="K4011">
        <v>0.17820900000000001</v>
      </c>
      <c r="L4011">
        <v>0.196516</v>
      </c>
      <c r="M4011">
        <v>0.215443</v>
      </c>
      <c r="N4011">
        <v>0.222889</v>
      </c>
      <c r="O4011">
        <v>0.22490099999999999</v>
      </c>
      <c r="P4011">
        <v>0.226074</v>
      </c>
      <c r="Q4011">
        <v>0.22651299999999999</v>
      </c>
      <c r="R4011">
        <v>0.22506200000000001</v>
      </c>
      <c r="S4011">
        <v>0.22764100000000001</v>
      </c>
      <c r="T4011">
        <v>0.22658600000000001</v>
      </c>
      <c r="U4011">
        <v>0.22375300000000001</v>
      </c>
      <c r="V4011">
        <v>0.221639</v>
      </c>
      <c r="W4011">
        <v>0.21901699999999999</v>
      </c>
      <c r="X4011">
        <v>0.21635399999999999</v>
      </c>
      <c r="Y4011">
        <v>0.21413399999999999</v>
      </c>
      <c r="Z4011">
        <v>0.213702</v>
      </c>
      <c r="AA4011">
        <v>0.214444</v>
      </c>
      <c r="AB4011">
        <v>0.21574499999999999</v>
      </c>
      <c r="AC4011">
        <v>0.21932699999999999</v>
      </c>
      <c r="AD4011">
        <v>0.221359</v>
      </c>
      <c r="AE4011">
        <v>0.22545799999999999</v>
      </c>
      <c r="AF4011">
        <v>0.23205899999999999</v>
      </c>
      <c r="AG4011">
        <v>0.23966799999999999</v>
      </c>
      <c r="AH4011">
        <v>0.24878500000000001</v>
      </c>
      <c r="AI4011">
        <v>0.25785599999999997</v>
      </c>
      <c r="AJ4011">
        <v>0.26507199999999997</v>
      </c>
      <c r="AK4011">
        <v>0.27337899999999998</v>
      </c>
      <c r="AL4011">
        <v>0.28212100000000001</v>
      </c>
      <c r="AM4011">
        <v>0.29321999999999998</v>
      </c>
      <c r="AN4011">
        <v>0.30525400000000003</v>
      </c>
      <c r="AO4011" s="1">
        <v>1.9E-2</v>
      </c>
    </row>
    <row r="4012" spans="1:41" hidden="1" x14ac:dyDescent="0.2">
      <c r="A4012" t="s">
        <v>2704</v>
      </c>
      <c r="B4012" t="s">
        <v>180</v>
      </c>
      <c r="C4012" t="s">
        <v>181</v>
      </c>
      <c r="D4012" t="s">
        <v>2680</v>
      </c>
      <c r="I4012" t="s">
        <v>311</v>
      </c>
    </row>
    <row r="4013" spans="1:41" hidden="1" x14ac:dyDescent="0.2">
      <c r="A4013" t="s">
        <v>2704</v>
      </c>
      <c r="B4013" t="s">
        <v>11</v>
      </c>
      <c r="C4013" t="s">
        <v>181</v>
      </c>
      <c r="D4013" t="s">
        <v>2680</v>
      </c>
      <c r="E4013" t="s">
        <v>2651</v>
      </c>
      <c r="H4013" t="s">
        <v>3249</v>
      </c>
      <c r="I4013" t="s">
        <v>311</v>
      </c>
      <c r="K4013">
        <v>177.755402</v>
      </c>
      <c r="L4013">
        <v>181.15479999999999</v>
      </c>
      <c r="M4013">
        <v>175.30755600000001</v>
      </c>
      <c r="N4013">
        <v>177.70996099999999</v>
      </c>
      <c r="O4013">
        <v>180.01091</v>
      </c>
      <c r="P4013">
        <v>183.96949799999999</v>
      </c>
      <c r="Q4013">
        <v>188.75155599999999</v>
      </c>
      <c r="R4013">
        <v>194.499741</v>
      </c>
      <c r="S4013">
        <v>199.854919</v>
      </c>
      <c r="T4013">
        <v>206.713593</v>
      </c>
      <c r="U4013">
        <v>212.650284</v>
      </c>
      <c r="V4013">
        <v>218.014252</v>
      </c>
      <c r="W4013">
        <v>223.34225499999999</v>
      </c>
      <c r="X4013">
        <v>228.24359100000001</v>
      </c>
      <c r="Y4013">
        <v>233.00869800000001</v>
      </c>
      <c r="Z4013">
        <v>238.53796399999999</v>
      </c>
      <c r="AA4013">
        <v>244.708237</v>
      </c>
      <c r="AB4013">
        <v>251.355942</v>
      </c>
      <c r="AC4013">
        <v>257.07052599999997</v>
      </c>
      <c r="AD4013">
        <v>264.60351600000001</v>
      </c>
      <c r="AE4013">
        <v>271.83767699999999</v>
      </c>
      <c r="AF4013">
        <v>278.55636600000003</v>
      </c>
      <c r="AG4013">
        <v>286.628265</v>
      </c>
      <c r="AH4013">
        <v>294.75787400000002</v>
      </c>
      <c r="AI4013">
        <v>302.38931300000002</v>
      </c>
      <c r="AJ4013">
        <v>311.40194700000001</v>
      </c>
      <c r="AK4013">
        <v>319.47399899999999</v>
      </c>
      <c r="AL4013">
        <v>326.96725500000002</v>
      </c>
      <c r="AM4013">
        <v>335.21346999999997</v>
      </c>
      <c r="AN4013">
        <v>343.71816999999999</v>
      </c>
      <c r="AO4013" s="1">
        <v>2.3E-2</v>
      </c>
    </row>
    <row r="4014" spans="1:41" hidden="1" x14ac:dyDescent="0.2">
      <c r="A4014" t="s">
        <v>2704</v>
      </c>
      <c r="B4014" t="s">
        <v>13</v>
      </c>
      <c r="C4014" t="s">
        <v>181</v>
      </c>
      <c r="D4014" t="s">
        <v>2680</v>
      </c>
      <c r="E4014" t="s">
        <v>2652</v>
      </c>
      <c r="H4014" t="s">
        <v>3250</v>
      </c>
      <c r="I4014" t="s">
        <v>311</v>
      </c>
      <c r="K4014">
        <v>177.73777799999999</v>
      </c>
      <c r="L4014">
        <v>178.90426600000001</v>
      </c>
      <c r="M4014">
        <v>171.093704</v>
      </c>
      <c r="N4014">
        <v>171.60853599999999</v>
      </c>
      <c r="O4014">
        <v>173.953339</v>
      </c>
      <c r="P4014">
        <v>178.29722599999999</v>
      </c>
      <c r="Q4014">
        <v>182.89643899999999</v>
      </c>
      <c r="R4014">
        <v>188.15670800000001</v>
      </c>
      <c r="S4014">
        <v>193.90913399999999</v>
      </c>
      <c r="T4014">
        <v>199.61677599999999</v>
      </c>
      <c r="U4014">
        <v>205.19605999999999</v>
      </c>
      <c r="V4014">
        <v>210.77119400000001</v>
      </c>
      <c r="W4014">
        <v>216.46678199999999</v>
      </c>
      <c r="X4014">
        <v>221.247253</v>
      </c>
      <c r="Y4014">
        <v>226.26170300000001</v>
      </c>
      <c r="Z4014">
        <v>231.432785</v>
      </c>
      <c r="AA4014">
        <v>237.03770399999999</v>
      </c>
      <c r="AB4014">
        <v>243.37764000000001</v>
      </c>
      <c r="AC4014">
        <v>249.39771999999999</v>
      </c>
      <c r="AD4014">
        <v>257.77181999999999</v>
      </c>
      <c r="AE4014">
        <v>265.02569599999998</v>
      </c>
      <c r="AF4014">
        <v>271.61489899999998</v>
      </c>
      <c r="AG4014">
        <v>279.37265000000002</v>
      </c>
      <c r="AH4014">
        <v>286.86703499999999</v>
      </c>
      <c r="AI4014">
        <v>294.139679</v>
      </c>
      <c r="AJ4014">
        <v>302.74569700000001</v>
      </c>
      <c r="AK4014">
        <v>309.16473400000001</v>
      </c>
      <c r="AL4014">
        <v>316.64248700000002</v>
      </c>
      <c r="AM4014">
        <v>325.23239100000001</v>
      </c>
      <c r="AN4014">
        <v>334.122253</v>
      </c>
      <c r="AO4014" s="1">
        <v>2.1999999999999999E-2</v>
      </c>
    </row>
    <row r="4015" spans="1:41" hidden="1" x14ac:dyDescent="0.2">
      <c r="A4015" t="s">
        <v>2704</v>
      </c>
      <c r="B4015" t="s">
        <v>15</v>
      </c>
      <c r="C4015" t="s">
        <v>181</v>
      </c>
      <c r="D4015" t="s">
        <v>2680</v>
      </c>
      <c r="E4015" t="s">
        <v>2653</v>
      </c>
      <c r="H4015" t="s">
        <v>3251</v>
      </c>
      <c r="I4015" t="s">
        <v>311</v>
      </c>
      <c r="K4015">
        <v>178.22135900000001</v>
      </c>
      <c r="L4015">
        <v>182.9487</v>
      </c>
      <c r="M4015">
        <v>176.88961800000001</v>
      </c>
      <c r="N4015">
        <v>184.087433</v>
      </c>
      <c r="O4015">
        <v>187.59526099999999</v>
      </c>
      <c r="P4015">
        <v>192.232574</v>
      </c>
      <c r="Q4015">
        <v>197.94038399999999</v>
      </c>
      <c r="R4015">
        <v>204.748627</v>
      </c>
      <c r="S4015">
        <v>214.236603</v>
      </c>
      <c r="T4015">
        <v>220.66963200000001</v>
      </c>
      <c r="U4015">
        <v>226.664917</v>
      </c>
      <c r="V4015">
        <v>233.13247699999999</v>
      </c>
      <c r="W4015">
        <v>239.73623699999999</v>
      </c>
      <c r="X4015">
        <v>245.29956100000001</v>
      </c>
      <c r="Y4015">
        <v>249.84172100000001</v>
      </c>
      <c r="Z4015">
        <v>256.12670900000001</v>
      </c>
      <c r="AA4015">
        <v>261.87402300000002</v>
      </c>
      <c r="AB4015">
        <v>268.13043199999998</v>
      </c>
      <c r="AC4015">
        <v>274.78476000000001</v>
      </c>
      <c r="AD4015">
        <v>279.42486600000001</v>
      </c>
      <c r="AE4015">
        <v>285.21414199999998</v>
      </c>
      <c r="AF4015">
        <v>292.35324100000003</v>
      </c>
      <c r="AG4015">
        <v>299.99801600000001</v>
      </c>
      <c r="AH4015">
        <v>308.51507600000002</v>
      </c>
      <c r="AI4015">
        <v>318.20190400000001</v>
      </c>
      <c r="AJ4015">
        <v>326.01083399999999</v>
      </c>
      <c r="AK4015">
        <v>334.19940200000002</v>
      </c>
      <c r="AL4015">
        <v>341.40164199999998</v>
      </c>
      <c r="AM4015">
        <v>351.34420799999998</v>
      </c>
      <c r="AN4015">
        <v>362.18057299999998</v>
      </c>
      <c r="AO4015" s="1">
        <v>2.5000000000000001E-2</v>
      </c>
    </row>
  </sheetData>
  <autoFilter ref="A5:AO4015" xr:uid="{0A7671DD-16FF-1D4D-BED7-43E358A25FAF}">
    <filterColumn colId="4">
      <filters>
        <filter val="Average Price to All Users"/>
      </filters>
    </filterColumn>
    <filterColumn colId="5">
      <filters>
        <filter val="Distillate Fuel Oil"/>
      </filters>
    </filterColumn>
    <filterColumn colId="6">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5F9EA-B0E5-CC4F-B7EA-890E7D0C8800}">
  <sheetPr filterMode="1"/>
  <dimension ref="A1:AO143"/>
  <sheetViews>
    <sheetView workbookViewId="0">
      <pane xSplit="6" ySplit="5" topLeftCell="S135" activePane="bottomRight" state="frozen"/>
      <selection pane="topRight" activeCell="G1" sqref="G1"/>
      <selection pane="bottomLeft" activeCell="A6" sqref="A6"/>
      <selection pane="bottomRight" activeCell="A135" sqref="A135:XFD137"/>
    </sheetView>
  </sheetViews>
  <sheetFormatPr baseColWidth="10" defaultRowHeight="16" x14ac:dyDescent="0.2"/>
  <cols>
    <col min="1" max="1" width="27" customWidth="1"/>
    <col min="2" max="4" width="10.83203125" customWidth="1"/>
    <col min="5" max="5" width="15.83203125" bestFit="1" customWidth="1"/>
    <col min="6" max="6" width="20.5" bestFit="1" customWidth="1"/>
    <col min="7" max="8" width="10.83203125" customWidth="1"/>
    <col min="9" max="9" width="13.6640625" customWidth="1"/>
    <col min="10" max="10" width="10.83203125" customWidth="1"/>
  </cols>
  <sheetData>
    <row r="1" spans="1:41" x14ac:dyDescent="0.2">
      <c r="A1" t="s">
        <v>0</v>
      </c>
    </row>
    <row r="2" spans="1:41" x14ac:dyDescent="0.2">
      <c r="A2" t="s">
        <v>1</v>
      </c>
    </row>
    <row r="3" spans="1:41" x14ac:dyDescent="0.2">
      <c r="A3" t="s">
        <v>2</v>
      </c>
    </row>
    <row r="4" spans="1:41" x14ac:dyDescent="0.2">
      <c r="A4" t="s">
        <v>2685</v>
      </c>
    </row>
    <row r="5" spans="1:41" x14ac:dyDescent="0.2">
      <c r="A5" t="s">
        <v>333</v>
      </c>
      <c r="B5" t="s">
        <v>2647</v>
      </c>
      <c r="C5" t="s">
        <v>4</v>
      </c>
      <c r="D5" t="s">
        <v>2681</v>
      </c>
      <c r="E5" t="s">
        <v>2682</v>
      </c>
      <c r="F5" t="s">
        <v>2683</v>
      </c>
      <c r="G5" t="s">
        <v>2684</v>
      </c>
      <c r="H5" t="s">
        <v>5</v>
      </c>
      <c r="I5" t="s">
        <v>6</v>
      </c>
      <c r="J5">
        <v>2020</v>
      </c>
      <c r="K5">
        <v>2021</v>
      </c>
      <c r="L5">
        <v>2022</v>
      </c>
      <c r="M5">
        <v>2023</v>
      </c>
      <c r="N5">
        <v>2024</v>
      </c>
      <c r="O5">
        <v>2025</v>
      </c>
      <c r="P5">
        <v>2026</v>
      </c>
      <c r="Q5">
        <v>2027</v>
      </c>
      <c r="R5">
        <v>2028</v>
      </c>
      <c r="S5">
        <v>2029</v>
      </c>
      <c r="T5">
        <v>2030</v>
      </c>
      <c r="U5">
        <v>2031</v>
      </c>
      <c r="V5">
        <v>2032</v>
      </c>
      <c r="W5">
        <v>2033</v>
      </c>
      <c r="X5">
        <v>2034</v>
      </c>
      <c r="Y5">
        <v>2035</v>
      </c>
      <c r="Z5">
        <v>2036</v>
      </c>
      <c r="AA5">
        <v>2037</v>
      </c>
      <c r="AB5">
        <v>2038</v>
      </c>
      <c r="AC5">
        <v>2039</v>
      </c>
      <c r="AD5">
        <v>2040</v>
      </c>
      <c r="AE5">
        <v>2041</v>
      </c>
      <c r="AF5">
        <v>2042</v>
      </c>
      <c r="AG5">
        <v>2043</v>
      </c>
      <c r="AH5">
        <v>2044</v>
      </c>
      <c r="AI5">
        <v>2045</v>
      </c>
      <c r="AJ5">
        <v>2046</v>
      </c>
      <c r="AK5">
        <v>2047</v>
      </c>
      <c r="AL5">
        <v>2048</v>
      </c>
      <c r="AM5">
        <v>2049</v>
      </c>
      <c r="AN5">
        <v>2050</v>
      </c>
      <c r="AO5" t="s">
        <v>7</v>
      </c>
    </row>
    <row r="6" spans="1:41" hidden="1" x14ac:dyDescent="0.2">
      <c r="A6" t="s">
        <v>334</v>
      </c>
      <c r="B6" t="s">
        <v>11</v>
      </c>
      <c r="C6" t="s">
        <v>2648</v>
      </c>
      <c r="D6" t="s">
        <v>2672</v>
      </c>
      <c r="E6" t="s">
        <v>2654</v>
      </c>
      <c r="F6" t="s">
        <v>2651</v>
      </c>
      <c r="H6" t="s">
        <v>135</v>
      </c>
      <c r="I6" t="s">
        <v>10</v>
      </c>
      <c r="K6">
        <v>23.239584000000001</v>
      </c>
      <c r="L6">
        <v>22.618776</v>
      </c>
      <c r="M6">
        <v>21.724851999999998</v>
      </c>
      <c r="N6">
        <v>22.45797</v>
      </c>
      <c r="O6">
        <v>22.346981</v>
      </c>
      <c r="P6">
        <v>22.246079999999999</v>
      </c>
      <c r="Q6">
        <v>22.233903999999999</v>
      </c>
      <c r="R6">
        <v>22.414711</v>
      </c>
      <c r="S6">
        <v>22.533940999999999</v>
      </c>
      <c r="T6">
        <v>22.493901999999999</v>
      </c>
      <c r="U6">
        <v>23.023235</v>
      </c>
      <c r="V6">
        <v>23.113571</v>
      </c>
      <c r="W6">
        <v>23.226931</v>
      </c>
      <c r="X6">
        <v>23.261092999999999</v>
      </c>
      <c r="Y6">
        <v>23.353107000000001</v>
      </c>
      <c r="Z6">
        <v>23.519269999999999</v>
      </c>
      <c r="AA6">
        <v>23.735455999999999</v>
      </c>
      <c r="AB6">
        <v>23.863802</v>
      </c>
      <c r="AC6">
        <v>23.935444</v>
      </c>
      <c r="AD6">
        <v>24.133272000000002</v>
      </c>
      <c r="AE6">
        <v>24.240326</v>
      </c>
      <c r="AF6">
        <v>24.252690999999999</v>
      </c>
      <c r="AG6">
        <v>24.508665000000001</v>
      </c>
      <c r="AH6">
        <v>24.784458000000001</v>
      </c>
      <c r="AI6">
        <v>24.889831999999998</v>
      </c>
      <c r="AJ6">
        <v>25.070591</v>
      </c>
      <c r="AK6">
        <v>25.118781999999999</v>
      </c>
      <c r="AL6">
        <v>25.066670999999999</v>
      </c>
      <c r="AM6">
        <v>25.041691</v>
      </c>
      <c r="AN6">
        <v>24.965906</v>
      </c>
      <c r="AO6" s="1">
        <v>2E-3</v>
      </c>
    </row>
    <row r="7" spans="1:41" hidden="1" x14ac:dyDescent="0.2">
      <c r="A7" t="s">
        <v>334</v>
      </c>
      <c r="B7" t="s">
        <v>13</v>
      </c>
      <c r="C7" t="s">
        <v>2648</v>
      </c>
      <c r="D7" t="s">
        <v>2672</v>
      </c>
      <c r="E7" t="s">
        <v>2654</v>
      </c>
      <c r="F7" t="s">
        <v>2652</v>
      </c>
      <c r="H7" t="s">
        <v>136</v>
      </c>
      <c r="I7" t="s">
        <v>10</v>
      </c>
      <c r="K7">
        <v>23.239581999999999</v>
      </c>
      <c r="L7">
        <v>22.620913000000002</v>
      </c>
      <c r="M7">
        <v>21.286826999999999</v>
      </c>
      <c r="N7">
        <v>21.537991999999999</v>
      </c>
      <c r="O7">
        <v>21.352785000000001</v>
      </c>
      <c r="P7">
        <v>21.266100000000002</v>
      </c>
      <c r="Q7">
        <v>21.300889999999999</v>
      </c>
      <c r="R7">
        <v>21.436502000000001</v>
      </c>
      <c r="S7">
        <v>21.500235</v>
      </c>
      <c r="T7">
        <v>21.420155000000001</v>
      </c>
      <c r="U7">
        <v>21.708663999999999</v>
      </c>
      <c r="V7">
        <v>21.794021999999998</v>
      </c>
      <c r="W7">
        <v>21.806377000000001</v>
      </c>
      <c r="X7">
        <v>21.631336000000001</v>
      </c>
      <c r="Y7">
        <v>21.601894000000001</v>
      </c>
      <c r="Z7">
        <v>21.581354000000001</v>
      </c>
      <c r="AA7">
        <v>21.593233000000001</v>
      </c>
      <c r="AB7">
        <v>21.655601999999998</v>
      </c>
      <c r="AC7">
        <v>21.663571999999998</v>
      </c>
      <c r="AD7">
        <v>21.949545000000001</v>
      </c>
      <c r="AE7">
        <v>22.078720000000001</v>
      </c>
      <c r="AF7">
        <v>22.068697</v>
      </c>
      <c r="AG7">
        <v>22.325365000000001</v>
      </c>
      <c r="AH7">
        <v>22.426092000000001</v>
      </c>
      <c r="AI7">
        <v>22.462579999999999</v>
      </c>
      <c r="AJ7">
        <v>22.679932000000001</v>
      </c>
      <c r="AK7">
        <v>22.555965</v>
      </c>
      <c r="AL7">
        <v>22.606199</v>
      </c>
      <c r="AM7">
        <v>22.815994</v>
      </c>
      <c r="AN7">
        <v>22.9312</v>
      </c>
      <c r="AO7" s="1">
        <v>0</v>
      </c>
    </row>
    <row r="8" spans="1:41" hidden="1" x14ac:dyDescent="0.2">
      <c r="A8" t="s">
        <v>334</v>
      </c>
      <c r="B8" t="s">
        <v>15</v>
      </c>
      <c r="C8" t="s">
        <v>2648</v>
      </c>
      <c r="D8" t="s">
        <v>2672</v>
      </c>
      <c r="E8" t="s">
        <v>2654</v>
      </c>
      <c r="F8" t="s">
        <v>2653</v>
      </c>
      <c r="H8" t="s">
        <v>137</v>
      </c>
      <c r="I8" t="s">
        <v>10</v>
      </c>
      <c r="K8">
        <v>23.239508000000001</v>
      </c>
      <c r="L8">
        <v>22.620460999999999</v>
      </c>
      <c r="M8">
        <v>21.589272000000001</v>
      </c>
      <c r="N8">
        <v>22.646082</v>
      </c>
      <c r="O8">
        <v>22.904751000000001</v>
      </c>
      <c r="P8">
        <v>23.004978000000001</v>
      </c>
      <c r="Q8">
        <v>23.142326000000001</v>
      </c>
      <c r="R8">
        <v>23.572216000000001</v>
      </c>
      <c r="S8">
        <v>24.485073</v>
      </c>
      <c r="T8">
        <v>24.733885000000001</v>
      </c>
      <c r="U8">
        <v>25.084408</v>
      </c>
      <c r="V8">
        <v>25.432521999999999</v>
      </c>
      <c r="W8">
        <v>25.925816999999999</v>
      </c>
      <c r="X8">
        <v>26.164358</v>
      </c>
      <c r="Y8">
        <v>26.292214999999999</v>
      </c>
      <c r="Z8">
        <v>26.478020000000001</v>
      </c>
      <c r="AA8">
        <v>26.725172000000001</v>
      </c>
      <c r="AB8">
        <v>26.782744999999998</v>
      </c>
      <c r="AC8">
        <v>26.919270999999998</v>
      </c>
      <c r="AD8">
        <v>26.580749999999998</v>
      </c>
      <c r="AE8">
        <v>26.512238</v>
      </c>
      <c r="AF8">
        <v>26.587962999999998</v>
      </c>
      <c r="AG8">
        <v>26.875135</v>
      </c>
      <c r="AH8">
        <v>27.086766999999998</v>
      </c>
      <c r="AI8">
        <v>27.434467000000001</v>
      </c>
      <c r="AJ8">
        <v>27.513876</v>
      </c>
      <c r="AK8">
        <v>27.57077</v>
      </c>
      <c r="AL8">
        <v>27.395285000000001</v>
      </c>
      <c r="AM8">
        <v>27.385635000000001</v>
      </c>
      <c r="AN8">
        <v>27.495106</v>
      </c>
      <c r="AO8" s="1">
        <v>6.0000000000000001E-3</v>
      </c>
    </row>
    <row r="9" spans="1:41" hidden="1" x14ac:dyDescent="0.2">
      <c r="A9" t="s">
        <v>623</v>
      </c>
      <c r="B9" t="s">
        <v>11</v>
      </c>
      <c r="C9" t="s">
        <v>2648</v>
      </c>
      <c r="D9" t="s">
        <v>2672</v>
      </c>
      <c r="E9" t="s">
        <v>2654</v>
      </c>
      <c r="F9" t="s">
        <v>2651</v>
      </c>
      <c r="H9" t="s">
        <v>437</v>
      </c>
      <c r="I9" t="s">
        <v>10</v>
      </c>
      <c r="K9">
        <v>23.857161000000001</v>
      </c>
      <c r="L9">
        <v>23.553131</v>
      </c>
      <c r="M9">
        <v>22.923223</v>
      </c>
      <c r="N9">
        <v>23.942800999999999</v>
      </c>
      <c r="O9">
        <v>24.116451000000001</v>
      </c>
      <c r="P9">
        <v>24.308499999999999</v>
      </c>
      <c r="Q9">
        <v>24.575277</v>
      </c>
      <c r="R9">
        <v>24.755302</v>
      </c>
      <c r="S9">
        <v>24.876194000000002</v>
      </c>
      <c r="T9">
        <v>24.837236000000001</v>
      </c>
      <c r="U9">
        <v>25.107996</v>
      </c>
      <c r="V9">
        <v>25.206793000000001</v>
      </c>
      <c r="W9">
        <v>25.266705999999999</v>
      </c>
      <c r="X9">
        <v>25.312138000000001</v>
      </c>
      <c r="Y9">
        <v>25.390446000000001</v>
      </c>
      <c r="Z9">
        <v>25.561810999999999</v>
      </c>
      <c r="AA9">
        <v>25.781434999999998</v>
      </c>
      <c r="AB9">
        <v>25.911435999999998</v>
      </c>
      <c r="AC9">
        <v>25.984120999999998</v>
      </c>
      <c r="AD9">
        <v>26.214971999999999</v>
      </c>
      <c r="AE9">
        <v>26.315586</v>
      </c>
      <c r="AF9">
        <v>26.330584999999999</v>
      </c>
      <c r="AG9">
        <v>26.561734999999999</v>
      </c>
      <c r="AH9">
        <v>26.825818999999999</v>
      </c>
      <c r="AI9">
        <v>26.929815000000001</v>
      </c>
      <c r="AJ9">
        <v>27.139658000000001</v>
      </c>
      <c r="AK9">
        <v>27.172923999999998</v>
      </c>
      <c r="AL9">
        <v>27.098934</v>
      </c>
      <c r="AM9">
        <v>27.088823000000001</v>
      </c>
      <c r="AN9">
        <v>27.044074999999999</v>
      </c>
      <c r="AO9" s="1">
        <v>4.0000000000000001E-3</v>
      </c>
    </row>
    <row r="10" spans="1:41" hidden="1" x14ac:dyDescent="0.2">
      <c r="A10" t="s">
        <v>623</v>
      </c>
      <c r="B10" t="s">
        <v>13</v>
      </c>
      <c r="C10" t="s">
        <v>2648</v>
      </c>
      <c r="D10" t="s">
        <v>2672</v>
      </c>
      <c r="E10" t="s">
        <v>2654</v>
      </c>
      <c r="F10" t="s">
        <v>2652</v>
      </c>
      <c r="H10" t="s">
        <v>438</v>
      </c>
      <c r="I10" t="s">
        <v>10</v>
      </c>
      <c r="K10">
        <v>23.857147000000001</v>
      </c>
      <c r="L10">
        <v>23.555548000000002</v>
      </c>
      <c r="M10">
        <v>22.487759</v>
      </c>
      <c r="N10">
        <v>23.030857000000001</v>
      </c>
      <c r="O10">
        <v>23.129467000000002</v>
      </c>
      <c r="P10">
        <v>23.326257999999999</v>
      </c>
      <c r="Q10">
        <v>23.641622999999999</v>
      </c>
      <c r="R10">
        <v>23.774635</v>
      </c>
      <c r="S10">
        <v>23.838668999999999</v>
      </c>
      <c r="T10">
        <v>23.762794</v>
      </c>
      <c r="U10">
        <v>23.781041999999999</v>
      </c>
      <c r="V10">
        <v>23.829498000000001</v>
      </c>
      <c r="W10">
        <v>23.846692999999998</v>
      </c>
      <c r="X10">
        <v>23.670138999999999</v>
      </c>
      <c r="Y10">
        <v>23.640602000000001</v>
      </c>
      <c r="Z10">
        <v>23.621981000000002</v>
      </c>
      <c r="AA10">
        <v>23.631782999999999</v>
      </c>
      <c r="AB10">
        <v>23.692727999999999</v>
      </c>
      <c r="AC10">
        <v>23.701706000000001</v>
      </c>
      <c r="AD10">
        <v>23.976901999999999</v>
      </c>
      <c r="AE10">
        <v>24.105944000000001</v>
      </c>
      <c r="AF10">
        <v>24.079226999999999</v>
      </c>
      <c r="AG10">
        <v>24.357595</v>
      </c>
      <c r="AH10">
        <v>24.463242999999999</v>
      </c>
      <c r="AI10">
        <v>24.503485000000001</v>
      </c>
      <c r="AJ10">
        <v>24.727293</v>
      </c>
      <c r="AK10">
        <v>24.599316000000002</v>
      </c>
      <c r="AL10">
        <v>24.651368999999999</v>
      </c>
      <c r="AM10">
        <v>24.863392000000001</v>
      </c>
      <c r="AN10">
        <v>24.988137999999999</v>
      </c>
      <c r="AO10" s="1">
        <v>2E-3</v>
      </c>
    </row>
    <row r="11" spans="1:41" hidden="1" x14ac:dyDescent="0.2">
      <c r="A11" t="s">
        <v>623</v>
      </c>
      <c r="B11" t="s">
        <v>15</v>
      </c>
      <c r="C11" t="s">
        <v>2648</v>
      </c>
      <c r="D11" t="s">
        <v>2672</v>
      </c>
      <c r="E11" t="s">
        <v>2654</v>
      </c>
      <c r="F11" t="s">
        <v>2653</v>
      </c>
      <c r="H11" t="s">
        <v>439</v>
      </c>
      <c r="I11" t="s">
        <v>10</v>
      </c>
      <c r="K11">
        <v>23.857143000000001</v>
      </c>
      <c r="L11">
        <v>23.554625000000001</v>
      </c>
      <c r="M11">
        <v>22.783971999999999</v>
      </c>
      <c r="N11">
        <v>24.121839999999999</v>
      </c>
      <c r="O11">
        <v>24.659716</v>
      </c>
      <c r="P11">
        <v>25.058159</v>
      </c>
      <c r="Q11">
        <v>25.471503999999999</v>
      </c>
      <c r="R11">
        <v>25.898098000000001</v>
      </c>
      <c r="S11">
        <v>26.804044999999999</v>
      </c>
      <c r="T11">
        <v>27.056366000000001</v>
      </c>
      <c r="U11">
        <v>27.411328999999999</v>
      </c>
      <c r="V11">
        <v>27.728935</v>
      </c>
      <c r="W11">
        <v>27.992283</v>
      </c>
      <c r="X11">
        <v>28.212992</v>
      </c>
      <c r="Y11">
        <v>28.308133999999999</v>
      </c>
      <c r="Z11">
        <v>28.487528000000001</v>
      </c>
      <c r="AA11">
        <v>28.740614000000001</v>
      </c>
      <c r="AB11">
        <v>28.811615</v>
      </c>
      <c r="AC11">
        <v>28.931695999999999</v>
      </c>
      <c r="AD11">
        <v>28.610175999999999</v>
      </c>
      <c r="AE11">
        <v>28.51454</v>
      </c>
      <c r="AF11">
        <v>28.59524</v>
      </c>
      <c r="AG11">
        <v>28.886434999999999</v>
      </c>
      <c r="AH11">
        <v>29.098420999999998</v>
      </c>
      <c r="AI11">
        <v>29.457073000000001</v>
      </c>
      <c r="AJ11">
        <v>29.548634</v>
      </c>
      <c r="AK11">
        <v>29.600633999999999</v>
      </c>
      <c r="AL11">
        <v>29.421040999999999</v>
      </c>
      <c r="AM11">
        <v>29.424403999999999</v>
      </c>
      <c r="AN11">
        <v>29.543837</v>
      </c>
      <c r="AO11" s="1">
        <v>7.0000000000000001E-3</v>
      </c>
    </row>
    <row r="12" spans="1:41" hidden="1" x14ac:dyDescent="0.2">
      <c r="A12" t="s">
        <v>912</v>
      </c>
      <c r="B12" t="s">
        <v>11</v>
      </c>
      <c r="C12" t="s">
        <v>2648</v>
      </c>
      <c r="D12" t="s">
        <v>2672</v>
      </c>
      <c r="E12" t="s">
        <v>2654</v>
      </c>
      <c r="F12" t="s">
        <v>2651</v>
      </c>
      <c r="H12" t="s">
        <v>726</v>
      </c>
      <c r="I12" t="s">
        <v>10</v>
      </c>
      <c r="K12">
        <v>22.89188</v>
      </c>
      <c r="L12">
        <v>22.668213000000002</v>
      </c>
      <c r="M12">
        <v>22.013145000000002</v>
      </c>
      <c r="N12">
        <v>23.030215999999999</v>
      </c>
      <c r="O12">
        <v>23.201167999999999</v>
      </c>
      <c r="P12">
        <v>23.389773999999999</v>
      </c>
      <c r="Q12">
        <v>23.655578999999999</v>
      </c>
      <c r="R12">
        <v>23.832322999999999</v>
      </c>
      <c r="S12">
        <v>23.950758</v>
      </c>
      <c r="T12">
        <v>23.91161</v>
      </c>
      <c r="U12">
        <v>24.176127999999999</v>
      </c>
      <c r="V12">
        <v>24.272188</v>
      </c>
      <c r="W12">
        <v>24.331323999999999</v>
      </c>
      <c r="X12">
        <v>24.375053000000001</v>
      </c>
      <c r="Y12">
        <v>24.450994000000001</v>
      </c>
      <c r="Z12">
        <v>24.620902999999998</v>
      </c>
      <c r="AA12">
        <v>24.837171999999999</v>
      </c>
      <c r="AB12">
        <v>24.961071</v>
      </c>
      <c r="AC12">
        <v>25.029913000000001</v>
      </c>
      <c r="AD12">
        <v>25.253983000000002</v>
      </c>
      <c r="AE12">
        <v>25.349004999999998</v>
      </c>
      <c r="AF12">
        <v>25.357529</v>
      </c>
      <c r="AG12">
        <v>25.581564</v>
      </c>
      <c r="AH12">
        <v>25.837769000000002</v>
      </c>
      <c r="AI12">
        <v>25.934533999999999</v>
      </c>
      <c r="AJ12">
        <v>26.136232</v>
      </c>
      <c r="AK12">
        <v>26.163029000000002</v>
      </c>
      <c r="AL12">
        <v>26.084229000000001</v>
      </c>
      <c r="AM12">
        <v>26.068093999999999</v>
      </c>
      <c r="AN12">
        <v>26.016970000000001</v>
      </c>
      <c r="AO12" s="1">
        <v>4.0000000000000001E-3</v>
      </c>
    </row>
    <row r="13" spans="1:41" hidden="1" x14ac:dyDescent="0.2">
      <c r="A13" t="s">
        <v>912</v>
      </c>
      <c r="B13" t="s">
        <v>13</v>
      </c>
      <c r="C13" t="s">
        <v>2648</v>
      </c>
      <c r="D13" t="s">
        <v>2672</v>
      </c>
      <c r="E13" t="s">
        <v>2654</v>
      </c>
      <c r="F13" t="s">
        <v>2652</v>
      </c>
      <c r="H13" t="s">
        <v>727</v>
      </c>
      <c r="I13" t="s">
        <v>10</v>
      </c>
      <c r="K13">
        <v>22.891870000000001</v>
      </c>
      <c r="L13">
        <v>22.667750999999999</v>
      </c>
      <c r="M13">
        <v>21.572642999999999</v>
      </c>
      <c r="N13">
        <v>22.110371000000001</v>
      </c>
      <c r="O13">
        <v>22.202801000000001</v>
      </c>
      <c r="P13">
        <v>22.394898999999999</v>
      </c>
      <c r="Q13">
        <v>22.704422000000001</v>
      </c>
      <c r="R13">
        <v>22.833939000000001</v>
      </c>
      <c r="S13">
        <v>22.899201999999999</v>
      </c>
      <c r="T13">
        <v>22.823077999999999</v>
      </c>
      <c r="U13">
        <v>22.835450999999999</v>
      </c>
      <c r="V13">
        <v>22.883184</v>
      </c>
      <c r="W13">
        <v>22.899614</v>
      </c>
      <c r="X13">
        <v>22.721823000000001</v>
      </c>
      <c r="Y13">
        <v>22.689543</v>
      </c>
      <c r="Z13">
        <v>22.669096</v>
      </c>
      <c r="AA13">
        <v>22.675507</v>
      </c>
      <c r="AB13">
        <v>22.729073</v>
      </c>
      <c r="AC13">
        <v>22.734242999999999</v>
      </c>
      <c r="AD13">
        <v>23.001588999999999</v>
      </c>
      <c r="AE13">
        <v>23.123518000000001</v>
      </c>
      <c r="AF13">
        <v>23.089855</v>
      </c>
      <c r="AG13">
        <v>23.359383000000001</v>
      </c>
      <c r="AH13">
        <v>23.455684999999999</v>
      </c>
      <c r="AI13">
        <v>23.487431000000001</v>
      </c>
      <c r="AJ13">
        <v>23.702223</v>
      </c>
      <c r="AK13">
        <v>23.564198000000001</v>
      </c>
      <c r="AL13">
        <v>23.607388</v>
      </c>
      <c r="AM13">
        <v>23.811487</v>
      </c>
      <c r="AN13">
        <v>23.926472</v>
      </c>
      <c r="AO13" s="1">
        <v>2E-3</v>
      </c>
    </row>
    <row r="14" spans="1:41" hidden="1" x14ac:dyDescent="0.2">
      <c r="A14" t="s">
        <v>912</v>
      </c>
      <c r="B14" t="s">
        <v>15</v>
      </c>
      <c r="C14" t="s">
        <v>2648</v>
      </c>
      <c r="D14" t="s">
        <v>2672</v>
      </c>
      <c r="E14" t="s">
        <v>2654</v>
      </c>
      <c r="F14" t="s">
        <v>2653</v>
      </c>
      <c r="H14" t="s">
        <v>728</v>
      </c>
      <c r="I14" t="s">
        <v>10</v>
      </c>
      <c r="K14">
        <v>22.891884000000001</v>
      </c>
      <c r="L14">
        <v>22.667930999999999</v>
      </c>
      <c r="M14">
        <v>21.878844999999998</v>
      </c>
      <c r="N14">
        <v>23.217627</v>
      </c>
      <c r="O14">
        <v>23.760594999999999</v>
      </c>
      <c r="P14">
        <v>24.161261</v>
      </c>
      <c r="Q14">
        <v>24.580363999999999</v>
      </c>
      <c r="R14">
        <v>25.004652</v>
      </c>
      <c r="S14">
        <v>25.90868</v>
      </c>
      <c r="T14">
        <v>26.161901</v>
      </c>
      <c r="U14">
        <v>26.505077</v>
      </c>
      <c r="V14">
        <v>26.819168000000001</v>
      </c>
      <c r="W14">
        <v>27.081495</v>
      </c>
      <c r="X14">
        <v>27.299575999999998</v>
      </c>
      <c r="Y14">
        <v>27.389433</v>
      </c>
      <c r="Z14">
        <v>27.564444999999999</v>
      </c>
      <c r="AA14">
        <v>27.810293000000001</v>
      </c>
      <c r="AB14">
        <v>27.876808</v>
      </c>
      <c r="AC14">
        <v>27.993261</v>
      </c>
      <c r="AD14">
        <v>27.669397</v>
      </c>
      <c r="AE14">
        <v>27.570184999999999</v>
      </c>
      <c r="AF14">
        <v>27.646162</v>
      </c>
      <c r="AG14">
        <v>27.931699999999999</v>
      </c>
      <c r="AH14">
        <v>28.137915</v>
      </c>
      <c r="AI14">
        <v>28.491320000000002</v>
      </c>
      <c r="AJ14">
        <v>28.576243999999999</v>
      </c>
      <c r="AK14">
        <v>28.623287000000001</v>
      </c>
      <c r="AL14">
        <v>28.439993000000001</v>
      </c>
      <c r="AM14">
        <v>28.437798000000001</v>
      </c>
      <c r="AN14">
        <v>28.551521000000001</v>
      </c>
      <c r="AO14" s="1">
        <v>8.0000000000000002E-3</v>
      </c>
    </row>
    <row r="15" spans="1:41" hidden="1" x14ac:dyDescent="0.2">
      <c r="A15" t="s">
        <v>1201</v>
      </c>
      <c r="B15" t="s">
        <v>11</v>
      </c>
      <c r="C15" t="s">
        <v>2648</v>
      </c>
      <c r="D15" t="s">
        <v>2672</v>
      </c>
      <c r="E15" t="s">
        <v>2654</v>
      </c>
      <c r="F15" t="s">
        <v>2651</v>
      </c>
      <c r="H15" t="s">
        <v>1015</v>
      </c>
      <c r="I15" t="s">
        <v>10</v>
      </c>
      <c r="K15">
        <v>22.013693</v>
      </c>
      <c r="L15">
        <v>21.262857</v>
      </c>
      <c r="M15">
        <v>20.098766000000001</v>
      </c>
      <c r="N15">
        <v>20.613989</v>
      </c>
      <c r="O15">
        <v>20.277999999999999</v>
      </c>
      <c r="P15">
        <v>19.958838</v>
      </c>
      <c r="Q15">
        <v>19.72739</v>
      </c>
      <c r="R15">
        <v>19.906458000000001</v>
      </c>
      <c r="S15">
        <v>20.023952000000001</v>
      </c>
      <c r="T15">
        <v>19.980848000000002</v>
      </c>
      <c r="U15">
        <v>20.241547000000001</v>
      </c>
      <c r="V15">
        <v>20.333739999999999</v>
      </c>
      <c r="W15">
        <v>20.414007000000002</v>
      </c>
      <c r="X15">
        <v>20.440117000000001</v>
      </c>
      <c r="Y15">
        <v>20.530373000000001</v>
      </c>
      <c r="Z15">
        <v>20.695468999999999</v>
      </c>
      <c r="AA15">
        <v>20.902806999999999</v>
      </c>
      <c r="AB15">
        <v>21.027462</v>
      </c>
      <c r="AC15">
        <v>21.093214</v>
      </c>
      <c r="AD15">
        <v>21.297922</v>
      </c>
      <c r="AE15">
        <v>21.405573</v>
      </c>
      <c r="AF15">
        <v>21.410307</v>
      </c>
      <c r="AG15">
        <v>21.66855</v>
      </c>
      <c r="AH15">
        <v>21.944386000000002</v>
      </c>
      <c r="AI15">
        <v>22.035382999999999</v>
      </c>
      <c r="AJ15">
        <v>22.209667</v>
      </c>
      <c r="AK15">
        <v>22.258479999999999</v>
      </c>
      <c r="AL15">
        <v>22.208508999999999</v>
      </c>
      <c r="AM15">
        <v>22.169767</v>
      </c>
      <c r="AN15">
        <v>22.081194</v>
      </c>
      <c r="AO15" s="1">
        <v>0</v>
      </c>
    </row>
    <row r="16" spans="1:41" hidden="1" x14ac:dyDescent="0.2">
      <c r="A16" t="s">
        <v>1201</v>
      </c>
      <c r="B16" t="s">
        <v>13</v>
      </c>
      <c r="C16" t="s">
        <v>2648</v>
      </c>
      <c r="D16" t="s">
        <v>2672</v>
      </c>
      <c r="E16" t="s">
        <v>2654</v>
      </c>
      <c r="F16" t="s">
        <v>2652</v>
      </c>
      <c r="H16" t="s">
        <v>1016</v>
      </c>
      <c r="I16" t="s">
        <v>10</v>
      </c>
      <c r="K16">
        <v>22.013694999999998</v>
      </c>
      <c r="L16">
        <v>21.268429000000001</v>
      </c>
      <c r="M16">
        <v>19.664981999999998</v>
      </c>
      <c r="N16">
        <v>19.703175999999999</v>
      </c>
      <c r="O16">
        <v>19.291495999999999</v>
      </c>
      <c r="P16">
        <v>18.976835000000001</v>
      </c>
      <c r="Q16">
        <v>18.793088999999998</v>
      </c>
      <c r="R16">
        <v>18.923582</v>
      </c>
      <c r="S16">
        <v>18.982524999999999</v>
      </c>
      <c r="T16">
        <v>18.901730000000001</v>
      </c>
      <c r="U16">
        <v>18.906973000000001</v>
      </c>
      <c r="V16">
        <v>18.947575000000001</v>
      </c>
      <c r="W16">
        <v>18.957037</v>
      </c>
      <c r="X16">
        <v>18.776529</v>
      </c>
      <c r="Y16">
        <v>18.742978999999998</v>
      </c>
      <c r="Z16">
        <v>18.720200999999999</v>
      </c>
      <c r="AA16">
        <v>18.723665</v>
      </c>
      <c r="AB16">
        <v>18.784046</v>
      </c>
      <c r="AC16">
        <v>18.785966999999999</v>
      </c>
      <c r="AD16">
        <v>19.079944999999999</v>
      </c>
      <c r="AE16">
        <v>19.205234999999998</v>
      </c>
      <c r="AF16">
        <v>19.196944999999999</v>
      </c>
      <c r="AG16">
        <v>19.447693000000001</v>
      </c>
      <c r="AH16">
        <v>19.535758999999999</v>
      </c>
      <c r="AI16">
        <v>19.574541</v>
      </c>
      <c r="AJ16">
        <v>19.790203000000002</v>
      </c>
      <c r="AK16">
        <v>19.663582000000002</v>
      </c>
      <c r="AL16">
        <v>19.713401999999999</v>
      </c>
      <c r="AM16">
        <v>19.918755999999998</v>
      </c>
      <c r="AN16">
        <v>20.040236</v>
      </c>
      <c r="AO16" s="1">
        <v>-3.0000000000000001E-3</v>
      </c>
    </row>
    <row r="17" spans="1:41" hidden="1" x14ac:dyDescent="0.2">
      <c r="A17" t="s">
        <v>1201</v>
      </c>
      <c r="B17" t="s">
        <v>15</v>
      </c>
      <c r="C17" t="s">
        <v>2648</v>
      </c>
      <c r="D17" t="s">
        <v>2672</v>
      </c>
      <c r="E17" t="s">
        <v>2654</v>
      </c>
      <c r="F17" t="s">
        <v>2653</v>
      </c>
      <c r="H17" t="s">
        <v>1017</v>
      </c>
      <c r="I17" t="s">
        <v>10</v>
      </c>
      <c r="K17">
        <v>22.013705999999999</v>
      </c>
      <c r="L17">
        <v>21.268145000000001</v>
      </c>
      <c r="M17">
        <v>19.968506000000001</v>
      </c>
      <c r="N17">
        <v>20.808294</v>
      </c>
      <c r="O17">
        <v>20.834499000000001</v>
      </c>
      <c r="P17">
        <v>20.724374999999998</v>
      </c>
      <c r="Q17">
        <v>20.642607000000002</v>
      </c>
      <c r="R17">
        <v>21.063472999999998</v>
      </c>
      <c r="S17">
        <v>21.977952999999999</v>
      </c>
      <c r="T17">
        <v>22.215105000000001</v>
      </c>
      <c r="U17">
        <v>22.569317000000002</v>
      </c>
      <c r="V17">
        <v>22.875864</v>
      </c>
      <c r="W17">
        <v>23.167162000000001</v>
      </c>
      <c r="X17">
        <v>23.406172000000002</v>
      </c>
      <c r="Y17">
        <v>23.493943999999999</v>
      </c>
      <c r="Z17">
        <v>23.667988000000001</v>
      </c>
      <c r="AA17">
        <v>23.913664000000001</v>
      </c>
      <c r="AB17">
        <v>23.976223000000001</v>
      </c>
      <c r="AC17">
        <v>24.088374999999999</v>
      </c>
      <c r="AD17">
        <v>23.710175</v>
      </c>
      <c r="AE17">
        <v>23.668541000000001</v>
      </c>
      <c r="AF17">
        <v>23.744888</v>
      </c>
      <c r="AG17">
        <v>24.030868999999999</v>
      </c>
      <c r="AH17">
        <v>24.233547000000002</v>
      </c>
      <c r="AI17">
        <v>24.584475000000001</v>
      </c>
      <c r="AJ17">
        <v>24.671427000000001</v>
      </c>
      <c r="AK17">
        <v>24.718814999999999</v>
      </c>
      <c r="AL17">
        <v>24.533594000000001</v>
      </c>
      <c r="AM17">
        <v>24.531305</v>
      </c>
      <c r="AN17">
        <v>24.637062</v>
      </c>
      <c r="AO17" s="1">
        <v>4.0000000000000001E-3</v>
      </c>
    </row>
    <row r="18" spans="1:41" hidden="1" x14ac:dyDescent="0.2">
      <c r="A18" t="s">
        <v>1490</v>
      </c>
      <c r="B18" t="s">
        <v>11</v>
      </c>
      <c r="C18" t="s">
        <v>2648</v>
      </c>
      <c r="D18" t="s">
        <v>2672</v>
      </c>
      <c r="E18" t="s">
        <v>2654</v>
      </c>
      <c r="F18" t="s">
        <v>2651</v>
      </c>
      <c r="H18" t="s">
        <v>1304</v>
      </c>
      <c r="I18" t="s">
        <v>10</v>
      </c>
      <c r="K18">
        <v>23.147701000000001</v>
      </c>
      <c r="L18">
        <v>22.519278</v>
      </c>
      <c r="M18">
        <v>21.588992999999999</v>
      </c>
      <c r="N18">
        <v>22.344988000000001</v>
      </c>
      <c r="O18">
        <v>22.250378000000001</v>
      </c>
      <c r="P18">
        <v>22.178184999999999</v>
      </c>
      <c r="Q18">
        <v>22.189951000000001</v>
      </c>
      <c r="R18">
        <v>22.374395</v>
      </c>
      <c r="S18">
        <v>22.496437</v>
      </c>
      <c r="T18">
        <v>22.460325000000001</v>
      </c>
      <c r="U18">
        <v>22.724754000000001</v>
      </c>
      <c r="V18">
        <v>22.825759999999999</v>
      </c>
      <c r="W18">
        <v>22.887732</v>
      </c>
      <c r="X18">
        <v>22.935331000000001</v>
      </c>
      <c r="Y18">
        <v>23.014526</v>
      </c>
      <c r="Z18">
        <v>23.18646</v>
      </c>
      <c r="AA18">
        <v>23.406067</v>
      </c>
      <c r="AB18">
        <v>23.534210000000002</v>
      </c>
      <c r="AC18">
        <v>23.605839</v>
      </c>
      <c r="AD18">
        <v>23.834679000000001</v>
      </c>
      <c r="AE18">
        <v>23.933691</v>
      </c>
      <c r="AF18">
        <v>23.946587000000001</v>
      </c>
      <c r="AG18">
        <v>24.175566</v>
      </c>
      <c r="AH18">
        <v>24.437384000000002</v>
      </c>
      <c r="AI18">
        <v>24.538651000000002</v>
      </c>
      <c r="AJ18">
        <v>24.746079999999999</v>
      </c>
      <c r="AK18">
        <v>24.776544999999999</v>
      </c>
      <c r="AL18">
        <v>24.700813</v>
      </c>
      <c r="AM18">
        <v>24.688192000000001</v>
      </c>
      <c r="AN18">
        <v>24.641020000000001</v>
      </c>
      <c r="AO18" s="1">
        <v>2E-3</v>
      </c>
    </row>
    <row r="19" spans="1:41" hidden="1" x14ac:dyDescent="0.2">
      <c r="A19" t="s">
        <v>1490</v>
      </c>
      <c r="B19" t="s">
        <v>13</v>
      </c>
      <c r="C19" t="s">
        <v>2648</v>
      </c>
      <c r="D19" t="s">
        <v>2672</v>
      </c>
      <c r="E19" t="s">
        <v>2654</v>
      </c>
      <c r="F19" t="s">
        <v>2652</v>
      </c>
      <c r="H19" t="s">
        <v>1305</v>
      </c>
      <c r="I19" t="s">
        <v>10</v>
      </c>
      <c r="K19">
        <v>23.147704999999998</v>
      </c>
      <c r="L19">
        <v>22.517734999999998</v>
      </c>
      <c r="M19">
        <v>21.150366000000002</v>
      </c>
      <c r="N19">
        <v>21.425543000000001</v>
      </c>
      <c r="O19">
        <v>21.256083</v>
      </c>
      <c r="P19">
        <v>21.190677999999998</v>
      </c>
      <c r="Q19">
        <v>21.251293</v>
      </c>
      <c r="R19">
        <v>21.388978999999999</v>
      </c>
      <c r="S19">
        <v>21.455793</v>
      </c>
      <c r="T19">
        <v>21.381931000000002</v>
      </c>
      <c r="U19">
        <v>21.394939000000001</v>
      </c>
      <c r="V19">
        <v>21.445512999999998</v>
      </c>
      <c r="W19">
        <v>21.462579999999999</v>
      </c>
      <c r="X19">
        <v>21.288162</v>
      </c>
      <c r="Y19">
        <v>21.260044000000001</v>
      </c>
      <c r="Z19">
        <v>21.240870999999999</v>
      </c>
      <c r="AA19">
        <v>21.250758999999999</v>
      </c>
      <c r="AB19">
        <v>21.311502000000001</v>
      </c>
      <c r="AC19">
        <v>21.319527000000001</v>
      </c>
      <c r="AD19">
        <v>21.593924000000001</v>
      </c>
      <c r="AE19">
        <v>21.721405000000001</v>
      </c>
      <c r="AF19">
        <v>21.692802</v>
      </c>
      <c r="AG19">
        <v>21.968512</v>
      </c>
      <c r="AH19">
        <v>22.071749000000001</v>
      </c>
      <c r="AI19">
        <v>22.109881999999999</v>
      </c>
      <c r="AJ19">
        <v>22.331059</v>
      </c>
      <c r="AK19">
        <v>22.199850000000001</v>
      </c>
      <c r="AL19">
        <v>22.249012</v>
      </c>
      <c r="AM19">
        <v>22.458406</v>
      </c>
      <c r="AN19">
        <v>22.579879999999999</v>
      </c>
      <c r="AO19" s="1">
        <v>-1E-3</v>
      </c>
    </row>
    <row r="20" spans="1:41" hidden="1" x14ac:dyDescent="0.2">
      <c r="A20" t="s">
        <v>1490</v>
      </c>
      <c r="B20" t="s">
        <v>15</v>
      </c>
      <c r="C20" t="s">
        <v>2648</v>
      </c>
      <c r="D20" t="s">
        <v>2672</v>
      </c>
      <c r="E20" t="s">
        <v>2654</v>
      </c>
      <c r="F20" t="s">
        <v>2653</v>
      </c>
      <c r="H20" t="s">
        <v>1306</v>
      </c>
      <c r="I20" t="s">
        <v>10</v>
      </c>
      <c r="K20">
        <v>23.147701000000001</v>
      </c>
      <c r="L20">
        <v>22.517714000000002</v>
      </c>
      <c r="M20">
        <v>21.452369999999998</v>
      </c>
      <c r="N20">
        <v>22.526726</v>
      </c>
      <c r="O20">
        <v>22.796329</v>
      </c>
      <c r="P20">
        <v>22.931421</v>
      </c>
      <c r="Q20">
        <v>23.0898</v>
      </c>
      <c r="R20">
        <v>23.523828999999999</v>
      </c>
      <c r="S20">
        <v>24.433979000000001</v>
      </c>
      <c r="T20">
        <v>24.687449000000001</v>
      </c>
      <c r="U20">
        <v>25.036494999999999</v>
      </c>
      <c r="V20">
        <v>25.356199</v>
      </c>
      <c r="W20">
        <v>25.620403</v>
      </c>
      <c r="X20">
        <v>25.841208000000002</v>
      </c>
      <c r="Y20">
        <v>25.935030000000001</v>
      </c>
      <c r="Z20">
        <v>26.113478000000001</v>
      </c>
      <c r="AA20">
        <v>26.365939999999998</v>
      </c>
      <c r="AB20">
        <v>26.435137000000001</v>
      </c>
      <c r="AC20">
        <v>26.553228000000001</v>
      </c>
      <c r="AD20">
        <v>26.229588</v>
      </c>
      <c r="AE20">
        <v>26.132836999999999</v>
      </c>
      <c r="AF20">
        <v>26.211676000000001</v>
      </c>
      <c r="AG20">
        <v>26.500713000000001</v>
      </c>
      <c r="AH20">
        <v>26.710857000000001</v>
      </c>
      <c r="AI20">
        <v>27.066459999999999</v>
      </c>
      <c r="AJ20">
        <v>27.154966000000002</v>
      </c>
      <c r="AK20">
        <v>27.204053999999999</v>
      </c>
      <c r="AL20">
        <v>27.021538</v>
      </c>
      <c r="AM20">
        <v>27.021695999999999</v>
      </c>
      <c r="AN20">
        <v>27.138262000000001</v>
      </c>
      <c r="AO20" s="1">
        <v>5.0000000000000001E-3</v>
      </c>
    </row>
    <row r="21" spans="1:41" hidden="1" x14ac:dyDescent="0.2">
      <c r="A21" t="s">
        <v>1779</v>
      </c>
      <c r="B21" t="s">
        <v>11</v>
      </c>
      <c r="C21" t="s">
        <v>2648</v>
      </c>
      <c r="D21" t="s">
        <v>2672</v>
      </c>
      <c r="E21" t="s">
        <v>2654</v>
      </c>
      <c r="F21" t="s">
        <v>2651</v>
      </c>
      <c r="H21" t="s">
        <v>1593</v>
      </c>
      <c r="I21" t="s">
        <v>10</v>
      </c>
      <c r="K21">
        <v>22.773720000000001</v>
      </c>
      <c r="L21">
        <v>21.988831999999999</v>
      </c>
      <c r="M21">
        <v>20.999562999999998</v>
      </c>
      <c r="N21">
        <v>21.684832</v>
      </c>
      <c r="O21">
        <v>21.515122999999999</v>
      </c>
      <c r="P21">
        <v>21.362031999999999</v>
      </c>
      <c r="Q21">
        <v>21.297416999999999</v>
      </c>
      <c r="R21">
        <v>21.482773000000002</v>
      </c>
      <c r="S21">
        <v>21.606413</v>
      </c>
      <c r="T21">
        <v>21.569846999999999</v>
      </c>
      <c r="U21">
        <v>21.837886999999998</v>
      </c>
      <c r="V21">
        <v>21.939404</v>
      </c>
      <c r="W21">
        <v>22.027010000000001</v>
      </c>
      <c r="X21">
        <v>22.062211999999999</v>
      </c>
      <c r="Y21">
        <v>22.158076999999999</v>
      </c>
      <c r="Z21">
        <v>22.329428</v>
      </c>
      <c r="AA21">
        <v>22.543030000000002</v>
      </c>
      <c r="AB21">
        <v>22.674372000000002</v>
      </c>
      <c r="AC21">
        <v>22.746649000000001</v>
      </c>
      <c r="AD21">
        <v>22.950453</v>
      </c>
      <c r="AE21">
        <v>23.061544000000001</v>
      </c>
      <c r="AF21">
        <v>23.068670000000001</v>
      </c>
      <c r="AG21">
        <v>23.331392000000001</v>
      </c>
      <c r="AH21">
        <v>23.610928000000001</v>
      </c>
      <c r="AI21">
        <v>23.704129999999999</v>
      </c>
      <c r="AJ21">
        <v>23.876759</v>
      </c>
      <c r="AK21">
        <v>23.931225000000001</v>
      </c>
      <c r="AL21">
        <v>23.888031000000002</v>
      </c>
      <c r="AM21">
        <v>23.849889999999998</v>
      </c>
      <c r="AN21">
        <v>23.763615000000001</v>
      </c>
      <c r="AO21" s="1">
        <v>1E-3</v>
      </c>
    </row>
    <row r="22" spans="1:41" hidden="1" x14ac:dyDescent="0.2">
      <c r="A22" t="s">
        <v>1779</v>
      </c>
      <c r="B22" t="s">
        <v>13</v>
      </c>
      <c r="C22" t="s">
        <v>2648</v>
      </c>
      <c r="D22" t="s">
        <v>2672</v>
      </c>
      <c r="E22" t="s">
        <v>2654</v>
      </c>
      <c r="F22" t="s">
        <v>2652</v>
      </c>
      <c r="H22" t="s">
        <v>1594</v>
      </c>
      <c r="I22" t="s">
        <v>10</v>
      </c>
      <c r="K22">
        <v>22.773721999999999</v>
      </c>
      <c r="L22">
        <v>21.987355999999998</v>
      </c>
      <c r="M22">
        <v>20.557444</v>
      </c>
      <c r="N22">
        <v>20.766362999999998</v>
      </c>
      <c r="O22">
        <v>20.521338</v>
      </c>
      <c r="P22">
        <v>20.378222000000001</v>
      </c>
      <c r="Q22">
        <v>20.361374000000001</v>
      </c>
      <c r="R22">
        <v>20.496839999999999</v>
      </c>
      <c r="S22">
        <v>20.566928999999998</v>
      </c>
      <c r="T22">
        <v>20.491962000000001</v>
      </c>
      <c r="U22">
        <v>20.505483999999999</v>
      </c>
      <c r="V22">
        <v>20.556539999999998</v>
      </c>
      <c r="W22">
        <v>20.573816000000001</v>
      </c>
      <c r="X22">
        <v>20.400751</v>
      </c>
      <c r="Y22">
        <v>20.372318</v>
      </c>
      <c r="Z22">
        <v>20.35549</v>
      </c>
      <c r="AA22">
        <v>20.36692</v>
      </c>
      <c r="AB22">
        <v>20.430136000000001</v>
      </c>
      <c r="AC22">
        <v>20.438746999999999</v>
      </c>
      <c r="AD22">
        <v>20.732588</v>
      </c>
      <c r="AE22">
        <v>20.859252999999999</v>
      </c>
      <c r="AF22">
        <v>20.851889</v>
      </c>
      <c r="AG22">
        <v>21.101787999999999</v>
      </c>
      <c r="AH22">
        <v>21.188604000000002</v>
      </c>
      <c r="AI22">
        <v>21.21706</v>
      </c>
      <c r="AJ22">
        <v>21.438905999999999</v>
      </c>
      <c r="AK22">
        <v>21.310016999999998</v>
      </c>
      <c r="AL22">
        <v>21.360282999999999</v>
      </c>
      <c r="AM22">
        <v>21.570271999999999</v>
      </c>
      <c r="AN22">
        <v>21.692408</v>
      </c>
      <c r="AO22" s="1">
        <v>-2E-3</v>
      </c>
    </row>
    <row r="23" spans="1:41" hidden="1" x14ac:dyDescent="0.2">
      <c r="A23" t="s">
        <v>1779</v>
      </c>
      <c r="B23" t="s">
        <v>15</v>
      </c>
      <c r="C23" t="s">
        <v>2648</v>
      </c>
      <c r="D23" t="s">
        <v>2672</v>
      </c>
      <c r="E23" t="s">
        <v>2654</v>
      </c>
      <c r="F23" t="s">
        <v>2653</v>
      </c>
      <c r="H23" t="s">
        <v>1595</v>
      </c>
      <c r="I23" t="s">
        <v>10</v>
      </c>
      <c r="K23">
        <v>22.773712</v>
      </c>
      <c r="L23">
        <v>21.987289000000001</v>
      </c>
      <c r="M23">
        <v>20.851105</v>
      </c>
      <c r="N23">
        <v>21.845789</v>
      </c>
      <c r="O23">
        <v>22.054188</v>
      </c>
      <c r="P23">
        <v>22.112682</v>
      </c>
      <c r="Q23">
        <v>22.200291</v>
      </c>
      <c r="R23">
        <v>22.626920999999999</v>
      </c>
      <c r="S23">
        <v>23.546619</v>
      </c>
      <c r="T23">
        <v>23.791574000000001</v>
      </c>
      <c r="U23">
        <v>24.152031000000001</v>
      </c>
      <c r="V23">
        <v>24.470167</v>
      </c>
      <c r="W23">
        <v>24.770762999999999</v>
      </c>
      <c r="X23">
        <v>25.025207999999999</v>
      </c>
      <c r="Y23">
        <v>25.119903999999998</v>
      </c>
      <c r="Z23">
        <v>25.298931</v>
      </c>
      <c r="AA23">
        <v>25.550841999999999</v>
      </c>
      <c r="AB23">
        <v>25.620117</v>
      </c>
      <c r="AC23">
        <v>25.740683000000001</v>
      </c>
      <c r="AD23">
        <v>25.360914000000001</v>
      </c>
      <c r="AE23">
        <v>25.321750999999999</v>
      </c>
      <c r="AF23">
        <v>25.401824999999999</v>
      </c>
      <c r="AG23">
        <v>25.691406000000001</v>
      </c>
      <c r="AH23">
        <v>25.900019</v>
      </c>
      <c r="AI23">
        <v>26.255894000000001</v>
      </c>
      <c r="AJ23">
        <v>26.343451000000002</v>
      </c>
      <c r="AK23">
        <v>26.394376999999999</v>
      </c>
      <c r="AL23">
        <v>26.214532999999999</v>
      </c>
      <c r="AM23">
        <v>26.213467000000001</v>
      </c>
      <c r="AN23">
        <v>26.327414999999998</v>
      </c>
      <c r="AO23" s="1">
        <v>5.0000000000000001E-3</v>
      </c>
    </row>
    <row r="24" spans="1:41" hidden="1" x14ac:dyDescent="0.2">
      <c r="A24" t="s">
        <v>2068</v>
      </c>
      <c r="B24" s="2" t="s">
        <v>11</v>
      </c>
      <c r="C24" s="2" t="s">
        <v>2648</v>
      </c>
      <c r="D24" s="2" t="s">
        <v>2672</v>
      </c>
      <c r="E24" s="2" t="s">
        <v>2654</v>
      </c>
      <c r="F24" s="2" t="s">
        <v>2651</v>
      </c>
      <c r="G24" s="2"/>
      <c r="H24" s="2" t="s">
        <v>1882</v>
      </c>
      <c r="I24" s="2" t="s">
        <v>10</v>
      </c>
      <c r="J24" s="2"/>
      <c r="K24" s="2">
        <v>22.540430000000001</v>
      </c>
      <c r="L24" s="2">
        <v>21.733554999999999</v>
      </c>
      <c r="M24" s="2">
        <v>20.679200999999999</v>
      </c>
      <c r="N24" s="2">
        <v>21.300256999999998</v>
      </c>
      <c r="O24" s="2">
        <v>21.064523999999999</v>
      </c>
      <c r="P24" s="2">
        <v>20.847632999999998</v>
      </c>
      <c r="Q24" s="2">
        <v>20.713837000000002</v>
      </c>
      <c r="R24" s="2">
        <v>20.897924</v>
      </c>
      <c r="S24" s="2">
        <v>21.020123000000002</v>
      </c>
      <c r="T24" s="2">
        <v>20.984096999999998</v>
      </c>
      <c r="U24" s="2">
        <v>21.251963</v>
      </c>
      <c r="V24" s="2">
        <v>21.354189000000002</v>
      </c>
      <c r="W24" s="2">
        <v>21.442178999999999</v>
      </c>
      <c r="X24" s="2">
        <v>21.476341000000001</v>
      </c>
      <c r="Y24" s="2">
        <v>21.572765</v>
      </c>
      <c r="Z24" s="2">
        <v>21.751594999999998</v>
      </c>
      <c r="AA24" s="2">
        <v>21.983746</v>
      </c>
      <c r="AB24" s="2">
        <v>22.115259000000002</v>
      </c>
      <c r="AC24" s="2">
        <v>22.184159999999999</v>
      </c>
      <c r="AD24" s="2">
        <v>22.370564000000002</v>
      </c>
      <c r="AE24" s="2">
        <v>22.480945999999999</v>
      </c>
      <c r="AF24" s="2">
        <v>22.491887999999999</v>
      </c>
      <c r="AG24" s="2">
        <v>22.751553000000001</v>
      </c>
      <c r="AH24" s="2">
        <v>23.033449000000001</v>
      </c>
      <c r="AI24" s="2">
        <v>23.126486</v>
      </c>
      <c r="AJ24" s="2">
        <v>23.298877999999998</v>
      </c>
      <c r="AK24" s="2">
        <v>23.353757999999999</v>
      </c>
      <c r="AL24" s="2">
        <v>23.311002999999999</v>
      </c>
      <c r="AM24" s="2">
        <v>23.273288999999998</v>
      </c>
      <c r="AN24" s="2">
        <v>23.187201999999999</v>
      </c>
      <c r="AO24" s="3">
        <v>1E-3</v>
      </c>
    </row>
    <row r="25" spans="1:41" hidden="1" x14ac:dyDescent="0.2">
      <c r="A25" t="s">
        <v>2068</v>
      </c>
      <c r="B25" s="2" t="s">
        <v>13</v>
      </c>
      <c r="C25" s="2" t="s">
        <v>2648</v>
      </c>
      <c r="D25" s="2" t="s">
        <v>2672</v>
      </c>
      <c r="E25" s="2" t="s">
        <v>2654</v>
      </c>
      <c r="F25" s="2" t="s">
        <v>2652</v>
      </c>
      <c r="G25" s="2"/>
      <c r="H25" s="2" t="s">
        <v>1883</v>
      </c>
      <c r="I25" s="2" t="s">
        <v>10</v>
      </c>
      <c r="J25" s="2"/>
      <c r="K25" s="2">
        <v>22.540434000000001</v>
      </c>
      <c r="L25" s="2">
        <v>21.731297000000001</v>
      </c>
      <c r="M25" s="2">
        <v>20.236856</v>
      </c>
      <c r="N25" s="2">
        <v>20.381128</v>
      </c>
      <c r="O25" s="2">
        <v>20.068833999999999</v>
      </c>
      <c r="P25" s="2">
        <v>19.861346999999999</v>
      </c>
      <c r="Q25" s="2">
        <v>19.778054999999998</v>
      </c>
      <c r="R25" s="2">
        <v>19.913778000000001</v>
      </c>
      <c r="S25" s="2">
        <v>19.98245</v>
      </c>
      <c r="T25" s="2">
        <v>19.908752</v>
      </c>
      <c r="U25" s="2">
        <v>19.923531000000001</v>
      </c>
      <c r="V25" s="2">
        <v>19.975185</v>
      </c>
      <c r="W25" s="2">
        <v>19.993721000000001</v>
      </c>
      <c r="X25" s="2">
        <v>19.820139000000001</v>
      </c>
      <c r="Y25" s="2">
        <v>19.792427</v>
      </c>
      <c r="Z25" s="2">
        <v>19.775061000000001</v>
      </c>
      <c r="AA25" s="2">
        <v>19.787946999999999</v>
      </c>
      <c r="AB25" s="2">
        <v>19.851800999999998</v>
      </c>
      <c r="AC25" s="2">
        <v>19.861491999999998</v>
      </c>
      <c r="AD25" s="2">
        <v>20.156638999999998</v>
      </c>
      <c r="AE25" s="2">
        <v>20.283619000000002</v>
      </c>
      <c r="AF25" s="2">
        <v>20.276491</v>
      </c>
      <c r="AG25" s="2">
        <v>20.523951</v>
      </c>
      <c r="AH25" s="2">
        <v>20.610374</v>
      </c>
      <c r="AI25" s="2">
        <v>20.638812999999999</v>
      </c>
      <c r="AJ25" s="2">
        <v>20.860469999999999</v>
      </c>
      <c r="AK25" s="2">
        <v>20.730591</v>
      </c>
      <c r="AL25" s="2">
        <v>20.779833</v>
      </c>
      <c r="AM25" s="2">
        <v>20.989011999999999</v>
      </c>
      <c r="AN25" s="2">
        <v>21.111328</v>
      </c>
      <c r="AO25" s="3">
        <v>-2E-3</v>
      </c>
    </row>
    <row r="26" spans="1:41" hidden="1" x14ac:dyDescent="0.2">
      <c r="A26" t="s">
        <v>2068</v>
      </c>
      <c r="B26" s="2" t="s">
        <v>15</v>
      </c>
      <c r="C26" s="2" t="s">
        <v>2648</v>
      </c>
      <c r="D26" s="2" t="s">
        <v>2672</v>
      </c>
      <c r="E26" s="2" t="s">
        <v>2654</v>
      </c>
      <c r="F26" s="2" t="s">
        <v>2653</v>
      </c>
      <c r="G26" s="2"/>
      <c r="H26" s="2" t="s">
        <v>1884</v>
      </c>
      <c r="I26" s="2" t="s">
        <v>10</v>
      </c>
      <c r="J26" s="2"/>
      <c r="K26" s="2">
        <v>22.540455000000001</v>
      </c>
      <c r="L26" s="2">
        <v>21.731356000000002</v>
      </c>
      <c r="M26" s="2">
        <v>20.529959000000002</v>
      </c>
      <c r="N26" s="2">
        <v>21.459671</v>
      </c>
      <c r="O26" s="2">
        <v>21.604755000000001</v>
      </c>
      <c r="P26" s="2">
        <v>21.599169</v>
      </c>
      <c r="Q26" s="2">
        <v>21.619440000000001</v>
      </c>
      <c r="R26" s="2">
        <v>22.046059</v>
      </c>
      <c r="S26" s="2">
        <v>22.964448999999998</v>
      </c>
      <c r="T26" s="2">
        <v>23.210840000000001</v>
      </c>
      <c r="U26" s="2">
        <v>23.571076999999999</v>
      </c>
      <c r="V26" s="2">
        <v>23.889814000000001</v>
      </c>
      <c r="W26" s="2">
        <v>24.192198000000001</v>
      </c>
      <c r="X26" s="2">
        <v>24.458582</v>
      </c>
      <c r="Y26" s="2">
        <v>24.557725999999999</v>
      </c>
      <c r="Z26" s="2">
        <v>24.765519999999999</v>
      </c>
      <c r="AA26" s="2">
        <v>25.018255</v>
      </c>
      <c r="AB26" s="2">
        <v>25.061924000000001</v>
      </c>
      <c r="AC26" s="2">
        <v>25.231816999999999</v>
      </c>
      <c r="AD26" s="2">
        <v>24.909137999999999</v>
      </c>
      <c r="AE26" s="2">
        <v>24.811900999999999</v>
      </c>
      <c r="AF26" s="2">
        <v>24.894286999999998</v>
      </c>
      <c r="AG26" s="2">
        <v>25.185048999999999</v>
      </c>
      <c r="AH26" s="2">
        <v>25.378468999999999</v>
      </c>
      <c r="AI26" s="2">
        <v>25.743053</v>
      </c>
      <c r="AJ26" s="2">
        <v>25.780768999999999</v>
      </c>
      <c r="AK26" s="2">
        <v>25.843788</v>
      </c>
      <c r="AL26" s="2">
        <v>25.673083999999999</v>
      </c>
      <c r="AM26" s="2">
        <v>25.642982</v>
      </c>
      <c r="AN26" s="2">
        <v>25.758006999999999</v>
      </c>
      <c r="AO26" s="3">
        <v>5.0000000000000001E-3</v>
      </c>
    </row>
    <row r="27" spans="1:41" hidden="1" x14ac:dyDescent="0.2">
      <c r="A27" t="s">
        <v>2357</v>
      </c>
      <c r="B27" t="s">
        <v>11</v>
      </c>
      <c r="C27" t="s">
        <v>2648</v>
      </c>
      <c r="D27" t="s">
        <v>2672</v>
      </c>
      <c r="E27" t="s">
        <v>2654</v>
      </c>
      <c r="F27" t="s">
        <v>2651</v>
      </c>
      <c r="H27" t="s">
        <v>2171</v>
      </c>
      <c r="I27" t="s">
        <v>10</v>
      </c>
      <c r="K27">
        <v>23.442276</v>
      </c>
      <c r="L27">
        <v>22.852322000000001</v>
      </c>
      <c r="M27">
        <v>21.883116000000001</v>
      </c>
      <c r="N27">
        <v>22.536601999999998</v>
      </c>
      <c r="O27">
        <v>22.358179</v>
      </c>
      <c r="P27">
        <v>22.172989000000001</v>
      </c>
      <c r="Q27">
        <v>22.078796000000001</v>
      </c>
      <c r="R27">
        <v>22.260542000000001</v>
      </c>
      <c r="S27">
        <v>22.385103000000001</v>
      </c>
      <c r="T27">
        <v>22.338177000000002</v>
      </c>
      <c r="U27">
        <v>22.637160999999999</v>
      </c>
      <c r="V27">
        <v>22.739971000000001</v>
      </c>
      <c r="W27">
        <v>22.779693999999999</v>
      </c>
      <c r="X27">
        <v>22.810984000000001</v>
      </c>
      <c r="Y27">
        <v>22.946504999999998</v>
      </c>
      <c r="Z27">
        <v>23.151593999999999</v>
      </c>
      <c r="AA27">
        <v>23.386275999999999</v>
      </c>
      <c r="AB27">
        <v>23.541847000000001</v>
      </c>
      <c r="AC27">
        <v>23.639779999999998</v>
      </c>
      <c r="AD27">
        <v>23.794146000000001</v>
      </c>
      <c r="AE27">
        <v>23.922187999999998</v>
      </c>
      <c r="AF27">
        <v>23.970575</v>
      </c>
      <c r="AG27">
        <v>24.284101</v>
      </c>
      <c r="AH27">
        <v>24.586051999999999</v>
      </c>
      <c r="AI27">
        <v>24.732492000000001</v>
      </c>
      <c r="AJ27">
        <v>24.920860000000001</v>
      </c>
      <c r="AK27">
        <v>24.993824</v>
      </c>
      <c r="AL27">
        <v>24.964689</v>
      </c>
      <c r="AM27">
        <v>24.961131999999999</v>
      </c>
      <c r="AN27">
        <v>24.891190000000002</v>
      </c>
      <c r="AO27" s="1">
        <v>2E-3</v>
      </c>
    </row>
    <row r="28" spans="1:41" hidden="1" x14ac:dyDescent="0.2">
      <c r="A28" t="s">
        <v>2357</v>
      </c>
      <c r="B28" t="s">
        <v>13</v>
      </c>
      <c r="C28" t="s">
        <v>2648</v>
      </c>
      <c r="D28" t="s">
        <v>2672</v>
      </c>
      <c r="E28" t="s">
        <v>2654</v>
      </c>
      <c r="F28" t="s">
        <v>2652</v>
      </c>
      <c r="H28" t="s">
        <v>2172</v>
      </c>
      <c r="I28" t="s">
        <v>10</v>
      </c>
      <c r="K28">
        <v>23.442278000000002</v>
      </c>
      <c r="L28">
        <v>22.849833</v>
      </c>
      <c r="M28">
        <v>21.443726999999999</v>
      </c>
      <c r="N28">
        <v>21.630987000000001</v>
      </c>
      <c r="O28">
        <v>21.365797000000001</v>
      </c>
      <c r="P28">
        <v>21.197179999999999</v>
      </c>
      <c r="Q28">
        <v>21.159877999999999</v>
      </c>
      <c r="R28">
        <v>21.307448999999998</v>
      </c>
      <c r="S28">
        <v>21.362085</v>
      </c>
      <c r="T28">
        <v>21.278030000000001</v>
      </c>
      <c r="U28">
        <v>21.380247000000001</v>
      </c>
      <c r="V28">
        <v>21.43075</v>
      </c>
      <c r="W28">
        <v>21.448685000000001</v>
      </c>
      <c r="X28">
        <v>21.276078999999999</v>
      </c>
      <c r="Y28">
        <v>21.250623999999998</v>
      </c>
      <c r="Z28">
        <v>21.239985000000001</v>
      </c>
      <c r="AA28">
        <v>21.297028000000001</v>
      </c>
      <c r="AB28">
        <v>21.382308999999999</v>
      </c>
      <c r="AC28">
        <v>21.406929000000002</v>
      </c>
      <c r="AD28">
        <v>21.70035</v>
      </c>
      <c r="AE28">
        <v>21.845224000000002</v>
      </c>
      <c r="AF28">
        <v>21.870235000000001</v>
      </c>
      <c r="AG28">
        <v>22.165365000000001</v>
      </c>
      <c r="AH28">
        <v>22.289940000000001</v>
      </c>
      <c r="AI28">
        <v>22.343094000000001</v>
      </c>
      <c r="AJ28">
        <v>22.549230999999999</v>
      </c>
      <c r="AK28">
        <v>22.438745000000001</v>
      </c>
      <c r="AL28">
        <v>22.497872999999998</v>
      </c>
      <c r="AM28">
        <v>22.737639999999999</v>
      </c>
      <c r="AN28">
        <v>22.874983</v>
      </c>
      <c r="AO28" s="1">
        <v>-1E-3</v>
      </c>
    </row>
    <row r="29" spans="1:41" hidden="1" x14ac:dyDescent="0.2">
      <c r="A29" t="s">
        <v>2357</v>
      </c>
      <c r="B29" t="s">
        <v>15</v>
      </c>
      <c r="C29" t="s">
        <v>2648</v>
      </c>
      <c r="D29" t="s">
        <v>2672</v>
      </c>
      <c r="E29" t="s">
        <v>2654</v>
      </c>
      <c r="F29" t="s">
        <v>2653</v>
      </c>
      <c r="H29" t="s">
        <v>2173</v>
      </c>
      <c r="I29" t="s">
        <v>10</v>
      </c>
      <c r="K29">
        <v>23.442270000000001</v>
      </c>
      <c r="L29">
        <v>22.849589999999999</v>
      </c>
      <c r="M29">
        <v>21.751200000000001</v>
      </c>
      <c r="N29">
        <v>22.712629</v>
      </c>
      <c r="O29">
        <v>22.921700000000001</v>
      </c>
      <c r="P29">
        <v>22.901146000000001</v>
      </c>
      <c r="Q29">
        <v>22.947872</v>
      </c>
      <c r="R29">
        <v>23.373791000000001</v>
      </c>
      <c r="S29">
        <v>24.296043000000001</v>
      </c>
      <c r="T29">
        <v>24.540205</v>
      </c>
      <c r="U29">
        <v>24.901529</v>
      </c>
      <c r="V29">
        <v>25.221052</v>
      </c>
      <c r="W29">
        <v>25.52647</v>
      </c>
      <c r="X29">
        <v>25.791248</v>
      </c>
      <c r="Y29">
        <v>25.890615</v>
      </c>
      <c r="Z29">
        <v>26.098344999999998</v>
      </c>
      <c r="AA29">
        <v>26.349979000000001</v>
      </c>
      <c r="AB29">
        <v>26.409775</v>
      </c>
      <c r="AC29">
        <v>26.581468999999998</v>
      </c>
      <c r="AD29">
        <v>26.274971000000001</v>
      </c>
      <c r="AE29">
        <v>26.251369</v>
      </c>
      <c r="AF29">
        <v>26.331707000000002</v>
      </c>
      <c r="AG29">
        <v>26.618355000000001</v>
      </c>
      <c r="AH29">
        <v>26.881741999999999</v>
      </c>
      <c r="AI29">
        <v>27.200264000000001</v>
      </c>
      <c r="AJ29">
        <v>27.319693000000001</v>
      </c>
      <c r="AK29">
        <v>27.387642</v>
      </c>
      <c r="AL29">
        <v>27.230459</v>
      </c>
      <c r="AM29">
        <v>27.228010000000001</v>
      </c>
      <c r="AN29">
        <v>27.350570999999999</v>
      </c>
      <c r="AO29" s="1">
        <v>5.0000000000000001E-3</v>
      </c>
    </row>
    <row r="30" spans="1:41" hidden="1" x14ac:dyDescent="0.2">
      <c r="A30" t="s">
        <v>2646</v>
      </c>
      <c r="B30" t="s">
        <v>11</v>
      </c>
      <c r="C30" t="s">
        <v>2648</v>
      </c>
      <c r="D30" t="s">
        <v>2672</v>
      </c>
      <c r="E30" t="s">
        <v>2654</v>
      </c>
      <c r="F30" t="s">
        <v>2651</v>
      </c>
      <c r="H30" t="s">
        <v>2460</v>
      </c>
      <c r="I30" t="s">
        <v>10</v>
      </c>
      <c r="K30">
        <v>26.286239999999999</v>
      </c>
      <c r="L30">
        <v>25.909136</v>
      </c>
      <c r="M30">
        <v>25.376474000000002</v>
      </c>
      <c r="N30">
        <v>26.248813999999999</v>
      </c>
      <c r="O30">
        <v>26.305254000000001</v>
      </c>
      <c r="P30">
        <v>26.329788000000001</v>
      </c>
      <c r="Q30">
        <v>26.476687999999999</v>
      </c>
      <c r="R30">
        <v>26.658611000000001</v>
      </c>
      <c r="S30">
        <v>26.769131000000002</v>
      </c>
      <c r="T30">
        <v>26.729139</v>
      </c>
      <c r="U30">
        <v>29.388607</v>
      </c>
      <c r="V30">
        <v>29.419270000000001</v>
      </c>
      <c r="W30">
        <v>29.866551999999999</v>
      </c>
      <c r="X30">
        <v>29.874165999999999</v>
      </c>
      <c r="Y30">
        <v>29.957917999999999</v>
      </c>
      <c r="Z30">
        <v>30.052996</v>
      </c>
      <c r="AA30">
        <v>30.244204</v>
      </c>
      <c r="AB30">
        <v>30.363444999999999</v>
      </c>
      <c r="AC30">
        <v>30.430864</v>
      </c>
      <c r="AD30">
        <v>30.609874999999999</v>
      </c>
      <c r="AE30">
        <v>30.726315</v>
      </c>
      <c r="AF30">
        <v>30.745654999999999</v>
      </c>
      <c r="AG30">
        <v>31.026934000000001</v>
      </c>
      <c r="AH30">
        <v>31.319739999999999</v>
      </c>
      <c r="AI30">
        <v>31.469353000000002</v>
      </c>
      <c r="AJ30">
        <v>31.619814000000002</v>
      </c>
      <c r="AK30">
        <v>31.678004999999999</v>
      </c>
      <c r="AL30">
        <v>31.638097999999999</v>
      </c>
      <c r="AM30">
        <v>31.632206</v>
      </c>
      <c r="AN30">
        <v>31.545362000000001</v>
      </c>
      <c r="AO30" s="1">
        <v>6.0000000000000001E-3</v>
      </c>
    </row>
    <row r="31" spans="1:41" hidden="1" x14ac:dyDescent="0.2">
      <c r="A31" t="s">
        <v>2646</v>
      </c>
      <c r="B31" t="s">
        <v>13</v>
      </c>
      <c r="C31" t="s">
        <v>2648</v>
      </c>
      <c r="D31" t="s">
        <v>2672</v>
      </c>
      <c r="E31" t="s">
        <v>2654</v>
      </c>
      <c r="F31" t="s">
        <v>2652</v>
      </c>
      <c r="H31" t="s">
        <v>2461</v>
      </c>
      <c r="I31" t="s">
        <v>10</v>
      </c>
      <c r="K31">
        <v>26.286224000000001</v>
      </c>
      <c r="L31">
        <v>25.91696</v>
      </c>
      <c r="M31">
        <v>24.965824000000001</v>
      </c>
      <c r="N31">
        <v>25.333718999999999</v>
      </c>
      <c r="O31">
        <v>25.322115</v>
      </c>
      <c r="P31">
        <v>25.398785</v>
      </c>
      <c r="Q31">
        <v>25.553421</v>
      </c>
      <c r="R31">
        <v>25.703606000000001</v>
      </c>
      <c r="S31">
        <v>25.770589999999999</v>
      </c>
      <c r="T31">
        <v>25.668431999999999</v>
      </c>
      <c r="U31">
        <v>28.137858999999999</v>
      </c>
      <c r="V31">
        <v>28.533735</v>
      </c>
      <c r="W31">
        <v>28.515940000000001</v>
      </c>
      <c r="X31">
        <v>28.336433</v>
      </c>
      <c r="Y31">
        <v>28.310364</v>
      </c>
      <c r="Z31">
        <v>28.280360999999999</v>
      </c>
      <c r="AA31">
        <v>28.286947000000001</v>
      </c>
      <c r="AB31">
        <v>28.352914999999999</v>
      </c>
      <c r="AC31">
        <v>28.359349999999999</v>
      </c>
      <c r="AD31">
        <v>28.644217999999999</v>
      </c>
      <c r="AE31">
        <v>28.783387999999999</v>
      </c>
      <c r="AF31">
        <v>28.777493</v>
      </c>
      <c r="AG31">
        <v>29.011331999999999</v>
      </c>
      <c r="AH31">
        <v>29.132988000000001</v>
      </c>
      <c r="AI31">
        <v>29.168745000000001</v>
      </c>
      <c r="AJ31">
        <v>29.36795</v>
      </c>
      <c r="AK31">
        <v>29.278831</v>
      </c>
      <c r="AL31">
        <v>29.336642999999999</v>
      </c>
      <c r="AM31">
        <v>29.547232000000001</v>
      </c>
      <c r="AN31">
        <v>29.673003999999999</v>
      </c>
      <c r="AO31" s="1">
        <v>4.0000000000000001E-3</v>
      </c>
    </row>
    <row r="32" spans="1:41" hidden="1" x14ac:dyDescent="0.2">
      <c r="A32" t="s">
        <v>2646</v>
      </c>
      <c r="B32" t="s">
        <v>15</v>
      </c>
      <c r="C32" t="s">
        <v>2648</v>
      </c>
      <c r="D32" t="s">
        <v>2672</v>
      </c>
      <c r="E32" t="s">
        <v>2654</v>
      </c>
      <c r="F32" t="s">
        <v>2653</v>
      </c>
      <c r="H32" t="s">
        <v>2462</v>
      </c>
      <c r="I32" t="s">
        <v>10</v>
      </c>
      <c r="K32">
        <v>26.285402000000001</v>
      </c>
      <c r="L32">
        <v>25.916882999999999</v>
      </c>
      <c r="M32">
        <v>25.196918</v>
      </c>
      <c r="N32">
        <v>26.409172000000002</v>
      </c>
      <c r="O32">
        <v>26.850124000000001</v>
      </c>
      <c r="P32">
        <v>27.087651999999999</v>
      </c>
      <c r="Q32">
        <v>27.368134999999999</v>
      </c>
      <c r="R32">
        <v>27.779245</v>
      </c>
      <c r="S32">
        <v>28.695703999999999</v>
      </c>
      <c r="T32">
        <v>28.965472999999999</v>
      </c>
      <c r="U32">
        <v>29.313607999999999</v>
      </c>
      <c r="V32">
        <v>29.938883000000001</v>
      </c>
      <c r="W32">
        <v>32.131191000000001</v>
      </c>
      <c r="X32">
        <v>32.369503000000002</v>
      </c>
      <c r="Y32">
        <v>32.774124</v>
      </c>
      <c r="Z32">
        <v>32.963889999999999</v>
      </c>
      <c r="AA32">
        <v>33.196033</v>
      </c>
      <c r="AB32">
        <v>33.236977000000003</v>
      </c>
      <c r="AC32">
        <v>33.395504000000003</v>
      </c>
      <c r="AD32">
        <v>33.080353000000002</v>
      </c>
      <c r="AE32">
        <v>33.027794</v>
      </c>
      <c r="AF32">
        <v>33.087302999999999</v>
      </c>
      <c r="AG32">
        <v>33.376880999999997</v>
      </c>
      <c r="AH32">
        <v>33.603771000000002</v>
      </c>
      <c r="AI32">
        <v>33.914802999999999</v>
      </c>
      <c r="AJ32">
        <v>33.988453</v>
      </c>
      <c r="AK32">
        <v>34.065514</v>
      </c>
      <c r="AL32">
        <v>33.909767000000002</v>
      </c>
      <c r="AM32">
        <v>33.891689</v>
      </c>
      <c r="AN32">
        <v>33.977718000000003</v>
      </c>
      <c r="AO32" s="1">
        <v>8.9999999999999993E-3</v>
      </c>
    </row>
    <row r="33" spans="1:41" hidden="1" x14ac:dyDescent="0.2">
      <c r="A33" t="s">
        <v>334</v>
      </c>
      <c r="B33" t="s">
        <v>11</v>
      </c>
      <c r="C33" t="s">
        <v>2648</v>
      </c>
      <c r="D33" t="s">
        <v>2672</v>
      </c>
      <c r="E33" t="s">
        <v>2667</v>
      </c>
      <c r="F33" t="s">
        <v>2651</v>
      </c>
      <c r="H33" t="s">
        <v>132</v>
      </c>
      <c r="I33" t="s">
        <v>10</v>
      </c>
      <c r="K33">
        <v>14.697266000000001</v>
      </c>
      <c r="L33">
        <v>15.363607</v>
      </c>
      <c r="M33">
        <v>14.341670000000001</v>
      </c>
      <c r="N33">
        <v>15.514149</v>
      </c>
      <c r="O33">
        <v>15.575315</v>
      </c>
      <c r="P33">
        <v>15.722424999999999</v>
      </c>
      <c r="Q33">
        <v>16.00432</v>
      </c>
      <c r="R33">
        <v>16.282055</v>
      </c>
      <c r="S33">
        <v>16.451191000000001</v>
      </c>
      <c r="T33">
        <v>16.394136</v>
      </c>
      <c r="U33">
        <v>16.879512999999999</v>
      </c>
      <c r="V33">
        <v>17.063628999999999</v>
      </c>
      <c r="W33">
        <v>17.174807000000001</v>
      </c>
      <c r="X33">
        <v>17.343786000000001</v>
      </c>
      <c r="Y33">
        <v>17.456037999999999</v>
      </c>
      <c r="Z33">
        <v>17.653061000000001</v>
      </c>
      <c r="AA33">
        <v>17.909936999999999</v>
      </c>
      <c r="AB33">
        <v>18.089289000000001</v>
      </c>
      <c r="AC33">
        <v>18.193235000000001</v>
      </c>
      <c r="AD33">
        <v>18.380554</v>
      </c>
      <c r="AE33">
        <v>18.522734</v>
      </c>
      <c r="AF33">
        <v>18.563686000000001</v>
      </c>
      <c r="AG33">
        <v>18.855331</v>
      </c>
      <c r="AH33">
        <v>19.166589999999999</v>
      </c>
      <c r="AI33">
        <v>19.275404000000002</v>
      </c>
      <c r="AJ33">
        <v>19.484832999999998</v>
      </c>
      <c r="AK33">
        <v>19.576267000000001</v>
      </c>
      <c r="AL33">
        <v>19.548249999999999</v>
      </c>
      <c r="AM33">
        <v>19.589796</v>
      </c>
      <c r="AN33">
        <v>19.531642999999999</v>
      </c>
      <c r="AO33" s="1">
        <v>0.01</v>
      </c>
    </row>
    <row r="34" spans="1:41" hidden="1" x14ac:dyDescent="0.2">
      <c r="A34" t="s">
        <v>334</v>
      </c>
      <c r="B34" t="s">
        <v>13</v>
      </c>
      <c r="C34" t="s">
        <v>2648</v>
      </c>
      <c r="D34" t="s">
        <v>2672</v>
      </c>
      <c r="E34" t="s">
        <v>2667</v>
      </c>
      <c r="F34" t="s">
        <v>2652</v>
      </c>
      <c r="H34" t="s">
        <v>133</v>
      </c>
      <c r="I34" t="s">
        <v>10</v>
      </c>
      <c r="K34">
        <v>14.697266000000001</v>
      </c>
      <c r="L34">
        <v>15.363604</v>
      </c>
      <c r="M34">
        <v>13.901659</v>
      </c>
      <c r="N34">
        <v>14.517587000000001</v>
      </c>
      <c r="O34">
        <v>14.551928999999999</v>
      </c>
      <c r="P34">
        <v>14.743841</v>
      </c>
      <c r="Q34">
        <v>15.031955999999999</v>
      </c>
      <c r="R34">
        <v>15.271636000000001</v>
      </c>
      <c r="S34">
        <v>15.41033</v>
      </c>
      <c r="T34">
        <v>15.363085999999999</v>
      </c>
      <c r="U34">
        <v>15.574414000000001</v>
      </c>
      <c r="V34">
        <v>15.719237</v>
      </c>
      <c r="W34">
        <v>15.704466999999999</v>
      </c>
      <c r="X34">
        <v>15.561396999999999</v>
      </c>
      <c r="Y34">
        <v>15.589862</v>
      </c>
      <c r="Z34">
        <v>15.568960000000001</v>
      </c>
      <c r="AA34">
        <v>15.610766999999999</v>
      </c>
      <c r="AB34">
        <v>15.783207000000001</v>
      </c>
      <c r="AC34">
        <v>15.792808000000001</v>
      </c>
      <c r="AD34">
        <v>16.136666999999999</v>
      </c>
      <c r="AE34">
        <v>16.290006999999999</v>
      </c>
      <c r="AF34">
        <v>16.294150999999999</v>
      </c>
      <c r="AG34">
        <v>16.625146999999998</v>
      </c>
      <c r="AH34">
        <v>16.767897000000001</v>
      </c>
      <c r="AI34">
        <v>16.842213000000001</v>
      </c>
      <c r="AJ34">
        <v>17.065719999999999</v>
      </c>
      <c r="AK34">
        <v>16.965527999999999</v>
      </c>
      <c r="AL34">
        <v>17.044737000000001</v>
      </c>
      <c r="AM34">
        <v>17.306128999999999</v>
      </c>
      <c r="AN34">
        <v>17.459461000000001</v>
      </c>
      <c r="AO34" s="1">
        <v>6.0000000000000001E-3</v>
      </c>
    </row>
    <row r="35" spans="1:41" hidden="1" x14ac:dyDescent="0.2">
      <c r="A35" t="s">
        <v>334</v>
      </c>
      <c r="B35" t="s">
        <v>15</v>
      </c>
      <c r="C35" t="s">
        <v>2648</v>
      </c>
      <c r="D35" t="s">
        <v>2672</v>
      </c>
      <c r="E35" t="s">
        <v>2667</v>
      </c>
      <c r="F35" t="s">
        <v>2653</v>
      </c>
      <c r="H35" t="s">
        <v>134</v>
      </c>
      <c r="I35" t="s">
        <v>10</v>
      </c>
      <c r="K35">
        <v>14.697266000000001</v>
      </c>
      <c r="L35">
        <v>15.363605</v>
      </c>
      <c r="M35">
        <v>14.168447</v>
      </c>
      <c r="N35">
        <v>15.609947</v>
      </c>
      <c r="O35">
        <v>16.073235</v>
      </c>
      <c r="P35">
        <v>16.410993999999999</v>
      </c>
      <c r="Q35">
        <v>16.801068999999998</v>
      </c>
      <c r="R35">
        <v>17.381529</v>
      </c>
      <c r="S35">
        <v>18.392519</v>
      </c>
      <c r="T35">
        <v>18.691357</v>
      </c>
      <c r="U35">
        <v>19.170836999999999</v>
      </c>
      <c r="V35">
        <v>19.560438000000001</v>
      </c>
      <c r="W35">
        <v>19.926621999999998</v>
      </c>
      <c r="X35">
        <v>20.199663000000001</v>
      </c>
      <c r="Y35">
        <v>20.330787999999998</v>
      </c>
      <c r="Z35">
        <v>20.555275000000002</v>
      </c>
      <c r="AA35">
        <v>20.825727000000001</v>
      </c>
      <c r="AB35">
        <v>20.898122999999998</v>
      </c>
      <c r="AC35">
        <v>21.08663</v>
      </c>
      <c r="AD35">
        <v>20.823398999999998</v>
      </c>
      <c r="AE35">
        <v>20.770586000000002</v>
      </c>
      <c r="AF35">
        <v>20.876650000000001</v>
      </c>
      <c r="AG35">
        <v>21.189931999999999</v>
      </c>
      <c r="AH35">
        <v>21.409763000000002</v>
      </c>
      <c r="AI35">
        <v>21.788682999999999</v>
      </c>
      <c r="AJ35">
        <v>21.870415000000001</v>
      </c>
      <c r="AK35">
        <v>21.97193</v>
      </c>
      <c r="AL35">
        <v>21.832232000000001</v>
      </c>
      <c r="AM35">
        <v>21.840401</v>
      </c>
      <c r="AN35">
        <v>21.984857999999999</v>
      </c>
      <c r="AO35" s="1">
        <v>1.4E-2</v>
      </c>
    </row>
    <row r="36" spans="1:41" hidden="1" x14ac:dyDescent="0.2">
      <c r="A36" t="s">
        <v>623</v>
      </c>
      <c r="B36" t="s">
        <v>11</v>
      </c>
      <c r="C36" t="s">
        <v>2648</v>
      </c>
      <c r="D36" t="s">
        <v>2672</v>
      </c>
      <c r="E36" t="s">
        <v>2667</v>
      </c>
      <c r="F36" t="s">
        <v>2651</v>
      </c>
      <c r="H36" t="s">
        <v>434</v>
      </c>
      <c r="I36" t="s">
        <v>10</v>
      </c>
      <c r="K36">
        <v>14.632860000000001</v>
      </c>
      <c r="L36">
        <v>15.41935</v>
      </c>
      <c r="M36">
        <v>14.431806</v>
      </c>
      <c r="N36">
        <v>15.72453</v>
      </c>
      <c r="O36">
        <v>15.864625</v>
      </c>
      <c r="P36">
        <v>16.121807</v>
      </c>
      <c r="Q36">
        <v>16.464834</v>
      </c>
      <c r="R36">
        <v>16.756413999999999</v>
      </c>
      <c r="S36">
        <v>16.916575999999999</v>
      </c>
      <c r="T36">
        <v>16.852813999999999</v>
      </c>
      <c r="U36">
        <v>17.283604</v>
      </c>
      <c r="V36">
        <v>17.467852000000001</v>
      </c>
      <c r="W36">
        <v>17.568273999999999</v>
      </c>
      <c r="X36">
        <v>17.743908000000001</v>
      </c>
      <c r="Y36">
        <v>17.855114</v>
      </c>
      <c r="Z36">
        <v>18.049299000000001</v>
      </c>
      <c r="AA36">
        <v>18.301034999999999</v>
      </c>
      <c r="AB36">
        <v>18.478876</v>
      </c>
      <c r="AC36">
        <v>18.571003000000001</v>
      </c>
      <c r="AD36">
        <v>18.779184000000001</v>
      </c>
      <c r="AE36">
        <v>18.911816000000002</v>
      </c>
      <c r="AF36">
        <v>18.942651999999999</v>
      </c>
      <c r="AG36">
        <v>19.219812000000001</v>
      </c>
      <c r="AH36">
        <v>19.52854</v>
      </c>
      <c r="AI36">
        <v>19.634616999999999</v>
      </c>
      <c r="AJ36">
        <v>19.835868999999999</v>
      </c>
      <c r="AK36">
        <v>19.915493000000001</v>
      </c>
      <c r="AL36">
        <v>19.889628999999999</v>
      </c>
      <c r="AM36">
        <v>19.938607999999999</v>
      </c>
      <c r="AN36">
        <v>19.862287999999999</v>
      </c>
      <c r="AO36" s="1">
        <v>1.0999999999999999E-2</v>
      </c>
    </row>
    <row r="37" spans="1:41" hidden="1" x14ac:dyDescent="0.2">
      <c r="A37" t="s">
        <v>623</v>
      </c>
      <c r="B37" t="s">
        <v>13</v>
      </c>
      <c r="C37" t="s">
        <v>2648</v>
      </c>
      <c r="D37" t="s">
        <v>2672</v>
      </c>
      <c r="E37" t="s">
        <v>2667</v>
      </c>
      <c r="F37" t="s">
        <v>2652</v>
      </c>
      <c r="H37" t="s">
        <v>435</v>
      </c>
      <c r="I37" t="s">
        <v>10</v>
      </c>
      <c r="K37">
        <v>14.632860000000001</v>
      </c>
      <c r="L37">
        <v>15.41935</v>
      </c>
      <c r="M37">
        <v>13.985353999999999</v>
      </c>
      <c r="N37">
        <v>14.733456</v>
      </c>
      <c r="O37">
        <v>14.81973</v>
      </c>
      <c r="P37">
        <v>15.109368999999999</v>
      </c>
      <c r="Q37">
        <v>15.50142</v>
      </c>
      <c r="R37">
        <v>15.738362</v>
      </c>
      <c r="S37">
        <v>15.880497</v>
      </c>
      <c r="T37">
        <v>15.836433</v>
      </c>
      <c r="U37">
        <v>15.959922000000001</v>
      </c>
      <c r="V37">
        <v>16.096115000000001</v>
      </c>
      <c r="W37">
        <v>16.081320000000002</v>
      </c>
      <c r="X37">
        <v>15.938485</v>
      </c>
      <c r="Y37">
        <v>15.966850000000001</v>
      </c>
      <c r="Z37">
        <v>15.945372000000001</v>
      </c>
      <c r="AA37">
        <v>15.982761999999999</v>
      </c>
      <c r="AB37">
        <v>16.151620999999999</v>
      </c>
      <c r="AC37">
        <v>16.155649</v>
      </c>
      <c r="AD37">
        <v>16.49896</v>
      </c>
      <c r="AE37">
        <v>16.645689000000001</v>
      </c>
      <c r="AF37">
        <v>16.63916</v>
      </c>
      <c r="AG37">
        <v>16.964130000000001</v>
      </c>
      <c r="AH37">
        <v>17.105512999999998</v>
      </c>
      <c r="AI37">
        <v>17.179158999999999</v>
      </c>
      <c r="AJ37">
        <v>17.402428</v>
      </c>
      <c r="AK37">
        <v>17.302095000000001</v>
      </c>
      <c r="AL37">
        <v>17.381207</v>
      </c>
      <c r="AM37">
        <v>17.640616999999999</v>
      </c>
      <c r="AN37">
        <v>17.790648999999998</v>
      </c>
      <c r="AO37" s="1">
        <v>7.0000000000000001E-3</v>
      </c>
    </row>
    <row r="38" spans="1:41" hidden="1" x14ac:dyDescent="0.2">
      <c r="A38" t="s">
        <v>623</v>
      </c>
      <c r="B38" t="s">
        <v>15</v>
      </c>
      <c r="C38" t="s">
        <v>2648</v>
      </c>
      <c r="D38" t="s">
        <v>2672</v>
      </c>
      <c r="E38" t="s">
        <v>2667</v>
      </c>
      <c r="F38" t="s">
        <v>2653</v>
      </c>
      <c r="H38" t="s">
        <v>436</v>
      </c>
      <c r="I38" t="s">
        <v>10</v>
      </c>
      <c r="K38">
        <v>14.632860000000001</v>
      </c>
      <c r="L38">
        <v>15.41935</v>
      </c>
      <c r="M38">
        <v>14.287532000000001</v>
      </c>
      <c r="N38">
        <v>15.809815</v>
      </c>
      <c r="O38">
        <v>16.363077000000001</v>
      </c>
      <c r="P38">
        <v>16.785187000000001</v>
      </c>
      <c r="Q38">
        <v>17.259411</v>
      </c>
      <c r="R38">
        <v>17.842813</v>
      </c>
      <c r="S38">
        <v>18.858184999999999</v>
      </c>
      <c r="T38">
        <v>19.146287999999998</v>
      </c>
      <c r="U38">
        <v>19.626149999999999</v>
      </c>
      <c r="V38">
        <v>20.007035999999999</v>
      </c>
      <c r="W38">
        <v>20.323629</v>
      </c>
      <c r="X38">
        <v>20.604012999999998</v>
      </c>
      <c r="Y38">
        <v>20.729106999999999</v>
      </c>
      <c r="Z38">
        <v>20.955590999999998</v>
      </c>
      <c r="AA38">
        <v>21.216069999999998</v>
      </c>
      <c r="AB38">
        <v>21.285717000000002</v>
      </c>
      <c r="AC38">
        <v>21.471556</v>
      </c>
      <c r="AD38">
        <v>21.198273</v>
      </c>
      <c r="AE38">
        <v>21.136761</v>
      </c>
      <c r="AF38">
        <v>21.243895999999999</v>
      </c>
      <c r="AG38">
        <v>21.554034999999999</v>
      </c>
      <c r="AH38">
        <v>21.768509000000002</v>
      </c>
      <c r="AI38">
        <v>22.150955</v>
      </c>
      <c r="AJ38">
        <v>22.221419999999998</v>
      </c>
      <c r="AK38">
        <v>22.322229</v>
      </c>
      <c r="AL38">
        <v>22.184763</v>
      </c>
      <c r="AM38">
        <v>22.189772000000001</v>
      </c>
      <c r="AN38">
        <v>22.338294999999999</v>
      </c>
      <c r="AO38" s="1">
        <v>1.4999999999999999E-2</v>
      </c>
    </row>
    <row r="39" spans="1:41" hidden="1" x14ac:dyDescent="0.2">
      <c r="A39" t="s">
        <v>912</v>
      </c>
      <c r="B39" t="s">
        <v>11</v>
      </c>
      <c r="C39" t="s">
        <v>2648</v>
      </c>
      <c r="D39" t="s">
        <v>2672</v>
      </c>
      <c r="E39" t="s">
        <v>2667</v>
      </c>
      <c r="F39" t="s">
        <v>2651</v>
      </c>
      <c r="H39" t="s">
        <v>723</v>
      </c>
      <c r="I39" t="s">
        <v>10</v>
      </c>
      <c r="K39">
        <v>14.819134</v>
      </c>
      <c r="L39">
        <v>15.377955</v>
      </c>
      <c r="M39">
        <v>14.25343</v>
      </c>
      <c r="N39">
        <v>15.409172999999999</v>
      </c>
      <c r="O39">
        <v>15.412286999999999</v>
      </c>
      <c r="P39">
        <v>15.532484</v>
      </c>
      <c r="Q39">
        <v>15.738528000000001</v>
      </c>
      <c r="R39">
        <v>16.030107000000001</v>
      </c>
      <c r="S39">
        <v>16.190268</v>
      </c>
      <c r="T39">
        <v>16.126503</v>
      </c>
      <c r="U39">
        <v>16.557293000000001</v>
      </c>
      <c r="V39">
        <v>16.741539</v>
      </c>
      <c r="W39">
        <v>16.841958999999999</v>
      </c>
      <c r="X39">
        <v>17.017589999999998</v>
      </c>
      <c r="Y39">
        <v>17.128796000000001</v>
      </c>
      <c r="Z39">
        <v>17.322979</v>
      </c>
      <c r="AA39">
        <v>17.574711000000001</v>
      </c>
      <c r="AB39">
        <v>17.752554</v>
      </c>
      <c r="AC39">
        <v>17.844677000000001</v>
      </c>
      <c r="AD39">
        <v>18.052855999999998</v>
      </c>
      <c r="AE39">
        <v>18.185486000000001</v>
      </c>
      <c r="AF39">
        <v>18.216322000000002</v>
      </c>
      <c r="AG39">
        <v>18.493483000000001</v>
      </c>
      <c r="AH39">
        <v>18.802206000000002</v>
      </c>
      <c r="AI39">
        <v>18.908283000000001</v>
      </c>
      <c r="AJ39">
        <v>19.109535000000001</v>
      </c>
      <c r="AK39">
        <v>19.189157000000002</v>
      </c>
      <c r="AL39">
        <v>19.163294</v>
      </c>
      <c r="AM39">
        <v>19.212271000000001</v>
      </c>
      <c r="AN39">
        <v>19.135947999999999</v>
      </c>
      <c r="AO39" s="1">
        <v>8.9999999999999993E-3</v>
      </c>
    </row>
    <row r="40" spans="1:41" hidden="1" x14ac:dyDescent="0.2">
      <c r="A40" t="s">
        <v>912</v>
      </c>
      <c r="B40" t="s">
        <v>13</v>
      </c>
      <c r="C40" t="s">
        <v>2648</v>
      </c>
      <c r="D40" t="s">
        <v>2672</v>
      </c>
      <c r="E40" t="s">
        <v>2667</v>
      </c>
      <c r="F40" t="s">
        <v>2652</v>
      </c>
      <c r="H40" t="s">
        <v>724</v>
      </c>
      <c r="I40" t="s">
        <v>10</v>
      </c>
      <c r="K40">
        <v>14.819134</v>
      </c>
      <c r="L40">
        <v>15.377955</v>
      </c>
      <c r="M40">
        <v>13.806979</v>
      </c>
      <c r="N40">
        <v>14.418098000000001</v>
      </c>
      <c r="O40">
        <v>14.367388999999999</v>
      </c>
      <c r="P40">
        <v>14.520047</v>
      </c>
      <c r="Q40">
        <v>14.775115</v>
      </c>
      <c r="R40">
        <v>15.012055</v>
      </c>
      <c r="S40">
        <v>15.154188</v>
      </c>
      <c r="T40">
        <v>15.110123</v>
      </c>
      <c r="U40">
        <v>15.233610000000001</v>
      </c>
      <c r="V40">
        <v>15.369802</v>
      </c>
      <c r="W40">
        <v>15.355003</v>
      </c>
      <c r="X40">
        <v>15.212168999999999</v>
      </c>
      <c r="Y40">
        <v>15.240532</v>
      </c>
      <c r="Z40">
        <v>15.219051</v>
      </c>
      <c r="AA40">
        <v>15.25644</v>
      </c>
      <c r="AB40">
        <v>15.425298</v>
      </c>
      <c r="AC40">
        <v>15.429323</v>
      </c>
      <c r="AD40">
        <v>15.772634</v>
      </c>
      <c r="AE40">
        <v>15.919359</v>
      </c>
      <c r="AF40">
        <v>15.912829</v>
      </c>
      <c r="AG40">
        <v>16.237801000000001</v>
      </c>
      <c r="AH40">
        <v>16.379179000000001</v>
      </c>
      <c r="AI40">
        <v>16.452826999999999</v>
      </c>
      <c r="AJ40">
        <v>16.676092000000001</v>
      </c>
      <c r="AK40">
        <v>16.575759999999999</v>
      </c>
      <c r="AL40">
        <v>16.654871</v>
      </c>
      <c r="AM40">
        <v>16.914280000000002</v>
      </c>
      <c r="AN40">
        <v>17.064308</v>
      </c>
      <c r="AO40" s="1">
        <v>5.0000000000000001E-3</v>
      </c>
    </row>
    <row r="41" spans="1:41" hidden="1" x14ac:dyDescent="0.2">
      <c r="A41" t="s">
        <v>912</v>
      </c>
      <c r="B41" t="s">
        <v>15</v>
      </c>
      <c r="C41" t="s">
        <v>2648</v>
      </c>
      <c r="D41" t="s">
        <v>2672</v>
      </c>
      <c r="E41" t="s">
        <v>2667</v>
      </c>
      <c r="F41" t="s">
        <v>2653</v>
      </c>
      <c r="H41" t="s">
        <v>725</v>
      </c>
      <c r="I41" t="s">
        <v>10</v>
      </c>
      <c r="K41">
        <v>14.819134</v>
      </c>
      <c r="L41">
        <v>15.377955</v>
      </c>
      <c r="M41">
        <v>14.109157</v>
      </c>
      <c r="N41">
        <v>15.494458</v>
      </c>
      <c r="O41">
        <v>15.910736999999999</v>
      </c>
      <c r="P41">
        <v>16.195864</v>
      </c>
      <c r="Q41">
        <v>16.533104000000002</v>
      </c>
      <c r="R41">
        <v>17.116506999999999</v>
      </c>
      <c r="S41">
        <v>18.131875999999998</v>
      </c>
      <c r="T41">
        <v>18.419976999999999</v>
      </c>
      <c r="U41">
        <v>18.899839</v>
      </c>
      <c r="V41">
        <v>19.280722000000001</v>
      </c>
      <c r="W41">
        <v>19.597314999999998</v>
      </c>
      <c r="X41">
        <v>19.877697000000001</v>
      </c>
      <c r="Y41">
        <v>20.002789</v>
      </c>
      <c r="Z41">
        <v>20.229271000000001</v>
      </c>
      <c r="AA41">
        <v>20.489747999999999</v>
      </c>
      <c r="AB41">
        <v>20.559393</v>
      </c>
      <c r="AC41">
        <v>20.745228000000001</v>
      </c>
      <c r="AD41">
        <v>20.471943</v>
      </c>
      <c r="AE41">
        <v>20.410433000000001</v>
      </c>
      <c r="AF41">
        <v>20.517567</v>
      </c>
      <c r="AG41">
        <v>20.827703</v>
      </c>
      <c r="AH41">
        <v>21.042176999999999</v>
      </c>
      <c r="AI41">
        <v>21.424623</v>
      </c>
      <c r="AJ41">
        <v>21.495085</v>
      </c>
      <c r="AK41">
        <v>21.595891999999999</v>
      </c>
      <c r="AL41">
        <v>21.458425999999999</v>
      </c>
      <c r="AM41">
        <v>21.463433999999999</v>
      </c>
      <c r="AN41">
        <v>21.611958000000001</v>
      </c>
      <c r="AO41" s="1">
        <v>1.2999999999999999E-2</v>
      </c>
    </row>
    <row r="42" spans="1:41" hidden="1" x14ac:dyDescent="0.2">
      <c r="A42" t="s">
        <v>1201</v>
      </c>
      <c r="B42" t="s">
        <v>11</v>
      </c>
      <c r="C42" t="s">
        <v>2648</v>
      </c>
      <c r="D42" t="s">
        <v>2672</v>
      </c>
      <c r="E42" t="s">
        <v>2667</v>
      </c>
      <c r="F42" t="s">
        <v>2651</v>
      </c>
      <c r="H42" t="s">
        <v>1012</v>
      </c>
      <c r="I42" t="s">
        <v>10</v>
      </c>
      <c r="K42">
        <v>14.612163000000001</v>
      </c>
      <c r="L42">
        <v>15.295166999999999</v>
      </c>
      <c r="M42">
        <v>14.233784</v>
      </c>
      <c r="N42">
        <v>15.452666000000001</v>
      </c>
      <c r="O42">
        <v>15.518905999999999</v>
      </c>
      <c r="P42">
        <v>15.702229000000001</v>
      </c>
      <c r="Q42">
        <v>15.971399999999999</v>
      </c>
      <c r="R42">
        <v>16.262962000000002</v>
      </c>
      <c r="S42">
        <v>16.423103000000001</v>
      </c>
      <c r="T42">
        <v>16.359324000000001</v>
      </c>
      <c r="U42">
        <v>16.790095999999998</v>
      </c>
      <c r="V42">
        <v>16.974325</v>
      </c>
      <c r="W42">
        <v>17.074725999999998</v>
      </c>
      <c r="X42">
        <v>17.250344999999999</v>
      </c>
      <c r="Y42">
        <v>17.361529999999998</v>
      </c>
      <c r="Z42">
        <v>17.555703999999999</v>
      </c>
      <c r="AA42">
        <v>17.807426</v>
      </c>
      <c r="AB42">
        <v>17.985251999999999</v>
      </c>
      <c r="AC42">
        <v>18.077366000000001</v>
      </c>
      <c r="AD42">
        <v>18.285536</v>
      </c>
      <c r="AE42">
        <v>18.418154000000001</v>
      </c>
      <c r="AF42">
        <v>18.448976999999999</v>
      </c>
      <c r="AG42">
        <v>18.726126000000001</v>
      </c>
      <c r="AH42">
        <v>19.034842000000001</v>
      </c>
      <c r="AI42">
        <v>19.140905</v>
      </c>
      <c r="AJ42">
        <v>19.342144000000001</v>
      </c>
      <c r="AK42">
        <v>19.421756999999999</v>
      </c>
      <c r="AL42">
        <v>19.395882</v>
      </c>
      <c r="AM42">
        <v>19.444849000000001</v>
      </c>
      <c r="AN42">
        <v>19.368513</v>
      </c>
      <c r="AO42" s="1">
        <v>0.01</v>
      </c>
    </row>
    <row r="43" spans="1:41" hidden="1" x14ac:dyDescent="0.2">
      <c r="A43" t="s">
        <v>1201</v>
      </c>
      <c r="B43" t="s">
        <v>13</v>
      </c>
      <c r="C43" t="s">
        <v>2648</v>
      </c>
      <c r="D43" t="s">
        <v>2672</v>
      </c>
      <c r="E43" t="s">
        <v>2667</v>
      </c>
      <c r="F43" t="s">
        <v>2652</v>
      </c>
      <c r="H43" t="s">
        <v>1013</v>
      </c>
      <c r="I43" t="s">
        <v>10</v>
      </c>
      <c r="K43">
        <v>14.612163000000001</v>
      </c>
      <c r="L43">
        <v>15.295166999999999</v>
      </c>
      <c r="M43">
        <v>13.792216</v>
      </c>
      <c r="N43">
        <v>14.465256</v>
      </c>
      <c r="O43">
        <v>14.476452999999999</v>
      </c>
      <c r="P43">
        <v>14.691013999999999</v>
      </c>
      <c r="Q43">
        <v>15.006843</v>
      </c>
      <c r="R43">
        <v>15.243385</v>
      </c>
      <c r="S43">
        <v>15.3855</v>
      </c>
      <c r="T43">
        <v>15.341417</v>
      </c>
      <c r="U43">
        <v>15.464888</v>
      </c>
      <c r="V43">
        <v>15.601826000000001</v>
      </c>
      <c r="W43">
        <v>15.586245999999999</v>
      </c>
      <c r="X43">
        <v>15.440340000000001</v>
      </c>
      <c r="Y43">
        <v>15.46716</v>
      </c>
      <c r="Z43">
        <v>15.445669000000001</v>
      </c>
      <c r="AA43">
        <v>15.483046</v>
      </c>
      <c r="AB43">
        <v>15.651892999999999</v>
      </c>
      <c r="AC43">
        <v>15.655906999999999</v>
      </c>
      <c r="AD43">
        <v>15.999205999999999</v>
      </c>
      <c r="AE43">
        <v>16.145921999999999</v>
      </c>
      <c r="AF43">
        <v>16.139379999999999</v>
      </c>
      <c r="AG43">
        <v>16.464335999999999</v>
      </c>
      <c r="AH43">
        <v>16.605706999999999</v>
      </c>
      <c r="AI43">
        <v>16.679341999999998</v>
      </c>
      <c r="AJ43">
        <v>16.902597</v>
      </c>
      <c r="AK43">
        <v>16.802254000000001</v>
      </c>
      <c r="AL43">
        <v>16.881353000000001</v>
      </c>
      <c r="AM43">
        <v>17.140749</v>
      </c>
      <c r="AN43">
        <v>17.290768</v>
      </c>
      <c r="AO43" s="1">
        <v>6.0000000000000001E-3</v>
      </c>
    </row>
    <row r="44" spans="1:41" hidden="1" x14ac:dyDescent="0.2">
      <c r="A44" t="s">
        <v>1201</v>
      </c>
      <c r="B44" t="s">
        <v>15</v>
      </c>
      <c r="C44" t="s">
        <v>2648</v>
      </c>
      <c r="D44" t="s">
        <v>2672</v>
      </c>
      <c r="E44" t="s">
        <v>2667</v>
      </c>
      <c r="F44" t="s">
        <v>2653</v>
      </c>
      <c r="H44" t="s">
        <v>1014</v>
      </c>
      <c r="I44" t="s">
        <v>10</v>
      </c>
      <c r="K44">
        <v>14.612163000000001</v>
      </c>
      <c r="L44">
        <v>15.295166999999999</v>
      </c>
      <c r="M44">
        <v>14.094395</v>
      </c>
      <c r="N44">
        <v>15.541615</v>
      </c>
      <c r="O44">
        <v>16.0198</v>
      </c>
      <c r="P44">
        <v>16.366833</v>
      </c>
      <c r="Q44">
        <v>16.765975999999998</v>
      </c>
      <c r="R44">
        <v>17.349360000000001</v>
      </c>
      <c r="S44">
        <v>18.364713999999999</v>
      </c>
      <c r="T44">
        <v>18.652798000000001</v>
      </c>
      <c r="U44">
        <v>19.132641</v>
      </c>
      <c r="V44">
        <v>19.513508000000002</v>
      </c>
      <c r="W44">
        <v>19.830086000000001</v>
      </c>
      <c r="X44">
        <v>20.110448999999999</v>
      </c>
      <c r="Y44">
        <v>20.235523000000001</v>
      </c>
      <c r="Z44">
        <v>20.461994000000001</v>
      </c>
      <c r="AA44">
        <v>20.722460000000002</v>
      </c>
      <c r="AB44">
        <v>20.792095</v>
      </c>
      <c r="AC44">
        <v>20.977919</v>
      </c>
      <c r="AD44">
        <v>20.704622000000001</v>
      </c>
      <c r="AE44">
        <v>20.643101000000001</v>
      </c>
      <c r="AF44">
        <v>20.750226999999999</v>
      </c>
      <c r="AG44">
        <v>21.060348999999999</v>
      </c>
      <c r="AH44">
        <v>21.274811</v>
      </c>
      <c r="AI44">
        <v>21.657246000000001</v>
      </c>
      <c r="AJ44">
        <v>21.727696999999999</v>
      </c>
      <c r="AK44">
        <v>21.828491</v>
      </c>
      <c r="AL44">
        <v>21.691013000000002</v>
      </c>
      <c r="AM44">
        <v>21.696010999999999</v>
      </c>
      <c r="AN44">
        <v>21.844522000000001</v>
      </c>
      <c r="AO44" s="1">
        <v>1.4E-2</v>
      </c>
    </row>
    <row r="45" spans="1:41" hidden="1" x14ac:dyDescent="0.2">
      <c r="A45" t="s">
        <v>1490</v>
      </c>
      <c r="B45" t="s">
        <v>11</v>
      </c>
      <c r="C45" t="s">
        <v>2648</v>
      </c>
      <c r="D45" t="s">
        <v>2672</v>
      </c>
      <c r="E45" t="s">
        <v>2667</v>
      </c>
      <c r="F45" t="s">
        <v>2651</v>
      </c>
      <c r="H45" t="s">
        <v>1301</v>
      </c>
      <c r="I45" t="s">
        <v>10</v>
      </c>
      <c r="K45">
        <v>14.757042999999999</v>
      </c>
      <c r="L45">
        <v>15.41935</v>
      </c>
      <c r="M45">
        <v>14.360416000000001</v>
      </c>
      <c r="N45">
        <v>15.581751000000001</v>
      </c>
      <c r="O45">
        <v>15.650454</v>
      </c>
      <c r="P45">
        <v>15.836244000000001</v>
      </c>
      <c r="Q45">
        <v>16.107880000000002</v>
      </c>
      <c r="R45">
        <v>16.399460000000001</v>
      </c>
      <c r="S45">
        <v>16.559615999999998</v>
      </c>
      <c r="T45">
        <v>16.495853</v>
      </c>
      <c r="U45">
        <v>16.926642999999999</v>
      </c>
      <c r="V45">
        <v>17.110889</v>
      </c>
      <c r="W45">
        <v>17.211306</v>
      </c>
      <c r="X45">
        <v>17.386942000000001</v>
      </c>
      <c r="Y45">
        <v>17.498142000000001</v>
      </c>
      <c r="Z45">
        <v>17.692329000000001</v>
      </c>
      <c r="AA45">
        <v>17.944067</v>
      </c>
      <c r="AB45">
        <v>18.121908000000001</v>
      </c>
      <c r="AC45">
        <v>18.214030999999999</v>
      </c>
      <c r="AD45">
        <v>18.422215000000001</v>
      </c>
      <c r="AE45">
        <v>18.554846000000001</v>
      </c>
      <c r="AF45">
        <v>18.58568</v>
      </c>
      <c r="AG45">
        <v>18.862841</v>
      </c>
      <c r="AH45">
        <v>19.171564</v>
      </c>
      <c r="AI45">
        <v>19.277640999999999</v>
      </c>
      <c r="AJ45">
        <v>19.478892999999999</v>
      </c>
      <c r="AK45">
        <v>19.558516000000001</v>
      </c>
      <c r="AL45">
        <v>19.532654000000001</v>
      </c>
      <c r="AM45">
        <v>19.581627000000001</v>
      </c>
      <c r="AN45">
        <v>19.505307999999999</v>
      </c>
      <c r="AO45" s="1">
        <v>0.01</v>
      </c>
    </row>
    <row r="46" spans="1:41" hidden="1" x14ac:dyDescent="0.2">
      <c r="A46" t="s">
        <v>1490</v>
      </c>
      <c r="B46" t="s">
        <v>13</v>
      </c>
      <c r="C46" t="s">
        <v>2648</v>
      </c>
      <c r="D46" t="s">
        <v>2672</v>
      </c>
      <c r="E46" t="s">
        <v>2667</v>
      </c>
      <c r="F46" t="s">
        <v>2652</v>
      </c>
      <c r="H46" t="s">
        <v>1302</v>
      </c>
      <c r="I46" t="s">
        <v>10</v>
      </c>
      <c r="K46">
        <v>14.757042999999999</v>
      </c>
      <c r="L46">
        <v>15.41935</v>
      </c>
      <c r="M46">
        <v>13.913964</v>
      </c>
      <c r="N46">
        <v>14.590674999999999</v>
      </c>
      <c r="O46">
        <v>14.605558</v>
      </c>
      <c r="P46">
        <v>14.823808</v>
      </c>
      <c r="Q46">
        <v>15.144466</v>
      </c>
      <c r="R46">
        <v>15.381406999999999</v>
      </c>
      <c r="S46">
        <v>15.523540000000001</v>
      </c>
      <c r="T46">
        <v>15.479473</v>
      </c>
      <c r="U46">
        <v>15.602959999999999</v>
      </c>
      <c r="V46">
        <v>15.739152000000001</v>
      </c>
      <c r="W46">
        <v>15.724353000000001</v>
      </c>
      <c r="X46">
        <v>15.581518000000001</v>
      </c>
      <c r="Y46">
        <v>15.60988</v>
      </c>
      <c r="Z46">
        <v>15.588403</v>
      </c>
      <c r="AA46">
        <v>15.625793</v>
      </c>
      <c r="AB46">
        <v>15.794654</v>
      </c>
      <c r="AC46">
        <v>15.798679999999999</v>
      </c>
      <c r="AD46">
        <v>16.141992999999999</v>
      </c>
      <c r="AE46">
        <v>16.288719</v>
      </c>
      <c r="AF46">
        <v>16.282188000000001</v>
      </c>
      <c r="AG46">
        <v>16.607161000000001</v>
      </c>
      <c r="AH46">
        <v>16.748536999999999</v>
      </c>
      <c r="AI46">
        <v>16.822185999999999</v>
      </c>
      <c r="AJ46">
        <v>17.045449999999999</v>
      </c>
      <c r="AK46">
        <v>16.945119999999999</v>
      </c>
      <c r="AL46">
        <v>17.024228999999998</v>
      </c>
      <c r="AM46">
        <v>17.283638</v>
      </c>
      <c r="AN46">
        <v>17.433665999999999</v>
      </c>
      <c r="AO46" s="1">
        <v>6.0000000000000001E-3</v>
      </c>
    </row>
    <row r="47" spans="1:41" hidden="1" x14ac:dyDescent="0.2">
      <c r="A47" t="s">
        <v>1490</v>
      </c>
      <c r="B47" t="s">
        <v>15</v>
      </c>
      <c r="C47" t="s">
        <v>2648</v>
      </c>
      <c r="D47" t="s">
        <v>2672</v>
      </c>
      <c r="E47" t="s">
        <v>2667</v>
      </c>
      <c r="F47" t="s">
        <v>2653</v>
      </c>
      <c r="H47" t="s">
        <v>1303</v>
      </c>
      <c r="I47" t="s">
        <v>10</v>
      </c>
      <c r="K47">
        <v>14.757042999999999</v>
      </c>
      <c r="L47">
        <v>15.41935</v>
      </c>
      <c r="M47">
        <v>14.216143000000001</v>
      </c>
      <c r="N47">
        <v>15.667033999999999</v>
      </c>
      <c r="O47">
        <v>16.148904999999999</v>
      </c>
      <c r="P47">
        <v>16.499624000000001</v>
      </c>
      <c r="Q47">
        <v>16.902456000000001</v>
      </c>
      <c r="R47">
        <v>17.485852999999999</v>
      </c>
      <c r="S47">
        <v>18.501228000000001</v>
      </c>
      <c r="T47">
        <v>18.789328000000001</v>
      </c>
      <c r="U47">
        <v>19.269188</v>
      </c>
      <c r="V47">
        <v>19.650072000000002</v>
      </c>
      <c r="W47">
        <v>19.966664999999999</v>
      </c>
      <c r="X47">
        <v>20.247046000000001</v>
      </c>
      <c r="Y47">
        <v>20.372135</v>
      </c>
      <c r="Z47">
        <v>20.598621000000001</v>
      </c>
      <c r="AA47">
        <v>20.859100000000002</v>
      </c>
      <c r="AB47">
        <v>20.928747000000001</v>
      </c>
      <c r="AC47">
        <v>21.114584000000001</v>
      </c>
      <c r="AD47">
        <v>20.841303</v>
      </c>
      <c r="AE47">
        <v>20.779793000000002</v>
      </c>
      <c r="AF47">
        <v>20.886927</v>
      </c>
      <c r="AG47">
        <v>21.197061999999999</v>
      </c>
      <c r="AH47">
        <v>21.411535000000001</v>
      </c>
      <c r="AI47">
        <v>21.793982</v>
      </c>
      <c r="AJ47">
        <v>21.864445</v>
      </c>
      <c r="AK47">
        <v>21.965250000000001</v>
      </c>
      <c r="AL47">
        <v>21.827784000000001</v>
      </c>
      <c r="AM47">
        <v>21.832794</v>
      </c>
      <c r="AN47">
        <v>21.981316</v>
      </c>
      <c r="AO47" s="1">
        <v>1.4E-2</v>
      </c>
    </row>
    <row r="48" spans="1:41" hidden="1" x14ac:dyDescent="0.2">
      <c r="A48" t="s">
        <v>1779</v>
      </c>
      <c r="B48" t="s">
        <v>11</v>
      </c>
      <c r="C48" t="s">
        <v>2648</v>
      </c>
      <c r="D48" t="s">
        <v>2672</v>
      </c>
      <c r="E48" t="s">
        <v>2667</v>
      </c>
      <c r="F48" t="s">
        <v>2651</v>
      </c>
      <c r="H48" t="s">
        <v>1590</v>
      </c>
      <c r="I48" t="s">
        <v>10</v>
      </c>
      <c r="K48">
        <v>14.3431</v>
      </c>
      <c r="L48">
        <v>14.92262</v>
      </c>
      <c r="M48">
        <v>13.790540999999999</v>
      </c>
      <c r="N48">
        <v>14.938727999999999</v>
      </c>
      <c r="O48">
        <v>14.934272999999999</v>
      </c>
      <c r="P48">
        <v>15.046901999999999</v>
      </c>
      <c r="Q48">
        <v>15.245378000000001</v>
      </c>
      <c r="R48">
        <v>15.536941000000001</v>
      </c>
      <c r="S48">
        <v>15.697082999999999</v>
      </c>
      <c r="T48">
        <v>15.633304000000001</v>
      </c>
      <c r="U48">
        <v>16.064077000000001</v>
      </c>
      <c r="V48">
        <v>16.248308000000002</v>
      </c>
      <c r="W48">
        <v>16.348708999999999</v>
      </c>
      <c r="X48">
        <v>16.524325999999999</v>
      </c>
      <c r="Y48">
        <v>16.635513</v>
      </c>
      <c r="Z48">
        <v>16.829687</v>
      </c>
      <c r="AA48">
        <v>17.081410999999999</v>
      </c>
      <c r="AB48">
        <v>17.259243000000001</v>
      </c>
      <c r="AC48">
        <v>17.351353</v>
      </c>
      <c r="AD48">
        <v>17.559525000000001</v>
      </c>
      <c r="AE48">
        <v>17.692142</v>
      </c>
      <c r="AF48">
        <v>17.722964999999999</v>
      </c>
      <c r="AG48">
        <v>18.000118000000001</v>
      </c>
      <c r="AH48">
        <v>18.30883</v>
      </c>
      <c r="AI48">
        <v>18.414895999999999</v>
      </c>
      <c r="AJ48">
        <v>18.616136999999998</v>
      </c>
      <c r="AK48">
        <v>18.695751000000001</v>
      </c>
      <c r="AL48">
        <v>18.669875999999999</v>
      </c>
      <c r="AM48">
        <v>18.718843</v>
      </c>
      <c r="AN48">
        <v>18.642507999999999</v>
      </c>
      <c r="AO48" s="1">
        <v>8.9999999999999993E-3</v>
      </c>
    </row>
    <row r="49" spans="1:41" hidden="1" x14ac:dyDescent="0.2">
      <c r="A49" t="s">
        <v>1779</v>
      </c>
      <c r="B49" t="s">
        <v>13</v>
      </c>
      <c r="C49" t="s">
        <v>2648</v>
      </c>
      <c r="D49" t="s">
        <v>2672</v>
      </c>
      <c r="E49" t="s">
        <v>2667</v>
      </c>
      <c r="F49" t="s">
        <v>2652</v>
      </c>
      <c r="H49" t="s">
        <v>1591</v>
      </c>
      <c r="I49" t="s">
        <v>10</v>
      </c>
      <c r="K49">
        <v>14.3431</v>
      </c>
      <c r="L49">
        <v>14.92262</v>
      </c>
      <c r="M49">
        <v>13.344087999999999</v>
      </c>
      <c r="N49">
        <v>13.947654</v>
      </c>
      <c r="O49">
        <v>13.889377</v>
      </c>
      <c r="P49">
        <v>14.034465000000001</v>
      </c>
      <c r="Q49">
        <v>14.281965</v>
      </c>
      <c r="R49">
        <v>14.518889</v>
      </c>
      <c r="S49">
        <v>14.661006</v>
      </c>
      <c r="T49">
        <v>14.616923</v>
      </c>
      <c r="U49">
        <v>14.740396</v>
      </c>
      <c r="V49">
        <v>14.876569999999999</v>
      </c>
      <c r="W49">
        <v>14.861755</v>
      </c>
      <c r="X49">
        <v>14.718904</v>
      </c>
      <c r="Y49">
        <v>14.747251</v>
      </c>
      <c r="Z49">
        <v>14.725759999999999</v>
      </c>
      <c r="AA49">
        <v>14.763138</v>
      </c>
      <c r="AB49">
        <v>14.931988</v>
      </c>
      <c r="AC49">
        <v>14.936000999999999</v>
      </c>
      <c r="AD49">
        <v>15.279301999999999</v>
      </c>
      <c r="AE49">
        <v>15.426017</v>
      </c>
      <c r="AF49">
        <v>15.419477000000001</v>
      </c>
      <c r="AG49">
        <v>15.744434999999999</v>
      </c>
      <c r="AH49">
        <v>15.885804</v>
      </c>
      <c r="AI49">
        <v>15.959440000000001</v>
      </c>
      <c r="AJ49">
        <v>16.182694999999999</v>
      </c>
      <c r="AK49">
        <v>16.082353999999999</v>
      </c>
      <c r="AL49">
        <v>16.161453000000002</v>
      </c>
      <c r="AM49">
        <v>16.420850999999999</v>
      </c>
      <c r="AN49">
        <v>16.570868999999998</v>
      </c>
      <c r="AO49" s="1">
        <v>5.0000000000000001E-3</v>
      </c>
    </row>
    <row r="50" spans="1:41" hidden="1" x14ac:dyDescent="0.2">
      <c r="A50" t="s">
        <v>1779</v>
      </c>
      <c r="B50" t="s">
        <v>15</v>
      </c>
      <c r="C50" t="s">
        <v>2648</v>
      </c>
      <c r="D50" t="s">
        <v>2672</v>
      </c>
      <c r="E50" t="s">
        <v>2667</v>
      </c>
      <c r="F50" t="s">
        <v>2653</v>
      </c>
      <c r="H50" t="s">
        <v>1592</v>
      </c>
      <c r="I50" t="s">
        <v>10</v>
      </c>
      <c r="K50">
        <v>14.3431</v>
      </c>
      <c r="L50">
        <v>14.92262</v>
      </c>
      <c r="M50">
        <v>13.646267</v>
      </c>
      <c r="N50">
        <v>15.024012000000001</v>
      </c>
      <c r="O50">
        <v>15.432725</v>
      </c>
      <c r="P50">
        <v>15.710281</v>
      </c>
      <c r="Q50">
        <v>16.039953000000001</v>
      </c>
      <c r="R50">
        <v>16.623336999999999</v>
      </c>
      <c r="S50">
        <v>17.638694999999998</v>
      </c>
      <c r="T50">
        <v>17.926780999999998</v>
      </c>
      <c r="U50">
        <v>18.406621999999999</v>
      </c>
      <c r="V50">
        <v>18.787489000000001</v>
      </c>
      <c r="W50">
        <v>19.104067000000001</v>
      </c>
      <c r="X50">
        <v>19.384429999999998</v>
      </c>
      <c r="Y50">
        <v>19.509505999999998</v>
      </c>
      <c r="Z50">
        <v>19.735979</v>
      </c>
      <c r="AA50">
        <v>19.996447</v>
      </c>
      <c r="AB50">
        <v>20.066079999999999</v>
      </c>
      <c r="AC50">
        <v>20.251905000000001</v>
      </c>
      <c r="AD50">
        <v>19.978612999999999</v>
      </c>
      <c r="AE50">
        <v>19.917089000000001</v>
      </c>
      <c r="AF50">
        <v>20.024215999999999</v>
      </c>
      <c r="AG50">
        <v>20.334339</v>
      </c>
      <c r="AH50">
        <v>20.548801000000001</v>
      </c>
      <c r="AI50">
        <v>20.931235999999998</v>
      </c>
      <c r="AJ50">
        <v>21.001688000000001</v>
      </c>
      <c r="AK50">
        <v>21.102484</v>
      </c>
      <c r="AL50">
        <v>20.965005999999999</v>
      </c>
      <c r="AM50">
        <v>20.970005</v>
      </c>
      <c r="AN50">
        <v>21.118518999999999</v>
      </c>
      <c r="AO50" s="1">
        <v>1.2999999999999999E-2</v>
      </c>
    </row>
    <row r="51" spans="1:41" hidden="1" x14ac:dyDescent="0.2">
      <c r="A51" t="s">
        <v>2068</v>
      </c>
      <c r="B51" s="2" t="s">
        <v>11</v>
      </c>
      <c r="C51" s="2" t="s">
        <v>2648</v>
      </c>
      <c r="D51" s="2" t="s">
        <v>2672</v>
      </c>
      <c r="E51" s="2" t="s">
        <v>2667</v>
      </c>
      <c r="F51" s="2" t="s">
        <v>2651</v>
      </c>
      <c r="G51" s="2"/>
      <c r="H51" s="2" t="s">
        <v>1879</v>
      </c>
      <c r="I51" s="2" t="s">
        <v>10</v>
      </c>
      <c r="J51" s="2"/>
      <c r="K51" s="2">
        <v>14.612163000000001</v>
      </c>
      <c r="L51" s="2">
        <v>15.398652999999999</v>
      </c>
      <c r="M51" s="2">
        <v>14.400080000000001</v>
      </c>
      <c r="N51" s="2">
        <v>15.681772</v>
      </c>
      <c r="O51" s="2">
        <v>15.810833000000001</v>
      </c>
      <c r="P51" s="2">
        <v>16.056978000000001</v>
      </c>
      <c r="Q51" s="2">
        <v>16.388973</v>
      </c>
      <c r="R51" s="2">
        <v>16.680546</v>
      </c>
      <c r="S51" s="2">
        <v>16.840702</v>
      </c>
      <c r="T51" s="2">
        <v>16.776934000000001</v>
      </c>
      <c r="U51" s="2">
        <v>17.207719999999998</v>
      </c>
      <c r="V51" s="2">
        <v>17.391961999999999</v>
      </c>
      <c r="W51" s="2">
        <v>17.492376</v>
      </c>
      <c r="X51" s="2">
        <v>17.668006999999999</v>
      </c>
      <c r="Y51" s="2">
        <v>17.779205000000001</v>
      </c>
      <c r="Z51" s="2">
        <v>17.973389000000001</v>
      </c>
      <c r="AA51" s="2">
        <v>18.225121000000001</v>
      </c>
      <c r="AB51" s="2">
        <v>18.402958000000002</v>
      </c>
      <c r="AC51" s="2">
        <v>18.495080999999999</v>
      </c>
      <c r="AD51" s="2">
        <v>18.70326</v>
      </c>
      <c r="AE51" s="2">
        <v>18.835885999999999</v>
      </c>
      <c r="AF51" s="2">
        <v>18.866721999999999</v>
      </c>
      <c r="AG51" s="2">
        <v>19.143878999999998</v>
      </c>
      <c r="AH51" s="2">
        <v>19.452601999999999</v>
      </c>
      <c r="AI51" s="2">
        <v>19.558674</v>
      </c>
      <c r="AJ51" s="2">
        <v>19.759924000000002</v>
      </c>
      <c r="AK51" s="2">
        <v>19.839544</v>
      </c>
      <c r="AL51" s="2">
        <v>19.813676999999998</v>
      </c>
      <c r="AM51" s="2">
        <v>19.862649999999999</v>
      </c>
      <c r="AN51" s="2">
        <v>19.786325000000001</v>
      </c>
      <c r="AO51" s="3">
        <v>1.0999999999999999E-2</v>
      </c>
    </row>
    <row r="52" spans="1:41" hidden="1" x14ac:dyDescent="0.2">
      <c r="A52" t="s">
        <v>2068</v>
      </c>
      <c r="B52" s="2" t="s">
        <v>13</v>
      </c>
      <c r="C52" s="2" t="s">
        <v>2648</v>
      </c>
      <c r="D52" s="2" t="s">
        <v>2672</v>
      </c>
      <c r="E52" s="2" t="s">
        <v>2667</v>
      </c>
      <c r="F52" s="2" t="s">
        <v>2652</v>
      </c>
      <c r="G52" s="2"/>
      <c r="H52" s="2" t="s">
        <v>1880</v>
      </c>
      <c r="I52" s="2" t="s">
        <v>10</v>
      </c>
      <c r="J52" s="2"/>
      <c r="K52" s="2">
        <v>14.612163000000001</v>
      </c>
      <c r="L52" s="2">
        <v>15.398652999999999</v>
      </c>
      <c r="M52" s="2">
        <v>13.953628999999999</v>
      </c>
      <c r="N52" s="2">
        <v>14.690699</v>
      </c>
      <c r="O52" s="2">
        <v>14.765936999999999</v>
      </c>
      <c r="P52" s="2">
        <v>15.044543000000001</v>
      </c>
      <c r="Q52" s="2">
        <v>15.425557</v>
      </c>
      <c r="R52" s="2">
        <v>15.662496000000001</v>
      </c>
      <c r="S52" s="2">
        <v>15.804624</v>
      </c>
      <c r="T52" s="2">
        <v>15.760554000000001</v>
      </c>
      <c r="U52" s="2">
        <v>15.884036999999999</v>
      </c>
      <c r="V52" s="2">
        <v>16.020226000000001</v>
      </c>
      <c r="W52" s="2">
        <v>16.005423</v>
      </c>
      <c r="X52" s="2">
        <v>15.862583000000001</v>
      </c>
      <c r="Y52" s="2">
        <v>15.890943</v>
      </c>
      <c r="Z52" s="2">
        <v>15.869460999999999</v>
      </c>
      <c r="AA52" s="2">
        <v>15.906848999999999</v>
      </c>
      <c r="AB52" s="2">
        <v>16.075706</v>
      </c>
      <c r="AC52" s="2">
        <v>16.079729</v>
      </c>
      <c r="AD52" s="2">
        <v>16.423037000000001</v>
      </c>
      <c r="AE52" s="2">
        <v>16.569761</v>
      </c>
      <c r="AF52" s="2">
        <v>16.563230999999998</v>
      </c>
      <c r="AG52" s="2">
        <v>16.888195</v>
      </c>
      <c r="AH52" s="2">
        <v>17.029572999999999</v>
      </c>
      <c r="AI52" s="2">
        <v>17.103217999999998</v>
      </c>
      <c r="AJ52" s="2">
        <v>17.326481000000001</v>
      </c>
      <c r="AK52" s="2">
        <v>17.226147000000001</v>
      </c>
      <c r="AL52" s="2">
        <v>17.305254000000001</v>
      </c>
      <c r="AM52" s="2">
        <v>17.564661000000001</v>
      </c>
      <c r="AN52" s="2">
        <v>17.714687000000001</v>
      </c>
      <c r="AO52" s="3">
        <v>7.0000000000000001E-3</v>
      </c>
    </row>
    <row r="53" spans="1:41" hidden="1" x14ac:dyDescent="0.2">
      <c r="A53" t="s">
        <v>2068</v>
      </c>
      <c r="B53" s="2" t="s">
        <v>15</v>
      </c>
      <c r="C53" s="2" t="s">
        <v>2648</v>
      </c>
      <c r="D53" s="2" t="s">
        <v>2672</v>
      </c>
      <c r="E53" s="2" t="s">
        <v>2667</v>
      </c>
      <c r="F53" s="2" t="s">
        <v>2653</v>
      </c>
      <c r="G53" s="2"/>
      <c r="H53" s="2" t="s">
        <v>1881</v>
      </c>
      <c r="I53" s="2" t="s">
        <v>10</v>
      </c>
      <c r="J53" s="2"/>
      <c r="K53" s="2">
        <v>14.612163000000001</v>
      </c>
      <c r="L53" s="2">
        <v>15.398652999999999</v>
      </c>
      <c r="M53" s="2">
        <v>14.255803999999999</v>
      </c>
      <c r="N53" s="2">
        <v>15.767058</v>
      </c>
      <c r="O53" s="2">
        <v>16.309284000000002</v>
      </c>
      <c r="P53" s="2">
        <v>16.720359999999999</v>
      </c>
      <c r="Q53" s="2">
        <v>17.183547999999998</v>
      </c>
      <c r="R53" s="2">
        <v>17.766943000000001</v>
      </c>
      <c r="S53" s="2">
        <v>18.782312000000001</v>
      </c>
      <c r="T53" s="2">
        <v>19.070409999999999</v>
      </c>
      <c r="U53" s="2">
        <v>19.550263999999999</v>
      </c>
      <c r="V53" s="2">
        <v>19.931146999999999</v>
      </c>
      <c r="W53" s="2">
        <v>20.247734000000001</v>
      </c>
      <c r="X53" s="2">
        <v>20.528110999999999</v>
      </c>
      <c r="Y53" s="2">
        <v>20.653196000000001</v>
      </c>
      <c r="Z53" s="2">
        <v>20.879681000000001</v>
      </c>
      <c r="AA53" s="2">
        <v>21.140156000000001</v>
      </c>
      <c r="AB53" s="2">
        <v>21.209799</v>
      </c>
      <c r="AC53" s="2">
        <v>21.395634000000001</v>
      </c>
      <c r="AD53" s="2">
        <v>21.122349</v>
      </c>
      <c r="AE53" s="2">
        <v>21.060835000000001</v>
      </c>
      <c r="AF53" s="2">
        <v>21.167968999999999</v>
      </c>
      <c r="AG53" s="2">
        <v>21.478100000000001</v>
      </c>
      <c r="AH53" s="2">
        <v>21.692571999999998</v>
      </c>
      <c r="AI53" s="2">
        <v>22.075013999999999</v>
      </c>
      <c r="AJ53" s="2">
        <v>22.145472999999999</v>
      </c>
      <c r="AK53" s="2">
        <v>22.246279000000001</v>
      </c>
      <c r="AL53" s="2">
        <v>22.108809000000001</v>
      </c>
      <c r="AM53" s="2">
        <v>22.113814999999999</v>
      </c>
      <c r="AN53" s="2">
        <v>22.262335</v>
      </c>
      <c r="AO53" s="3">
        <v>1.4999999999999999E-2</v>
      </c>
    </row>
    <row r="54" spans="1:41" hidden="1" x14ac:dyDescent="0.2">
      <c r="A54" t="s">
        <v>2357</v>
      </c>
      <c r="B54" t="s">
        <v>11</v>
      </c>
      <c r="C54" t="s">
        <v>2648</v>
      </c>
      <c r="D54" t="s">
        <v>2672</v>
      </c>
      <c r="E54" t="s">
        <v>2667</v>
      </c>
      <c r="F54" t="s">
        <v>2651</v>
      </c>
      <c r="H54" t="s">
        <v>2168</v>
      </c>
      <c r="I54" t="s">
        <v>10</v>
      </c>
      <c r="K54">
        <v>14.550072</v>
      </c>
      <c r="L54">
        <v>15.191682</v>
      </c>
      <c r="M54">
        <v>14.076986</v>
      </c>
      <c r="N54">
        <v>15.242556</v>
      </c>
      <c r="O54">
        <v>15.255512</v>
      </c>
      <c r="P54">
        <v>15.385554000000001</v>
      </c>
      <c r="Q54">
        <v>15.601440999999999</v>
      </c>
      <c r="R54">
        <v>15.893039999999999</v>
      </c>
      <c r="S54">
        <v>16.053213</v>
      </c>
      <c r="T54">
        <v>15.989470000000001</v>
      </c>
      <c r="U54">
        <v>16.420276999999999</v>
      </c>
      <c r="V54">
        <v>16.60454</v>
      </c>
      <c r="W54">
        <v>16.704977</v>
      </c>
      <c r="X54">
        <v>16.880628999999999</v>
      </c>
      <c r="Y54">
        <v>16.991849999999999</v>
      </c>
      <c r="Z54">
        <v>17.204854999999998</v>
      </c>
      <c r="AA54">
        <v>17.513895000000002</v>
      </c>
      <c r="AB54">
        <v>17.723061000000001</v>
      </c>
      <c r="AC54">
        <v>17.948806999999999</v>
      </c>
      <c r="AD54">
        <v>17.976973999999998</v>
      </c>
      <c r="AE54">
        <v>18.213342999999998</v>
      </c>
      <c r="AF54">
        <v>18.353394000000002</v>
      </c>
      <c r="AG54">
        <v>18.786971999999999</v>
      </c>
      <c r="AH54">
        <v>19.120408999999999</v>
      </c>
      <c r="AI54">
        <v>19.252963999999999</v>
      </c>
      <c r="AJ54">
        <v>19.475356999999999</v>
      </c>
      <c r="AK54">
        <v>19.554991000000001</v>
      </c>
      <c r="AL54">
        <v>19.529140000000002</v>
      </c>
      <c r="AM54">
        <v>19.583065000000001</v>
      </c>
      <c r="AN54">
        <v>19.555091999999998</v>
      </c>
      <c r="AO54" s="1">
        <v>0.01</v>
      </c>
    </row>
    <row r="55" spans="1:41" hidden="1" x14ac:dyDescent="0.2">
      <c r="A55" t="s">
        <v>2357</v>
      </c>
      <c r="B55" t="s">
        <v>13</v>
      </c>
      <c r="C55" t="s">
        <v>2648</v>
      </c>
      <c r="D55" t="s">
        <v>2672</v>
      </c>
      <c r="E55" t="s">
        <v>2667</v>
      </c>
      <c r="F55" t="s">
        <v>2652</v>
      </c>
      <c r="H55" t="s">
        <v>2169</v>
      </c>
      <c r="I55" t="s">
        <v>10</v>
      </c>
      <c r="K55">
        <v>14.550072</v>
      </c>
      <c r="L55">
        <v>15.191682</v>
      </c>
      <c r="M55">
        <v>13.630533</v>
      </c>
      <c r="N55">
        <v>14.251481999999999</v>
      </c>
      <c r="O55">
        <v>14.214620999999999</v>
      </c>
      <c r="P55">
        <v>14.375277000000001</v>
      </c>
      <c r="Q55">
        <v>14.647489999999999</v>
      </c>
      <c r="R55">
        <v>14.892639000000001</v>
      </c>
      <c r="S55">
        <v>15.024527000000001</v>
      </c>
      <c r="T55">
        <v>14.973088000000001</v>
      </c>
      <c r="U55">
        <v>15.179107</v>
      </c>
      <c r="V55">
        <v>15.315315999999999</v>
      </c>
      <c r="W55">
        <v>15.300535</v>
      </c>
      <c r="X55">
        <v>15.157717</v>
      </c>
      <c r="Y55">
        <v>15.187760000000001</v>
      </c>
      <c r="Z55">
        <v>15.171165</v>
      </c>
      <c r="AA55">
        <v>15.256532999999999</v>
      </c>
      <c r="AB55">
        <v>15.463702</v>
      </c>
      <c r="AC55">
        <v>15.527867000000001</v>
      </c>
      <c r="AD55">
        <v>15.874777999999999</v>
      </c>
      <c r="AE55">
        <v>16.091999000000001</v>
      </c>
      <c r="AF55">
        <v>16.200123000000001</v>
      </c>
      <c r="AG55">
        <v>16.588170999999999</v>
      </c>
      <c r="AH55">
        <v>16.741271999999999</v>
      </c>
      <c r="AI55">
        <v>16.818636000000001</v>
      </c>
      <c r="AJ55">
        <v>17.041913999999998</v>
      </c>
      <c r="AK55">
        <v>16.941593000000001</v>
      </c>
      <c r="AL55">
        <v>17.020714000000002</v>
      </c>
      <c r="AM55">
        <v>17.300519999999999</v>
      </c>
      <c r="AN55">
        <v>17.485195000000001</v>
      </c>
      <c r="AO55" s="1">
        <v>6.0000000000000001E-3</v>
      </c>
    </row>
    <row r="56" spans="1:41" hidden="1" x14ac:dyDescent="0.2">
      <c r="A56" t="s">
        <v>2357</v>
      </c>
      <c r="B56" t="s">
        <v>15</v>
      </c>
      <c r="C56" t="s">
        <v>2648</v>
      </c>
      <c r="D56" t="s">
        <v>2672</v>
      </c>
      <c r="E56" t="s">
        <v>2667</v>
      </c>
      <c r="F56" t="s">
        <v>2653</v>
      </c>
      <c r="H56" t="s">
        <v>2170</v>
      </c>
      <c r="I56" t="s">
        <v>10</v>
      </c>
      <c r="K56">
        <v>14.550072</v>
      </c>
      <c r="L56">
        <v>15.191682</v>
      </c>
      <c r="M56">
        <v>13.932712</v>
      </c>
      <c r="N56">
        <v>15.327840999999999</v>
      </c>
      <c r="O56">
        <v>15.753963000000001</v>
      </c>
      <c r="P56">
        <v>16.048933000000002</v>
      </c>
      <c r="Q56">
        <v>16.396017000000001</v>
      </c>
      <c r="R56">
        <v>16.979437000000001</v>
      </c>
      <c r="S56">
        <v>17.994824999999999</v>
      </c>
      <c r="T56">
        <v>18.282944000000001</v>
      </c>
      <c r="U56">
        <v>18.762820999999999</v>
      </c>
      <c r="V56">
        <v>19.143723000000001</v>
      </c>
      <c r="W56">
        <v>19.460336999999999</v>
      </c>
      <c r="X56">
        <v>19.740734</v>
      </c>
      <c r="Y56">
        <v>19.865839000000001</v>
      </c>
      <c r="Z56">
        <v>20.09234</v>
      </c>
      <c r="AA56">
        <v>20.428388999999999</v>
      </c>
      <c r="AB56">
        <v>20.504792999999999</v>
      </c>
      <c r="AC56">
        <v>20.769403000000001</v>
      </c>
      <c r="AD56">
        <v>20.624569000000001</v>
      </c>
      <c r="AE56">
        <v>20.601241999999999</v>
      </c>
      <c r="AF56">
        <v>20.698359</v>
      </c>
      <c r="AG56">
        <v>21.045632999999999</v>
      </c>
      <c r="AH56">
        <v>21.32621</v>
      </c>
      <c r="AI56">
        <v>21.671484</v>
      </c>
      <c r="AJ56">
        <v>21.821111999999999</v>
      </c>
      <c r="AK56">
        <v>21.940237</v>
      </c>
      <c r="AL56">
        <v>21.802519</v>
      </c>
      <c r="AM56">
        <v>21.807793</v>
      </c>
      <c r="AN56">
        <v>21.963733999999999</v>
      </c>
      <c r="AO56" s="1">
        <v>1.4E-2</v>
      </c>
    </row>
    <row r="57" spans="1:41" hidden="1" x14ac:dyDescent="0.2">
      <c r="A57" t="s">
        <v>2646</v>
      </c>
      <c r="B57" t="s">
        <v>11</v>
      </c>
      <c r="C57" t="s">
        <v>2648</v>
      </c>
      <c r="D57" t="s">
        <v>2672</v>
      </c>
      <c r="E57" t="s">
        <v>2667</v>
      </c>
      <c r="F57" t="s">
        <v>2651</v>
      </c>
      <c r="H57" t="s">
        <v>2457</v>
      </c>
      <c r="I57" t="s">
        <v>10</v>
      </c>
      <c r="K57">
        <v>14.864630999999999</v>
      </c>
      <c r="L57">
        <v>15.506244000000001</v>
      </c>
      <c r="M57">
        <v>14.570186</v>
      </c>
      <c r="N57">
        <v>15.614713</v>
      </c>
      <c r="O57">
        <v>15.651361</v>
      </c>
      <c r="P57">
        <v>15.681858</v>
      </c>
      <c r="Q57">
        <v>15.985703000000001</v>
      </c>
      <c r="R57">
        <v>16.228587999999998</v>
      </c>
      <c r="S57">
        <v>16.425308000000001</v>
      </c>
      <c r="T57">
        <v>16.374779</v>
      </c>
      <c r="U57">
        <v>17.042473000000001</v>
      </c>
      <c r="V57">
        <v>17.226683000000001</v>
      </c>
      <c r="W57">
        <v>17.360745999999999</v>
      </c>
      <c r="X57">
        <v>17.536341</v>
      </c>
      <c r="Y57">
        <v>17.647504999999999</v>
      </c>
      <c r="Z57">
        <v>17.841660999999998</v>
      </c>
      <c r="AA57">
        <v>18.093368999999999</v>
      </c>
      <c r="AB57">
        <v>18.271180999999999</v>
      </c>
      <c r="AC57">
        <v>18.363275999999999</v>
      </c>
      <c r="AD57">
        <v>18.571428000000001</v>
      </c>
      <c r="AE57">
        <v>18.704035000000001</v>
      </c>
      <c r="AF57">
        <v>18.734839999999998</v>
      </c>
      <c r="AG57">
        <v>19.011977999999999</v>
      </c>
      <c r="AH57">
        <v>19.320677</v>
      </c>
      <c r="AI57">
        <v>19.426729000000002</v>
      </c>
      <c r="AJ57">
        <v>19.651743</v>
      </c>
      <c r="AK57">
        <v>19.777594000000001</v>
      </c>
      <c r="AL57">
        <v>19.742771000000001</v>
      </c>
      <c r="AM57">
        <v>19.760135999999999</v>
      </c>
      <c r="AN57">
        <v>19.737579</v>
      </c>
      <c r="AO57" s="1">
        <v>0.01</v>
      </c>
    </row>
    <row r="58" spans="1:41" hidden="1" x14ac:dyDescent="0.2">
      <c r="A58" t="s">
        <v>2646</v>
      </c>
      <c r="B58" t="s">
        <v>13</v>
      </c>
      <c r="C58" t="s">
        <v>2648</v>
      </c>
      <c r="D58" t="s">
        <v>2672</v>
      </c>
      <c r="E58" t="s">
        <v>2667</v>
      </c>
      <c r="F58" t="s">
        <v>2652</v>
      </c>
      <c r="H58" t="s">
        <v>2458</v>
      </c>
      <c r="I58" t="s">
        <v>10</v>
      </c>
      <c r="K58">
        <v>14.864630999999999</v>
      </c>
      <c r="L58">
        <v>15.506244000000001</v>
      </c>
      <c r="M58">
        <v>14.140200999999999</v>
      </c>
      <c r="N58">
        <v>14.61978</v>
      </c>
      <c r="O58">
        <v>14.718033</v>
      </c>
      <c r="P58">
        <v>14.838466</v>
      </c>
      <c r="Q58">
        <v>15.033770000000001</v>
      </c>
      <c r="R58">
        <v>15.278862999999999</v>
      </c>
      <c r="S58">
        <v>15.410696</v>
      </c>
      <c r="T58">
        <v>15.356458</v>
      </c>
      <c r="U58">
        <v>15.802104999999999</v>
      </c>
      <c r="V58">
        <v>15.971943</v>
      </c>
      <c r="W58">
        <v>15.957106</v>
      </c>
      <c r="X58">
        <v>15.814233</v>
      </c>
      <c r="Y58">
        <v>15.842556999999999</v>
      </c>
      <c r="Z58">
        <v>15.821049</v>
      </c>
      <c r="AA58">
        <v>15.858409999999999</v>
      </c>
      <c r="AB58">
        <v>16.027239000000002</v>
      </c>
      <c r="AC58">
        <v>16.031237000000001</v>
      </c>
      <c r="AD58">
        <v>16.374521000000001</v>
      </c>
      <c r="AE58">
        <v>16.521221000000001</v>
      </c>
      <c r="AF58">
        <v>16.514665999999998</v>
      </c>
      <c r="AG58">
        <v>16.839608999999999</v>
      </c>
      <c r="AH58">
        <v>16.980961000000001</v>
      </c>
      <c r="AI58">
        <v>17.054586</v>
      </c>
      <c r="AJ58">
        <v>17.277826000000001</v>
      </c>
      <c r="AK58">
        <v>17.177471000000001</v>
      </c>
      <c r="AL58">
        <v>17.256551999999999</v>
      </c>
      <c r="AM58">
        <v>17.515940000000001</v>
      </c>
      <c r="AN58">
        <v>17.665939000000002</v>
      </c>
      <c r="AO58" s="1">
        <v>6.0000000000000001E-3</v>
      </c>
    </row>
    <row r="59" spans="1:41" hidden="1" x14ac:dyDescent="0.2">
      <c r="A59" t="s">
        <v>2646</v>
      </c>
      <c r="B59" t="s">
        <v>15</v>
      </c>
      <c r="C59" t="s">
        <v>2648</v>
      </c>
      <c r="D59" t="s">
        <v>2672</v>
      </c>
      <c r="E59" t="s">
        <v>2667</v>
      </c>
      <c r="F59" t="s">
        <v>2653</v>
      </c>
      <c r="H59" t="s">
        <v>2459</v>
      </c>
      <c r="I59" t="s">
        <v>10</v>
      </c>
      <c r="K59">
        <v>14.864630999999999</v>
      </c>
      <c r="L59">
        <v>15.506244000000001</v>
      </c>
      <c r="M59">
        <v>14.283640999999999</v>
      </c>
      <c r="N59">
        <v>15.687817000000001</v>
      </c>
      <c r="O59">
        <v>16.103054</v>
      </c>
      <c r="P59">
        <v>16.409590000000001</v>
      </c>
      <c r="Q59">
        <v>16.767863999999999</v>
      </c>
      <c r="R59">
        <v>17.337603000000001</v>
      </c>
      <c r="S59">
        <v>18.336400999999999</v>
      </c>
      <c r="T59">
        <v>18.668253</v>
      </c>
      <c r="U59">
        <v>19.148074999999999</v>
      </c>
      <c r="V59">
        <v>19.563334000000001</v>
      </c>
      <c r="W59">
        <v>20.082419999999999</v>
      </c>
      <c r="X59">
        <v>20.362762</v>
      </c>
      <c r="Y59">
        <v>20.5215</v>
      </c>
      <c r="Z59">
        <v>20.747952000000002</v>
      </c>
      <c r="AA59">
        <v>21.008403999999999</v>
      </c>
      <c r="AB59">
        <v>21.078019999999999</v>
      </c>
      <c r="AC59">
        <v>21.263826000000002</v>
      </c>
      <c r="AD59">
        <v>20.990517000000001</v>
      </c>
      <c r="AE59">
        <v>20.928979999999999</v>
      </c>
      <c r="AF59">
        <v>21.036090999999999</v>
      </c>
      <c r="AG59">
        <v>21.346198999999999</v>
      </c>
      <c r="AH59">
        <v>21.560649999999999</v>
      </c>
      <c r="AI59">
        <v>21.943068</v>
      </c>
      <c r="AJ59">
        <v>22.013504000000001</v>
      </c>
      <c r="AK59">
        <v>22.114286</v>
      </c>
      <c r="AL59">
        <v>21.976790999999999</v>
      </c>
      <c r="AM59">
        <v>21.981774999999999</v>
      </c>
      <c r="AN59">
        <v>22.134411</v>
      </c>
      <c r="AO59" s="1">
        <v>1.4E-2</v>
      </c>
    </row>
    <row r="60" spans="1:41" hidden="1" x14ac:dyDescent="0.2">
      <c r="A60" t="s">
        <v>334</v>
      </c>
      <c r="B60" t="s">
        <v>11</v>
      </c>
      <c r="C60" t="s">
        <v>2648</v>
      </c>
      <c r="D60" t="s">
        <v>2672</v>
      </c>
      <c r="E60" t="s">
        <v>2666</v>
      </c>
      <c r="F60" t="s">
        <v>2651</v>
      </c>
      <c r="H60" t="s">
        <v>129</v>
      </c>
      <c r="I60" t="s">
        <v>10</v>
      </c>
      <c r="K60">
        <v>25.834620999999999</v>
      </c>
      <c r="L60">
        <v>24.776544999999999</v>
      </c>
      <c r="M60">
        <v>22.199932</v>
      </c>
      <c r="N60">
        <v>22.064896000000001</v>
      </c>
      <c r="O60">
        <v>21.840273</v>
      </c>
      <c r="P60">
        <v>22.060036</v>
      </c>
      <c r="Q60">
        <v>22.308724999999999</v>
      </c>
      <c r="R60">
        <v>22.549913</v>
      </c>
      <c r="S60">
        <v>22.719190999999999</v>
      </c>
      <c r="T60">
        <v>23.280369</v>
      </c>
      <c r="U60">
        <v>24.023266</v>
      </c>
      <c r="V60">
        <v>24.267046000000001</v>
      </c>
      <c r="W60">
        <v>24.467766000000001</v>
      </c>
      <c r="X60">
        <v>24.657395999999999</v>
      </c>
      <c r="Y60">
        <v>24.750312999999998</v>
      </c>
      <c r="Z60">
        <v>24.926252000000002</v>
      </c>
      <c r="AA60">
        <v>25.082512000000001</v>
      </c>
      <c r="AB60">
        <v>25.357668</v>
      </c>
      <c r="AC60">
        <v>25.371229</v>
      </c>
      <c r="AD60">
        <v>25.570549</v>
      </c>
      <c r="AE60">
        <v>25.732664</v>
      </c>
      <c r="AF60">
        <v>25.773809</v>
      </c>
      <c r="AG60">
        <v>26.029688</v>
      </c>
      <c r="AH60">
        <v>26.275835000000001</v>
      </c>
      <c r="AI60">
        <v>26.360220000000002</v>
      </c>
      <c r="AJ60">
        <v>26.571331000000001</v>
      </c>
      <c r="AK60">
        <v>26.653278</v>
      </c>
      <c r="AL60">
        <v>26.581778</v>
      </c>
      <c r="AM60">
        <v>26.597584000000001</v>
      </c>
      <c r="AN60">
        <v>26.592563999999999</v>
      </c>
      <c r="AO60" s="1">
        <v>1E-3</v>
      </c>
    </row>
    <row r="61" spans="1:41" hidden="1" x14ac:dyDescent="0.2">
      <c r="A61" t="s">
        <v>334</v>
      </c>
      <c r="B61" t="s">
        <v>13</v>
      </c>
      <c r="C61" t="s">
        <v>2648</v>
      </c>
      <c r="D61" t="s">
        <v>2672</v>
      </c>
      <c r="E61" t="s">
        <v>2666</v>
      </c>
      <c r="F61" t="s">
        <v>2652</v>
      </c>
      <c r="H61" t="s">
        <v>130</v>
      </c>
      <c r="I61" t="s">
        <v>10</v>
      </c>
      <c r="K61">
        <v>25.834596999999999</v>
      </c>
      <c r="L61">
        <v>24.776406999999999</v>
      </c>
      <c r="M61">
        <v>21.840388999999998</v>
      </c>
      <c r="N61">
        <v>21.244845999999999</v>
      </c>
      <c r="O61">
        <v>20.935497000000002</v>
      </c>
      <c r="P61">
        <v>21.012765999999999</v>
      </c>
      <c r="Q61">
        <v>21.244595</v>
      </c>
      <c r="R61">
        <v>21.320036000000002</v>
      </c>
      <c r="S61">
        <v>21.429628000000001</v>
      </c>
      <c r="T61">
        <v>21.692357999999999</v>
      </c>
      <c r="U61">
        <v>22.277477000000001</v>
      </c>
      <c r="V61">
        <v>22.515991</v>
      </c>
      <c r="W61">
        <v>22.530692999999999</v>
      </c>
      <c r="X61">
        <v>22.520168000000002</v>
      </c>
      <c r="Y61">
        <v>22.522338999999999</v>
      </c>
      <c r="Z61">
        <v>22.528670999999999</v>
      </c>
      <c r="AA61">
        <v>22.465765000000001</v>
      </c>
      <c r="AB61">
        <v>22.617232999999999</v>
      </c>
      <c r="AC61">
        <v>22.661175</v>
      </c>
      <c r="AD61">
        <v>23.049334999999999</v>
      </c>
      <c r="AE61">
        <v>23.178024000000001</v>
      </c>
      <c r="AF61">
        <v>23.220509</v>
      </c>
      <c r="AG61">
        <v>23.405560999999999</v>
      </c>
      <c r="AH61">
        <v>23.529964</v>
      </c>
      <c r="AI61">
        <v>23.565543999999999</v>
      </c>
      <c r="AJ61">
        <v>23.716562</v>
      </c>
      <c r="AK61">
        <v>23.563669000000001</v>
      </c>
      <c r="AL61">
        <v>23.657876999999999</v>
      </c>
      <c r="AM61">
        <v>23.920475</v>
      </c>
      <c r="AN61">
        <v>24.141689</v>
      </c>
      <c r="AO61" s="1">
        <v>-2E-3</v>
      </c>
    </row>
    <row r="62" spans="1:41" hidden="1" x14ac:dyDescent="0.2">
      <c r="A62" t="s">
        <v>334</v>
      </c>
      <c r="B62" t="s">
        <v>15</v>
      </c>
      <c r="C62" t="s">
        <v>2648</v>
      </c>
      <c r="D62" t="s">
        <v>2672</v>
      </c>
      <c r="E62" t="s">
        <v>2666</v>
      </c>
      <c r="F62" t="s">
        <v>2653</v>
      </c>
      <c r="H62" t="s">
        <v>131</v>
      </c>
      <c r="I62" t="s">
        <v>10</v>
      </c>
      <c r="K62">
        <v>25.834596999999999</v>
      </c>
      <c r="L62">
        <v>24.776859000000002</v>
      </c>
      <c r="M62">
        <v>22.035692000000001</v>
      </c>
      <c r="N62">
        <v>22.794418</v>
      </c>
      <c r="O62">
        <v>23.064841999999999</v>
      </c>
      <c r="P62">
        <v>23.370263999999999</v>
      </c>
      <c r="Q62">
        <v>23.752307999999999</v>
      </c>
      <c r="R62">
        <v>24.176089999999999</v>
      </c>
      <c r="S62">
        <v>25.097867999999998</v>
      </c>
      <c r="T62">
        <v>25.611834000000002</v>
      </c>
      <c r="U62">
        <v>26.000221</v>
      </c>
      <c r="V62">
        <v>26.541613000000002</v>
      </c>
      <c r="W62">
        <v>27.273900999999999</v>
      </c>
      <c r="X62">
        <v>27.580217000000001</v>
      </c>
      <c r="Y62">
        <v>27.772677999999999</v>
      </c>
      <c r="Z62">
        <v>27.974108000000001</v>
      </c>
      <c r="AA62">
        <v>28.192903999999999</v>
      </c>
      <c r="AB62">
        <v>28.273095999999999</v>
      </c>
      <c r="AC62">
        <v>28.458735000000001</v>
      </c>
      <c r="AD62">
        <v>28.161715999999998</v>
      </c>
      <c r="AE62">
        <v>28.070162</v>
      </c>
      <c r="AF62">
        <v>28.370194999999999</v>
      </c>
      <c r="AG62">
        <v>28.652049999999999</v>
      </c>
      <c r="AH62">
        <v>28.799574</v>
      </c>
      <c r="AI62">
        <v>29.164577000000001</v>
      </c>
      <c r="AJ62">
        <v>29.090727000000001</v>
      </c>
      <c r="AK62">
        <v>29.074261</v>
      </c>
      <c r="AL62">
        <v>28.887834999999999</v>
      </c>
      <c r="AM62">
        <v>29.079602999999999</v>
      </c>
      <c r="AN62">
        <v>29.228204999999999</v>
      </c>
      <c r="AO62" s="1">
        <v>4.0000000000000001E-3</v>
      </c>
    </row>
    <row r="63" spans="1:41" hidden="1" x14ac:dyDescent="0.2">
      <c r="A63" t="s">
        <v>623</v>
      </c>
      <c r="B63" t="s">
        <v>11</v>
      </c>
      <c r="C63" t="s">
        <v>2648</v>
      </c>
      <c r="D63" t="s">
        <v>2672</v>
      </c>
      <c r="E63" t="s">
        <v>2666</v>
      </c>
      <c r="F63" t="s">
        <v>2651</v>
      </c>
      <c r="H63" t="s">
        <v>431</v>
      </c>
      <c r="I63" t="s">
        <v>10</v>
      </c>
      <c r="K63">
        <v>26.826789999999999</v>
      </c>
      <c r="L63">
        <v>25.771149000000001</v>
      </c>
      <c r="M63">
        <v>23.396661999999999</v>
      </c>
      <c r="N63">
        <v>23.400976</v>
      </c>
      <c r="O63">
        <v>23.238201</v>
      </c>
      <c r="P63">
        <v>23.483426999999999</v>
      </c>
      <c r="Q63">
        <v>23.730045</v>
      </c>
      <c r="R63">
        <v>23.981026</v>
      </c>
      <c r="S63">
        <v>24.161503</v>
      </c>
      <c r="T63">
        <v>24.736189</v>
      </c>
      <c r="U63">
        <v>25.037044999999999</v>
      </c>
      <c r="V63">
        <v>25.300426000000002</v>
      </c>
      <c r="W63">
        <v>25.435165000000001</v>
      </c>
      <c r="X63">
        <v>25.643885000000001</v>
      </c>
      <c r="Y63">
        <v>25.743887000000001</v>
      </c>
      <c r="Z63">
        <v>25.939219999999999</v>
      </c>
      <c r="AA63">
        <v>26.116326999999998</v>
      </c>
      <c r="AB63">
        <v>26.379826000000001</v>
      </c>
      <c r="AC63">
        <v>26.393972000000002</v>
      </c>
      <c r="AD63">
        <v>26.602764000000001</v>
      </c>
      <c r="AE63">
        <v>26.756971</v>
      </c>
      <c r="AF63">
        <v>26.785664000000001</v>
      </c>
      <c r="AG63">
        <v>27.031255999999999</v>
      </c>
      <c r="AH63">
        <v>27.284903</v>
      </c>
      <c r="AI63">
        <v>27.373858999999999</v>
      </c>
      <c r="AJ63">
        <v>27.586855</v>
      </c>
      <c r="AK63">
        <v>27.672543999999998</v>
      </c>
      <c r="AL63">
        <v>27.608307</v>
      </c>
      <c r="AM63">
        <v>27.624839999999999</v>
      </c>
      <c r="AN63">
        <v>27.606756000000001</v>
      </c>
      <c r="AO63" s="1">
        <v>1E-3</v>
      </c>
    </row>
    <row r="64" spans="1:41" hidden="1" x14ac:dyDescent="0.2">
      <c r="A64" t="s">
        <v>623</v>
      </c>
      <c r="B64" t="s">
        <v>13</v>
      </c>
      <c r="C64" t="s">
        <v>2648</v>
      </c>
      <c r="D64" t="s">
        <v>2672</v>
      </c>
      <c r="E64" t="s">
        <v>2666</v>
      </c>
      <c r="F64" t="s">
        <v>2652</v>
      </c>
      <c r="H64" t="s">
        <v>432</v>
      </c>
      <c r="I64" t="s">
        <v>10</v>
      </c>
      <c r="K64">
        <v>26.826789999999999</v>
      </c>
      <c r="L64">
        <v>25.771137</v>
      </c>
      <c r="M64">
        <v>23.029696000000001</v>
      </c>
      <c r="N64">
        <v>22.554558</v>
      </c>
      <c r="O64">
        <v>22.325044999999999</v>
      </c>
      <c r="P64">
        <v>22.410788</v>
      </c>
      <c r="Q64">
        <v>22.645433000000001</v>
      </c>
      <c r="R64">
        <v>22.725739000000001</v>
      </c>
      <c r="S64">
        <v>22.838512000000001</v>
      </c>
      <c r="T64">
        <v>23.108668999999999</v>
      </c>
      <c r="U64">
        <v>23.258972</v>
      </c>
      <c r="V64">
        <v>23.443159000000001</v>
      </c>
      <c r="W64">
        <v>23.458233</v>
      </c>
      <c r="X64">
        <v>23.454695000000001</v>
      </c>
      <c r="Y64">
        <v>23.458126</v>
      </c>
      <c r="Z64">
        <v>23.471658999999999</v>
      </c>
      <c r="AA64">
        <v>23.413460000000001</v>
      </c>
      <c r="AB64">
        <v>23.564551999999999</v>
      </c>
      <c r="AC64">
        <v>23.608817999999999</v>
      </c>
      <c r="AD64">
        <v>24.007666</v>
      </c>
      <c r="AE64">
        <v>24.134962000000002</v>
      </c>
      <c r="AF64">
        <v>24.173195</v>
      </c>
      <c r="AG64">
        <v>24.371759000000001</v>
      </c>
      <c r="AH64">
        <v>24.495716000000002</v>
      </c>
      <c r="AI64">
        <v>24.538691</v>
      </c>
      <c r="AJ64">
        <v>24.691842999999999</v>
      </c>
      <c r="AK64">
        <v>24.546479999999999</v>
      </c>
      <c r="AL64">
        <v>24.648873999999999</v>
      </c>
      <c r="AM64">
        <v>24.916466</v>
      </c>
      <c r="AN64">
        <v>25.139744</v>
      </c>
      <c r="AO64" s="1">
        <v>-2E-3</v>
      </c>
    </row>
    <row r="65" spans="1:41" hidden="1" x14ac:dyDescent="0.2">
      <c r="A65" t="s">
        <v>623</v>
      </c>
      <c r="B65" t="s">
        <v>15</v>
      </c>
      <c r="C65" t="s">
        <v>2648</v>
      </c>
      <c r="D65" t="s">
        <v>2672</v>
      </c>
      <c r="E65" t="s">
        <v>2666</v>
      </c>
      <c r="F65" t="s">
        <v>2653</v>
      </c>
      <c r="H65" t="s">
        <v>433</v>
      </c>
      <c r="I65" t="s">
        <v>10</v>
      </c>
      <c r="K65">
        <v>26.826789999999999</v>
      </c>
      <c r="L65">
        <v>25.771128000000001</v>
      </c>
      <c r="M65">
        <v>23.203130999999999</v>
      </c>
      <c r="N65">
        <v>24.148354000000001</v>
      </c>
      <c r="O65">
        <v>24.50807</v>
      </c>
      <c r="P65">
        <v>24.844529999999999</v>
      </c>
      <c r="Q65">
        <v>25.231812999999999</v>
      </c>
      <c r="R65">
        <v>25.664522000000002</v>
      </c>
      <c r="S65">
        <v>26.585861000000001</v>
      </c>
      <c r="T65">
        <v>27.120547999999999</v>
      </c>
      <c r="U65">
        <v>27.510985999999999</v>
      </c>
      <c r="V65">
        <v>28.006201000000001</v>
      </c>
      <c r="W65">
        <v>28.345009000000001</v>
      </c>
      <c r="X65">
        <v>28.672910999999999</v>
      </c>
      <c r="Y65">
        <v>28.806767000000001</v>
      </c>
      <c r="Z65">
        <v>29.017488</v>
      </c>
      <c r="AA65">
        <v>29.248121000000001</v>
      </c>
      <c r="AB65">
        <v>29.325571</v>
      </c>
      <c r="AC65">
        <v>29.522991000000001</v>
      </c>
      <c r="AD65">
        <v>29.199767999999999</v>
      </c>
      <c r="AE65">
        <v>29.085364999999999</v>
      </c>
      <c r="AF65">
        <v>29.408563999999998</v>
      </c>
      <c r="AG65">
        <v>29.679354</v>
      </c>
      <c r="AH65">
        <v>29.836984999999999</v>
      </c>
      <c r="AI65">
        <v>30.228370999999999</v>
      </c>
      <c r="AJ65">
        <v>30.118099000000001</v>
      </c>
      <c r="AK65">
        <v>30.114407</v>
      </c>
      <c r="AL65">
        <v>29.911428000000001</v>
      </c>
      <c r="AM65">
        <v>30.105104000000001</v>
      </c>
      <c r="AN65">
        <v>30.289850000000001</v>
      </c>
      <c r="AO65" s="1">
        <v>4.0000000000000001E-3</v>
      </c>
    </row>
    <row r="66" spans="1:41" hidden="1" x14ac:dyDescent="0.2">
      <c r="A66" t="s">
        <v>912</v>
      </c>
      <c r="B66" t="s">
        <v>11</v>
      </c>
      <c r="C66" t="s">
        <v>2648</v>
      </c>
      <c r="D66" t="s">
        <v>2672</v>
      </c>
      <c r="E66" t="s">
        <v>2666</v>
      </c>
      <c r="F66" t="s">
        <v>2651</v>
      </c>
      <c r="H66" t="s">
        <v>720</v>
      </c>
      <c r="I66" t="s">
        <v>10</v>
      </c>
      <c r="K66">
        <v>26.553932</v>
      </c>
      <c r="L66">
        <v>25.208637</v>
      </c>
      <c r="M66">
        <v>22.336912000000002</v>
      </c>
      <c r="N66">
        <v>22.074985999999999</v>
      </c>
      <c r="O66">
        <v>21.763271</v>
      </c>
      <c r="P66">
        <v>21.944296000000001</v>
      </c>
      <c r="Q66">
        <v>22.169884</v>
      </c>
      <c r="R66">
        <v>22.426392</v>
      </c>
      <c r="S66">
        <v>22.611647000000001</v>
      </c>
      <c r="T66">
        <v>23.181011000000002</v>
      </c>
      <c r="U66">
        <v>23.485347999999998</v>
      </c>
      <c r="V66">
        <v>23.751515999999999</v>
      </c>
      <c r="W66">
        <v>23.885961999999999</v>
      </c>
      <c r="X66">
        <v>24.095849999999999</v>
      </c>
      <c r="Y66">
        <v>24.197223999999999</v>
      </c>
      <c r="Z66">
        <v>24.397895999999999</v>
      </c>
      <c r="AA66">
        <v>24.581403999999999</v>
      </c>
      <c r="AB66">
        <v>24.840481</v>
      </c>
      <c r="AC66">
        <v>24.859988999999999</v>
      </c>
      <c r="AD66">
        <v>25.067067999999999</v>
      </c>
      <c r="AE66">
        <v>25.220737</v>
      </c>
      <c r="AF66">
        <v>25.247617999999999</v>
      </c>
      <c r="AG66">
        <v>25.497060999999999</v>
      </c>
      <c r="AH66">
        <v>25.752282999999998</v>
      </c>
      <c r="AI66">
        <v>25.847142999999999</v>
      </c>
      <c r="AJ66">
        <v>26.058382000000002</v>
      </c>
      <c r="AK66">
        <v>26.144295</v>
      </c>
      <c r="AL66">
        <v>26.081126999999999</v>
      </c>
      <c r="AM66">
        <v>26.096509999999999</v>
      </c>
      <c r="AN66">
        <v>26.077997</v>
      </c>
      <c r="AO66" s="1">
        <v>-1E-3</v>
      </c>
    </row>
    <row r="67" spans="1:41" hidden="1" x14ac:dyDescent="0.2">
      <c r="A67" t="s">
        <v>912</v>
      </c>
      <c r="B67" t="s">
        <v>13</v>
      </c>
      <c r="C67" t="s">
        <v>2648</v>
      </c>
      <c r="D67" t="s">
        <v>2672</v>
      </c>
      <c r="E67" t="s">
        <v>2666</v>
      </c>
      <c r="F67" t="s">
        <v>2652</v>
      </c>
      <c r="H67" t="s">
        <v>721</v>
      </c>
      <c r="I67" t="s">
        <v>10</v>
      </c>
      <c r="K67">
        <v>26.553932</v>
      </c>
      <c r="L67">
        <v>25.208639000000002</v>
      </c>
      <c r="M67">
        <v>21.968654999999998</v>
      </c>
      <c r="N67">
        <v>21.210518</v>
      </c>
      <c r="O67">
        <v>20.844152000000001</v>
      </c>
      <c r="P67">
        <v>20.858561999999999</v>
      </c>
      <c r="Q67">
        <v>21.075491</v>
      </c>
      <c r="R67">
        <v>21.160157999999999</v>
      </c>
      <c r="S67">
        <v>21.273598</v>
      </c>
      <c r="T67">
        <v>21.543313999999999</v>
      </c>
      <c r="U67">
        <v>21.696332999999999</v>
      </c>
      <c r="V67">
        <v>21.882334</v>
      </c>
      <c r="W67">
        <v>21.896414</v>
      </c>
      <c r="X67">
        <v>21.893937999999999</v>
      </c>
      <c r="Y67">
        <v>21.896152000000001</v>
      </c>
      <c r="Z67">
        <v>21.912125</v>
      </c>
      <c r="AA67">
        <v>21.855398000000001</v>
      </c>
      <c r="AB67">
        <v>22.008039</v>
      </c>
      <c r="AC67">
        <v>22.052147000000001</v>
      </c>
      <c r="AD67">
        <v>22.454508000000001</v>
      </c>
      <c r="AE67">
        <v>22.582611</v>
      </c>
      <c r="AF67">
        <v>22.621708000000002</v>
      </c>
      <c r="AG67">
        <v>22.828628999999999</v>
      </c>
      <c r="AH67">
        <v>22.951986000000002</v>
      </c>
      <c r="AI67">
        <v>22.996421999999999</v>
      </c>
      <c r="AJ67">
        <v>23.149125999999999</v>
      </c>
      <c r="AK67">
        <v>23.00433</v>
      </c>
      <c r="AL67">
        <v>23.108656</v>
      </c>
      <c r="AM67">
        <v>23.377533</v>
      </c>
      <c r="AN67">
        <v>23.601545000000002</v>
      </c>
      <c r="AO67" s="1">
        <v>-4.0000000000000001E-3</v>
      </c>
    </row>
    <row r="68" spans="1:41" hidden="1" x14ac:dyDescent="0.2">
      <c r="A68" t="s">
        <v>912</v>
      </c>
      <c r="B68" t="s">
        <v>15</v>
      </c>
      <c r="C68" t="s">
        <v>2648</v>
      </c>
      <c r="D68" t="s">
        <v>2672</v>
      </c>
      <c r="E68" t="s">
        <v>2666</v>
      </c>
      <c r="F68" t="s">
        <v>2653</v>
      </c>
      <c r="H68" t="s">
        <v>722</v>
      </c>
      <c r="I68" t="s">
        <v>10</v>
      </c>
      <c r="K68">
        <v>26.553930000000001</v>
      </c>
      <c r="L68">
        <v>25.208637</v>
      </c>
      <c r="M68">
        <v>22.149956</v>
      </c>
      <c r="N68">
        <v>22.837475000000001</v>
      </c>
      <c r="O68">
        <v>23.044336000000001</v>
      </c>
      <c r="P68">
        <v>23.319766999999999</v>
      </c>
      <c r="Q68">
        <v>23.688313000000001</v>
      </c>
      <c r="R68">
        <v>24.121030999999999</v>
      </c>
      <c r="S68">
        <v>25.042930999999999</v>
      </c>
      <c r="T68">
        <v>25.577309</v>
      </c>
      <c r="U68">
        <v>25.970585</v>
      </c>
      <c r="V68">
        <v>26.468563</v>
      </c>
      <c r="W68">
        <v>26.807179999999999</v>
      </c>
      <c r="X68">
        <v>27.137551999999999</v>
      </c>
      <c r="Y68">
        <v>27.271723000000001</v>
      </c>
      <c r="Z68">
        <v>27.483077999999999</v>
      </c>
      <c r="AA68">
        <v>27.722100999999999</v>
      </c>
      <c r="AB68">
        <v>27.796026000000001</v>
      </c>
      <c r="AC68">
        <v>27.996687000000001</v>
      </c>
      <c r="AD68">
        <v>27.67098</v>
      </c>
      <c r="AE68">
        <v>27.555213999999999</v>
      </c>
      <c r="AF68">
        <v>27.880355999999999</v>
      </c>
      <c r="AG68">
        <v>28.152925</v>
      </c>
      <c r="AH68">
        <v>28.309716999999999</v>
      </c>
      <c r="AI68">
        <v>28.704124</v>
      </c>
      <c r="AJ68">
        <v>28.592217999999999</v>
      </c>
      <c r="AK68">
        <v>28.597660000000001</v>
      </c>
      <c r="AL68">
        <v>28.393989999999999</v>
      </c>
      <c r="AM68">
        <v>28.581620999999998</v>
      </c>
      <c r="AN68">
        <v>28.784110999999999</v>
      </c>
      <c r="AO68" s="1">
        <v>3.0000000000000001E-3</v>
      </c>
    </row>
    <row r="69" spans="1:41" hidden="1" x14ac:dyDescent="0.2">
      <c r="A69" t="s">
        <v>1201</v>
      </c>
      <c r="B69" t="s">
        <v>11</v>
      </c>
      <c r="C69" t="s">
        <v>2648</v>
      </c>
      <c r="D69" t="s">
        <v>2672</v>
      </c>
      <c r="E69" t="s">
        <v>2666</v>
      </c>
      <c r="F69" t="s">
        <v>2651</v>
      </c>
      <c r="H69" t="s">
        <v>1009</v>
      </c>
      <c r="I69" t="s">
        <v>10</v>
      </c>
      <c r="K69">
        <v>24.653113999999999</v>
      </c>
      <c r="L69">
        <v>23.431128000000001</v>
      </c>
      <c r="M69">
        <v>20.543990999999998</v>
      </c>
      <c r="N69">
        <v>20.244327999999999</v>
      </c>
      <c r="O69">
        <v>19.960491000000001</v>
      </c>
      <c r="P69">
        <v>20.160706999999999</v>
      </c>
      <c r="Q69">
        <v>20.397815999999999</v>
      </c>
      <c r="R69">
        <v>20.635228999999999</v>
      </c>
      <c r="S69">
        <v>20.803643999999998</v>
      </c>
      <c r="T69">
        <v>21.391511999999999</v>
      </c>
      <c r="U69">
        <v>21.685127000000001</v>
      </c>
      <c r="V69">
        <v>21.942741000000002</v>
      </c>
      <c r="W69">
        <v>22.078074000000001</v>
      </c>
      <c r="X69">
        <v>22.282328</v>
      </c>
      <c r="Y69">
        <v>22.380269999999999</v>
      </c>
      <c r="Z69">
        <v>22.559736000000001</v>
      </c>
      <c r="AA69">
        <v>22.721679999999999</v>
      </c>
      <c r="AB69">
        <v>22.996023000000001</v>
      </c>
      <c r="AC69">
        <v>22.996604999999999</v>
      </c>
      <c r="AD69">
        <v>23.209496000000001</v>
      </c>
      <c r="AE69">
        <v>23.365227000000001</v>
      </c>
      <c r="AF69">
        <v>23.398129000000001</v>
      </c>
      <c r="AG69">
        <v>23.634309999999999</v>
      </c>
      <c r="AH69">
        <v>23.884633999999998</v>
      </c>
      <c r="AI69">
        <v>23.957975000000001</v>
      </c>
      <c r="AJ69">
        <v>24.174939999999999</v>
      </c>
      <c r="AK69">
        <v>24.259786999999999</v>
      </c>
      <c r="AL69">
        <v>24.192511</v>
      </c>
      <c r="AM69">
        <v>24.213180999999999</v>
      </c>
      <c r="AN69">
        <v>24.195772000000002</v>
      </c>
      <c r="AO69" s="1">
        <v>-1E-3</v>
      </c>
    </row>
    <row r="70" spans="1:41" hidden="1" x14ac:dyDescent="0.2">
      <c r="A70" t="s">
        <v>1201</v>
      </c>
      <c r="B70" t="s">
        <v>13</v>
      </c>
      <c r="C70" t="s">
        <v>2648</v>
      </c>
      <c r="D70" t="s">
        <v>2672</v>
      </c>
      <c r="E70" t="s">
        <v>2666</v>
      </c>
      <c r="F70" t="s">
        <v>2652</v>
      </c>
      <c r="H70" t="s">
        <v>1010</v>
      </c>
      <c r="I70" t="s">
        <v>10</v>
      </c>
      <c r="K70">
        <v>24.653113999999999</v>
      </c>
      <c r="L70">
        <v>23.431115999999999</v>
      </c>
      <c r="M70">
        <v>20.174437999999999</v>
      </c>
      <c r="N70">
        <v>19.440037</v>
      </c>
      <c r="O70">
        <v>19.060841</v>
      </c>
      <c r="P70">
        <v>19.119506999999999</v>
      </c>
      <c r="Q70">
        <v>19.336147</v>
      </c>
      <c r="R70">
        <v>19.405085</v>
      </c>
      <c r="S70">
        <v>19.516033</v>
      </c>
      <c r="T70">
        <v>19.789000000000001</v>
      </c>
      <c r="U70">
        <v>19.932426</v>
      </c>
      <c r="V70">
        <v>20.112355999999998</v>
      </c>
      <c r="W70">
        <v>20.130877999999999</v>
      </c>
      <c r="X70">
        <v>20.123760000000001</v>
      </c>
      <c r="Y70">
        <v>20.131661999999999</v>
      </c>
      <c r="Z70">
        <v>20.139558999999998</v>
      </c>
      <c r="AA70">
        <v>20.074942</v>
      </c>
      <c r="AB70">
        <v>20.225992000000002</v>
      </c>
      <c r="AC70">
        <v>20.270150999999998</v>
      </c>
      <c r="AD70">
        <v>20.656604999999999</v>
      </c>
      <c r="AE70">
        <v>20.781731000000001</v>
      </c>
      <c r="AF70">
        <v>20.821228000000001</v>
      </c>
      <c r="AG70">
        <v>20.995156999999999</v>
      </c>
      <c r="AH70">
        <v>21.121397000000002</v>
      </c>
      <c r="AI70">
        <v>21.160675000000001</v>
      </c>
      <c r="AJ70">
        <v>21.315460000000002</v>
      </c>
      <c r="AK70">
        <v>21.168344000000001</v>
      </c>
      <c r="AL70">
        <v>21.265587</v>
      </c>
      <c r="AM70">
        <v>21.530063999999999</v>
      </c>
      <c r="AN70">
        <v>21.751328999999998</v>
      </c>
      <c r="AO70" s="1">
        <v>-4.0000000000000001E-3</v>
      </c>
    </row>
    <row r="71" spans="1:41" hidden="1" x14ac:dyDescent="0.2">
      <c r="A71" t="s">
        <v>1201</v>
      </c>
      <c r="B71" t="s">
        <v>15</v>
      </c>
      <c r="C71" t="s">
        <v>2648</v>
      </c>
      <c r="D71" t="s">
        <v>2672</v>
      </c>
      <c r="E71" t="s">
        <v>2666</v>
      </c>
      <c r="F71" t="s">
        <v>2653</v>
      </c>
      <c r="H71" t="s">
        <v>1011</v>
      </c>
      <c r="I71" t="s">
        <v>10</v>
      </c>
      <c r="K71">
        <v>24.653113999999999</v>
      </c>
      <c r="L71">
        <v>23.431107999999998</v>
      </c>
      <c r="M71">
        <v>20.384505999999998</v>
      </c>
      <c r="N71">
        <v>20.980212999999999</v>
      </c>
      <c r="O71">
        <v>21.215574</v>
      </c>
      <c r="P71">
        <v>21.490991999999999</v>
      </c>
      <c r="Q71">
        <v>21.857792</v>
      </c>
      <c r="R71">
        <v>22.290073</v>
      </c>
      <c r="S71">
        <v>23.209952999999999</v>
      </c>
      <c r="T71">
        <v>23.745705000000001</v>
      </c>
      <c r="U71">
        <v>24.129469</v>
      </c>
      <c r="V71">
        <v>24.617273000000001</v>
      </c>
      <c r="W71">
        <v>24.957039000000002</v>
      </c>
      <c r="X71">
        <v>25.279005000000002</v>
      </c>
      <c r="Y71">
        <v>25.412046</v>
      </c>
      <c r="Z71">
        <v>25.621362999999999</v>
      </c>
      <c r="AA71">
        <v>25.834927</v>
      </c>
      <c r="AB71">
        <v>25.919160999999999</v>
      </c>
      <c r="AC71">
        <v>26.107362999999999</v>
      </c>
      <c r="AD71">
        <v>25.791260000000001</v>
      </c>
      <c r="AE71">
        <v>25.678896000000002</v>
      </c>
      <c r="AF71">
        <v>25.998605999999999</v>
      </c>
      <c r="AG71">
        <v>26.265242000000001</v>
      </c>
      <c r="AH71">
        <v>26.424543</v>
      </c>
      <c r="AI71">
        <v>26.808368999999999</v>
      </c>
      <c r="AJ71">
        <v>26.702041999999999</v>
      </c>
      <c r="AK71">
        <v>26.675552</v>
      </c>
      <c r="AL71">
        <v>26.474768000000001</v>
      </c>
      <c r="AM71">
        <v>26.683495000000001</v>
      </c>
      <c r="AN71">
        <v>26.823236000000001</v>
      </c>
      <c r="AO71" s="1">
        <v>3.0000000000000001E-3</v>
      </c>
    </row>
    <row r="72" spans="1:41" hidden="1" x14ac:dyDescent="0.2">
      <c r="A72" t="s">
        <v>1490</v>
      </c>
      <c r="B72" t="s">
        <v>11</v>
      </c>
      <c r="C72" t="s">
        <v>2648</v>
      </c>
      <c r="D72" t="s">
        <v>2672</v>
      </c>
      <c r="E72" t="s">
        <v>2666</v>
      </c>
      <c r="F72" t="s">
        <v>2651</v>
      </c>
      <c r="H72" t="s">
        <v>1298</v>
      </c>
      <c r="I72" t="s">
        <v>10</v>
      </c>
      <c r="K72">
        <v>25.336328999999999</v>
      </c>
      <c r="L72">
        <v>24.319870000000002</v>
      </c>
      <c r="M72">
        <v>21.749561</v>
      </c>
      <c r="N72">
        <v>21.582364999999999</v>
      </c>
      <c r="O72">
        <v>21.366184000000001</v>
      </c>
      <c r="P72">
        <v>21.594771999999999</v>
      </c>
      <c r="Q72">
        <v>21.841331</v>
      </c>
      <c r="R72">
        <v>22.079197000000001</v>
      </c>
      <c r="S72">
        <v>22.248304000000001</v>
      </c>
      <c r="T72">
        <v>22.835619000000001</v>
      </c>
      <c r="U72">
        <v>23.128198999999999</v>
      </c>
      <c r="V72">
        <v>23.384965999999999</v>
      </c>
      <c r="W72">
        <v>23.520391</v>
      </c>
      <c r="X72">
        <v>23.726336</v>
      </c>
      <c r="Y72">
        <v>23.823067000000002</v>
      </c>
      <c r="Z72">
        <v>24.005704999999999</v>
      </c>
      <c r="AA72">
        <v>24.167593</v>
      </c>
      <c r="AB72">
        <v>24.441604999999999</v>
      </c>
      <c r="AC72">
        <v>24.442995</v>
      </c>
      <c r="AD72">
        <v>24.655859</v>
      </c>
      <c r="AE72">
        <v>24.811342</v>
      </c>
      <c r="AF72">
        <v>24.844329999999999</v>
      </c>
      <c r="AG72">
        <v>25.080774000000002</v>
      </c>
      <c r="AH72">
        <v>25.330666999999998</v>
      </c>
      <c r="AI72">
        <v>25.405588000000002</v>
      </c>
      <c r="AJ72">
        <v>25.622765999999999</v>
      </c>
      <c r="AK72">
        <v>25.707922</v>
      </c>
      <c r="AL72">
        <v>25.641134000000001</v>
      </c>
      <c r="AM72">
        <v>25.660397</v>
      </c>
      <c r="AN72">
        <v>25.643308999999999</v>
      </c>
      <c r="AO72" s="1">
        <v>0</v>
      </c>
    </row>
    <row r="73" spans="1:41" hidden="1" x14ac:dyDescent="0.2">
      <c r="A73" t="s">
        <v>1490</v>
      </c>
      <c r="B73" t="s">
        <v>13</v>
      </c>
      <c r="C73" t="s">
        <v>2648</v>
      </c>
      <c r="D73" t="s">
        <v>2672</v>
      </c>
      <c r="E73" t="s">
        <v>2666</v>
      </c>
      <c r="F73" t="s">
        <v>2652</v>
      </c>
      <c r="H73" t="s">
        <v>1299</v>
      </c>
      <c r="I73" t="s">
        <v>10</v>
      </c>
      <c r="K73">
        <v>25.336328999999999</v>
      </c>
      <c r="L73">
        <v>24.319863999999999</v>
      </c>
      <c r="M73">
        <v>21.388663999999999</v>
      </c>
      <c r="N73">
        <v>20.779620999999999</v>
      </c>
      <c r="O73">
        <v>20.466996999999999</v>
      </c>
      <c r="P73">
        <v>20.552927</v>
      </c>
      <c r="Q73">
        <v>20.779976000000001</v>
      </c>
      <c r="R73">
        <v>20.849905</v>
      </c>
      <c r="S73">
        <v>20.961096000000001</v>
      </c>
      <c r="T73">
        <v>21.232303999999999</v>
      </c>
      <c r="U73">
        <v>21.376142999999999</v>
      </c>
      <c r="V73">
        <v>21.556007000000001</v>
      </c>
      <c r="W73">
        <v>21.573443999999999</v>
      </c>
      <c r="X73">
        <v>21.567373</v>
      </c>
      <c r="Y73">
        <v>21.573678999999998</v>
      </c>
      <c r="Z73">
        <v>21.581427000000001</v>
      </c>
      <c r="AA73">
        <v>21.51972</v>
      </c>
      <c r="AB73">
        <v>21.667117999999999</v>
      </c>
      <c r="AC73">
        <v>21.711752000000001</v>
      </c>
      <c r="AD73">
        <v>22.102255</v>
      </c>
      <c r="AE73">
        <v>22.227637999999999</v>
      </c>
      <c r="AF73">
        <v>22.263819000000002</v>
      </c>
      <c r="AG73">
        <v>22.442502999999999</v>
      </c>
      <c r="AH73">
        <v>22.567888</v>
      </c>
      <c r="AI73">
        <v>22.607382000000001</v>
      </c>
      <c r="AJ73">
        <v>22.761606</v>
      </c>
      <c r="AK73">
        <v>22.614887</v>
      </c>
      <c r="AL73">
        <v>22.712685</v>
      </c>
      <c r="AM73">
        <v>22.977222000000001</v>
      </c>
      <c r="AN73">
        <v>23.198754999999998</v>
      </c>
      <c r="AO73" s="1">
        <v>-3.0000000000000001E-3</v>
      </c>
    </row>
    <row r="74" spans="1:41" hidden="1" x14ac:dyDescent="0.2">
      <c r="A74" t="s">
        <v>1490</v>
      </c>
      <c r="B74" t="s">
        <v>15</v>
      </c>
      <c r="C74" t="s">
        <v>2648</v>
      </c>
      <c r="D74" t="s">
        <v>2672</v>
      </c>
      <c r="E74" t="s">
        <v>2666</v>
      </c>
      <c r="F74" t="s">
        <v>2653</v>
      </c>
      <c r="H74" t="s">
        <v>1300</v>
      </c>
      <c r="I74" t="s">
        <v>10</v>
      </c>
      <c r="K74">
        <v>25.33633</v>
      </c>
      <c r="L74">
        <v>24.319868</v>
      </c>
      <c r="M74">
        <v>21.547471999999999</v>
      </c>
      <c r="N74">
        <v>22.299896</v>
      </c>
      <c r="O74">
        <v>22.613925999999999</v>
      </c>
      <c r="P74">
        <v>22.924171000000001</v>
      </c>
      <c r="Q74">
        <v>23.303514</v>
      </c>
      <c r="R74">
        <v>23.736191000000002</v>
      </c>
      <c r="S74">
        <v>24.656203999999999</v>
      </c>
      <c r="T74">
        <v>25.19162</v>
      </c>
      <c r="U74">
        <v>25.575327000000001</v>
      </c>
      <c r="V74">
        <v>26.063960999999999</v>
      </c>
      <c r="W74">
        <v>26.403202</v>
      </c>
      <c r="X74">
        <v>26.725224999999998</v>
      </c>
      <c r="Y74">
        <v>26.858350999999999</v>
      </c>
      <c r="Z74">
        <v>27.067540999999999</v>
      </c>
      <c r="AA74">
        <v>27.278231000000002</v>
      </c>
      <c r="AB74">
        <v>27.364053999999999</v>
      </c>
      <c r="AC74">
        <v>27.553758999999999</v>
      </c>
      <c r="AD74">
        <v>27.236447999999999</v>
      </c>
      <c r="AE74">
        <v>27.125281999999999</v>
      </c>
      <c r="AF74">
        <v>27.443850999999999</v>
      </c>
      <c r="AG74">
        <v>27.710412999999999</v>
      </c>
      <c r="AH74">
        <v>27.870024000000001</v>
      </c>
      <c r="AI74">
        <v>28.254221000000001</v>
      </c>
      <c r="AJ74">
        <v>28.147846000000001</v>
      </c>
      <c r="AK74">
        <v>28.122444000000002</v>
      </c>
      <c r="AL74">
        <v>27.921095000000001</v>
      </c>
      <c r="AM74">
        <v>28.129166000000001</v>
      </c>
      <c r="AN74">
        <v>28.271716999999999</v>
      </c>
      <c r="AO74" s="1">
        <v>4.0000000000000001E-3</v>
      </c>
    </row>
    <row r="75" spans="1:41" hidden="1" x14ac:dyDescent="0.2">
      <c r="A75" t="s">
        <v>1779</v>
      </c>
      <c r="B75" t="s">
        <v>11</v>
      </c>
      <c r="C75" t="s">
        <v>2648</v>
      </c>
      <c r="D75" t="s">
        <v>2672</v>
      </c>
      <c r="E75" t="s">
        <v>2666</v>
      </c>
      <c r="F75" t="s">
        <v>2651</v>
      </c>
      <c r="H75" t="s">
        <v>1587</v>
      </c>
      <c r="I75" t="s">
        <v>10</v>
      </c>
      <c r="K75">
        <v>24.067270000000001</v>
      </c>
      <c r="L75">
        <v>22.843188999999999</v>
      </c>
      <c r="M75">
        <v>20.020548000000002</v>
      </c>
      <c r="N75">
        <v>19.698813999999999</v>
      </c>
      <c r="O75">
        <v>19.418410999999999</v>
      </c>
      <c r="P75">
        <v>19.629303</v>
      </c>
      <c r="Q75">
        <v>19.880426</v>
      </c>
      <c r="R75">
        <v>20.115143</v>
      </c>
      <c r="S75">
        <v>20.281230999999998</v>
      </c>
      <c r="T75">
        <v>20.871448999999998</v>
      </c>
      <c r="U75">
        <v>21.161695000000002</v>
      </c>
      <c r="V75">
        <v>21.41658</v>
      </c>
      <c r="W75">
        <v>21.552011</v>
      </c>
      <c r="X75">
        <v>21.757819999999999</v>
      </c>
      <c r="Y75">
        <v>21.853411000000001</v>
      </c>
      <c r="Z75">
        <v>22.045864000000002</v>
      </c>
      <c r="AA75">
        <v>22.195882999999998</v>
      </c>
      <c r="AB75">
        <v>22.470289000000001</v>
      </c>
      <c r="AC75">
        <v>22.470165000000001</v>
      </c>
      <c r="AD75">
        <v>22.679991000000001</v>
      </c>
      <c r="AE75">
        <v>22.835466</v>
      </c>
      <c r="AF75">
        <v>22.869143000000001</v>
      </c>
      <c r="AG75">
        <v>23.103529000000002</v>
      </c>
      <c r="AH75">
        <v>23.352917000000001</v>
      </c>
      <c r="AI75">
        <v>23.423283000000001</v>
      </c>
      <c r="AJ75">
        <v>23.641089999999998</v>
      </c>
      <c r="AK75">
        <v>23.725743999999999</v>
      </c>
      <c r="AL75">
        <v>23.657906000000001</v>
      </c>
      <c r="AM75">
        <v>23.678813999999999</v>
      </c>
      <c r="AN75">
        <v>23.660658000000002</v>
      </c>
      <c r="AO75" s="1">
        <v>-1E-3</v>
      </c>
    </row>
    <row r="76" spans="1:41" hidden="1" x14ac:dyDescent="0.2">
      <c r="A76" t="s">
        <v>1779</v>
      </c>
      <c r="B76" t="s">
        <v>13</v>
      </c>
      <c r="C76" t="s">
        <v>2648</v>
      </c>
      <c r="D76" t="s">
        <v>2672</v>
      </c>
      <c r="E76" t="s">
        <v>2666</v>
      </c>
      <c r="F76" t="s">
        <v>2652</v>
      </c>
      <c r="H76" t="s">
        <v>1588</v>
      </c>
      <c r="I76" t="s">
        <v>10</v>
      </c>
      <c r="K76">
        <v>24.067267999999999</v>
      </c>
      <c r="L76">
        <v>22.843350999999998</v>
      </c>
      <c r="M76">
        <v>19.661667000000001</v>
      </c>
      <c r="N76">
        <v>18.907038</v>
      </c>
      <c r="O76">
        <v>18.522017999999999</v>
      </c>
      <c r="P76">
        <v>18.59432</v>
      </c>
      <c r="Q76">
        <v>18.824120000000001</v>
      </c>
      <c r="R76">
        <v>18.891438000000001</v>
      </c>
      <c r="S76">
        <v>19.002008</v>
      </c>
      <c r="T76">
        <v>19.273282999999999</v>
      </c>
      <c r="U76">
        <v>19.415303999999999</v>
      </c>
      <c r="V76">
        <v>19.593440999999999</v>
      </c>
      <c r="W76">
        <v>19.611968999999998</v>
      </c>
      <c r="X76">
        <v>19.604959000000001</v>
      </c>
      <c r="Y76">
        <v>19.611601</v>
      </c>
      <c r="Z76">
        <v>19.619858000000001</v>
      </c>
      <c r="AA76">
        <v>19.555230999999999</v>
      </c>
      <c r="AB76">
        <v>19.704678000000001</v>
      </c>
      <c r="AC76">
        <v>19.749901000000001</v>
      </c>
      <c r="AD76">
        <v>20.134426000000001</v>
      </c>
      <c r="AE76">
        <v>20.259422000000001</v>
      </c>
      <c r="AF76">
        <v>20.298390999999999</v>
      </c>
      <c r="AG76">
        <v>20.468599000000001</v>
      </c>
      <c r="AH76">
        <v>20.595171000000001</v>
      </c>
      <c r="AI76">
        <v>20.633759999999999</v>
      </c>
      <c r="AJ76">
        <v>20.788451999999999</v>
      </c>
      <c r="AK76">
        <v>20.641178</v>
      </c>
      <c r="AL76">
        <v>20.737325999999999</v>
      </c>
      <c r="AM76">
        <v>21.000997999999999</v>
      </c>
      <c r="AN76">
        <v>21.222083999999999</v>
      </c>
      <c r="AO76" s="1">
        <v>-4.0000000000000001E-3</v>
      </c>
    </row>
    <row r="77" spans="1:41" hidden="1" x14ac:dyDescent="0.2">
      <c r="A77" t="s">
        <v>1779</v>
      </c>
      <c r="B77" t="s">
        <v>15</v>
      </c>
      <c r="C77" t="s">
        <v>2648</v>
      </c>
      <c r="D77" t="s">
        <v>2672</v>
      </c>
      <c r="E77" t="s">
        <v>2666</v>
      </c>
      <c r="F77" t="s">
        <v>2653</v>
      </c>
      <c r="H77" t="s">
        <v>1589</v>
      </c>
      <c r="I77" t="s">
        <v>10</v>
      </c>
      <c r="K77">
        <v>24.067267999999999</v>
      </c>
      <c r="L77">
        <v>22.843359</v>
      </c>
      <c r="M77">
        <v>19.820001999999999</v>
      </c>
      <c r="N77">
        <v>20.412282999999999</v>
      </c>
      <c r="O77">
        <v>20.662413000000001</v>
      </c>
      <c r="P77">
        <v>20.951343999999999</v>
      </c>
      <c r="Q77">
        <v>21.33276</v>
      </c>
      <c r="R77">
        <v>21.765236000000002</v>
      </c>
      <c r="S77">
        <v>22.684904</v>
      </c>
      <c r="T77">
        <v>23.220410999999999</v>
      </c>
      <c r="U77">
        <v>23.602535</v>
      </c>
      <c r="V77">
        <v>24.089037000000001</v>
      </c>
      <c r="W77">
        <v>24.428229999999999</v>
      </c>
      <c r="X77">
        <v>24.749088</v>
      </c>
      <c r="Y77">
        <v>24.881781</v>
      </c>
      <c r="Z77">
        <v>25.090776000000002</v>
      </c>
      <c r="AA77">
        <v>25.298655</v>
      </c>
      <c r="AB77">
        <v>25.386063</v>
      </c>
      <c r="AC77">
        <v>25.572683000000001</v>
      </c>
      <c r="AD77">
        <v>25.257774000000001</v>
      </c>
      <c r="AE77">
        <v>25.145890999999999</v>
      </c>
      <c r="AF77">
        <v>25.464559999999999</v>
      </c>
      <c r="AG77">
        <v>25.730070000000001</v>
      </c>
      <c r="AH77">
        <v>25.889475000000001</v>
      </c>
      <c r="AI77">
        <v>26.272107999999999</v>
      </c>
      <c r="AJ77">
        <v>26.166819</v>
      </c>
      <c r="AK77">
        <v>26.136358000000001</v>
      </c>
      <c r="AL77">
        <v>25.935161999999998</v>
      </c>
      <c r="AM77">
        <v>26.146059000000001</v>
      </c>
      <c r="AN77">
        <v>26.277211999999999</v>
      </c>
      <c r="AO77" s="1">
        <v>3.0000000000000001E-3</v>
      </c>
    </row>
    <row r="78" spans="1:41" hidden="1" x14ac:dyDescent="0.2">
      <c r="A78" t="s">
        <v>2068</v>
      </c>
      <c r="B78" s="2" t="s">
        <v>11</v>
      </c>
      <c r="C78" s="2" t="s">
        <v>2648</v>
      </c>
      <c r="D78" s="2" t="s">
        <v>2672</v>
      </c>
      <c r="E78" s="2" t="s">
        <v>2666</v>
      </c>
      <c r="F78" s="2" t="s">
        <v>2651</v>
      </c>
      <c r="G78" s="2"/>
      <c r="H78" s="2" t="s">
        <v>1876</v>
      </c>
      <c r="I78" s="2" t="s">
        <v>10</v>
      </c>
      <c r="J78" s="2"/>
      <c r="K78" s="2">
        <v>23.934211999999999</v>
      </c>
      <c r="L78" s="2">
        <v>22.714392</v>
      </c>
      <c r="M78" s="2">
        <v>19.853615000000001</v>
      </c>
      <c r="N78" s="2">
        <v>19.540265999999999</v>
      </c>
      <c r="O78" s="2">
        <v>19.246642999999999</v>
      </c>
      <c r="P78" s="2">
        <v>19.449719999999999</v>
      </c>
      <c r="Q78" s="2">
        <v>19.696787</v>
      </c>
      <c r="R78" s="2">
        <v>19.938551</v>
      </c>
      <c r="S78" s="2">
        <v>20.110748000000001</v>
      </c>
      <c r="T78" s="2">
        <v>20.694216000000001</v>
      </c>
      <c r="U78" s="2">
        <v>20.988916</v>
      </c>
      <c r="V78" s="2">
        <v>21.247364000000001</v>
      </c>
      <c r="W78" s="2">
        <v>21.382444</v>
      </c>
      <c r="X78" s="2">
        <v>21.589762</v>
      </c>
      <c r="Y78" s="2">
        <v>21.68712</v>
      </c>
      <c r="Z78" s="2">
        <v>21.882739999999998</v>
      </c>
      <c r="AA78" s="2">
        <v>22.043351999999999</v>
      </c>
      <c r="AB78" s="2">
        <v>22.312695000000001</v>
      </c>
      <c r="AC78" s="2">
        <v>22.318930000000002</v>
      </c>
      <c r="AD78" s="2">
        <v>22.527636000000001</v>
      </c>
      <c r="AE78" s="2">
        <v>22.682570999999999</v>
      </c>
      <c r="AF78" s="2">
        <v>22.713958999999999</v>
      </c>
      <c r="AG78" s="2">
        <v>22.953261999999999</v>
      </c>
      <c r="AH78" s="2">
        <v>23.204675999999999</v>
      </c>
      <c r="AI78" s="2">
        <v>23.282565999999999</v>
      </c>
      <c r="AJ78" s="2">
        <v>23.498145999999998</v>
      </c>
      <c r="AK78" s="2">
        <v>23.583100999999999</v>
      </c>
      <c r="AL78" s="2">
        <v>23.516642000000001</v>
      </c>
      <c r="AM78" s="2">
        <v>23.536097999999999</v>
      </c>
      <c r="AN78" s="2">
        <v>23.517413999999999</v>
      </c>
      <c r="AO78" s="3">
        <v>-1E-3</v>
      </c>
    </row>
    <row r="79" spans="1:41" hidden="1" x14ac:dyDescent="0.2">
      <c r="A79" t="s">
        <v>2068</v>
      </c>
      <c r="B79" s="2" t="s">
        <v>13</v>
      </c>
      <c r="C79" s="2" t="s">
        <v>2648</v>
      </c>
      <c r="D79" s="2" t="s">
        <v>2672</v>
      </c>
      <c r="E79" s="2" t="s">
        <v>2666</v>
      </c>
      <c r="F79" s="2" t="s">
        <v>2652</v>
      </c>
      <c r="G79" s="2"/>
      <c r="H79" s="2" t="s">
        <v>1877</v>
      </c>
      <c r="I79" s="2" t="s">
        <v>10</v>
      </c>
      <c r="J79" s="2"/>
      <c r="K79" s="2">
        <v>23.93421</v>
      </c>
      <c r="L79" s="2">
        <v>22.714569000000001</v>
      </c>
      <c r="M79" s="2">
        <v>19.491758000000001</v>
      </c>
      <c r="N79" s="2">
        <v>18.725069000000001</v>
      </c>
      <c r="O79" s="2">
        <v>18.342623</v>
      </c>
      <c r="P79" s="2">
        <v>18.398132</v>
      </c>
      <c r="Q79" s="2">
        <v>18.628022999999999</v>
      </c>
      <c r="R79" s="2">
        <v>18.700915999999999</v>
      </c>
      <c r="S79" s="2">
        <v>18.812355</v>
      </c>
      <c r="T79" s="2">
        <v>19.083089999999999</v>
      </c>
      <c r="U79" s="2">
        <v>19.228584000000001</v>
      </c>
      <c r="V79" s="2">
        <v>19.409061000000001</v>
      </c>
      <c r="W79" s="2">
        <v>19.426342000000002</v>
      </c>
      <c r="X79" s="2">
        <v>19.420708000000001</v>
      </c>
      <c r="Y79" s="2">
        <v>19.425823000000001</v>
      </c>
      <c r="Z79" s="2">
        <v>19.437197000000001</v>
      </c>
      <c r="AA79" s="2">
        <v>19.374473999999999</v>
      </c>
      <c r="AB79" s="2">
        <v>19.525911000000001</v>
      </c>
      <c r="AC79" s="2">
        <v>19.570958999999998</v>
      </c>
      <c r="AD79" s="2">
        <v>19.959972</v>
      </c>
      <c r="AE79" s="2">
        <v>20.086006000000001</v>
      </c>
      <c r="AF79" s="2">
        <v>20.126085</v>
      </c>
      <c r="AG79" s="2">
        <v>20.306954999999999</v>
      </c>
      <c r="AH79" s="2">
        <v>20.432777000000002</v>
      </c>
      <c r="AI79" s="2">
        <v>20.473240000000001</v>
      </c>
      <c r="AJ79" s="2">
        <v>20.627372999999999</v>
      </c>
      <c r="AK79" s="2">
        <v>20.480844000000001</v>
      </c>
      <c r="AL79" s="2">
        <v>20.579457999999999</v>
      </c>
      <c r="AM79" s="2">
        <v>20.844778000000002</v>
      </c>
      <c r="AN79" s="2">
        <v>21.066814000000001</v>
      </c>
      <c r="AO79" s="3">
        <v>-4.0000000000000001E-3</v>
      </c>
    </row>
    <row r="80" spans="1:41" hidden="1" x14ac:dyDescent="0.2">
      <c r="A80" t="s">
        <v>2068</v>
      </c>
      <c r="B80" s="2" t="s">
        <v>15</v>
      </c>
      <c r="C80" s="2" t="s">
        <v>2648</v>
      </c>
      <c r="D80" s="2" t="s">
        <v>2672</v>
      </c>
      <c r="E80" s="2" t="s">
        <v>2666</v>
      </c>
      <c r="F80" s="2" t="s">
        <v>2653</v>
      </c>
      <c r="G80" s="2"/>
      <c r="H80" s="2" t="s">
        <v>1878</v>
      </c>
      <c r="I80" s="2" t="s">
        <v>10</v>
      </c>
      <c r="J80" s="2"/>
      <c r="K80" s="2">
        <v>23.934211999999999</v>
      </c>
      <c r="L80" s="2">
        <v>22.714579000000001</v>
      </c>
      <c r="M80" s="2">
        <v>19.658472</v>
      </c>
      <c r="N80" s="2">
        <v>20.270512</v>
      </c>
      <c r="O80" s="2">
        <v>20.503150999999999</v>
      </c>
      <c r="P80" s="2">
        <v>20.789131000000001</v>
      </c>
      <c r="Q80" s="2">
        <v>21.170325999999999</v>
      </c>
      <c r="R80" s="2">
        <v>21.602841999999999</v>
      </c>
      <c r="S80" s="2">
        <v>22.523239</v>
      </c>
      <c r="T80" s="2">
        <v>23.058374000000001</v>
      </c>
      <c r="U80" s="2">
        <v>23.444122</v>
      </c>
      <c r="V80" s="2">
        <v>23.934172</v>
      </c>
      <c r="W80" s="2">
        <v>24.273153000000001</v>
      </c>
      <c r="X80" s="2">
        <v>24.597172</v>
      </c>
      <c r="Y80" s="2">
        <v>24.730276</v>
      </c>
      <c r="Z80" s="2">
        <v>24.940109</v>
      </c>
      <c r="AA80" s="2">
        <v>25.158691000000001</v>
      </c>
      <c r="AB80" s="2">
        <v>25.241631000000002</v>
      </c>
      <c r="AC80" s="2">
        <v>25.432404999999999</v>
      </c>
      <c r="AD80" s="2">
        <v>25.114346999999999</v>
      </c>
      <c r="AE80" s="2">
        <v>25.000741999999999</v>
      </c>
      <c r="AF80" s="2">
        <v>25.321906999999999</v>
      </c>
      <c r="AG80" s="2">
        <v>25.589689</v>
      </c>
      <c r="AH80" s="2">
        <v>25.748045000000001</v>
      </c>
      <c r="AI80" s="2">
        <v>26.134544000000002</v>
      </c>
      <c r="AJ80" s="2">
        <v>26.027180000000001</v>
      </c>
      <c r="AK80" s="2">
        <v>26.008364</v>
      </c>
      <c r="AL80" s="2">
        <v>25.806298999999999</v>
      </c>
      <c r="AM80" s="2">
        <v>26.009502000000001</v>
      </c>
      <c r="AN80" s="2">
        <v>26.163269</v>
      </c>
      <c r="AO80" s="3">
        <v>3.0000000000000001E-3</v>
      </c>
    </row>
    <row r="81" spans="1:41" hidden="1" x14ac:dyDescent="0.2">
      <c r="A81" t="s">
        <v>2357</v>
      </c>
      <c r="B81" t="s">
        <v>11</v>
      </c>
      <c r="C81" t="s">
        <v>2648</v>
      </c>
      <c r="D81" t="s">
        <v>2672</v>
      </c>
      <c r="E81" t="s">
        <v>2666</v>
      </c>
      <c r="F81" t="s">
        <v>2651</v>
      </c>
      <c r="H81" t="s">
        <v>2165</v>
      </c>
      <c r="I81" t="s">
        <v>10</v>
      </c>
      <c r="K81">
        <v>25.266521000000001</v>
      </c>
      <c r="L81">
        <v>24.046876999999999</v>
      </c>
      <c r="M81">
        <v>21.273882</v>
      </c>
      <c r="N81">
        <v>20.968443000000001</v>
      </c>
      <c r="O81">
        <v>20.689692000000001</v>
      </c>
      <c r="P81">
        <v>20.892047999999999</v>
      </c>
      <c r="Q81">
        <v>21.126450999999999</v>
      </c>
      <c r="R81">
        <v>21.364771000000001</v>
      </c>
      <c r="S81">
        <v>21.533981000000001</v>
      </c>
      <c r="T81">
        <v>22.120829000000001</v>
      </c>
      <c r="U81">
        <v>22.413366</v>
      </c>
      <c r="V81">
        <v>22.668921999999998</v>
      </c>
      <c r="W81">
        <v>22.805375999999999</v>
      </c>
      <c r="X81">
        <v>23.011799</v>
      </c>
      <c r="Y81">
        <v>23.107512</v>
      </c>
      <c r="Z81">
        <v>23.323719000000001</v>
      </c>
      <c r="AA81">
        <v>23.539311999999999</v>
      </c>
      <c r="AB81">
        <v>23.848859999999998</v>
      </c>
      <c r="AC81">
        <v>24.003920000000001</v>
      </c>
      <c r="AD81">
        <v>24.011292000000001</v>
      </c>
      <c r="AE81">
        <v>24.280909000000001</v>
      </c>
      <c r="AF81">
        <v>24.437301999999999</v>
      </c>
      <c r="AG81">
        <v>24.850569</v>
      </c>
      <c r="AH81">
        <v>25.133875</v>
      </c>
      <c r="AI81">
        <v>25.239871999999998</v>
      </c>
      <c r="AJ81">
        <v>25.479174</v>
      </c>
      <c r="AK81">
        <v>25.558150999999999</v>
      </c>
      <c r="AL81">
        <v>25.494436</v>
      </c>
      <c r="AM81">
        <v>25.524146999999999</v>
      </c>
      <c r="AN81">
        <v>25.556982000000001</v>
      </c>
      <c r="AO81" s="1">
        <v>0</v>
      </c>
    </row>
    <row r="82" spans="1:41" hidden="1" x14ac:dyDescent="0.2">
      <c r="A82" t="s">
        <v>2357</v>
      </c>
      <c r="B82" t="s">
        <v>13</v>
      </c>
      <c r="C82" t="s">
        <v>2648</v>
      </c>
      <c r="D82" t="s">
        <v>2672</v>
      </c>
      <c r="E82" t="s">
        <v>2666</v>
      </c>
      <c r="F82" t="s">
        <v>2652</v>
      </c>
      <c r="H82" t="s">
        <v>2166</v>
      </c>
      <c r="I82" t="s">
        <v>10</v>
      </c>
      <c r="K82">
        <v>25.266521000000001</v>
      </c>
      <c r="L82">
        <v>24.046876999999999</v>
      </c>
      <c r="M82">
        <v>20.915213000000001</v>
      </c>
      <c r="N82">
        <v>20.174859999999999</v>
      </c>
      <c r="O82">
        <v>19.790554</v>
      </c>
      <c r="P82">
        <v>19.849176</v>
      </c>
      <c r="Q82">
        <v>20.074062000000001</v>
      </c>
      <c r="R82">
        <v>20.152716000000002</v>
      </c>
      <c r="S82">
        <v>20.249911999999998</v>
      </c>
      <c r="T82">
        <v>20.515501</v>
      </c>
      <c r="U82">
        <v>20.752185999999998</v>
      </c>
      <c r="V82">
        <v>20.925395999999999</v>
      </c>
      <c r="W82">
        <v>20.942905</v>
      </c>
      <c r="X82">
        <v>20.943604000000001</v>
      </c>
      <c r="Y82">
        <v>20.951754000000001</v>
      </c>
      <c r="Z82">
        <v>20.967528999999999</v>
      </c>
      <c r="AA82">
        <v>20.957718</v>
      </c>
      <c r="AB82">
        <v>21.153265000000001</v>
      </c>
      <c r="AC82">
        <v>21.266915999999998</v>
      </c>
      <c r="AD82">
        <v>21.657658000000001</v>
      </c>
      <c r="AE82">
        <v>21.863503999999999</v>
      </c>
      <c r="AF82">
        <v>22.033476</v>
      </c>
      <c r="AG82">
        <v>22.280619000000002</v>
      </c>
      <c r="AH82">
        <v>22.420445999999998</v>
      </c>
      <c r="AI82">
        <v>22.464404999999999</v>
      </c>
      <c r="AJ82">
        <v>22.618932999999998</v>
      </c>
      <c r="AK82">
        <v>22.472156999999999</v>
      </c>
      <c r="AL82">
        <v>22.569668</v>
      </c>
      <c r="AM82">
        <v>22.857426</v>
      </c>
      <c r="AN82">
        <v>23.117937000000001</v>
      </c>
      <c r="AO82" s="1">
        <v>-3.0000000000000001E-3</v>
      </c>
    </row>
    <row r="83" spans="1:41" hidden="1" x14ac:dyDescent="0.2">
      <c r="A83" t="s">
        <v>2357</v>
      </c>
      <c r="B83" t="s">
        <v>15</v>
      </c>
      <c r="C83" t="s">
        <v>2648</v>
      </c>
      <c r="D83" t="s">
        <v>2672</v>
      </c>
      <c r="E83" t="s">
        <v>2666</v>
      </c>
      <c r="F83" t="s">
        <v>2653</v>
      </c>
      <c r="H83" t="s">
        <v>2167</v>
      </c>
      <c r="I83" t="s">
        <v>10</v>
      </c>
      <c r="K83">
        <v>25.266521000000001</v>
      </c>
      <c r="L83">
        <v>24.046876999999999</v>
      </c>
      <c r="M83">
        <v>21.072737</v>
      </c>
      <c r="N83">
        <v>21.682967999999999</v>
      </c>
      <c r="O83">
        <v>21.933907999999999</v>
      </c>
      <c r="P83">
        <v>22.218129999999999</v>
      </c>
      <c r="Q83">
        <v>22.585611</v>
      </c>
      <c r="R83">
        <v>23.020624000000002</v>
      </c>
      <c r="S83">
        <v>23.941185000000001</v>
      </c>
      <c r="T83">
        <v>24.477136999999999</v>
      </c>
      <c r="U83">
        <v>24.861467000000001</v>
      </c>
      <c r="V83">
        <v>25.349806000000001</v>
      </c>
      <c r="W83">
        <v>25.688929000000002</v>
      </c>
      <c r="X83">
        <v>26.011423000000001</v>
      </c>
      <c r="Y83">
        <v>26.144366999999999</v>
      </c>
      <c r="Z83">
        <v>26.353815000000001</v>
      </c>
      <c r="AA83">
        <v>26.652871999999999</v>
      </c>
      <c r="AB83">
        <v>26.745752</v>
      </c>
      <c r="AC83">
        <v>27.024032999999999</v>
      </c>
      <c r="AD83">
        <v>26.853788000000002</v>
      </c>
      <c r="AE83">
        <v>26.784462000000001</v>
      </c>
      <c r="AF83">
        <v>27.093208000000001</v>
      </c>
      <c r="AG83">
        <v>27.402343999999999</v>
      </c>
      <c r="AH83">
        <v>27.636417000000002</v>
      </c>
      <c r="AI83">
        <v>27.979075999999999</v>
      </c>
      <c r="AJ83">
        <v>27.962729</v>
      </c>
      <c r="AK83">
        <v>27.959205999999998</v>
      </c>
      <c r="AL83">
        <v>27.757380999999999</v>
      </c>
      <c r="AM83">
        <v>27.964794000000001</v>
      </c>
      <c r="AN83">
        <v>28.116026000000002</v>
      </c>
      <c r="AO83" s="1">
        <v>4.0000000000000001E-3</v>
      </c>
    </row>
    <row r="84" spans="1:41" hidden="1" x14ac:dyDescent="0.2">
      <c r="A84" t="s">
        <v>2646</v>
      </c>
      <c r="B84" t="s">
        <v>11</v>
      </c>
      <c r="C84" t="s">
        <v>2648</v>
      </c>
      <c r="D84" t="s">
        <v>2672</v>
      </c>
      <c r="E84" t="s">
        <v>2666</v>
      </c>
      <c r="F84" t="s">
        <v>2651</v>
      </c>
      <c r="H84" t="s">
        <v>2454</v>
      </c>
      <c r="I84" t="s">
        <v>10</v>
      </c>
      <c r="K84">
        <v>29.587118</v>
      </c>
      <c r="L84">
        <v>28.883984000000002</v>
      </c>
      <c r="M84">
        <v>27.07732</v>
      </c>
      <c r="N84">
        <v>27.452915000000001</v>
      </c>
      <c r="O84">
        <v>27.418099999999999</v>
      </c>
      <c r="P84">
        <v>27.698098999999999</v>
      </c>
      <c r="Q84">
        <v>27.992014000000001</v>
      </c>
      <c r="R84">
        <v>28.247736</v>
      </c>
      <c r="S84">
        <v>28.407865999999999</v>
      </c>
      <c r="T84">
        <v>28.859741</v>
      </c>
      <c r="U84">
        <v>32.304496999999998</v>
      </c>
      <c r="V84">
        <v>32.484760000000001</v>
      </c>
      <c r="W84">
        <v>33.101985999999997</v>
      </c>
      <c r="X84">
        <v>33.215133999999999</v>
      </c>
      <c r="Y84">
        <v>33.309322000000002</v>
      </c>
      <c r="Z84">
        <v>33.424210000000002</v>
      </c>
      <c r="AA84">
        <v>33.535721000000002</v>
      </c>
      <c r="AB84">
        <v>33.843829999999997</v>
      </c>
      <c r="AC84">
        <v>33.851173000000003</v>
      </c>
      <c r="AD84">
        <v>34.117393</v>
      </c>
      <c r="AE84">
        <v>34.289116</v>
      </c>
      <c r="AF84">
        <v>34.345238000000002</v>
      </c>
      <c r="AG84">
        <v>34.629513000000003</v>
      </c>
      <c r="AH84">
        <v>34.861060999999999</v>
      </c>
      <c r="AI84">
        <v>35.005485999999998</v>
      </c>
      <c r="AJ84">
        <v>35.207172</v>
      </c>
      <c r="AK84">
        <v>35.307980000000001</v>
      </c>
      <c r="AL84">
        <v>35.237003000000001</v>
      </c>
      <c r="AM84">
        <v>35.258845999999998</v>
      </c>
      <c r="AN84">
        <v>35.334251000000002</v>
      </c>
      <c r="AO84" s="1">
        <v>6.0000000000000001E-3</v>
      </c>
    </row>
    <row r="85" spans="1:41" hidden="1" x14ac:dyDescent="0.2">
      <c r="A85" t="s">
        <v>2646</v>
      </c>
      <c r="B85" t="s">
        <v>13</v>
      </c>
      <c r="C85" t="s">
        <v>2648</v>
      </c>
      <c r="D85" t="s">
        <v>2672</v>
      </c>
      <c r="E85" t="s">
        <v>2666</v>
      </c>
      <c r="F85" t="s">
        <v>2652</v>
      </c>
      <c r="H85" t="s">
        <v>2455</v>
      </c>
      <c r="I85" t="s">
        <v>10</v>
      </c>
      <c r="K85">
        <v>29.586939000000001</v>
      </c>
      <c r="L85">
        <v>28.884063999999999</v>
      </c>
      <c r="M85">
        <v>26.709553</v>
      </c>
      <c r="N85">
        <v>26.638072999999999</v>
      </c>
      <c r="O85">
        <v>26.532152</v>
      </c>
      <c r="P85">
        <v>26.66741</v>
      </c>
      <c r="Q85">
        <v>26.942112000000002</v>
      </c>
      <c r="R85">
        <v>27.043655000000001</v>
      </c>
      <c r="S85">
        <v>27.162541999999998</v>
      </c>
      <c r="T85">
        <v>27.397722000000002</v>
      </c>
      <c r="U85">
        <v>30.589251000000001</v>
      </c>
      <c r="V85">
        <v>31.200384</v>
      </c>
      <c r="W85">
        <v>31.221518</v>
      </c>
      <c r="X85">
        <v>31.206883999999999</v>
      </c>
      <c r="Y85">
        <v>31.214527</v>
      </c>
      <c r="Z85">
        <v>31.225650999999999</v>
      </c>
      <c r="AA85">
        <v>31.15962</v>
      </c>
      <c r="AB85">
        <v>31.324615000000001</v>
      </c>
      <c r="AC85">
        <v>31.353949</v>
      </c>
      <c r="AD85">
        <v>31.753035000000001</v>
      </c>
      <c r="AE85">
        <v>31.887682000000002</v>
      </c>
      <c r="AF85">
        <v>31.892976999999998</v>
      </c>
      <c r="AG85">
        <v>32.102710999999999</v>
      </c>
      <c r="AH85">
        <v>32.246974999999999</v>
      </c>
      <c r="AI85">
        <v>32.289883000000003</v>
      </c>
      <c r="AJ85">
        <v>32.458992000000002</v>
      </c>
      <c r="AK85">
        <v>32.303406000000003</v>
      </c>
      <c r="AL85">
        <v>32.409053999999998</v>
      </c>
      <c r="AM85">
        <v>32.678348999999997</v>
      </c>
      <c r="AN85">
        <v>32.899258000000003</v>
      </c>
      <c r="AO85" s="1">
        <v>4.0000000000000001E-3</v>
      </c>
    </row>
    <row r="86" spans="1:41" hidden="1" x14ac:dyDescent="0.2">
      <c r="A86" t="s">
        <v>2646</v>
      </c>
      <c r="B86" t="s">
        <v>15</v>
      </c>
      <c r="C86" t="s">
        <v>2648</v>
      </c>
      <c r="D86" t="s">
        <v>2672</v>
      </c>
      <c r="E86" t="s">
        <v>2666</v>
      </c>
      <c r="F86" t="s">
        <v>2653</v>
      </c>
      <c r="H86" t="s">
        <v>2456</v>
      </c>
      <c r="I86" t="s">
        <v>10</v>
      </c>
      <c r="K86">
        <v>29.586946000000001</v>
      </c>
      <c r="L86">
        <v>28.884060000000002</v>
      </c>
      <c r="M86">
        <v>26.961144999999998</v>
      </c>
      <c r="N86">
        <v>28.003124</v>
      </c>
      <c r="O86">
        <v>28.362203999999998</v>
      </c>
      <c r="P86">
        <v>28.749205</v>
      </c>
      <c r="Q86">
        <v>29.176964000000002</v>
      </c>
      <c r="R86">
        <v>29.618061000000001</v>
      </c>
      <c r="S86">
        <v>30.558847</v>
      </c>
      <c r="T86">
        <v>30.962933</v>
      </c>
      <c r="U86">
        <v>31.389194</v>
      </c>
      <c r="V86">
        <v>32.273505999999998</v>
      </c>
      <c r="W86">
        <v>35.377754000000003</v>
      </c>
      <c r="X86">
        <v>35.607329999999997</v>
      </c>
      <c r="Y86">
        <v>36.184401999999999</v>
      </c>
      <c r="Z86">
        <v>36.367446999999999</v>
      </c>
      <c r="AA86">
        <v>36.582745000000003</v>
      </c>
      <c r="AB86">
        <v>36.666038999999998</v>
      </c>
      <c r="AC86">
        <v>36.795501999999999</v>
      </c>
      <c r="AD86">
        <v>36.567073999999998</v>
      </c>
      <c r="AE86">
        <v>36.604987999999999</v>
      </c>
      <c r="AF86">
        <v>36.817883000000002</v>
      </c>
      <c r="AG86">
        <v>37.190201000000002</v>
      </c>
      <c r="AH86">
        <v>37.251368999999997</v>
      </c>
      <c r="AI86">
        <v>37.543545000000002</v>
      </c>
      <c r="AJ86">
        <v>37.649323000000003</v>
      </c>
      <c r="AK86">
        <v>37.674404000000003</v>
      </c>
      <c r="AL86">
        <v>37.611679000000002</v>
      </c>
      <c r="AM86">
        <v>37.755809999999997</v>
      </c>
      <c r="AN86">
        <v>37.905338</v>
      </c>
      <c r="AO86" s="1">
        <v>8.9999999999999993E-3</v>
      </c>
    </row>
    <row r="87" spans="1:41" hidden="1" x14ac:dyDescent="0.2">
      <c r="A87" t="s">
        <v>334</v>
      </c>
      <c r="B87" t="s">
        <v>11</v>
      </c>
      <c r="C87" t="s">
        <v>2648</v>
      </c>
      <c r="D87" t="s">
        <v>2672</v>
      </c>
      <c r="E87" t="s">
        <v>2655</v>
      </c>
      <c r="F87" t="s">
        <v>2651</v>
      </c>
      <c r="H87" t="s">
        <v>141</v>
      </c>
      <c r="I87" t="s">
        <v>10</v>
      </c>
      <c r="K87">
        <v>6.7148839999999996</v>
      </c>
      <c r="L87">
        <v>6.3616609999999998</v>
      </c>
      <c r="M87">
        <v>6.000756</v>
      </c>
      <c r="N87">
        <v>5.6632259999999999</v>
      </c>
      <c r="O87">
        <v>5.5072910000000004</v>
      </c>
      <c r="P87">
        <v>5.4740000000000002</v>
      </c>
      <c r="Q87">
        <v>5.5297869999999998</v>
      </c>
      <c r="R87">
        <v>5.6556819999999997</v>
      </c>
      <c r="S87">
        <v>5.7914450000000004</v>
      </c>
      <c r="T87">
        <v>5.8820180000000004</v>
      </c>
      <c r="U87">
        <v>6.022627</v>
      </c>
      <c r="V87">
        <v>6.0423989999999996</v>
      </c>
      <c r="W87">
        <v>6.1256589999999997</v>
      </c>
      <c r="X87">
        <v>6.123901</v>
      </c>
      <c r="Y87">
        <v>6.1005599999999998</v>
      </c>
      <c r="Z87">
        <v>6.0980410000000003</v>
      </c>
      <c r="AA87">
        <v>6.1061490000000003</v>
      </c>
      <c r="AB87">
        <v>6.1079420000000004</v>
      </c>
      <c r="AC87">
        <v>6.1093590000000004</v>
      </c>
      <c r="AD87">
        <v>6.1226830000000003</v>
      </c>
      <c r="AE87">
        <v>6.1126810000000003</v>
      </c>
      <c r="AF87">
        <v>6.082541</v>
      </c>
      <c r="AG87">
        <v>6.0692680000000001</v>
      </c>
      <c r="AH87">
        <v>6.0138239999999996</v>
      </c>
      <c r="AI87">
        <v>5.9953089999999998</v>
      </c>
      <c r="AJ87">
        <v>5.9838760000000004</v>
      </c>
      <c r="AK87">
        <v>5.9731480000000001</v>
      </c>
      <c r="AL87">
        <v>5.9684460000000001</v>
      </c>
      <c r="AM87">
        <v>5.9573970000000003</v>
      </c>
      <c r="AN87">
        <v>5.9414009999999999</v>
      </c>
      <c r="AO87" s="1">
        <v>-4.0000000000000001E-3</v>
      </c>
    </row>
    <row r="88" spans="1:41" hidden="1" x14ac:dyDescent="0.2">
      <c r="A88" t="s">
        <v>334</v>
      </c>
      <c r="B88" t="s">
        <v>13</v>
      </c>
      <c r="C88" t="s">
        <v>2648</v>
      </c>
      <c r="D88" t="s">
        <v>2672</v>
      </c>
      <c r="E88" t="s">
        <v>2655</v>
      </c>
      <c r="F88" t="s">
        <v>2652</v>
      </c>
      <c r="H88" t="s">
        <v>142</v>
      </c>
      <c r="I88" t="s">
        <v>10</v>
      </c>
      <c r="K88">
        <v>6.7161840000000002</v>
      </c>
      <c r="L88">
        <v>6.1097099999999998</v>
      </c>
      <c r="M88">
        <v>5.5735289999999997</v>
      </c>
      <c r="N88">
        <v>5.1328899999999997</v>
      </c>
      <c r="O88">
        <v>4.9154910000000003</v>
      </c>
      <c r="P88">
        <v>4.8274530000000002</v>
      </c>
      <c r="Q88">
        <v>4.8205799999999996</v>
      </c>
      <c r="R88">
        <v>4.8862779999999999</v>
      </c>
      <c r="S88">
        <v>4.958361</v>
      </c>
      <c r="T88">
        <v>5.0172629999999998</v>
      </c>
      <c r="U88">
        <v>5.1059229999999998</v>
      </c>
      <c r="V88">
        <v>5.1087290000000003</v>
      </c>
      <c r="W88">
        <v>5.1365420000000004</v>
      </c>
      <c r="X88">
        <v>5.1304109999999996</v>
      </c>
      <c r="Y88">
        <v>5.1008930000000001</v>
      </c>
      <c r="Z88">
        <v>5.0795760000000003</v>
      </c>
      <c r="AA88">
        <v>5.0644349999999996</v>
      </c>
      <c r="AB88">
        <v>5.0249040000000003</v>
      </c>
      <c r="AC88">
        <v>5.01647</v>
      </c>
      <c r="AD88">
        <v>4.9675989999999999</v>
      </c>
      <c r="AE88">
        <v>4.934774</v>
      </c>
      <c r="AF88">
        <v>4.873075</v>
      </c>
      <c r="AG88">
        <v>4.8382699999999996</v>
      </c>
      <c r="AH88">
        <v>4.8123950000000004</v>
      </c>
      <c r="AI88">
        <v>4.8031709999999999</v>
      </c>
      <c r="AJ88">
        <v>4.7619999999999996</v>
      </c>
      <c r="AK88">
        <v>4.7249639999999999</v>
      </c>
      <c r="AL88">
        <v>4.6871619999999998</v>
      </c>
      <c r="AM88">
        <v>4.6753770000000001</v>
      </c>
      <c r="AN88">
        <v>4.6645139999999996</v>
      </c>
      <c r="AO88" s="1">
        <v>-1.2E-2</v>
      </c>
    </row>
    <row r="89" spans="1:41" hidden="1" x14ac:dyDescent="0.2">
      <c r="A89" t="s">
        <v>334</v>
      </c>
      <c r="B89" t="s">
        <v>15</v>
      </c>
      <c r="C89" t="s">
        <v>2648</v>
      </c>
      <c r="D89" t="s">
        <v>2672</v>
      </c>
      <c r="E89" t="s">
        <v>2655</v>
      </c>
      <c r="F89" t="s">
        <v>2653</v>
      </c>
      <c r="H89" t="s">
        <v>143</v>
      </c>
      <c r="I89" t="s">
        <v>10</v>
      </c>
      <c r="K89">
        <v>6.7132310000000004</v>
      </c>
      <c r="L89">
        <v>6.9778289999999998</v>
      </c>
      <c r="M89">
        <v>6.8414380000000001</v>
      </c>
      <c r="N89">
        <v>6.783042</v>
      </c>
      <c r="O89">
        <v>6.7906209999999998</v>
      </c>
      <c r="P89">
        <v>6.9231579999999999</v>
      </c>
      <c r="Q89">
        <v>7.0399440000000002</v>
      </c>
      <c r="R89">
        <v>7.3402440000000002</v>
      </c>
      <c r="S89">
        <v>7.6796329999999999</v>
      </c>
      <c r="T89">
        <v>7.9065899999999996</v>
      </c>
      <c r="U89">
        <v>8.1480270000000008</v>
      </c>
      <c r="V89">
        <v>8.3553529999999991</v>
      </c>
      <c r="W89">
        <v>8.6019850000000009</v>
      </c>
      <c r="X89">
        <v>8.7333770000000008</v>
      </c>
      <c r="Y89">
        <v>8.8199199999999998</v>
      </c>
      <c r="Z89">
        <v>8.9837290000000003</v>
      </c>
      <c r="AA89">
        <v>9.0610289999999996</v>
      </c>
      <c r="AB89">
        <v>9.1325149999999997</v>
      </c>
      <c r="AC89">
        <v>9.2380479999999991</v>
      </c>
      <c r="AD89">
        <v>9.3578119999999991</v>
      </c>
      <c r="AE89">
        <v>9.3749070000000003</v>
      </c>
      <c r="AF89">
        <v>9.3286239999999996</v>
      </c>
      <c r="AG89">
        <v>9.2920379999999998</v>
      </c>
      <c r="AH89">
        <v>9.3953369999999996</v>
      </c>
      <c r="AI89">
        <v>9.437595</v>
      </c>
      <c r="AJ89">
        <v>9.491244</v>
      </c>
      <c r="AK89">
        <v>9.5432849999999991</v>
      </c>
      <c r="AL89">
        <v>9.5715959999999995</v>
      </c>
      <c r="AM89">
        <v>9.6479490000000006</v>
      </c>
      <c r="AN89">
        <v>9.7170769999999997</v>
      </c>
      <c r="AO89" s="1">
        <v>1.2999999999999999E-2</v>
      </c>
    </row>
    <row r="90" spans="1:41" hidden="1" x14ac:dyDescent="0.2">
      <c r="A90" t="s">
        <v>623</v>
      </c>
      <c r="B90" t="s">
        <v>11</v>
      </c>
      <c r="C90" t="s">
        <v>2648</v>
      </c>
      <c r="D90" t="s">
        <v>2672</v>
      </c>
      <c r="E90" t="s">
        <v>2655</v>
      </c>
      <c r="F90" t="s">
        <v>2651</v>
      </c>
      <c r="H90" t="s">
        <v>443</v>
      </c>
      <c r="I90" t="s">
        <v>10</v>
      </c>
      <c r="K90">
        <v>7.175014</v>
      </c>
      <c r="L90">
        <v>7.0807250000000002</v>
      </c>
      <c r="M90">
        <v>6.6970450000000001</v>
      </c>
      <c r="N90">
        <v>6.302905</v>
      </c>
      <c r="O90">
        <v>6.1535089999999997</v>
      </c>
      <c r="P90">
        <v>6.0513120000000002</v>
      </c>
      <c r="Q90">
        <v>6.0306790000000001</v>
      </c>
      <c r="R90">
        <v>6.0673979999999998</v>
      </c>
      <c r="S90">
        <v>6.2032160000000003</v>
      </c>
      <c r="T90">
        <v>6.2517129999999996</v>
      </c>
      <c r="U90">
        <v>6.3478339999999998</v>
      </c>
      <c r="V90">
        <v>6.3213780000000002</v>
      </c>
      <c r="W90">
        <v>6.4400880000000003</v>
      </c>
      <c r="X90">
        <v>6.4285209999999999</v>
      </c>
      <c r="Y90">
        <v>6.4151059999999998</v>
      </c>
      <c r="Z90">
        <v>6.4019620000000002</v>
      </c>
      <c r="AA90">
        <v>6.4273290000000003</v>
      </c>
      <c r="AB90">
        <v>6.4139520000000001</v>
      </c>
      <c r="AC90">
        <v>6.4139220000000003</v>
      </c>
      <c r="AD90">
        <v>6.3654609999999998</v>
      </c>
      <c r="AE90">
        <v>6.2355070000000001</v>
      </c>
      <c r="AF90">
        <v>6.1782320000000004</v>
      </c>
      <c r="AG90">
        <v>6.1244810000000003</v>
      </c>
      <c r="AH90">
        <v>6.0370379999999999</v>
      </c>
      <c r="AI90">
        <v>6.0211550000000003</v>
      </c>
      <c r="AJ90">
        <v>6.0082240000000002</v>
      </c>
      <c r="AK90">
        <v>5.9789839999999996</v>
      </c>
      <c r="AL90">
        <v>5.9254790000000002</v>
      </c>
      <c r="AM90">
        <v>5.947838</v>
      </c>
      <c r="AN90">
        <v>5.9183029999999999</v>
      </c>
      <c r="AO90" s="1">
        <v>-7.0000000000000001E-3</v>
      </c>
    </row>
    <row r="91" spans="1:41" hidden="1" x14ac:dyDescent="0.2">
      <c r="A91" t="s">
        <v>623</v>
      </c>
      <c r="B91" t="s">
        <v>13</v>
      </c>
      <c r="C91" t="s">
        <v>2648</v>
      </c>
      <c r="D91" t="s">
        <v>2672</v>
      </c>
      <c r="E91" t="s">
        <v>2655</v>
      </c>
      <c r="F91" t="s">
        <v>2652</v>
      </c>
      <c r="H91" t="s">
        <v>444</v>
      </c>
      <c r="I91" t="s">
        <v>10</v>
      </c>
      <c r="K91">
        <v>7.2145910000000004</v>
      </c>
      <c r="L91">
        <v>6.809412</v>
      </c>
      <c r="M91">
        <v>6.2345810000000004</v>
      </c>
      <c r="N91">
        <v>5.813123</v>
      </c>
      <c r="O91">
        <v>5.545928</v>
      </c>
      <c r="P91">
        <v>5.4390850000000004</v>
      </c>
      <c r="Q91">
        <v>5.4023110000000001</v>
      </c>
      <c r="R91">
        <v>5.3971119999999999</v>
      </c>
      <c r="S91">
        <v>5.511063</v>
      </c>
      <c r="T91">
        <v>5.5294619999999997</v>
      </c>
      <c r="U91">
        <v>5.6026109999999996</v>
      </c>
      <c r="V91">
        <v>5.5901199999999998</v>
      </c>
      <c r="W91">
        <v>5.6097229999999998</v>
      </c>
      <c r="X91">
        <v>5.6176380000000004</v>
      </c>
      <c r="Y91">
        <v>5.5979000000000001</v>
      </c>
      <c r="Z91">
        <v>5.5391079999999997</v>
      </c>
      <c r="AA91">
        <v>5.5725759999999998</v>
      </c>
      <c r="AB91">
        <v>5.5315139999999996</v>
      </c>
      <c r="AC91">
        <v>5.5046609999999996</v>
      </c>
      <c r="AD91">
        <v>5.4248729999999998</v>
      </c>
      <c r="AE91">
        <v>5.4304329999999998</v>
      </c>
      <c r="AF91">
        <v>5.3667290000000003</v>
      </c>
      <c r="AG91">
        <v>5.3209010000000001</v>
      </c>
      <c r="AH91">
        <v>5.2604369999999996</v>
      </c>
      <c r="AI91">
        <v>5.2927600000000004</v>
      </c>
      <c r="AJ91">
        <v>5.0360550000000002</v>
      </c>
      <c r="AK91">
        <v>4.9069060000000002</v>
      </c>
      <c r="AL91">
        <v>4.7923280000000004</v>
      </c>
      <c r="AM91">
        <v>4.6928809999999999</v>
      </c>
      <c r="AN91">
        <v>4.62087</v>
      </c>
      <c r="AO91" s="1">
        <v>-1.4999999999999999E-2</v>
      </c>
    </row>
    <row r="92" spans="1:41" hidden="1" x14ac:dyDescent="0.2">
      <c r="A92" t="s">
        <v>623</v>
      </c>
      <c r="B92" t="s">
        <v>15</v>
      </c>
      <c r="C92" t="s">
        <v>2648</v>
      </c>
      <c r="D92" t="s">
        <v>2672</v>
      </c>
      <c r="E92" t="s">
        <v>2655</v>
      </c>
      <c r="F92" t="s">
        <v>2653</v>
      </c>
      <c r="H92" t="s">
        <v>445</v>
      </c>
      <c r="I92" t="s">
        <v>10</v>
      </c>
      <c r="K92">
        <v>7.1619440000000001</v>
      </c>
      <c r="L92">
        <v>7.5327979999999997</v>
      </c>
      <c r="M92">
        <v>7.4816969999999996</v>
      </c>
      <c r="N92">
        <v>7.2909470000000001</v>
      </c>
      <c r="O92">
        <v>7.2516720000000001</v>
      </c>
      <c r="P92">
        <v>7.3041239999999998</v>
      </c>
      <c r="Q92">
        <v>7.393872</v>
      </c>
      <c r="R92">
        <v>7.6238489999999999</v>
      </c>
      <c r="S92">
        <v>7.9207470000000004</v>
      </c>
      <c r="T92">
        <v>8.1156609999999993</v>
      </c>
      <c r="U92">
        <v>8.3305810000000005</v>
      </c>
      <c r="V92">
        <v>8.4905570000000008</v>
      </c>
      <c r="W92">
        <v>8.6159119999999998</v>
      </c>
      <c r="X92">
        <v>8.7489609999999995</v>
      </c>
      <c r="Y92">
        <v>8.8668600000000009</v>
      </c>
      <c r="Z92">
        <v>8.9920760000000008</v>
      </c>
      <c r="AA92">
        <v>9.0900510000000008</v>
      </c>
      <c r="AB92">
        <v>9.1206270000000007</v>
      </c>
      <c r="AC92">
        <v>9.1651790000000002</v>
      </c>
      <c r="AD92">
        <v>9.2576269999999994</v>
      </c>
      <c r="AE92">
        <v>9.3006960000000003</v>
      </c>
      <c r="AF92">
        <v>9.2602620000000009</v>
      </c>
      <c r="AG92">
        <v>9.2163509999999995</v>
      </c>
      <c r="AH92">
        <v>9.2245159999999995</v>
      </c>
      <c r="AI92">
        <v>9.2561490000000006</v>
      </c>
      <c r="AJ92">
        <v>9.2988309999999998</v>
      </c>
      <c r="AK92">
        <v>9.3153030000000001</v>
      </c>
      <c r="AL92">
        <v>9.3404050000000005</v>
      </c>
      <c r="AM92">
        <v>9.3999410000000001</v>
      </c>
      <c r="AN92">
        <v>9.4705309999999994</v>
      </c>
      <c r="AO92" s="1">
        <v>0.01</v>
      </c>
    </row>
    <row r="93" spans="1:41" hidden="1" x14ac:dyDescent="0.2">
      <c r="A93" t="s">
        <v>912</v>
      </c>
      <c r="B93" t="s">
        <v>11</v>
      </c>
      <c r="C93" t="s">
        <v>2648</v>
      </c>
      <c r="D93" t="s">
        <v>2672</v>
      </c>
      <c r="E93" t="s">
        <v>2655</v>
      </c>
      <c r="F93" t="s">
        <v>2651</v>
      </c>
      <c r="H93" t="s">
        <v>732</v>
      </c>
      <c r="I93" t="s">
        <v>10</v>
      </c>
      <c r="K93">
        <v>10.071880999999999</v>
      </c>
      <c r="L93">
        <v>9.394622</v>
      </c>
      <c r="M93">
        <v>9.0493699999999997</v>
      </c>
      <c r="N93">
        <v>8.878914</v>
      </c>
      <c r="O93">
        <v>8.9984780000000004</v>
      </c>
      <c r="P93">
        <v>9.1899960000000007</v>
      </c>
      <c r="Q93">
        <v>9.4654860000000003</v>
      </c>
      <c r="R93">
        <v>9.5335940000000008</v>
      </c>
      <c r="S93">
        <v>9.7115299999999998</v>
      </c>
      <c r="T93">
        <v>9.8509239999999991</v>
      </c>
      <c r="U93">
        <v>9.8791980000000006</v>
      </c>
      <c r="V93">
        <v>9.8638600000000007</v>
      </c>
      <c r="W93">
        <v>9.8879809999999999</v>
      </c>
      <c r="X93">
        <v>9.9087599999999991</v>
      </c>
      <c r="Y93">
        <v>9.9014869999999995</v>
      </c>
      <c r="Z93">
        <v>9.8761840000000003</v>
      </c>
      <c r="AA93">
        <v>9.873761</v>
      </c>
      <c r="AB93">
        <v>9.8460180000000008</v>
      </c>
      <c r="AC93">
        <v>9.8468119999999999</v>
      </c>
      <c r="AD93">
        <v>9.8341510000000003</v>
      </c>
      <c r="AE93">
        <v>9.7296580000000006</v>
      </c>
      <c r="AF93">
        <v>9.7020750000000007</v>
      </c>
      <c r="AG93">
        <v>9.6777339999999992</v>
      </c>
      <c r="AH93">
        <v>9.7692999999999994</v>
      </c>
      <c r="AI93">
        <v>9.7901170000000004</v>
      </c>
      <c r="AJ93">
        <v>9.7788369999999993</v>
      </c>
      <c r="AK93">
        <v>9.7479890000000005</v>
      </c>
      <c r="AL93">
        <v>9.719303</v>
      </c>
      <c r="AM93">
        <v>9.7244449999999993</v>
      </c>
      <c r="AN93">
        <v>9.7250139999999998</v>
      </c>
      <c r="AO93" s="1">
        <v>-1E-3</v>
      </c>
    </row>
    <row r="94" spans="1:41" hidden="1" x14ac:dyDescent="0.2">
      <c r="A94" t="s">
        <v>912</v>
      </c>
      <c r="B94" t="s">
        <v>13</v>
      </c>
      <c r="C94" t="s">
        <v>2648</v>
      </c>
      <c r="D94" t="s">
        <v>2672</v>
      </c>
      <c r="E94" t="s">
        <v>2655</v>
      </c>
      <c r="F94" t="s">
        <v>2652</v>
      </c>
      <c r="H94" t="s">
        <v>733</v>
      </c>
      <c r="I94" t="s">
        <v>10</v>
      </c>
      <c r="K94">
        <v>10.086095</v>
      </c>
      <c r="L94">
        <v>9.1935020000000005</v>
      </c>
      <c r="M94">
        <v>8.7206469999999996</v>
      </c>
      <c r="N94">
        <v>8.5316559999999999</v>
      </c>
      <c r="O94">
        <v>8.7910179999999993</v>
      </c>
      <c r="P94">
        <v>8.9160590000000006</v>
      </c>
      <c r="Q94">
        <v>9.0570079999999997</v>
      </c>
      <c r="R94">
        <v>9.111694</v>
      </c>
      <c r="S94">
        <v>9.2214810000000007</v>
      </c>
      <c r="T94">
        <v>9.3792910000000003</v>
      </c>
      <c r="U94">
        <v>9.4052849999999992</v>
      </c>
      <c r="V94">
        <v>9.3822349999999997</v>
      </c>
      <c r="W94">
        <v>9.5243350000000007</v>
      </c>
      <c r="X94">
        <v>9.5187659999999994</v>
      </c>
      <c r="Y94">
        <v>9.4761039999999994</v>
      </c>
      <c r="Z94">
        <v>9.4169739999999997</v>
      </c>
      <c r="AA94">
        <v>9.4257880000000007</v>
      </c>
      <c r="AB94">
        <v>9.3864570000000001</v>
      </c>
      <c r="AC94">
        <v>9.2561309999999999</v>
      </c>
      <c r="AD94">
        <v>9.1964050000000004</v>
      </c>
      <c r="AE94">
        <v>9.1667050000000003</v>
      </c>
      <c r="AF94">
        <v>9.1267650000000007</v>
      </c>
      <c r="AG94">
        <v>9.1337089999999996</v>
      </c>
      <c r="AH94">
        <v>9.1971740000000004</v>
      </c>
      <c r="AI94">
        <v>9.2580760000000009</v>
      </c>
      <c r="AJ94">
        <v>9.0604099999999992</v>
      </c>
      <c r="AK94">
        <v>8.9920559999999998</v>
      </c>
      <c r="AL94">
        <v>8.9105419999999995</v>
      </c>
      <c r="AM94">
        <v>8.7881619999999998</v>
      </c>
      <c r="AN94">
        <v>8.6920579999999994</v>
      </c>
      <c r="AO94" s="1">
        <v>-5.0000000000000001E-3</v>
      </c>
    </row>
    <row r="95" spans="1:41" hidden="1" x14ac:dyDescent="0.2">
      <c r="A95" t="s">
        <v>912</v>
      </c>
      <c r="B95" t="s">
        <v>15</v>
      </c>
      <c r="C95" t="s">
        <v>2648</v>
      </c>
      <c r="D95" t="s">
        <v>2672</v>
      </c>
      <c r="E95" t="s">
        <v>2655</v>
      </c>
      <c r="F95" t="s">
        <v>2653</v>
      </c>
      <c r="H95" t="s">
        <v>734</v>
      </c>
      <c r="I95" t="s">
        <v>10</v>
      </c>
      <c r="K95">
        <v>10.067444999999999</v>
      </c>
      <c r="L95">
        <v>9.7976720000000004</v>
      </c>
      <c r="M95">
        <v>9.5303290000000001</v>
      </c>
      <c r="N95">
        <v>9.6386459999999996</v>
      </c>
      <c r="O95">
        <v>9.8549950000000006</v>
      </c>
      <c r="P95">
        <v>10.107284999999999</v>
      </c>
      <c r="Q95">
        <v>10.389571999999999</v>
      </c>
      <c r="R95">
        <v>10.580558999999999</v>
      </c>
      <c r="S95">
        <v>10.887435999999999</v>
      </c>
      <c r="T95">
        <v>11.071351999999999</v>
      </c>
      <c r="U95">
        <v>11.256341000000001</v>
      </c>
      <c r="V95">
        <v>11.347759</v>
      </c>
      <c r="W95">
        <v>11.455581</v>
      </c>
      <c r="X95">
        <v>11.502575999999999</v>
      </c>
      <c r="Y95">
        <v>11.529191000000001</v>
      </c>
      <c r="Z95">
        <v>11.642149</v>
      </c>
      <c r="AA95">
        <v>11.709289999999999</v>
      </c>
      <c r="AB95">
        <v>11.750518</v>
      </c>
      <c r="AC95">
        <v>11.816271</v>
      </c>
      <c r="AD95">
        <v>11.876328000000001</v>
      </c>
      <c r="AE95">
        <v>11.829069</v>
      </c>
      <c r="AF95">
        <v>11.812799</v>
      </c>
      <c r="AG95">
        <v>11.775257999999999</v>
      </c>
      <c r="AH95">
        <v>11.865917</v>
      </c>
      <c r="AI95">
        <v>11.907857</v>
      </c>
      <c r="AJ95">
        <v>11.956564999999999</v>
      </c>
      <c r="AK95">
        <v>11.991</v>
      </c>
      <c r="AL95">
        <v>12.031433</v>
      </c>
      <c r="AM95">
        <v>12.110365</v>
      </c>
      <c r="AN95">
        <v>12.172553000000001</v>
      </c>
      <c r="AO95" s="1">
        <v>7.0000000000000001E-3</v>
      </c>
    </row>
    <row r="96" spans="1:41" hidden="1" x14ac:dyDescent="0.2">
      <c r="A96" t="s">
        <v>1201</v>
      </c>
      <c r="B96" t="s">
        <v>11</v>
      </c>
      <c r="C96" t="s">
        <v>2648</v>
      </c>
      <c r="D96" t="s">
        <v>2672</v>
      </c>
      <c r="E96" t="s">
        <v>2655</v>
      </c>
      <c r="F96" t="s">
        <v>2651</v>
      </c>
      <c r="H96" t="s">
        <v>1021</v>
      </c>
      <c r="I96" t="s">
        <v>10</v>
      </c>
      <c r="K96">
        <v>6.4222549999999998</v>
      </c>
      <c r="L96">
        <v>6.5514380000000001</v>
      </c>
      <c r="M96">
        <v>6.2947920000000002</v>
      </c>
      <c r="N96">
        <v>6.0276730000000001</v>
      </c>
      <c r="O96">
        <v>5.8760250000000003</v>
      </c>
      <c r="P96">
        <v>5.8797290000000002</v>
      </c>
      <c r="Q96">
        <v>5.9700490000000004</v>
      </c>
      <c r="R96">
        <v>6.1350829999999998</v>
      </c>
      <c r="S96">
        <v>6.30213</v>
      </c>
      <c r="T96">
        <v>6.3900800000000002</v>
      </c>
      <c r="U96">
        <v>6.4820380000000002</v>
      </c>
      <c r="V96">
        <v>6.5016720000000001</v>
      </c>
      <c r="W96">
        <v>6.5715219999999999</v>
      </c>
      <c r="X96">
        <v>6.5872200000000003</v>
      </c>
      <c r="Y96">
        <v>6.5536490000000001</v>
      </c>
      <c r="Z96">
        <v>6.5431660000000003</v>
      </c>
      <c r="AA96">
        <v>6.5681859999999999</v>
      </c>
      <c r="AB96">
        <v>6.5711930000000001</v>
      </c>
      <c r="AC96">
        <v>6.5696760000000003</v>
      </c>
      <c r="AD96">
        <v>6.5840949999999996</v>
      </c>
      <c r="AE96">
        <v>6.588705</v>
      </c>
      <c r="AF96">
        <v>6.5652670000000004</v>
      </c>
      <c r="AG96">
        <v>6.5671160000000004</v>
      </c>
      <c r="AH96">
        <v>6.5191439999999998</v>
      </c>
      <c r="AI96">
        <v>6.4928619999999997</v>
      </c>
      <c r="AJ96">
        <v>6.4902340000000001</v>
      </c>
      <c r="AK96">
        <v>6.483962</v>
      </c>
      <c r="AL96">
        <v>6.4805789999999996</v>
      </c>
      <c r="AM96">
        <v>6.4739959999999996</v>
      </c>
      <c r="AN96">
        <v>6.4672219999999996</v>
      </c>
      <c r="AO96" s="1">
        <v>0</v>
      </c>
    </row>
    <row r="97" spans="1:41" hidden="1" x14ac:dyDescent="0.2">
      <c r="A97" t="s">
        <v>1201</v>
      </c>
      <c r="B97" t="s">
        <v>13</v>
      </c>
      <c r="C97" t="s">
        <v>2648</v>
      </c>
      <c r="D97" t="s">
        <v>2672</v>
      </c>
      <c r="E97" t="s">
        <v>2655</v>
      </c>
      <c r="F97" t="s">
        <v>2652</v>
      </c>
      <c r="H97" t="s">
        <v>1022</v>
      </c>
      <c r="I97" t="s">
        <v>10</v>
      </c>
      <c r="K97">
        <v>6.4190649999999998</v>
      </c>
      <c r="L97">
        <v>6.3328100000000003</v>
      </c>
      <c r="M97">
        <v>5.8958750000000002</v>
      </c>
      <c r="N97">
        <v>5.4977029999999996</v>
      </c>
      <c r="O97">
        <v>5.2163550000000001</v>
      </c>
      <c r="P97">
        <v>5.1494869999999997</v>
      </c>
      <c r="Q97">
        <v>5.2129159999999999</v>
      </c>
      <c r="R97">
        <v>5.3170859999999998</v>
      </c>
      <c r="S97">
        <v>5.4393190000000002</v>
      </c>
      <c r="T97">
        <v>5.5072380000000001</v>
      </c>
      <c r="U97">
        <v>5.5390579999999998</v>
      </c>
      <c r="V97">
        <v>5.5446559999999998</v>
      </c>
      <c r="W97">
        <v>5.6064809999999996</v>
      </c>
      <c r="X97">
        <v>5.6041970000000001</v>
      </c>
      <c r="Y97">
        <v>5.5788760000000002</v>
      </c>
      <c r="Z97">
        <v>5.5523819999999997</v>
      </c>
      <c r="AA97">
        <v>5.5267520000000001</v>
      </c>
      <c r="AB97">
        <v>5.4646840000000001</v>
      </c>
      <c r="AC97">
        <v>5.4564120000000003</v>
      </c>
      <c r="AD97">
        <v>5.4163490000000003</v>
      </c>
      <c r="AE97">
        <v>5.3673339999999996</v>
      </c>
      <c r="AF97">
        <v>5.2919270000000003</v>
      </c>
      <c r="AG97">
        <v>5.2603590000000002</v>
      </c>
      <c r="AH97">
        <v>5.2472839999999996</v>
      </c>
      <c r="AI97">
        <v>5.2246410000000001</v>
      </c>
      <c r="AJ97">
        <v>5.2102120000000003</v>
      </c>
      <c r="AK97">
        <v>5.1839389999999996</v>
      </c>
      <c r="AL97">
        <v>5.13788</v>
      </c>
      <c r="AM97">
        <v>5.1453530000000001</v>
      </c>
      <c r="AN97">
        <v>5.142576</v>
      </c>
      <c r="AO97" s="1">
        <v>-8.0000000000000002E-3</v>
      </c>
    </row>
    <row r="98" spans="1:41" hidden="1" x14ac:dyDescent="0.2">
      <c r="A98" t="s">
        <v>1201</v>
      </c>
      <c r="B98" t="s">
        <v>15</v>
      </c>
      <c r="C98" t="s">
        <v>2648</v>
      </c>
      <c r="D98" t="s">
        <v>2672</v>
      </c>
      <c r="E98" t="s">
        <v>2655</v>
      </c>
      <c r="F98" t="s">
        <v>2653</v>
      </c>
      <c r="H98" t="s">
        <v>1023</v>
      </c>
      <c r="I98" t="s">
        <v>10</v>
      </c>
      <c r="K98">
        <v>6.4236950000000004</v>
      </c>
      <c r="L98">
        <v>7.1662270000000001</v>
      </c>
      <c r="M98">
        <v>7.1051630000000001</v>
      </c>
      <c r="N98">
        <v>7.0888119999999999</v>
      </c>
      <c r="O98">
        <v>7.0680579999999997</v>
      </c>
      <c r="P98">
        <v>7.2251050000000001</v>
      </c>
      <c r="Q98">
        <v>7.3689499999999999</v>
      </c>
      <c r="R98">
        <v>7.6809849999999997</v>
      </c>
      <c r="S98">
        <v>8.0504420000000003</v>
      </c>
      <c r="T98">
        <v>8.2657950000000007</v>
      </c>
      <c r="U98">
        <v>8.5084230000000005</v>
      </c>
      <c r="V98">
        <v>8.7067340000000009</v>
      </c>
      <c r="W98">
        <v>8.9148879999999995</v>
      </c>
      <c r="X98">
        <v>9.0481909999999992</v>
      </c>
      <c r="Y98">
        <v>9.0973780000000009</v>
      </c>
      <c r="Z98">
        <v>9.260802</v>
      </c>
      <c r="AA98">
        <v>9.3432890000000004</v>
      </c>
      <c r="AB98">
        <v>9.4241010000000003</v>
      </c>
      <c r="AC98">
        <v>9.5377220000000005</v>
      </c>
      <c r="AD98">
        <v>9.6203830000000004</v>
      </c>
      <c r="AE98">
        <v>9.6862169999999992</v>
      </c>
      <c r="AF98">
        <v>9.6454529999999998</v>
      </c>
      <c r="AG98">
        <v>9.6182540000000003</v>
      </c>
      <c r="AH98">
        <v>9.7226250000000007</v>
      </c>
      <c r="AI98">
        <v>9.7814139999999998</v>
      </c>
      <c r="AJ98">
        <v>9.8682289999999995</v>
      </c>
      <c r="AK98">
        <v>9.9209829999999997</v>
      </c>
      <c r="AL98">
        <v>9.9578349999999993</v>
      </c>
      <c r="AM98">
        <v>10.016844000000001</v>
      </c>
      <c r="AN98">
        <v>10.090552000000001</v>
      </c>
      <c r="AO98" s="1">
        <v>1.6E-2</v>
      </c>
    </row>
    <row r="99" spans="1:41" hidden="1" x14ac:dyDescent="0.2">
      <c r="A99" t="s">
        <v>1490</v>
      </c>
      <c r="B99" t="s">
        <v>11</v>
      </c>
      <c r="C99" t="s">
        <v>2648</v>
      </c>
      <c r="D99" t="s">
        <v>2672</v>
      </c>
      <c r="E99" t="s">
        <v>2655</v>
      </c>
      <c r="F99" t="s">
        <v>2651</v>
      </c>
      <c r="H99" t="s">
        <v>1310</v>
      </c>
      <c r="I99" t="s">
        <v>10</v>
      </c>
      <c r="K99">
        <v>7.177454</v>
      </c>
      <c r="L99">
        <v>6.4151090000000002</v>
      </c>
      <c r="M99">
        <v>6.1096320000000004</v>
      </c>
      <c r="N99">
        <v>5.8455729999999999</v>
      </c>
      <c r="O99">
        <v>5.7192530000000001</v>
      </c>
      <c r="P99">
        <v>5.752059</v>
      </c>
      <c r="Q99">
        <v>5.9428109999999998</v>
      </c>
      <c r="R99">
        <v>6.0938230000000004</v>
      </c>
      <c r="S99">
        <v>6.2376550000000002</v>
      </c>
      <c r="T99">
        <v>6.3640359999999996</v>
      </c>
      <c r="U99">
        <v>6.4452619999999996</v>
      </c>
      <c r="V99">
        <v>6.513306</v>
      </c>
      <c r="W99">
        <v>6.6477769999999996</v>
      </c>
      <c r="X99">
        <v>6.6367859999999999</v>
      </c>
      <c r="Y99">
        <v>6.6402510000000001</v>
      </c>
      <c r="Z99">
        <v>6.6195519999999997</v>
      </c>
      <c r="AA99">
        <v>6.6181780000000003</v>
      </c>
      <c r="AB99">
        <v>6.6225670000000001</v>
      </c>
      <c r="AC99">
        <v>6.6323780000000001</v>
      </c>
      <c r="AD99">
        <v>6.6414439999999999</v>
      </c>
      <c r="AE99">
        <v>6.6617069999999998</v>
      </c>
      <c r="AF99">
        <v>6.6313449999999996</v>
      </c>
      <c r="AG99">
        <v>6.6084849999999999</v>
      </c>
      <c r="AH99">
        <v>6.534878</v>
      </c>
      <c r="AI99">
        <v>6.5305020000000003</v>
      </c>
      <c r="AJ99">
        <v>6.5241819999999997</v>
      </c>
      <c r="AK99">
        <v>6.5168039999999996</v>
      </c>
      <c r="AL99">
        <v>6.5118879999999999</v>
      </c>
      <c r="AM99">
        <v>6.4912900000000002</v>
      </c>
      <c r="AN99">
        <v>6.4786960000000002</v>
      </c>
      <c r="AO99" s="1">
        <v>-4.0000000000000001E-3</v>
      </c>
    </row>
    <row r="100" spans="1:41" hidden="1" x14ac:dyDescent="0.2">
      <c r="A100" t="s">
        <v>1490</v>
      </c>
      <c r="B100" t="s">
        <v>13</v>
      </c>
      <c r="C100" t="s">
        <v>2648</v>
      </c>
      <c r="D100" t="s">
        <v>2672</v>
      </c>
      <c r="E100" t="s">
        <v>2655</v>
      </c>
      <c r="F100" t="s">
        <v>2652</v>
      </c>
      <c r="H100" t="s">
        <v>1311</v>
      </c>
      <c r="I100" t="s">
        <v>10</v>
      </c>
      <c r="K100">
        <v>7.1465459999999998</v>
      </c>
      <c r="L100">
        <v>6.1593559999999998</v>
      </c>
      <c r="M100">
        <v>5.6912710000000004</v>
      </c>
      <c r="N100">
        <v>5.3210740000000003</v>
      </c>
      <c r="O100">
        <v>5.1537360000000003</v>
      </c>
      <c r="P100">
        <v>5.115837</v>
      </c>
      <c r="Q100">
        <v>5.1825780000000004</v>
      </c>
      <c r="R100">
        <v>5.2488239999999999</v>
      </c>
      <c r="S100">
        <v>5.3395640000000002</v>
      </c>
      <c r="T100">
        <v>5.4406150000000002</v>
      </c>
      <c r="U100">
        <v>5.492534</v>
      </c>
      <c r="V100">
        <v>5.5337249999999996</v>
      </c>
      <c r="W100">
        <v>5.580768</v>
      </c>
      <c r="X100">
        <v>5.6099249999999996</v>
      </c>
      <c r="Y100">
        <v>5.6007119999999997</v>
      </c>
      <c r="Z100">
        <v>5.6184459999999996</v>
      </c>
      <c r="AA100">
        <v>5.6113429999999997</v>
      </c>
      <c r="AB100">
        <v>5.5717819999999998</v>
      </c>
      <c r="AC100">
        <v>5.5592810000000004</v>
      </c>
      <c r="AD100">
        <v>5.5366439999999999</v>
      </c>
      <c r="AE100">
        <v>5.4995510000000003</v>
      </c>
      <c r="AF100">
        <v>5.4433749999999996</v>
      </c>
      <c r="AG100">
        <v>5.4117509999999998</v>
      </c>
      <c r="AH100">
        <v>5.4119289999999998</v>
      </c>
      <c r="AI100">
        <v>5.4237060000000001</v>
      </c>
      <c r="AJ100">
        <v>5.4473419999999999</v>
      </c>
      <c r="AK100">
        <v>5.495533</v>
      </c>
      <c r="AL100">
        <v>5.3680839999999996</v>
      </c>
      <c r="AM100">
        <v>5.3732670000000002</v>
      </c>
      <c r="AN100">
        <v>5.3879580000000002</v>
      </c>
      <c r="AO100" s="1">
        <v>-0.01</v>
      </c>
    </row>
    <row r="101" spans="1:41" hidden="1" x14ac:dyDescent="0.2">
      <c r="A101" t="s">
        <v>1490</v>
      </c>
      <c r="B101" t="s">
        <v>15</v>
      </c>
      <c r="C101" t="s">
        <v>2648</v>
      </c>
      <c r="D101" t="s">
        <v>2672</v>
      </c>
      <c r="E101" t="s">
        <v>2655</v>
      </c>
      <c r="F101" t="s">
        <v>2653</v>
      </c>
      <c r="H101" t="s">
        <v>1312</v>
      </c>
      <c r="I101" t="s">
        <v>10</v>
      </c>
      <c r="K101">
        <v>7.1788299999999996</v>
      </c>
      <c r="L101">
        <v>7.1200900000000003</v>
      </c>
      <c r="M101">
        <v>7.0027520000000001</v>
      </c>
      <c r="N101">
        <v>7.0183609999999996</v>
      </c>
      <c r="O101">
        <v>7.1127760000000002</v>
      </c>
      <c r="P101">
        <v>7.4503729999999999</v>
      </c>
      <c r="Q101">
        <v>7.6832310000000001</v>
      </c>
      <c r="R101">
        <v>8.0368870000000001</v>
      </c>
      <c r="S101">
        <v>8.358784</v>
      </c>
      <c r="T101">
        <v>8.6527340000000006</v>
      </c>
      <c r="U101">
        <v>8.8732930000000003</v>
      </c>
      <c r="V101">
        <v>9.0405219999999993</v>
      </c>
      <c r="W101">
        <v>9.191872</v>
      </c>
      <c r="X101">
        <v>9.3628140000000002</v>
      </c>
      <c r="Y101">
        <v>9.4683209999999995</v>
      </c>
      <c r="Z101">
        <v>9.6038270000000008</v>
      </c>
      <c r="AA101">
        <v>9.6810890000000001</v>
      </c>
      <c r="AB101">
        <v>9.7462610000000005</v>
      </c>
      <c r="AC101">
        <v>9.8466839999999998</v>
      </c>
      <c r="AD101">
        <v>9.9261049999999997</v>
      </c>
      <c r="AE101">
        <v>9.9588870000000007</v>
      </c>
      <c r="AF101">
        <v>9.8934899999999999</v>
      </c>
      <c r="AG101">
        <v>9.8290450000000007</v>
      </c>
      <c r="AH101">
        <v>9.9552239999999994</v>
      </c>
      <c r="AI101">
        <v>9.9818940000000005</v>
      </c>
      <c r="AJ101">
        <v>10.089786999999999</v>
      </c>
      <c r="AK101">
        <v>10.134497</v>
      </c>
      <c r="AL101">
        <v>10.178796999999999</v>
      </c>
      <c r="AM101">
        <v>10.273068</v>
      </c>
      <c r="AN101">
        <v>10.317550000000001</v>
      </c>
      <c r="AO101" s="1">
        <v>1.2999999999999999E-2</v>
      </c>
    </row>
    <row r="102" spans="1:41" hidden="1" x14ac:dyDescent="0.2">
      <c r="A102" t="s">
        <v>1779</v>
      </c>
      <c r="B102" t="s">
        <v>11</v>
      </c>
      <c r="C102" t="s">
        <v>2648</v>
      </c>
      <c r="D102" t="s">
        <v>2672</v>
      </c>
      <c r="E102" t="s">
        <v>2655</v>
      </c>
      <c r="F102" t="s">
        <v>2651</v>
      </c>
      <c r="H102" t="s">
        <v>1599</v>
      </c>
      <c r="I102" t="s">
        <v>10</v>
      </c>
      <c r="K102">
        <v>6.0691179999999996</v>
      </c>
      <c r="L102">
        <v>5.4114120000000003</v>
      </c>
      <c r="M102">
        <v>5.1373100000000003</v>
      </c>
      <c r="N102">
        <v>4.8327989999999996</v>
      </c>
      <c r="O102">
        <v>4.7396339999999997</v>
      </c>
      <c r="P102">
        <v>4.7600959999999999</v>
      </c>
      <c r="Q102">
        <v>4.965433</v>
      </c>
      <c r="R102">
        <v>5.0941020000000004</v>
      </c>
      <c r="S102">
        <v>5.1929650000000001</v>
      </c>
      <c r="T102">
        <v>5.285628</v>
      </c>
      <c r="U102">
        <v>5.3652379999999997</v>
      </c>
      <c r="V102">
        <v>5.3872450000000001</v>
      </c>
      <c r="W102">
        <v>5.4892159999999999</v>
      </c>
      <c r="X102">
        <v>5.5780839999999996</v>
      </c>
      <c r="Y102">
        <v>5.5520889999999996</v>
      </c>
      <c r="Z102">
        <v>5.5913719999999998</v>
      </c>
      <c r="AA102">
        <v>5.6065860000000001</v>
      </c>
      <c r="AB102">
        <v>5.616282</v>
      </c>
      <c r="AC102">
        <v>5.599647</v>
      </c>
      <c r="AD102">
        <v>5.6325779999999996</v>
      </c>
      <c r="AE102">
        <v>5.6330970000000002</v>
      </c>
      <c r="AF102">
        <v>5.6032869999999999</v>
      </c>
      <c r="AG102">
        <v>5.5850369999999998</v>
      </c>
      <c r="AH102">
        <v>5.510338</v>
      </c>
      <c r="AI102">
        <v>5.4614609999999999</v>
      </c>
      <c r="AJ102">
        <v>5.452725</v>
      </c>
      <c r="AK102">
        <v>5.4410449999999999</v>
      </c>
      <c r="AL102">
        <v>5.4865870000000001</v>
      </c>
      <c r="AM102">
        <v>5.4801820000000001</v>
      </c>
      <c r="AN102">
        <v>5.4428020000000004</v>
      </c>
      <c r="AO102" s="1">
        <v>-4.0000000000000001E-3</v>
      </c>
    </row>
    <row r="103" spans="1:41" hidden="1" x14ac:dyDescent="0.2">
      <c r="A103" t="s">
        <v>1779</v>
      </c>
      <c r="B103" t="s">
        <v>13</v>
      </c>
      <c r="C103" t="s">
        <v>2648</v>
      </c>
      <c r="D103" t="s">
        <v>2672</v>
      </c>
      <c r="E103" t="s">
        <v>2655</v>
      </c>
      <c r="F103" t="s">
        <v>2652</v>
      </c>
      <c r="H103" t="s">
        <v>1600</v>
      </c>
      <c r="I103" t="s">
        <v>10</v>
      </c>
      <c r="K103">
        <v>6.0485819999999997</v>
      </c>
      <c r="L103">
        <v>5.1466260000000004</v>
      </c>
      <c r="M103">
        <v>4.6742520000000001</v>
      </c>
      <c r="N103">
        <v>4.2968359999999999</v>
      </c>
      <c r="O103">
        <v>4.1726359999999998</v>
      </c>
      <c r="P103">
        <v>4.1406590000000003</v>
      </c>
      <c r="Q103">
        <v>4.2298580000000001</v>
      </c>
      <c r="R103">
        <v>4.2747830000000002</v>
      </c>
      <c r="S103">
        <v>4.3306649999999998</v>
      </c>
      <c r="T103">
        <v>4.4052189999999998</v>
      </c>
      <c r="U103">
        <v>4.4351200000000004</v>
      </c>
      <c r="V103">
        <v>4.4221269999999997</v>
      </c>
      <c r="W103">
        <v>4.4718309999999999</v>
      </c>
      <c r="X103">
        <v>4.4610370000000001</v>
      </c>
      <c r="Y103">
        <v>4.4378399999999996</v>
      </c>
      <c r="Z103">
        <v>4.4125249999999996</v>
      </c>
      <c r="AA103">
        <v>4.4016310000000001</v>
      </c>
      <c r="AB103">
        <v>4.3695940000000002</v>
      </c>
      <c r="AC103">
        <v>4.3741120000000002</v>
      </c>
      <c r="AD103">
        <v>4.3282100000000003</v>
      </c>
      <c r="AE103">
        <v>4.287471</v>
      </c>
      <c r="AF103">
        <v>4.2197899999999997</v>
      </c>
      <c r="AG103">
        <v>4.1937879999999996</v>
      </c>
      <c r="AH103">
        <v>4.1585559999999999</v>
      </c>
      <c r="AI103">
        <v>4.1324820000000004</v>
      </c>
      <c r="AJ103">
        <v>4.1077450000000004</v>
      </c>
      <c r="AK103">
        <v>4.0571999999999999</v>
      </c>
      <c r="AL103">
        <v>4.0568229999999996</v>
      </c>
      <c r="AM103">
        <v>4.0544190000000002</v>
      </c>
      <c r="AN103">
        <v>4.053401</v>
      </c>
      <c r="AO103" s="1">
        <v>-1.4E-2</v>
      </c>
    </row>
    <row r="104" spans="1:41" hidden="1" x14ac:dyDescent="0.2">
      <c r="A104" t="s">
        <v>1779</v>
      </c>
      <c r="B104" t="s">
        <v>15</v>
      </c>
      <c r="C104" t="s">
        <v>2648</v>
      </c>
      <c r="D104" t="s">
        <v>2672</v>
      </c>
      <c r="E104" t="s">
        <v>2655</v>
      </c>
      <c r="F104" t="s">
        <v>2653</v>
      </c>
      <c r="H104" t="s">
        <v>1601</v>
      </c>
      <c r="I104" t="s">
        <v>10</v>
      </c>
      <c r="K104">
        <v>6.071485</v>
      </c>
      <c r="L104">
        <v>6.0929270000000004</v>
      </c>
      <c r="M104">
        <v>6.0320200000000002</v>
      </c>
      <c r="N104">
        <v>5.9659219999999999</v>
      </c>
      <c r="O104">
        <v>6.0785650000000002</v>
      </c>
      <c r="P104">
        <v>6.2354079999999996</v>
      </c>
      <c r="Q104">
        <v>6.4305199999999996</v>
      </c>
      <c r="R104">
        <v>6.7533519999999996</v>
      </c>
      <c r="S104">
        <v>7.0488819999999999</v>
      </c>
      <c r="T104">
        <v>7.309501</v>
      </c>
      <c r="U104">
        <v>7.5374809999999997</v>
      </c>
      <c r="V104">
        <v>7.7591330000000003</v>
      </c>
      <c r="W104">
        <v>7.9557669999999998</v>
      </c>
      <c r="X104">
        <v>8.049455</v>
      </c>
      <c r="Y104">
        <v>8.0950190000000006</v>
      </c>
      <c r="Z104">
        <v>8.2934940000000008</v>
      </c>
      <c r="AA104">
        <v>8.3567499999999999</v>
      </c>
      <c r="AB104">
        <v>8.4214129999999994</v>
      </c>
      <c r="AC104">
        <v>8.5405149999999992</v>
      </c>
      <c r="AD104">
        <v>8.6760070000000002</v>
      </c>
      <c r="AE104">
        <v>8.6435030000000008</v>
      </c>
      <c r="AF104">
        <v>8.5652419999999996</v>
      </c>
      <c r="AG104">
        <v>8.5006570000000004</v>
      </c>
      <c r="AH104">
        <v>8.6130189999999995</v>
      </c>
      <c r="AI104">
        <v>8.6497050000000009</v>
      </c>
      <c r="AJ104">
        <v>8.6797749999999994</v>
      </c>
      <c r="AK104">
        <v>8.7305469999999996</v>
      </c>
      <c r="AL104">
        <v>8.7804590000000005</v>
      </c>
      <c r="AM104">
        <v>8.8240809999999996</v>
      </c>
      <c r="AN104">
        <v>8.905742</v>
      </c>
      <c r="AO104" s="1">
        <v>1.2999999999999999E-2</v>
      </c>
    </row>
    <row r="105" spans="1:41" hidden="1" x14ac:dyDescent="0.2">
      <c r="A105" t="s">
        <v>2068</v>
      </c>
      <c r="B105" s="2" t="s">
        <v>11</v>
      </c>
      <c r="C105" s="2" t="s">
        <v>2648</v>
      </c>
      <c r="D105" s="2" t="s">
        <v>2672</v>
      </c>
      <c r="E105" s="2" t="s">
        <v>2655</v>
      </c>
      <c r="F105" s="2" t="s">
        <v>2651</v>
      </c>
      <c r="G105" s="2"/>
      <c r="H105" s="2" t="s">
        <v>1888</v>
      </c>
      <c r="I105" s="2" t="s">
        <v>10</v>
      </c>
      <c r="J105" s="2"/>
      <c r="K105" s="2">
        <v>5.1610019999999999</v>
      </c>
      <c r="L105" s="2">
        <v>4.7097199999999999</v>
      </c>
      <c r="M105" s="2">
        <v>4.3451570000000004</v>
      </c>
      <c r="N105" s="2">
        <v>4.0520579999999997</v>
      </c>
      <c r="O105" s="2">
        <v>3.9069989999999999</v>
      </c>
      <c r="P105" s="2">
        <v>3.8903210000000001</v>
      </c>
      <c r="Q105" s="2">
        <v>3.981134</v>
      </c>
      <c r="R105" s="2">
        <v>4.150442</v>
      </c>
      <c r="S105" s="2">
        <v>4.2820090000000004</v>
      </c>
      <c r="T105" s="2">
        <v>4.380782</v>
      </c>
      <c r="U105" s="2">
        <v>4.4654090000000002</v>
      </c>
      <c r="V105" s="2">
        <v>4.4990050000000004</v>
      </c>
      <c r="W105" s="2">
        <v>4.5725740000000004</v>
      </c>
      <c r="X105" s="2">
        <v>4.5727849999999997</v>
      </c>
      <c r="Y105" s="2">
        <v>4.5643750000000001</v>
      </c>
      <c r="Z105" s="2">
        <v>4.574039</v>
      </c>
      <c r="AA105" s="2">
        <v>4.5853820000000001</v>
      </c>
      <c r="AB105" s="2">
        <v>4.59945</v>
      </c>
      <c r="AC105" s="2">
        <v>4.604158</v>
      </c>
      <c r="AD105" s="2">
        <v>4.6382209999999997</v>
      </c>
      <c r="AE105" s="2">
        <v>4.6390380000000002</v>
      </c>
      <c r="AF105" s="2">
        <v>4.6143070000000002</v>
      </c>
      <c r="AG105" s="2">
        <v>4.6181739999999998</v>
      </c>
      <c r="AH105" s="2">
        <v>4.5562579999999997</v>
      </c>
      <c r="AI105" s="2">
        <v>4.5255999999999998</v>
      </c>
      <c r="AJ105" s="2">
        <v>4.512194</v>
      </c>
      <c r="AK105" s="2">
        <v>4.5053570000000001</v>
      </c>
      <c r="AL105" s="2">
        <v>4.5259859999999996</v>
      </c>
      <c r="AM105" s="2">
        <v>4.5016780000000001</v>
      </c>
      <c r="AN105" s="2">
        <v>4.4872820000000004</v>
      </c>
      <c r="AO105" s="3">
        <v>-5.0000000000000001E-3</v>
      </c>
    </row>
    <row r="106" spans="1:41" hidden="1" x14ac:dyDescent="0.2">
      <c r="A106" t="s">
        <v>2068</v>
      </c>
      <c r="B106" s="2" t="s">
        <v>13</v>
      </c>
      <c r="C106" s="2" t="s">
        <v>2648</v>
      </c>
      <c r="D106" s="2" t="s">
        <v>2672</v>
      </c>
      <c r="E106" s="2" t="s">
        <v>2655</v>
      </c>
      <c r="F106" s="2" t="s">
        <v>2652</v>
      </c>
      <c r="G106" s="2"/>
      <c r="H106" s="2" t="s">
        <v>1889</v>
      </c>
      <c r="I106" s="2" t="s">
        <v>10</v>
      </c>
      <c r="J106" s="2"/>
      <c r="K106" s="2">
        <v>5.1641110000000001</v>
      </c>
      <c r="L106" s="2">
        <v>4.4471489999999996</v>
      </c>
      <c r="M106" s="2">
        <v>3.9203209999999999</v>
      </c>
      <c r="N106" s="2">
        <v>3.5081560000000001</v>
      </c>
      <c r="O106" s="2">
        <v>3.3143340000000001</v>
      </c>
      <c r="P106" s="2">
        <v>3.2421700000000002</v>
      </c>
      <c r="Q106" s="2">
        <v>3.2718349999999998</v>
      </c>
      <c r="R106" s="2">
        <v>3.4051480000000001</v>
      </c>
      <c r="S106" s="2">
        <v>3.4850780000000001</v>
      </c>
      <c r="T106" s="2">
        <v>3.5614949999999999</v>
      </c>
      <c r="U106" s="2">
        <v>3.582157</v>
      </c>
      <c r="V106" s="2">
        <v>3.5911379999999999</v>
      </c>
      <c r="W106" s="2">
        <v>3.6566610000000002</v>
      </c>
      <c r="X106" s="2">
        <v>3.6573340000000001</v>
      </c>
      <c r="Y106" s="2">
        <v>3.6302219999999998</v>
      </c>
      <c r="Z106" s="2">
        <v>3.6207509999999998</v>
      </c>
      <c r="AA106" s="2">
        <v>3.607583</v>
      </c>
      <c r="AB106" s="2">
        <v>3.5773220000000001</v>
      </c>
      <c r="AC106" s="2">
        <v>3.5828389999999999</v>
      </c>
      <c r="AD106" s="2">
        <v>3.5553319999999999</v>
      </c>
      <c r="AE106" s="2">
        <v>3.5123470000000001</v>
      </c>
      <c r="AF106" s="2">
        <v>3.4456519999999999</v>
      </c>
      <c r="AG106" s="2">
        <v>3.4170609999999999</v>
      </c>
      <c r="AH106" s="2">
        <v>3.395124</v>
      </c>
      <c r="AI106" s="2">
        <v>3.3813780000000002</v>
      </c>
      <c r="AJ106" s="2">
        <v>3.3599510000000001</v>
      </c>
      <c r="AK106" s="2">
        <v>3.3156279999999998</v>
      </c>
      <c r="AL106" s="2">
        <v>3.3165119999999999</v>
      </c>
      <c r="AM106" s="2">
        <v>3.3155320000000001</v>
      </c>
      <c r="AN106" s="2">
        <v>3.3138619999999999</v>
      </c>
      <c r="AO106" s="3">
        <v>-1.4999999999999999E-2</v>
      </c>
    </row>
    <row r="107" spans="1:41" hidden="1" x14ac:dyDescent="0.2">
      <c r="A107" t="s">
        <v>2068</v>
      </c>
      <c r="B107" s="2" t="s">
        <v>15</v>
      </c>
      <c r="C107" s="2" t="s">
        <v>2648</v>
      </c>
      <c r="D107" s="2" t="s">
        <v>2672</v>
      </c>
      <c r="E107" s="2" t="s">
        <v>2655</v>
      </c>
      <c r="F107" s="2" t="s">
        <v>2653</v>
      </c>
      <c r="G107" s="2"/>
      <c r="H107" s="2" t="s">
        <v>1890</v>
      </c>
      <c r="I107" s="2" t="s">
        <v>10</v>
      </c>
      <c r="J107" s="2"/>
      <c r="K107" s="2">
        <v>5.1637130000000004</v>
      </c>
      <c r="L107" s="2">
        <v>5.3404990000000003</v>
      </c>
      <c r="M107" s="2">
        <v>5.2042999999999999</v>
      </c>
      <c r="N107" s="2">
        <v>5.1488579999999997</v>
      </c>
      <c r="O107" s="2">
        <v>5.1771969999999996</v>
      </c>
      <c r="P107" s="2">
        <v>5.3197239999999999</v>
      </c>
      <c r="Q107" s="2">
        <v>5.4405559999999999</v>
      </c>
      <c r="R107" s="2">
        <v>5.7620269999999998</v>
      </c>
      <c r="S107" s="2">
        <v>6.0815729999999997</v>
      </c>
      <c r="T107" s="2">
        <v>6.2904730000000004</v>
      </c>
      <c r="U107" s="2">
        <v>6.525474</v>
      </c>
      <c r="V107" s="2">
        <v>6.7131720000000001</v>
      </c>
      <c r="W107" s="2">
        <v>6.8747769999999999</v>
      </c>
      <c r="X107" s="2">
        <v>6.9975949999999996</v>
      </c>
      <c r="Y107" s="2">
        <v>7.0710899999999999</v>
      </c>
      <c r="Z107" s="2">
        <v>7.264208</v>
      </c>
      <c r="AA107" s="2">
        <v>7.3224499999999999</v>
      </c>
      <c r="AB107" s="2">
        <v>7.4006280000000002</v>
      </c>
      <c r="AC107" s="2">
        <v>7.5247320000000002</v>
      </c>
      <c r="AD107" s="2">
        <v>7.6567040000000004</v>
      </c>
      <c r="AE107" s="2">
        <v>7.6354090000000001</v>
      </c>
      <c r="AF107" s="2">
        <v>7.5724580000000001</v>
      </c>
      <c r="AG107" s="2">
        <v>7.527857</v>
      </c>
      <c r="AH107" s="2">
        <v>7.6584539999999999</v>
      </c>
      <c r="AI107" s="2">
        <v>7.6856980000000004</v>
      </c>
      <c r="AJ107" s="2">
        <v>7.7206599999999996</v>
      </c>
      <c r="AK107" s="2">
        <v>7.7556599999999998</v>
      </c>
      <c r="AL107" s="2">
        <v>7.7855509999999999</v>
      </c>
      <c r="AM107" s="2">
        <v>7.8393360000000003</v>
      </c>
      <c r="AN107" s="2">
        <v>7.8928820000000002</v>
      </c>
      <c r="AO107" s="3">
        <v>1.4999999999999999E-2</v>
      </c>
    </row>
    <row r="108" spans="1:41" hidden="1" x14ac:dyDescent="0.2">
      <c r="A108" t="s">
        <v>2357</v>
      </c>
      <c r="B108" t="s">
        <v>11</v>
      </c>
      <c r="C108" t="s">
        <v>2648</v>
      </c>
      <c r="D108" t="s">
        <v>2672</v>
      </c>
      <c r="E108" t="s">
        <v>2655</v>
      </c>
      <c r="F108" t="s">
        <v>2651</v>
      </c>
      <c r="H108" t="s">
        <v>2177</v>
      </c>
      <c r="I108" t="s">
        <v>10</v>
      </c>
      <c r="K108">
        <v>6.5114939999999999</v>
      </c>
      <c r="L108">
        <v>6.1846310000000004</v>
      </c>
      <c r="M108">
        <v>5.938123</v>
      </c>
      <c r="N108">
        <v>5.7679650000000002</v>
      </c>
      <c r="O108">
        <v>5.7474920000000003</v>
      </c>
      <c r="P108">
        <v>5.8027980000000001</v>
      </c>
      <c r="Q108">
        <v>5.9857639999999996</v>
      </c>
      <c r="R108">
        <v>6.138452</v>
      </c>
      <c r="S108">
        <v>6.2987690000000001</v>
      </c>
      <c r="T108">
        <v>6.4004490000000001</v>
      </c>
      <c r="U108">
        <v>6.3897649999999997</v>
      </c>
      <c r="V108">
        <v>6.3480109999999996</v>
      </c>
      <c r="W108">
        <v>6.3929020000000003</v>
      </c>
      <c r="X108">
        <v>6.385078</v>
      </c>
      <c r="Y108">
        <v>6.3643029999999996</v>
      </c>
      <c r="Z108">
        <v>6.3936859999999998</v>
      </c>
      <c r="AA108">
        <v>6.4395379999999998</v>
      </c>
      <c r="AB108">
        <v>6.4324849999999998</v>
      </c>
      <c r="AC108">
        <v>6.4322220000000003</v>
      </c>
      <c r="AD108">
        <v>6.4493020000000003</v>
      </c>
      <c r="AE108">
        <v>6.474723</v>
      </c>
      <c r="AF108">
        <v>6.4709979999999998</v>
      </c>
      <c r="AG108">
        <v>6.5210489999999997</v>
      </c>
      <c r="AH108">
        <v>6.5039470000000001</v>
      </c>
      <c r="AI108">
        <v>6.5128349999999999</v>
      </c>
      <c r="AJ108">
        <v>6.527088</v>
      </c>
      <c r="AK108">
        <v>6.55307</v>
      </c>
      <c r="AL108">
        <v>6.5454299999999996</v>
      </c>
      <c r="AM108">
        <v>6.5411200000000003</v>
      </c>
      <c r="AN108">
        <v>6.5743869999999998</v>
      </c>
      <c r="AO108" s="1">
        <v>0</v>
      </c>
    </row>
    <row r="109" spans="1:41" hidden="1" x14ac:dyDescent="0.2">
      <c r="A109" t="s">
        <v>2357</v>
      </c>
      <c r="B109" t="s">
        <v>13</v>
      </c>
      <c r="C109" t="s">
        <v>2648</v>
      </c>
      <c r="D109" t="s">
        <v>2672</v>
      </c>
      <c r="E109" t="s">
        <v>2655</v>
      </c>
      <c r="F109" t="s">
        <v>2652</v>
      </c>
      <c r="H109" t="s">
        <v>2178</v>
      </c>
      <c r="I109" t="s">
        <v>10</v>
      </c>
      <c r="K109">
        <v>6.4887670000000002</v>
      </c>
      <c r="L109">
        <v>5.9819560000000003</v>
      </c>
      <c r="M109">
        <v>5.5838970000000003</v>
      </c>
      <c r="N109">
        <v>5.2566879999999996</v>
      </c>
      <c r="O109">
        <v>5.1440960000000002</v>
      </c>
      <c r="P109">
        <v>5.1405029999999998</v>
      </c>
      <c r="Q109">
        <v>5.2274640000000003</v>
      </c>
      <c r="R109">
        <v>5.3233470000000001</v>
      </c>
      <c r="S109">
        <v>5.3975010000000001</v>
      </c>
      <c r="T109">
        <v>5.4600660000000003</v>
      </c>
      <c r="U109">
        <v>5.3367810000000002</v>
      </c>
      <c r="V109">
        <v>5.3090729999999997</v>
      </c>
      <c r="W109">
        <v>5.3809670000000001</v>
      </c>
      <c r="X109">
        <v>5.3972470000000001</v>
      </c>
      <c r="Y109">
        <v>5.3683889999999996</v>
      </c>
      <c r="Z109">
        <v>5.3609900000000001</v>
      </c>
      <c r="AA109">
        <v>5.3341279999999998</v>
      </c>
      <c r="AB109">
        <v>5.2937969999999996</v>
      </c>
      <c r="AC109">
        <v>5.3035800000000002</v>
      </c>
      <c r="AD109">
        <v>5.2614679999999998</v>
      </c>
      <c r="AE109">
        <v>5.2440230000000003</v>
      </c>
      <c r="AF109">
        <v>5.2147870000000003</v>
      </c>
      <c r="AG109">
        <v>5.2341749999999996</v>
      </c>
      <c r="AH109">
        <v>5.2458210000000003</v>
      </c>
      <c r="AI109">
        <v>5.273034</v>
      </c>
      <c r="AJ109">
        <v>5.2890160000000002</v>
      </c>
      <c r="AK109">
        <v>5.2688810000000004</v>
      </c>
      <c r="AL109">
        <v>5.2729900000000001</v>
      </c>
      <c r="AM109">
        <v>5.2779809999999996</v>
      </c>
      <c r="AN109">
        <v>5.3080740000000004</v>
      </c>
      <c r="AO109" s="1">
        <v>-7.0000000000000001E-3</v>
      </c>
    </row>
    <row r="110" spans="1:41" hidden="1" x14ac:dyDescent="0.2">
      <c r="A110" t="s">
        <v>2357</v>
      </c>
      <c r="B110" t="s">
        <v>15</v>
      </c>
      <c r="C110" t="s">
        <v>2648</v>
      </c>
      <c r="D110" t="s">
        <v>2672</v>
      </c>
      <c r="E110" t="s">
        <v>2655</v>
      </c>
      <c r="F110" t="s">
        <v>2653</v>
      </c>
      <c r="H110" t="s">
        <v>2179</v>
      </c>
      <c r="I110" t="s">
        <v>10</v>
      </c>
      <c r="K110">
        <v>6.5086950000000003</v>
      </c>
      <c r="L110">
        <v>6.6939500000000001</v>
      </c>
      <c r="M110">
        <v>6.6816230000000001</v>
      </c>
      <c r="N110">
        <v>6.8504810000000003</v>
      </c>
      <c r="O110">
        <v>7.008642</v>
      </c>
      <c r="P110">
        <v>7.2590669999999999</v>
      </c>
      <c r="Q110">
        <v>7.4793599999999998</v>
      </c>
      <c r="R110">
        <v>7.8265510000000003</v>
      </c>
      <c r="S110">
        <v>8.2149710000000002</v>
      </c>
      <c r="T110">
        <v>8.4462109999999999</v>
      </c>
      <c r="U110">
        <v>8.7221620000000009</v>
      </c>
      <c r="V110">
        <v>8.9447980000000005</v>
      </c>
      <c r="W110">
        <v>9.0536650000000005</v>
      </c>
      <c r="X110">
        <v>9.191281</v>
      </c>
      <c r="Y110">
        <v>9.2449130000000004</v>
      </c>
      <c r="Z110">
        <v>9.4391440000000006</v>
      </c>
      <c r="AA110">
        <v>9.5331340000000004</v>
      </c>
      <c r="AB110">
        <v>9.6583600000000001</v>
      </c>
      <c r="AC110">
        <v>9.7999240000000007</v>
      </c>
      <c r="AD110">
        <v>9.9502079999999999</v>
      </c>
      <c r="AE110">
        <v>9.9813939999999999</v>
      </c>
      <c r="AF110">
        <v>9.9465970000000006</v>
      </c>
      <c r="AG110">
        <v>9.9469650000000005</v>
      </c>
      <c r="AH110">
        <v>10.102881999999999</v>
      </c>
      <c r="AI110">
        <v>10.155915999999999</v>
      </c>
      <c r="AJ110">
        <v>10.229142</v>
      </c>
      <c r="AK110">
        <v>10.305482</v>
      </c>
      <c r="AL110">
        <v>10.337203000000001</v>
      </c>
      <c r="AM110">
        <v>10.443465</v>
      </c>
      <c r="AN110">
        <v>10.51844</v>
      </c>
      <c r="AO110" s="1">
        <v>1.7000000000000001E-2</v>
      </c>
    </row>
    <row r="111" spans="1:41" hidden="1" x14ac:dyDescent="0.2">
      <c r="A111" t="s">
        <v>2646</v>
      </c>
      <c r="B111" t="s">
        <v>11</v>
      </c>
      <c r="C111" t="s">
        <v>2648</v>
      </c>
      <c r="D111" t="s">
        <v>2672</v>
      </c>
      <c r="E111" t="s">
        <v>2655</v>
      </c>
      <c r="F111" t="s">
        <v>2651</v>
      </c>
      <c r="H111" t="s">
        <v>2466</v>
      </c>
      <c r="I111" t="s">
        <v>10</v>
      </c>
      <c r="K111">
        <v>8.772195</v>
      </c>
      <c r="L111">
        <v>8.5167079999999995</v>
      </c>
      <c r="M111">
        <v>8.2201660000000007</v>
      </c>
      <c r="N111">
        <v>7.6790620000000001</v>
      </c>
      <c r="O111">
        <v>7.2922390000000004</v>
      </c>
      <c r="P111">
        <v>7.0931660000000001</v>
      </c>
      <c r="Q111">
        <v>6.9781389999999996</v>
      </c>
      <c r="R111">
        <v>7.0995239999999997</v>
      </c>
      <c r="S111">
        <v>7.2643319999999996</v>
      </c>
      <c r="T111">
        <v>7.3350770000000001</v>
      </c>
      <c r="U111">
        <v>8.2610539999999997</v>
      </c>
      <c r="V111">
        <v>8.3591800000000003</v>
      </c>
      <c r="W111">
        <v>8.5889140000000008</v>
      </c>
      <c r="X111">
        <v>8.6303429999999999</v>
      </c>
      <c r="Y111">
        <v>8.5874319999999997</v>
      </c>
      <c r="Z111">
        <v>8.5885540000000002</v>
      </c>
      <c r="AA111">
        <v>8.6119649999999996</v>
      </c>
      <c r="AB111">
        <v>8.6250859999999996</v>
      </c>
      <c r="AC111">
        <v>8.6620450000000009</v>
      </c>
      <c r="AD111">
        <v>8.7240009999999995</v>
      </c>
      <c r="AE111">
        <v>8.7731370000000002</v>
      </c>
      <c r="AF111">
        <v>8.7443899999999992</v>
      </c>
      <c r="AG111">
        <v>8.7315470000000008</v>
      </c>
      <c r="AH111">
        <v>8.7658179999999994</v>
      </c>
      <c r="AI111">
        <v>8.8061830000000008</v>
      </c>
      <c r="AJ111">
        <v>8.817024</v>
      </c>
      <c r="AK111">
        <v>8.8349189999999993</v>
      </c>
      <c r="AL111">
        <v>8.796996</v>
      </c>
      <c r="AM111">
        <v>8.8078140000000005</v>
      </c>
      <c r="AN111">
        <v>8.7948470000000007</v>
      </c>
      <c r="AO111" s="1">
        <v>0</v>
      </c>
    </row>
    <row r="112" spans="1:41" hidden="1" x14ac:dyDescent="0.2">
      <c r="A112" t="s">
        <v>2646</v>
      </c>
      <c r="B112" t="s">
        <v>13</v>
      </c>
      <c r="C112" t="s">
        <v>2648</v>
      </c>
      <c r="D112" t="s">
        <v>2672</v>
      </c>
      <c r="E112" t="s">
        <v>2655</v>
      </c>
      <c r="F112" t="s">
        <v>2652</v>
      </c>
      <c r="H112" t="s">
        <v>2467</v>
      </c>
      <c r="I112" t="s">
        <v>10</v>
      </c>
      <c r="K112">
        <v>8.7814940000000004</v>
      </c>
      <c r="L112">
        <v>8.2654519999999998</v>
      </c>
      <c r="M112">
        <v>7.8250950000000001</v>
      </c>
      <c r="N112">
        <v>7.1994100000000003</v>
      </c>
      <c r="O112">
        <v>6.8083359999999997</v>
      </c>
      <c r="P112">
        <v>6.5815210000000004</v>
      </c>
      <c r="Q112">
        <v>6.4176859999999998</v>
      </c>
      <c r="R112">
        <v>6.4801409999999997</v>
      </c>
      <c r="S112">
        <v>6.5801449999999999</v>
      </c>
      <c r="T112">
        <v>6.6255259999999998</v>
      </c>
      <c r="U112">
        <v>7.6247939999999996</v>
      </c>
      <c r="V112">
        <v>7.7697320000000003</v>
      </c>
      <c r="W112">
        <v>7.8570589999999996</v>
      </c>
      <c r="X112">
        <v>7.8591189999999997</v>
      </c>
      <c r="Y112">
        <v>7.8610749999999996</v>
      </c>
      <c r="Z112">
        <v>7.8460179999999999</v>
      </c>
      <c r="AA112">
        <v>7.8564049999999996</v>
      </c>
      <c r="AB112">
        <v>7.8809469999999999</v>
      </c>
      <c r="AC112">
        <v>7.9168609999999999</v>
      </c>
      <c r="AD112">
        <v>7.8370160000000002</v>
      </c>
      <c r="AE112">
        <v>7.8488959999999999</v>
      </c>
      <c r="AF112">
        <v>7.809215</v>
      </c>
      <c r="AG112">
        <v>7.7810550000000003</v>
      </c>
      <c r="AH112">
        <v>7.803687</v>
      </c>
      <c r="AI112">
        <v>7.7611850000000002</v>
      </c>
      <c r="AJ112">
        <v>7.7478220000000002</v>
      </c>
      <c r="AK112">
        <v>7.7610289999999997</v>
      </c>
      <c r="AL112">
        <v>7.7526869999999999</v>
      </c>
      <c r="AM112">
        <v>7.7948139999999997</v>
      </c>
      <c r="AN112">
        <v>7.802505</v>
      </c>
      <c r="AO112" s="1">
        <v>-4.0000000000000001E-3</v>
      </c>
    </row>
    <row r="113" spans="1:41" hidden="1" x14ac:dyDescent="0.2">
      <c r="A113" t="s">
        <v>2646</v>
      </c>
      <c r="B113" t="s">
        <v>15</v>
      </c>
      <c r="C113" t="s">
        <v>2648</v>
      </c>
      <c r="D113" t="s">
        <v>2672</v>
      </c>
      <c r="E113" t="s">
        <v>2655</v>
      </c>
      <c r="F113" t="s">
        <v>2653</v>
      </c>
      <c r="H113" t="s">
        <v>2468</v>
      </c>
      <c r="I113" t="s">
        <v>10</v>
      </c>
      <c r="K113">
        <v>8.7705040000000007</v>
      </c>
      <c r="L113">
        <v>9.1530489999999993</v>
      </c>
      <c r="M113">
        <v>8.9704759999999997</v>
      </c>
      <c r="N113">
        <v>8.7116559999999996</v>
      </c>
      <c r="O113">
        <v>8.4111960000000003</v>
      </c>
      <c r="P113">
        <v>8.2777919999999998</v>
      </c>
      <c r="Q113">
        <v>8.1678730000000002</v>
      </c>
      <c r="R113">
        <v>8.4858390000000004</v>
      </c>
      <c r="S113">
        <v>8.8415579999999991</v>
      </c>
      <c r="T113">
        <v>9.0926570000000009</v>
      </c>
      <c r="U113">
        <v>9.3621960000000009</v>
      </c>
      <c r="V113">
        <v>9.6997680000000006</v>
      </c>
      <c r="W113">
        <v>10.665934999999999</v>
      </c>
      <c r="X113">
        <v>10.796855000000001</v>
      </c>
      <c r="Y113">
        <v>10.96176</v>
      </c>
      <c r="Z113">
        <v>11.146604</v>
      </c>
      <c r="AA113">
        <v>11.237418999999999</v>
      </c>
      <c r="AB113">
        <v>11.345231</v>
      </c>
      <c r="AC113">
        <v>11.484632</v>
      </c>
      <c r="AD113">
        <v>11.621675</v>
      </c>
      <c r="AE113">
        <v>11.657749000000001</v>
      </c>
      <c r="AF113">
        <v>11.622619</v>
      </c>
      <c r="AG113">
        <v>11.639606000000001</v>
      </c>
      <c r="AH113">
        <v>11.770628</v>
      </c>
      <c r="AI113">
        <v>11.848894</v>
      </c>
      <c r="AJ113">
        <v>11.902799999999999</v>
      </c>
      <c r="AK113">
        <v>11.960683</v>
      </c>
      <c r="AL113">
        <v>11.970981</v>
      </c>
      <c r="AM113">
        <v>12.070589</v>
      </c>
      <c r="AN113">
        <v>12.149993</v>
      </c>
      <c r="AO113" s="1">
        <v>1.0999999999999999E-2</v>
      </c>
    </row>
    <row r="114" spans="1:41" hidden="1" x14ac:dyDescent="0.2">
      <c r="A114" t="s">
        <v>2704</v>
      </c>
      <c r="B114" t="s">
        <v>11</v>
      </c>
      <c r="C114" t="s">
        <v>2648</v>
      </c>
      <c r="D114" t="s">
        <v>2649</v>
      </c>
      <c r="E114" t="s">
        <v>2654</v>
      </c>
      <c r="F114" t="s">
        <v>2651</v>
      </c>
      <c r="H114" t="s">
        <v>2967</v>
      </c>
      <c r="I114" t="s">
        <v>10</v>
      </c>
      <c r="K114">
        <v>17.199303</v>
      </c>
      <c r="L114">
        <v>16.888845</v>
      </c>
      <c r="M114">
        <v>15.599641999999999</v>
      </c>
      <c r="N114">
        <v>16.388891000000001</v>
      </c>
      <c r="O114">
        <v>16.140855999999999</v>
      </c>
      <c r="P114">
        <v>16.007342999999999</v>
      </c>
      <c r="Q114">
        <v>15.977002000000001</v>
      </c>
      <c r="R114">
        <v>16.206907000000001</v>
      </c>
      <c r="S114">
        <v>16.337620000000001</v>
      </c>
      <c r="T114">
        <v>16.332701</v>
      </c>
      <c r="U114">
        <v>16.634474000000001</v>
      </c>
      <c r="V114">
        <v>16.791132000000001</v>
      </c>
      <c r="W114">
        <v>16.891237</v>
      </c>
      <c r="X114">
        <v>16.976082000000002</v>
      </c>
      <c r="Y114">
        <v>17.079989999999999</v>
      </c>
      <c r="Z114">
        <v>17.249243</v>
      </c>
      <c r="AA114">
        <v>17.472332000000002</v>
      </c>
      <c r="AB114">
        <v>17.608097000000001</v>
      </c>
      <c r="AC114">
        <v>17.676597999999998</v>
      </c>
      <c r="AD114">
        <v>17.914528000000001</v>
      </c>
      <c r="AE114">
        <v>18.018236000000002</v>
      </c>
      <c r="AF114">
        <v>18.034441000000001</v>
      </c>
      <c r="AG114">
        <v>18.266400999999998</v>
      </c>
      <c r="AH114">
        <v>18.534137999999999</v>
      </c>
      <c r="AI114">
        <v>18.633248999999999</v>
      </c>
      <c r="AJ114">
        <v>18.856535000000001</v>
      </c>
      <c r="AK114">
        <v>18.876396</v>
      </c>
      <c r="AL114">
        <v>18.797923999999998</v>
      </c>
      <c r="AM114">
        <v>18.793286999999999</v>
      </c>
      <c r="AN114">
        <v>18.724284999999998</v>
      </c>
      <c r="AO114" s="1">
        <v>3.0000000000000001E-3</v>
      </c>
    </row>
    <row r="115" spans="1:41" hidden="1" x14ac:dyDescent="0.2">
      <c r="A115" t="s">
        <v>2704</v>
      </c>
      <c r="B115" t="s">
        <v>13</v>
      </c>
      <c r="C115" t="s">
        <v>2648</v>
      </c>
      <c r="D115" t="s">
        <v>2649</v>
      </c>
      <c r="E115" t="s">
        <v>2654</v>
      </c>
      <c r="F115" t="s">
        <v>2652</v>
      </c>
      <c r="H115" t="s">
        <v>2968</v>
      </c>
      <c r="I115" t="s">
        <v>10</v>
      </c>
      <c r="K115">
        <v>17.199303</v>
      </c>
      <c r="L115">
        <v>16.888845</v>
      </c>
      <c r="M115">
        <v>15.187267</v>
      </c>
      <c r="N115">
        <v>15.471465</v>
      </c>
      <c r="O115">
        <v>15.201159000000001</v>
      </c>
      <c r="P115">
        <v>15.034397</v>
      </c>
      <c r="Q115">
        <v>15.044518</v>
      </c>
      <c r="R115">
        <v>15.220972</v>
      </c>
      <c r="S115">
        <v>15.293749</v>
      </c>
      <c r="T115">
        <v>15.275067</v>
      </c>
      <c r="U115">
        <v>15.328903</v>
      </c>
      <c r="V115">
        <v>15.422051</v>
      </c>
      <c r="W115">
        <v>15.41982</v>
      </c>
      <c r="X115">
        <v>15.291437999999999</v>
      </c>
      <c r="Y115">
        <v>15.283491</v>
      </c>
      <c r="Z115">
        <v>15.253909999999999</v>
      </c>
      <c r="AA115">
        <v>15.255815999999999</v>
      </c>
      <c r="AB115">
        <v>15.389620000000001</v>
      </c>
      <c r="AC115">
        <v>15.374128000000001</v>
      </c>
      <c r="AD115">
        <v>15.708178999999999</v>
      </c>
      <c r="AE115">
        <v>15.846539999999999</v>
      </c>
      <c r="AF115">
        <v>15.850263999999999</v>
      </c>
      <c r="AG115">
        <v>16.105934000000001</v>
      </c>
      <c r="AH115">
        <v>16.22636</v>
      </c>
      <c r="AI115">
        <v>16.277232999999999</v>
      </c>
      <c r="AJ115">
        <v>16.511703000000001</v>
      </c>
      <c r="AK115">
        <v>16.382601000000001</v>
      </c>
      <c r="AL115">
        <v>16.435596</v>
      </c>
      <c r="AM115">
        <v>16.649418000000001</v>
      </c>
      <c r="AN115">
        <v>16.729704000000002</v>
      </c>
      <c r="AO115" s="1">
        <v>-1E-3</v>
      </c>
    </row>
    <row r="116" spans="1:41" hidden="1" x14ac:dyDescent="0.2">
      <c r="A116" t="s">
        <v>2704</v>
      </c>
      <c r="B116" t="s">
        <v>15</v>
      </c>
      <c r="C116" t="s">
        <v>2648</v>
      </c>
      <c r="D116" t="s">
        <v>2649</v>
      </c>
      <c r="E116" t="s">
        <v>2654</v>
      </c>
      <c r="F116" t="s">
        <v>2653</v>
      </c>
      <c r="H116" t="s">
        <v>2969</v>
      </c>
      <c r="I116" t="s">
        <v>10</v>
      </c>
      <c r="K116">
        <v>17.199303</v>
      </c>
      <c r="L116">
        <v>16.888845</v>
      </c>
      <c r="M116">
        <v>15.564902999999999</v>
      </c>
      <c r="N116">
        <v>16.723189999999999</v>
      </c>
      <c r="O116">
        <v>16.813507000000001</v>
      </c>
      <c r="P116">
        <v>16.820606000000002</v>
      </c>
      <c r="Q116">
        <v>16.931425000000001</v>
      </c>
      <c r="R116">
        <v>17.442599999999999</v>
      </c>
      <c r="S116">
        <v>18.388762</v>
      </c>
      <c r="T116">
        <v>18.683432</v>
      </c>
      <c r="U116">
        <v>19.066257</v>
      </c>
      <c r="V116">
        <v>19.408895000000001</v>
      </c>
      <c r="W116">
        <v>19.685328999999999</v>
      </c>
      <c r="X116">
        <v>19.865141000000001</v>
      </c>
      <c r="Y116">
        <v>19.94293</v>
      </c>
      <c r="Z116">
        <v>20.120911</v>
      </c>
      <c r="AA116">
        <v>20.384212000000002</v>
      </c>
      <c r="AB116">
        <v>20.462177000000001</v>
      </c>
      <c r="AC116">
        <v>20.569597000000002</v>
      </c>
      <c r="AD116">
        <v>20.262840000000001</v>
      </c>
      <c r="AE116">
        <v>20.242273000000001</v>
      </c>
      <c r="AF116">
        <v>20.320105000000002</v>
      </c>
      <c r="AG116">
        <v>20.596235</v>
      </c>
      <c r="AH116">
        <v>20.78163</v>
      </c>
      <c r="AI116">
        <v>21.132114000000001</v>
      </c>
      <c r="AJ116">
        <v>21.23649</v>
      </c>
      <c r="AK116">
        <v>21.293388</v>
      </c>
      <c r="AL116">
        <v>21.112971999999999</v>
      </c>
      <c r="AM116">
        <v>21.139837</v>
      </c>
      <c r="AN116">
        <v>21.191496000000001</v>
      </c>
      <c r="AO116" s="1">
        <v>7.0000000000000001E-3</v>
      </c>
    </row>
    <row r="117" spans="1:41" hidden="1" x14ac:dyDescent="0.2">
      <c r="A117" t="s">
        <v>2704</v>
      </c>
      <c r="B117" t="s">
        <v>11</v>
      </c>
      <c r="C117" t="s">
        <v>2648</v>
      </c>
      <c r="D117" t="s">
        <v>2657</v>
      </c>
      <c r="E117" t="s">
        <v>2654</v>
      </c>
      <c r="F117" t="s">
        <v>2651</v>
      </c>
      <c r="H117" t="s">
        <v>2979</v>
      </c>
      <c r="I117" t="s">
        <v>10</v>
      </c>
      <c r="K117">
        <v>19.703652999999999</v>
      </c>
      <c r="L117">
        <v>19.724350000000001</v>
      </c>
      <c r="M117">
        <v>18.139303000000002</v>
      </c>
      <c r="N117">
        <v>18.295933000000002</v>
      </c>
      <c r="O117">
        <v>17.578892</v>
      </c>
      <c r="P117">
        <v>16.90962</v>
      </c>
      <c r="Q117">
        <v>16.330560999999999</v>
      </c>
      <c r="R117">
        <v>16.528777999999999</v>
      </c>
      <c r="S117">
        <v>16.655373000000001</v>
      </c>
      <c r="T117">
        <v>16.630089000000002</v>
      </c>
      <c r="U117">
        <v>16.909374</v>
      </c>
      <c r="V117">
        <v>17.028929000000002</v>
      </c>
      <c r="W117">
        <v>17.122242</v>
      </c>
      <c r="X117">
        <v>17.17136</v>
      </c>
      <c r="Y117">
        <v>17.270925999999999</v>
      </c>
      <c r="Z117">
        <v>17.442307</v>
      </c>
      <c r="AA117">
        <v>17.660343000000001</v>
      </c>
      <c r="AB117">
        <v>17.794069</v>
      </c>
      <c r="AC117">
        <v>17.866530999999998</v>
      </c>
      <c r="AD117">
        <v>18.082467999999999</v>
      </c>
      <c r="AE117">
        <v>18.191973000000001</v>
      </c>
      <c r="AF117">
        <v>18.202587000000001</v>
      </c>
      <c r="AG117">
        <v>18.455956</v>
      </c>
      <c r="AH117">
        <v>18.732126000000001</v>
      </c>
      <c r="AI117">
        <v>18.828232</v>
      </c>
      <c r="AJ117">
        <v>19.018038000000001</v>
      </c>
      <c r="AK117">
        <v>19.061796000000001</v>
      </c>
      <c r="AL117">
        <v>19.008095000000001</v>
      </c>
      <c r="AM117">
        <v>18.981634</v>
      </c>
      <c r="AN117">
        <v>18.901606000000001</v>
      </c>
      <c r="AO117" s="1">
        <v>-1E-3</v>
      </c>
    </row>
    <row r="118" spans="1:41" hidden="1" x14ac:dyDescent="0.2">
      <c r="A118" t="s">
        <v>2704</v>
      </c>
      <c r="B118" t="s">
        <v>13</v>
      </c>
      <c r="C118" t="s">
        <v>2648</v>
      </c>
      <c r="D118" t="s">
        <v>2657</v>
      </c>
      <c r="E118" t="s">
        <v>2654</v>
      </c>
      <c r="F118" t="s">
        <v>2652</v>
      </c>
      <c r="H118" t="s">
        <v>2980</v>
      </c>
      <c r="I118" t="s">
        <v>10</v>
      </c>
      <c r="K118">
        <v>19.703652999999999</v>
      </c>
      <c r="L118">
        <v>19.724350000000001</v>
      </c>
      <c r="M118">
        <v>17.687964999999998</v>
      </c>
      <c r="N118">
        <v>17.353515999999999</v>
      </c>
      <c r="O118">
        <v>16.583914</v>
      </c>
      <c r="P118">
        <v>15.917254</v>
      </c>
      <c r="Q118">
        <v>15.392987</v>
      </c>
      <c r="R118">
        <v>15.541763</v>
      </c>
      <c r="S118">
        <v>15.612026999999999</v>
      </c>
      <c r="T118">
        <v>15.556687</v>
      </c>
      <c r="U118">
        <v>15.583894000000001</v>
      </c>
      <c r="V118">
        <v>15.649004</v>
      </c>
      <c r="W118">
        <v>15.663254</v>
      </c>
      <c r="X118">
        <v>15.503944000000001</v>
      </c>
      <c r="Y118">
        <v>15.483072</v>
      </c>
      <c r="Z118">
        <v>15.463442000000001</v>
      </c>
      <c r="AA118">
        <v>15.473318000000001</v>
      </c>
      <c r="AB118">
        <v>15.558932</v>
      </c>
      <c r="AC118">
        <v>15.561862</v>
      </c>
      <c r="AD118">
        <v>15.870089999999999</v>
      </c>
      <c r="AE118">
        <v>16.007483000000001</v>
      </c>
      <c r="AF118">
        <v>16.014433</v>
      </c>
      <c r="AG118">
        <v>16.264471</v>
      </c>
      <c r="AH118">
        <v>16.382753000000001</v>
      </c>
      <c r="AI118">
        <v>16.431936</v>
      </c>
      <c r="AJ118">
        <v>16.668613000000001</v>
      </c>
      <c r="AK118">
        <v>16.539124000000001</v>
      </c>
      <c r="AL118">
        <v>16.588899999999999</v>
      </c>
      <c r="AM118">
        <v>16.795902000000002</v>
      </c>
      <c r="AN118">
        <v>16.868195</v>
      </c>
      <c r="AO118" s="1">
        <v>-5.0000000000000001E-3</v>
      </c>
    </row>
    <row r="119" spans="1:41" hidden="1" x14ac:dyDescent="0.2">
      <c r="A119" t="s">
        <v>2704</v>
      </c>
      <c r="B119" t="s">
        <v>15</v>
      </c>
      <c r="C119" t="s">
        <v>2648</v>
      </c>
      <c r="D119" t="s">
        <v>2657</v>
      </c>
      <c r="E119" t="s">
        <v>2654</v>
      </c>
      <c r="F119" t="s">
        <v>2653</v>
      </c>
      <c r="H119" t="s">
        <v>2981</v>
      </c>
      <c r="I119" t="s">
        <v>10</v>
      </c>
      <c r="K119">
        <v>19.703652999999999</v>
      </c>
      <c r="L119">
        <v>19.724350000000001</v>
      </c>
      <c r="M119">
        <v>18.064164999999999</v>
      </c>
      <c r="N119">
        <v>18.579771000000001</v>
      </c>
      <c r="O119">
        <v>18.199535000000001</v>
      </c>
      <c r="P119">
        <v>17.692260999999998</v>
      </c>
      <c r="Q119">
        <v>17.272478</v>
      </c>
      <c r="R119">
        <v>17.758461</v>
      </c>
      <c r="S119">
        <v>18.682161000000001</v>
      </c>
      <c r="T119">
        <v>18.950861</v>
      </c>
      <c r="U119">
        <v>19.309771999999999</v>
      </c>
      <c r="V119">
        <v>19.637014000000001</v>
      </c>
      <c r="W119">
        <v>19.907506999999999</v>
      </c>
      <c r="X119">
        <v>20.115508999999999</v>
      </c>
      <c r="Y119">
        <v>20.205635000000001</v>
      </c>
      <c r="Z119">
        <v>20.385217999999998</v>
      </c>
      <c r="AA119">
        <v>20.642047999999999</v>
      </c>
      <c r="AB119">
        <v>20.714472000000001</v>
      </c>
      <c r="AC119">
        <v>20.831133000000001</v>
      </c>
      <c r="AD119">
        <v>20.475591999999999</v>
      </c>
      <c r="AE119">
        <v>20.443532999999999</v>
      </c>
      <c r="AF119">
        <v>20.523769000000001</v>
      </c>
      <c r="AG119">
        <v>20.809985999999999</v>
      </c>
      <c r="AH119">
        <v>21.012062</v>
      </c>
      <c r="AI119">
        <v>21.366368999999999</v>
      </c>
      <c r="AJ119">
        <v>21.460795999999998</v>
      </c>
      <c r="AK119">
        <v>21.514361999999998</v>
      </c>
      <c r="AL119">
        <v>21.334827000000001</v>
      </c>
      <c r="AM119">
        <v>21.344275</v>
      </c>
      <c r="AN119">
        <v>21.441040000000001</v>
      </c>
      <c r="AO119" s="1">
        <v>3.0000000000000001E-3</v>
      </c>
    </row>
    <row r="120" spans="1:41" hidden="1" x14ac:dyDescent="0.2">
      <c r="A120" t="s">
        <v>2704</v>
      </c>
      <c r="B120" t="s">
        <v>11</v>
      </c>
      <c r="C120" t="s">
        <v>2648</v>
      </c>
      <c r="D120" t="s">
        <v>2659</v>
      </c>
      <c r="E120" t="s">
        <v>2654</v>
      </c>
      <c r="F120" t="s">
        <v>2651</v>
      </c>
      <c r="H120" t="s">
        <v>2994</v>
      </c>
      <c r="I120" t="s">
        <v>10</v>
      </c>
      <c r="K120">
        <v>20.117595999999999</v>
      </c>
      <c r="L120">
        <v>20.055503999999999</v>
      </c>
      <c r="M120">
        <v>18.448477</v>
      </c>
      <c r="N120">
        <v>18.528191</v>
      </c>
      <c r="O120">
        <v>17.760922999999998</v>
      </c>
      <c r="P120">
        <v>17.030531</v>
      </c>
      <c r="Q120">
        <v>16.388241000000001</v>
      </c>
      <c r="R120">
        <v>16.581291</v>
      </c>
      <c r="S120">
        <v>16.707208999999999</v>
      </c>
      <c r="T120">
        <v>16.678604</v>
      </c>
      <c r="U120">
        <v>16.954222000000001</v>
      </c>
      <c r="V120">
        <v>17.067723999999998</v>
      </c>
      <c r="W120">
        <v>17.159929000000002</v>
      </c>
      <c r="X120">
        <v>17.203216999999999</v>
      </c>
      <c r="Y120">
        <v>17.302074000000001</v>
      </c>
      <c r="Z120">
        <v>17.473806</v>
      </c>
      <c r="AA120">
        <v>17.691013000000002</v>
      </c>
      <c r="AB120">
        <v>17.824408999999999</v>
      </c>
      <c r="AC120">
        <v>17.897518000000002</v>
      </c>
      <c r="AD120">
        <v>18.109864999999999</v>
      </c>
      <c r="AE120">
        <v>18.220316</v>
      </c>
      <c r="AF120">
        <v>18.230021000000001</v>
      </c>
      <c r="AG120">
        <v>18.486878999999998</v>
      </c>
      <c r="AH120">
        <v>18.764427000000001</v>
      </c>
      <c r="AI120">
        <v>18.860043000000001</v>
      </c>
      <c r="AJ120">
        <v>19.044385999999999</v>
      </c>
      <c r="AK120">
        <v>19.092043</v>
      </c>
      <c r="AL120">
        <v>19.042380999999999</v>
      </c>
      <c r="AM120">
        <v>19.012363000000001</v>
      </c>
      <c r="AN120">
        <v>18.930531999999999</v>
      </c>
      <c r="AO120" s="1">
        <v>-2E-3</v>
      </c>
    </row>
    <row r="121" spans="1:41" hidden="1" x14ac:dyDescent="0.2">
      <c r="A121" t="s">
        <v>2704</v>
      </c>
      <c r="B121" t="s">
        <v>13</v>
      </c>
      <c r="C121" t="s">
        <v>2648</v>
      </c>
      <c r="D121" t="s">
        <v>2659</v>
      </c>
      <c r="E121" t="s">
        <v>2654</v>
      </c>
      <c r="F121" t="s">
        <v>2652</v>
      </c>
      <c r="H121" t="s">
        <v>2995</v>
      </c>
      <c r="I121" t="s">
        <v>10</v>
      </c>
      <c r="K121">
        <v>20.117595999999999</v>
      </c>
      <c r="L121">
        <v>20.055503999999999</v>
      </c>
      <c r="M121">
        <v>17.990787999999998</v>
      </c>
      <c r="N121">
        <v>17.581696000000001</v>
      </c>
      <c r="O121">
        <v>16.756924000000001</v>
      </c>
      <c r="P121">
        <v>16.034998000000002</v>
      </c>
      <c r="Q121">
        <v>15.449838</v>
      </c>
      <c r="R121">
        <v>15.594098000000001</v>
      </c>
      <c r="S121">
        <v>15.663952</v>
      </c>
      <c r="T121">
        <v>15.602632</v>
      </c>
      <c r="U121">
        <v>15.625493000000001</v>
      </c>
      <c r="V121">
        <v>15.686030000000001</v>
      </c>
      <c r="W121">
        <v>15.702970000000001</v>
      </c>
      <c r="X121">
        <v>15.538612000000001</v>
      </c>
      <c r="Y121">
        <v>15.515632999999999</v>
      </c>
      <c r="Z121">
        <v>15.497626</v>
      </c>
      <c r="AA121">
        <v>15.508801</v>
      </c>
      <c r="AB121">
        <v>15.586555000000001</v>
      </c>
      <c r="AC121">
        <v>15.59249</v>
      </c>
      <c r="AD121">
        <v>15.896504999999999</v>
      </c>
      <c r="AE121">
        <v>16.033739000000001</v>
      </c>
      <c r="AF121">
        <v>16.041215999999999</v>
      </c>
      <c r="AG121">
        <v>16.290334999999999</v>
      </c>
      <c r="AH121">
        <v>16.408268</v>
      </c>
      <c r="AI121">
        <v>16.457173999999998</v>
      </c>
      <c r="AJ121">
        <v>16.694212</v>
      </c>
      <c r="AK121">
        <v>16.564658999999999</v>
      </c>
      <c r="AL121">
        <v>16.613911000000002</v>
      </c>
      <c r="AM121">
        <v>16.819800999999998</v>
      </c>
      <c r="AN121">
        <v>16.890789000000002</v>
      </c>
      <c r="AO121" s="1">
        <v>-6.0000000000000001E-3</v>
      </c>
    </row>
    <row r="122" spans="1:41" hidden="1" x14ac:dyDescent="0.2">
      <c r="A122" t="s">
        <v>2704</v>
      </c>
      <c r="B122" t="s">
        <v>15</v>
      </c>
      <c r="C122" t="s">
        <v>2648</v>
      </c>
      <c r="D122" t="s">
        <v>2659</v>
      </c>
      <c r="E122" t="s">
        <v>2654</v>
      </c>
      <c r="F122" t="s">
        <v>2653</v>
      </c>
      <c r="H122" t="s">
        <v>2996</v>
      </c>
      <c r="I122" t="s">
        <v>10</v>
      </c>
      <c r="K122">
        <v>20.117595999999999</v>
      </c>
      <c r="L122">
        <v>20.055503999999999</v>
      </c>
      <c r="M122">
        <v>18.366751000000001</v>
      </c>
      <c r="N122">
        <v>18.803796999999999</v>
      </c>
      <c r="O122">
        <v>18.373080999999999</v>
      </c>
      <c r="P122">
        <v>17.808176</v>
      </c>
      <c r="Q122">
        <v>17.328120999999999</v>
      </c>
      <c r="R122">
        <v>17.809992000000001</v>
      </c>
      <c r="S122">
        <v>18.730025999999999</v>
      </c>
      <c r="T122">
        <v>18.994489999999999</v>
      </c>
      <c r="U122">
        <v>19.349501</v>
      </c>
      <c r="V122">
        <v>19.674232</v>
      </c>
      <c r="W122">
        <v>19.943752</v>
      </c>
      <c r="X122">
        <v>20.156357</v>
      </c>
      <c r="Y122">
        <v>20.248494999999998</v>
      </c>
      <c r="Z122">
        <v>20.428336999999999</v>
      </c>
      <c r="AA122">
        <v>20.684111000000001</v>
      </c>
      <c r="AB122">
        <v>20.75563</v>
      </c>
      <c r="AC122">
        <v>20.873799999999999</v>
      </c>
      <c r="AD122">
        <v>20.510303</v>
      </c>
      <c r="AE122">
        <v>20.476368000000001</v>
      </c>
      <c r="AF122">
        <v>20.556995000000001</v>
      </c>
      <c r="AG122">
        <v>20.844860000000001</v>
      </c>
      <c r="AH122">
        <v>21.049659999999999</v>
      </c>
      <c r="AI122">
        <v>21.404586999999999</v>
      </c>
      <c r="AJ122">
        <v>21.497388999999998</v>
      </c>
      <c r="AK122">
        <v>21.550415000000001</v>
      </c>
      <c r="AL122">
        <v>21.371020999999999</v>
      </c>
      <c r="AM122">
        <v>21.377628000000001</v>
      </c>
      <c r="AN122">
        <v>21.481752</v>
      </c>
      <c r="AO122" s="1">
        <v>2E-3</v>
      </c>
    </row>
    <row r="123" spans="1:41" hidden="1" x14ac:dyDescent="0.2">
      <c r="A123" t="s">
        <v>2704</v>
      </c>
      <c r="B123" t="s">
        <v>11</v>
      </c>
      <c r="C123" t="s">
        <v>2648</v>
      </c>
      <c r="D123" t="s">
        <v>2664</v>
      </c>
      <c r="E123" t="s">
        <v>2666</v>
      </c>
      <c r="F123" t="s">
        <v>2651</v>
      </c>
      <c r="H123" t="s">
        <v>3021</v>
      </c>
      <c r="I123" t="s">
        <v>10</v>
      </c>
      <c r="K123">
        <v>25.560938</v>
      </c>
      <c r="L123">
        <v>24.526081000000001</v>
      </c>
      <c r="M123">
        <v>21.696604000000001</v>
      </c>
      <c r="N123">
        <v>21.485572999999999</v>
      </c>
      <c r="O123">
        <v>21.219602999999999</v>
      </c>
      <c r="P123">
        <v>21.430544000000001</v>
      </c>
      <c r="Q123">
        <v>21.691123999999999</v>
      </c>
      <c r="R123">
        <v>21.929676000000001</v>
      </c>
      <c r="S123">
        <v>22.110092000000002</v>
      </c>
      <c r="T123">
        <v>22.684464999999999</v>
      </c>
      <c r="U123">
        <v>22.977985</v>
      </c>
      <c r="V123">
        <v>23.234698999999999</v>
      </c>
      <c r="W123">
        <v>23.369980000000002</v>
      </c>
      <c r="X123">
        <v>23.576843</v>
      </c>
      <c r="Y123">
        <v>23.673157</v>
      </c>
      <c r="Z123">
        <v>23.855851999999999</v>
      </c>
      <c r="AA123">
        <v>24.019079000000001</v>
      </c>
      <c r="AB123">
        <v>24.292604000000001</v>
      </c>
      <c r="AC123">
        <v>24.294125000000001</v>
      </c>
      <c r="AD123">
        <v>24.522385</v>
      </c>
      <c r="AE123">
        <v>24.671762000000001</v>
      </c>
      <c r="AF123">
        <v>24.701908</v>
      </c>
      <c r="AG123">
        <v>24.939537000000001</v>
      </c>
      <c r="AH123">
        <v>25.186031</v>
      </c>
      <c r="AI123">
        <v>25.257542000000001</v>
      </c>
      <c r="AJ123">
        <v>25.474088999999999</v>
      </c>
      <c r="AK123">
        <v>25.559113</v>
      </c>
      <c r="AL123">
        <v>25.492193</v>
      </c>
      <c r="AM123">
        <v>25.512036999999999</v>
      </c>
      <c r="AN123">
        <v>25.493641</v>
      </c>
      <c r="AO123" s="1">
        <v>0</v>
      </c>
    </row>
    <row r="124" spans="1:41" hidden="1" x14ac:dyDescent="0.2">
      <c r="A124" t="s">
        <v>2704</v>
      </c>
      <c r="B124" t="s">
        <v>13</v>
      </c>
      <c r="C124" t="s">
        <v>2648</v>
      </c>
      <c r="D124" t="s">
        <v>2664</v>
      </c>
      <c r="E124" t="s">
        <v>2666</v>
      </c>
      <c r="F124" t="s">
        <v>2652</v>
      </c>
      <c r="H124" t="s">
        <v>3022</v>
      </c>
      <c r="I124" t="s">
        <v>10</v>
      </c>
      <c r="K124">
        <v>25.560938</v>
      </c>
      <c r="L124">
        <v>24.526081000000001</v>
      </c>
      <c r="M124">
        <v>21.364878000000001</v>
      </c>
      <c r="N124">
        <v>20.632887</v>
      </c>
      <c r="O124">
        <v>20.297906999999999</v>
      </c>
      <c r="P124">
        <v>20.395980999999999</v>
      </c>
      <c r="Q124">
        <v>20.641216</v>
      </c>
      <c r="R124">
        <v>20.711348999999998</v>
      </c>
      <c r="S124">
        <v>20.823906000000001</v>
      </c>
      <c r="T124">
        <v>21.092655000000001</v>
      </c>
      <c r="U124">
        <v>21.233198000000002</v>
      </c>
      <c r="V124">
        <v>21.411187999999999</v>
      </c>
      <c r="W124">
        <v>21.429559999999999</v>
      </c>
      <c r="X124">
        <v>21.419112999999999</v>
      </c>
      <c r="Y124">
        <v>21.425404</v>
      </c>
      <c r="Z124">
        <v>21.434155000000001</v>
      </c>
      <c r="AA124">
        <v>21.370646000000001</v>
      </c>
      <c r="AB124">
        <v>21.521823999999999</v>
      </c>
      <c r="AC124">
        <v>21.56671</v>
      </c>
      <c r="AD124">
        <v>21.962107</v>
      </c>
      <c r="AE124">
        <v>22.081828999999999</v>
      </c>
      <c r="AF124">
        <v>22.136742000000002</v>
      </c>
      <c r="AG124">
        <v>22.301871999999999</v>
      </c>
      <c r="AH124">
        <v>22.426228999999999</v>
      </c>
      <c r="AI124">
        <v>22.462250000000001</v>
      </c>
      <c r="AJ124">
        <v>22.613705</v>
      </c>
      <c r="AK124">
        <v>22.468720999999999</v>
      </c>
      <c r="AL124">
        <v>22.566025</v>
      </c>
      <c r="AM124">
        <v>22.827154</v>
      </c>
      <c r="AN124">
        <v>23.054660999999999</v>
      </c>
      <c r="AO124" s="1">
        <v>-4.0000000000000001E-3</v>
      </c>
    </row>
    <row r="125" spans="1:41" hidden="1" x14ac:dyDescent="0.2">
      <c r="A125" t="s">
        <v>2704</v>
      </c>
      <c r="B125" t="s">
        <v>15</v>
      </c>
      <c r="C125" t="s">
        <v>2648</v>
      </c>
      <c r="D125" t="s">
        <v>2664</v>
      </c>
      <c r="E125" t="s">
        <v>2666</v>
      </c>
      <c r="F125" t="s">
        <v>2653</v>
      </c>
      <c r="H125" t="s">
        <v>3023</v>
      </c>
      <c r="I125" t="s">
        <v>10</v>
      </c>
      <c r="K125">
        <v>25.560938</v>
      </c>
      <c r="L125">
        <v>24.526081000000001</v>
      </c>
      <c r="M125">
        <v>21.627811000000001</v>
      </c>
      <c r="N125">
        <v>22.395192999999999</v>
      </c>
      <c r="O125">
        <v>22.562684999999998</v>
      </c>
      <c r="P125">
        <v>22.844781999999999</v>
      </c>
      <c r="Q125">
        <v>23.229792</v>
      </c>
      <c r="R125">
        <v>23.602492999999999</v>
      </c>
      <c r="S125">
        <v>24.526683999999999</v>
      </c>
      <c r="T125">
        <v>25.061789999999998</v>
      </c>
      <c r="U125">
        <v>25.444185000000001</v>
      </c>
      <c r="V125">
        <v>25.915835999999999</v>
      </c>
      <c r="W125">
        <v>26.254169000000001</v>
      </c>
      <c r="X125">
        <v>26.576654000000001</v>
      </c>
      <c r="Y125">
        <v>26.709557</v>
      </c>
      <c r="Z125">
        <v>26.919363000000001</v>
      </c>
      <c r="AA125">
        <v>27.132303</v>
      </c>
      <c r="AB125">
        <v>27.217834</v>
      </c>
      <c r="AC125">
        <v>27.406986</v>
      </c>
      <c r="AD125">
        <v>27.089914</v>
      </c>
      <c r="AE125">
        <v>26.977097000000001</v>
      </c>
      <c r="AF125">
        <v>27.297611</v>
      </c>
      <c r="AG125">
        <v>27.564171000000002</v>
      </c>
      <c r="AH125">
        <v>27.723099000000001</v>
      </c>
      <c r="AI125">
        <v>28.109687999999998</v>
      </c>
      <c r="AJ125">
        <v>28.000519000000001</v>
      </c>
      <c r="AK125">
        <v>27.978041000000001</v>
      </c>
      <c r="AL125">
        <v>27.778776000000001</v>
      </c>
      <c r="AM125">
        <v>27.985353</v>
      </c>
      <c r="AN125">
        <v>28.140599999999999</v>
      </c>
      <c r="AO125" s="1">
        <v>3.0000000000000001E-3</v>
      </c>
    </row>
    <row r="126" spans="1:41" hidden="1" x14ac:dyDescent="0.2">
      <c r="A126" t="s">
        <v>2704</v>
      </c>
      <c r="B126" t="s">
        <v>11</v>
      </c>
      <c r="C126" t="s">
        <v>2648</v>
      </c>
      <c r="D126" t="s">
        <v>2664</v>
      </c>
      <c r="E126" t="s">
        <v>2667</v>
      </c>
      <c r="F126" t="s">
        <v>2651</v>
      </c>
      <c r="H126" t="s">
        <v>3024</v>
      </c>
      <c r="I126" t="s">
        <v>10</v>
      </c>
      <c r="K126">
        <v>14.612163000000001</v>
      </c>
      <c r="L126">
        <v>15.129591</v>
      </c>
      <c r="M126">
        <v>14.071358</v>
      </c>
      <c r="N126">
        <v>15.164351</v>
      </c>
      <c r="O126">
        <v>15.164463</v>
      </c>
      <c r="P126">
        <v>15.27829</v>
      </c>
      <c r="Q126">
        <v>15.501832</v>
      </c>
      <c r="R126">
        <v>15.774134</v>
      </c>
      <c r="S126">
        <v>15.932620999999999</v>
      </c>
      <c r="T126">
        <v>15.909235000000001</v>
      </c>
      <c r="U126">
        <v>16.284625999999999</v>
      </c>
      <c r="V126">
        <v>16.466978000000001</v>
      </c>
      <c r="W126">
        <v>16.594555</v>
      </c>
      <c r="X126">
        <v>16.690290000000001</v>
      </c>
      <c r="Y126">
        <v>16.813317999999999</v>
      </c>
      <c r="Z126">
        <v>17.020702</v>
      </c>
      <c r="AA126">
        <v>17.271993999999999</v>
      </c>
      <c r="AB126">
        <v>17.433001000000001</v>
      </c>
      <c r="AC126">
        <v>17.521464999999999</v>
      </c>
      <c r="AD126">
        <v>17.670694000000001</v>
      </c>
      <c r="AE126">
        <v>17.803315999999999</v>
      </c>
      <c r="AF126">
        <v>17.834140999999999</v>
      </c>
      <c r="AG126">
        <v>18.11129</v>
      </c>
      <c r="AH126">
        <v>18.420003999999999</v>
      </c>
      <c r="AI126">
        <v>18.526071999999999</v>
      </c>
      <c r="AJ126">
        <v>18.727314</v>
      </c>
      <c r="AK126">
        <v>18.806927000000002</v>
      </c>
      <c r="AL126">
        <v>18.781054000000001</v>
      </c>
      <c r="AM126">
        <v>18.830020999999999</v>
      </c>
      <c r="AN126">
        <v>18.753689000000001</v>
      </c>
      <c r="AO126" s="1">
        <v>8.9999999999999993E-3</v>
      </c>
    </row>
    <row r="127" spans="1:41" hidden="1" x14ac:dyDescent="0.2">
      <c r="A127" t="s">
        <v>2704</v>
      </c>
      <c r="B127" t="s">
        <v>13</v>
      </c>
      <c r="C127" t="s">
        <v>2648</v>
      </c>
      <c r="D127" t="s">
        <v>2664</v>
      </c>
      <c r="E127" t="s">
        <v>2667</v>
      </c>
      <c r="F127" t="s">
        <v>2652</v>
      </c>
      <c r="H127" t="s">
        <v>3025</v>
      </c>
      <c r="I127" t="s">
        <v>10</v>
      </c>
      <c r="K127">
        <v>14.612163000000001</v>
      </c>
      <c r="L127">
        <v>15.129591</v>
      </c>
      <c r="M127">
        <v>13.649848</v>
      </c>
      <c r="N127">
        <v>14.119961999999999</v>
      </c>
      <c r="O127">
        <v>14.041302999999999</v>
      </c>
      <c r="P127">
        <v>14.166007</v>
      </c>
      <c r="Q127">
        <v>14.391978999999999</v>
      </c>
      <c r="R127">
        <v>14.628522999999999</v>
      </c>
      <c r="S127">
        <v>14.770638999999999</v>
      </c>
      <c r="T127">
        <v>14.726559</v>
      </c>
      <c r="U127">
        <v>14.850032000000001</v>
      </c>
      <c r="V127">
        <v>14.986973000000001</v>
      </c>
      <c r="W127">
        <v>14.971394999999999</v>
      </c>
      <c r="X127">
        <v>14.82549</v>
      </c>
      <c r="Y127">
        <v>14.852312</v>
      </c>
      <c r="Z127">
        <v>14.830823000000001</v>
      </c>
      <c r="AA127">
        <v>14.868200999999999</v>
      </c>
      <c r="AB127">
        <v>15.037049</v>
      </c>
      <c r="AC127">
        <v>15.041065</v>
      </c>
      <c r="AD127">
        <v>15.384366</v>
      </c>
      <c r="AE127">
        <v>15.531081</v>
      </c>
      <c r="AF127">
        <v>15.524540999999999</v>
      </c>
      <c r="AG127">
        <v>15.849501999999999</v>
      </c>
      <c r="AH127">
        <v>15.990872</v>
      </c>
      <c r="AI127">
        <v>16.064508</v>
      </c>
      <c r="AJ127">
        <v>16.287763999999999</v>
      </c>
      <c r="AK127">
        <v>16.187424</v>
      </c>
      <c r="AL127">
        <v>16.266521000000001</v>
      </c>
      <c r="AM127">
        <v>16.525922999999999</v>
      </c>
      <c r="AN127">
        <v>16.675940000000001</v>
      </c>
      <c r="AO127" s="1">
        <v>5.0000000000000001E-3</v>
      </c>
    </row>
    <row r="128" spans="1:41" hidden="1" x14ac:dyDescent="0.2">
      <c r="A128" t="s">
        <v>2704</v>
      </c>
      <c r="B128" t="s">
        <v>15</v>
      </c>
      <c r="C128" t="s">
        <v>2648</v>
      </c>
      <c r="D128" t="s">
        <v>2664</v>
      </c>
      <c r="E128" t="s">
        <v>2667</v>
      </c>
      <c r="F128" t="s">
        <v>2653</v>
      </c>
      <c r="H128" t="s">
        <v>3026</v>
      </c>
      <c r="I128" t="s">
        <v>10</v>
      </c>
      <c r="K128">
        <v>14.612163000000001</v>
      </c>
      <c r="L128">
        <v>15.129591</v>
      </c>
      <c r="M128">
        <v>14.000683</v>
      </c>
      <c r="N128">
        <v>15.404263</v>
      </c>
      <c r="O128">
        <v>15.790844999999999</v>
      </c>
      <c r="P128">
        <v>16.046821999999999</v>
      </c>
      <c r="Q128">
        <v>16.357996</v>
      </c>
      <c r="R128">
        <v>16.947405</v>
      </c>
      <c r="S128">
        <v>17.960626999999999</v>
      </c>
      <c r="T128">
        <v>18.247025000000001</v>
      </c>
      <c r="U128">
        <v>18.723099000000001</v>
      </c>
      <c r="V128">
        <v>19.105318</v>
      </c>
      <c r="W128">
        <v>19.408438</v>
      </c>
      <c r="X128">
        <v>19.600944999999999</v>
      </c>
      <c r="Y128">
        <v>19.696467999999999</v>
      </c>
      <c r="Z128">
        <v>19.897933999999999</v>
      </c>
      <c r="AA128">
        <v>20.196777000000001</v>
      </c>
      <c r="AB128">
        <v>20.291491000000001</v>
      </c>
      <c r="AC128">
        <v>20.422356000000001</v>
      </c>
      <c r="AD128">
        <v>20.128208000000001</v>
      </c>
      <c r="AE128">
        <v>20.128679000000002</v>
      </c>
      <c r="AF128">
        <v>20.231283000000001</v>
      </c>
      <c r="AG128">
        <v>20.536137</v>
      </c>
      <c r="AH128">
        <v>20.739129999999999</v>
      </c>
      <c r="AI128">
        <v>21.117156999999999</v>
      </c>
      <c r="AJ128">
        <v>21.235312</v>
      </c>
      <c r="AK128">
        <v>21.322258000000001</v>
      </c>
      <c r="AL128">
        <v>21.155833999999999</v>
      </c>
      <c r="AM128">
        <v>21.200009999999999</v>
      </c>
      <c r="AN128">
        <v>21.273796000000001</v>
      </c>
      <c r="AO128" s="1">
        <v>1.2999999999999999E-2</v>
      </c>
    </row>
    <row r="129" spans="1:41" hidden="1" x14ac:dyDescent="0.2">
      <c r="A129" t="s">
        <v>2704</v>
      </c>
      <c r="B129" t="s">
        <v>11</v>
      </c>
      <c r="C129" t="s">
        <v>2648</v>
      </c>
      <c r="D129" t="s">
        <v>2664</v>
      </c>
      <c r="E129" t="s">
        <v>2668</v>
      </c>
      <c r="F129" t="s">
        <v>2651</v>
      </c>
      <c r="H129" t="s">
        <v>3027</v>
      </c>
      <c r="I129" t="s">
        <v>10</v>
      </c>
      <c r="K129">
        <v>23.304950999999999</v>
      </c>
      <c r="L129">
        <v>22.497762999999999</v>
      </c>
      <c r="M129">
        <v>21.756730999999998</v>
      </c>
      <c r="N129">
        <v>22.58042</v>
      </c>
      <c r="O129">
        <v>22.631440999999999</v>
      </c>
      <c r="P129">
        <v>22.692080000000001</v>
      </c>
      <c r="Q129">
        <v>22.830152999999999</v>
      </c>
      <c r="R129">
        <v>23.008364</v>
      </c>
      <c r="S129">
        <v>23.1416</v>
      </c>
      <c r="T129">
        <v>23.104330000000001</v>
      </c>
      <c r="U129">
        <v>23.366292999999999</v>
      </c>
      <c r="V129">
        <v>23.471236999999999</v>
      </c>
      <c r="W129">
        <v>23.558819</v>
      </c>
      <c r="X129">
        <v>23.591495999999999</v>
      </c>
      <c r="Y129">
        <v>23.690083000000001</v>
      </c>
      <c r="Z129">
        <v>23.878637000000001</v>
      </c>
      <c r="AA129">
        <v>24.068532999999999</v>
      </c>
      <c r="AB129">
        <v>24.199771999999999</v>
      </c>
      <c r="AC129">
        <v>24.28491</v>
      </c>
      <c r="AD129">
        <v>24.490615999999999</v>
      </c>
      <c r="AE129">
        <v>24.602982999999998</v>
      </c>
      <c r="AF129">
        <v>24.609566000000001</v>
      </c>
      <c r="AG129">
        <v>24.870735</v>
      </c>
      <c r="AH129">
        <v>25.155783</v>
      </c>
      <c r="AI129">
        <v>25.243642999999999</v>
      </c>
      <c r="AJ129">
        <v>25.418023999999999</v>
      </c>
      <c r="AK129">
        <v>25.479642999999999</v>
      </c>
      <c r="AL129">
        <v>25.430923</v>
      </c>
      <c r="AM129">
        <v>25.395123999999999</v>
      </c>
      <c r="AN129">
        <v>25.321166999999999</v>
      </c>
      <c r="AO129" s="1">
        <v>3.0000000000000001E-3</v>
      </c>
    </row>
    <row r="130" spans="1:41" hidden="1" x14ac:dyDescent="0.2">
      <c r="A130" t="s">
        <v>2704</v>
      </c>
      <c r="B130" t="s">
        <v>13</v>
      </c>
      <c r="C130" t="s">
        <v>2648</v>
      </c>
      <c r="D130" t="s">
        <v>2664</v>
      </c>
      <c r="E130" t="s">
        <v>2668</v>
      </c>
      <c r="F130" t="s">
        <v>2652</v>
      </c>
      <c r="H130" t="s">
        <v>3028</v>
      </c>
      <c r="I130" t="s">
        <v>10</v>
      </c>
      <c r="K130">
        <v>23.304950999999999</v>
      </c>
      <c r="L130">
        <v>22.497762999999999</v>
      </c>
      <c r="M130">
        <v>21.432203000000001</v>
      </c>
      <c r="N130">
        <v>21.775057</v>
      </c>
      <c r="O130">
        <v>21.793627000000001</v>
      </c>
      <c r="P130">
        <v>21.844007000000001</v>
      </c>
      <c r="Q130">
        <v>22.045105</v>
      </c>
      <c r="R130">
        <v>22.165296999999999</v>
      </c>
      <c r="S130">
        <v>22.266499</v>
      </c>
      <c r="T130">
        <v>22.232443</v>
      </c>
      <c r="U130">
        <v>22.298891000000001</v>
      </c>
      <c r="V130">
        <v>22.341518000000001</v>
      </c>
      <c r="W130">
        <v>22.320398000000001</v>
      </c>
      <c r="X130">
        <v>22.126078</v>
      </c>
      <c r="Y130">
        <v>22.113755999999999</v>
      </c>
      <c r="Z130">
        <v>22.124783000000001</v>
      </c>
      <c r="AA130">
        <v>22.157412000000001</v>
      </c>
      <c r="AB130">
        <v>22.210560000000001</v>
      </c>
      <c r="AC130">
        <v>22.211601000000002</v>
      </c>
      <c r="AD130">
        <v>22.501847999999999</v>
      </c>
      <c r="AE130">
        <v>22.648061999999999</v>
      </c>
      <c r="AF130">
        <v>22.681584999999998</v>
      </c>
      <c r="AG130">
        <v>22.908470000000001</v>
      </c>
      <c r="AH130">
        <v>22.972308999999999</v>
      </c>
      <c r="AI130">
        <v>23.043688</v>
      </c>
      <c r="AJ130">
        <v>23.266438000000001</v>
      </c>
      <c r="AK130">
        <v>23.158073000000002</v>
      </c>
      <c r="AL130">
        <v>23.218868000000001</v>
      </c>
      <c r="AM130">
        <v>23.444277</v>
      </c>
      <c r="AN130">
        <v>23.500214</v>
      </c>
      <c r="AO130" s="1">
        <v>0</v>
      </c>
    </row>
    <row r="131" spans="1:41" hidden="1" x14ac:dyDescent="0.2">
      <c r="A131" t="s">
        <v>2704</v>
      </c>
      <c r="B131" t="s">
        <v>15</v>
      </c>
      <c r="C131" t="s">
        <v>2648</v>
      </c>
      <c r="D131" t="s">
        <v>2664</v>
      </c>
      <c r="E131" t="s">
        <v>2668</v>
      </c>
      <c r="F131" t="s">
        <v>2653</v>
      </c>
      <c r="H131" t="s">
        <v>3029</v>
      </c>
      <c r="I131" t="s">
        <v>10</v>
      </c>
      <c r="K131">
        <v>23.304950999999999</v>
      </c>
      <c r="L131">
        <v>22.497762999999999</v>
      </c>
      <c r="M131">
        <v>21.740127999999999</v>
      </c>
      <c r="N131">
        <v>22.950481</v>
      </c>
      <c r="O131">
        <v>23.357567</v>
      </c>
      <c r="P131">
        <v>23.595839999999999</v>
      </c>
      <c r="Q131">
        <v>23.900036</v>
      </c>
      <c r="R131">
        <v>24.272945</v>
      </c>
      <c r="S131">
        <v>25.264071000000001</v>
      </c>
      <c r="T131">
        <v>25.550166999999998</v>
      </c>
      <c r="U131">
        <v>25.899163999999999</v>
      </c>
      <c r="V131">
        <v>26.229659999999999</v>
      </c>
      <c r="W131">
        <v>26.456419</v>
      </c>
      <c r="X131">
        <v>26.637592000000001</v>
      </c>
      <c r="Y131">
        <v>26.686501</v>
      </c>
      <c r="Z131">
        <v>26.931370000000001</v>
      </c>
      <c r="AA131">
        <v>27.128291999999998</v>
      </c>
      <c r="AB131">
        <v>27.160318</v>
      </c>
      <c r="AC131">
        <v>27.33098</v>
      </c>
      <c r="AD131">
        <v>27.004663000000001</v>
      </c>
      <c r="AE131">
        <v>26.99118</v>
      </c>
      <c r="AF131">
        <v>27.061620999999999</v>
      </c>
      <c r="AG131">
        <v>27.360989</v>
      </c>
      <c r="AH131">
        <v>27.515284000000001</v>
      </c>
      <c r="AI131">
        <v>27.821065999999998</v>
      </c>
      <c r="AJ131">
        <v>27.964279000000001</v>
      </c>
      <c r="AK131">
        <v>27.980221</v>
      </c>
      <c r="AL131">
        <v>27.886253</v>
      </c>
      <c r="AM131">
        <v>27.891769</v>
      </c>
      <c r="AN131">
        <v>28.003665999999999</v>
      </c>
      <c r="AO131" s="1">
        <v>6.0000000000000001E-3</v>
      </c>
    </row>
    <row r="132" spans="1:41" hidden="1" x14ac:dyDescent="0.2">
      <c r="A132" t="s">
        <v>2704</v>
      </c>
      <c r="B132" t="s">
        <v>11</v>
      </c>
      <c r="C132" t="s">
        <v>2648</v>
      </c>
      <c r="D132" t="s">
        <v>2669</v>
      </c>
      <c r="E132" t="s">
        <v>2654</v>
      </c>
      <c r="F132" t="s">
        <v>2651</v>
      </c>
      <c r="H132" t="s">
        <v>3039</v>
      </c>
      <c r="I132" t="s">
        <v>10</v>
      </c>
      <c r="K132">
        <v>19.993411999999999</v>
      </c>
      <c r="L132">
        <v>19.952019</v>
      </c>
      <c r="M132">
        <v>18.050180000000001</v>
      </c>
      <c r="N132">
        <v>18.226797000000001</v>
      </c>
      <c r="O132">
        <v>17.366125</v>
      </c>
      <c r="P132">
        <v>16.619978</v>
      </c>
      <c r="Q132">
        <v>15.977002000000001</v>
      </c>
      <c r="R132">
        <v>16.206907000000001</v>
      </c>
      <c r="S132">
        <v>16.337620000000001</v>
      </c>
      <c r="T132">
        <v>16.332701</v>
      </c>
      <c r="U132">
        <v>16.634474000000001</v>
      </c>
      <c r="V132">
        <v>16.791132000000001</v>
      </c>
      <c r="W132">
        <v>16.891237</v>
      </c>
      <c r="X132">
        <v>16.976082000000002</v>
      </c>
      <c r="Y132">
        <v>17.079989999999999</v>
      </c>
      <c r="Z132">
        <v>17.249243</v>
      </c>
      <c r="AA132">
        <v>17.472332000000002</v>
      </c>
      <c r="AB132">
        <v>17.608097000000001</v>
      </c>
      <c r="AC132">
        <v>17.676597999999998</v>
      </c>
      <c r="AD132">
        <v>17.914528000000001</v>
      </c>
      <c r="AE132">
        <v>18.018236000000002</v>
      </c>
      <c r="AF132">
        <v>18.034441000000001</v>
      </c>
      <c r="AG132">
        <v>18.266400999999998</v>
      </c>
      <c r="AH132">
        <v>18.534137999999999</v>
      </c>
      <c r="AI132">
        <v>18.633248999999999</v>
      </c>
      <c r="AJ132">
        <v>18.856535000000001</v>
      </c>
      <c r="AK132">
        <v>18.876396</v>
      </c>
      <c r="AL132">
        <v>18.797923999999998</v>
      </c>
      <c r="AM132">
        <v>18.793286999999999</v>
      </c>
      <c r="AN132">
        <v>18.724284999999998</v>
      </c>
      <c r="AO132" s="1">
        <v>-2E-3</v>
      </c>
    </row>
    <row r="133" spans="1:41" hidden="1" x14ac:dyDescent="0.2">
      <c r="A133" t="s">
        <v>2704</v>
      </c>
      <c r="B133" t="s">
        <v>13</v>
      </c>
      <c r="C133" t="s">
        <v>2648</v>
      </c>
      <c r="D133" t="s">
        <v>2669</v>
      </c>
      <c r="E133" t="s">
        <v>2654</v>
      </c>
      <c r="F133" t="s">
        <v>2652</v>
      </c>
      <c r="H133" t="s">
        <v>3040</v>
      </c>
      <c r="I133" t="s">
        <v>10</v>
      </c>
      <c r="K133">
        <v>19.993411999999999</v>
      </c>
      <c r="L133">
        <v>19.952019</v>
      </c>
      <c r="M133">
        <v>17.637808</v>
      </c>
      <c r="N133">
        <v>17.309370000000001</v>
      </c>
      <c r="O133">
        <v>16.426428000000001</v>
      </c>
      <c r="P133">
        <v>15.647031</v>
      </c>
      <c r="Q133">
        <v>15.044518</v>
      </c>
      <c r="R133">
        <v>15.220972</v>
      </c>
      <c r="S133">
        <v>15.293749</v>
      </c>
      <c r="T133">
        <v>15.275067</v>
      </c>
      <c r="U133">
        <v>15.328903</v>
      </c>
      <c r="V133">
        <v>15.422051</v>
      </c>
      <c r="W133">
        <v>15.41982</v>
      </c>
      <c r="X133">
        <v>15.291437999999999</v>
      </c>
      <c r="Y133">
        <v>15.283491</v>
      </c>
      <c r="Z133">
        <v>15.253909999999999</v>
      </c>
      <c r="AA133">
        <v>15.255815999999999</v>
      </c>
      <c r="AB133">
        <v>15.389620000000001</v>
      </c>
      <c r="AC133">
        <v>15.374128000000001</v>
      </c>
      <c r="AD133">
        <v>15.708178999999999</v>
      </c>
      <c r="AE133">
        <v>15.846539999999999</v>
      </c>
      <c r="AF133">
        <v>15.850263999999999</v>
      </c>
      <c r="AG133">
        <v>16.105934000000001</v>
      </c>
      <c r="AH133">
        <v>16.22636</v>
      </c>
      <c r="AI133">
        <v>16.277232999999999</v>
      </c>
      <c r="AJ133">
        <v>16.511703000000001</v>
      </c>
      <c r="AK133">
        <v>16.382601000000001</v>
      </c>
      <c r="AL133">
        <v>16.435596</v>
      </c>
      <c r="AM133">
        <v>16.649418000000001</v>
      </c>
      <c r="AN133">
        <v>16.729704000000002</v>
      </c>
      <c r="AO133" s="1">
        <v>-6.0000000000000001E-3</v>
      </c>
    </row>
    <row r="134" spans="1:41" hidden="1" x14ac:dyDescent="0.2">
      <c r="A134" t="s">
        <v>2704</v>
      </c>
      <c r="B134" t="s">
        <v>15</v>
      </c>
      <c r="C134" t="s">
        <v>2648</v>
      </c>
      <c r="D134" t="s">
        <v>2669</v>
      </c>
      <c r="E134" t="s">
        <v>2654</v>
      </c>
      <c r="F134" t="s">
        <v>2653</v>
      </c>
      <c r="H134" t="s">
        <v>3041</v>
      </c>
      <c r="I134" t="s">
        <v>10</v>
      </c>
      <c r="K134">
        <v>19.993411999999999</v>
      </c>
      <c r="L134">
        <v>19.952019</v>
      </c>
      <c r="M134">
        <v>18.015440000000002</v>
      </c>
      <c r="N134">
        <v>18.561091999999999</v>
      </c>
      <c r="O134">
        <v>18.038778000000001</v>
      </c>
      <c r="P134">
        <v>17.433240999999999</v>
      </c>
      <c r="Q134">
        <v>16.931425000000001</v>
      </c>
      <c r="R134">
        <v>17.442599999999999</v>
      </c>
      <c r="S134">
        <v>18.388762</v>
      </c>
      <c r="T134">
        <v>18.683432</v>
      </c>
      <c r="U134">
        <v>19.066257</v>
      </c>
      <c r="V134">
        <v>19.408895000000001</v>
      </c>
      <c r="W134">
        <v>19.685328999999999</v>
      </c>
      <c r="X134">
        <v>19.865141000000001</v>
      </c>
      <c r="Y134">
        <v>19.94293</v>
      </c>
      <c r="Z134">
        <v>20.120911</v>
      </c>
      <c r="AA134">
        <v>20.384212000000002</v>
      </c>
      <c r="AB134">
        <v>20.462177000000001</v>
      </c>
      <c r="AC134">
        <v>20.569597000000002</v>
      </c>
      <c r="AD134">
        <v>20.262840000000001</v>
      </c>
      <c r="AE134">
        <v>20.242273000000001</v>
      </c>
      <c r="AF134">
        <v>20.320105000000002</v>
      </c>
      <c r="AG134">
        <v>20.596235</v>
      </c>
      <c r="AH134">
        <v>20.78163</v>
      </c>
      <c r="AI134">
        <v>21.132114000000001</v>
      </c>
      <c r="AJ134">
        <v>21.23649</v>
      </c>
      <c r="AK134">
        <v>21.293388</v>
      </c>
      <c r="AL134">
        <v>21.112971999999999</v>
      </c>
      <c r="AM134">
        <v>21.139837</v>
      </c>
      <c r="AN134">
        <v>21.191496000000001</v>
      </c>
      <c r="AO134" s="1">
        <v>2E-3</v>
      </c>
    </row>
    <row r="135" spans="1:41" x14ac:dyDescent="0.2">
      <c r="A135" t="s">
        <v>2704</v>
      </c>
      <c r="B135" t="s">
        <v>11</v>
      </c>
      <c r="C135" t="s">
        <v>2648</v>
      </c>
      <c r="D135" t="s">
        <v>2672</v>
      </c>
      <c r="E135" t="s">
        <v>2666</v>
      </c>
      <c r="F135" t="s">
        <v>2651</v>
      </c>
      <c r="H135" t="s">
        <v>3060</v>
      </c>
      <c r="I135" t="s">
        <v>10</v>
      </c>
      <c r="K135">
        <v>25.556322000000002</v>
      </c>
      <c r="L135">
        <v>24.522922999999999</v>
      </c>
      <c r="M135">
        <v>21.723541000000001</v>
      </c>
      <c r="N135">
        <v>21.521894</v>
      </c>
      <c r="O135">
        <v>21.251289</v>
      </c>
      <c r="P135">
        <v>21.448772000000002</v>
      </c>
      <c r="Q135">
        <v>21.691123999999999</v>
      </c>
      <c r="R135">
        <v>21.929676000000001</v>
      </c>
      <c r="S135">
        <v>22.11009</v>
      </c>
      <c r="T135">
        <v>22.684464999999999</v>
      </c>
      <c r="U135">
        <v>22.977982000000001</v>
      </c>
      <c r="V135">
        <v>23.234701000000001</v>
      </c>
      <c r="W135">
        <v>23.369980000000002</v>
      </c>
      <c r="X135">
        <v>23.576841000000002</v>
      </c>
      <c r="Y135">
        <v>23.673161</v>
      </c>
      <c r="Z135">
        <v>23.855851999999999</v>
      </c>
      <c r="AA135">
        <v>24.019081</v>
      </c>
      <c r="AB135">
        <v>24.292603</v>
      </c>
      <c r="AC135">
        <v>24.294125000000001</v>
      </c>
      <c r="AD135">
        <v>24.522386999999998</v>
      </c>
      <c r="AE135">
        <v>24.671761</v>
      </c>
      <c r="AF135">
        <v>24.701908</v>
      </c>
      <c r="AG135">
        <v>24.939534999999999</v>
      </c>
      <c r="AH135">
        <v>25.186032999999998</v>
      </c>
      <c r="AI135">
        <v>25.257542000000001</v>
      </c>
      <c r="AJ135">
        <v>25.474088999999999</v>
      </c>
      <c r="AK135">
        <v>25.559111000000001</v>
      </c>
      <c r="AL135">
        <v>25.492190999999998</v>
      </c>
      <c r="AM135">
        <v>25.512035000000001</v>
      </c>
      <c r="AN135">
        <v>25.493639000000002</v>
      </c>
      <c r="AO135" s="1">
        <v>0</v>
      </c>
    </row>
    <row r="136" spans="1:41" x14ac:dyDescent="0.2">
      <c r="A136" t="s">
        <v>2704</v>
      </c>
      <c r="B136" t="s">
        <v>13</v>
      </c>
      <c r="C136" t="s">
        <v>2648</v>
      </c>
      <c r="D136" t="s">
        <v>2672</v>
      </c>
      <c r="E136" t="s">
        <v>2666</v>
      </c>
      <c r="F136" t="s">
        <v>2652</v>
      </c>
      <c r="H136" t="s">
        <v>3061</v>
      </c>
      <c r="I136" t="s">
        <v>10</v>
      </c>
      <c r="K136">
        <v>25.556319999999999</v>
      </c>
      <c r="L136">
        <v>24.522924</v>
      </c>
      <c r="M136">
        <v>21.393469</v>
      </c>
      <c r="N136">
        <v>20.671468999999998</v>
      </c>
      <c r="O136">
        <v>20.331568000000001</v>
      </c>
      <c r="P136">
        <v>20.415334999999999</v>
      </c>
      <c r="Q136">
        <v>20.641216</v>
      </c>
      <c r="R136">
        <v>20.711348999999998</v>
      </c>
      <c r="S136">
        <v>20.823906000000001</v>
      </c>
      <c r="T136">
        <v>21.092652999999999</v>
      </c>
      <c r="U136">
        <v>21.233196</v>
      </c>
      <c r="V136">
        <v>21.411183999999999</v>
      </c>
      <c r="W136">
        <v>21.429559999999999</v>
      </c>
      <c r="X136">
        <v>21.419112999999999</v>
      </c>
      <c r="Y136">
        <v>21.425404</v>
      </c>
      <c r="Z136">
        <v>21.434155000000001</v>
      </c>
      <c r="AA136">
        <v>21.370643999999999</v>
      </c>
      <c r="AB136">
        <v>21.521826000000001</v>
      </c>
      <c r="AC136">
        <v>21.566707999999998</v>
      </c>
      <c r="AD136">
        <v>21.962107</v>
      </c>
      <c r="AE136">
        <v>22.081827000000001</v>
      </c>
      <c r="AF136">
        <v>22.136742000000002</v>
      </c>
      <c r="AG136">
        <v>22.301874000000002</v>
      </c>
      <c r="AH136">
        <v>22.426227999999998</v>
      </c>
      <c r="AI136">
        <v>22.462250000000001</v>
      </c>
      <c r="AJ136">
        <v>22.613705</v>
      </c>
      <c r="AK136">
        <v>22.468720999999999</v>
      </c>
      <c r="AL136">
        <v>22.566025</v>
      </c>
      <c r="AM136">
        <v>22.827154</v>
      </c>
      <c r="AN136">
        <v>23.054659000000001</v>
      </c>
      <c r="AO136" s="1">
        <v>-4.0000000000000001E-3</v>
      </c>
    </row>
    <row r="137" spans="1:41" x14ac:dyDescent="0.2">
      <c r="A137" t="s">
        <v>2704</v>
      </c>
      <c r="B137" t="s">
        <v>15</v>
      </c>
      <c r="C137" t="s">
        <v>2648</v>
      </c>
      <c r="D137" t="s">
        <v>2672</v>
      </c>
      <c r="E137" t="s">
        <v>2666</v>
      </c>
      <c r="F137" t="s">
        <v>2653</v>
      </c>
      <c r="H137" t="s">
        <v>3062</v>
      </c>
      <c r="I137" t="s">
        <v>10</v>
      </c>
      <c r="K137">
        <v>25.556322000000002</v>
      </c>
      <c r="L137">
        <v>24.522924</v>
      </c>
      <c r="M137">
        <v>21.64818</v>
      </c>
      <c r="N137">
        <v>22.422910999999999</v>
      </c>
      <c r="O137">
        <v>22.586960000000001</v>
      </c>
      <c r="P137">
        <v>22.858792999999999</v>
      </c>
      <c r="Q137">
        <v>23.229790000000001</v>
      </c>
      <c r="R137">
        <v>23.602495000000001</v>
      </c>
      <c r="S137">
        <v>24.526682000000001</v>
      </c>
      <c r="T137">
        <v>25.061789000000001</v>
      </c>
      <c r="U137">
        <v>25.444186999999999</v>
      </c>
      <c r="V137">
        <v>25.915838000000001</v>
      </c>
      <c r="W137">
        <v>26.254169000000001</v>
      </c>
      <c r="X137">
        <v>26.576654000000001</v>
      </c>
      <c r="Y137">
        <v>26.709555000000002</v>
      </c>
      <c r="Z137">
        <v>26.919363000000001</v>
      </c>
      <c r="AA137">
        <v>27.132304999999999</v>
      </c>
      <c r="AB137">
        <v>27.217834</v>
      </c>
      <c r="AC137">
        <v>27.406986</v>
      </c>
      <c r="AD137">
        <v>27.089915999999999</v>
      </c>
      <c r="AE137">
        <v>26.977094999999998</v>
      </c>
      <c r="AF137">
        <v>27.297612999999998</v>
      </c>
      <c r="AG137">
        <v>27.564169</v>
      </c>
      <c r="AH137">
        <v>27.723101</v>
      </c>
      <c r="AI137">
        <v>28.109687999999998</v>
      </c>
      <c r="AJ137">
        <v>28.000516999999999</v>
      </c>
      <c r="AK137">
        <v>27.978038999999999</v>
      </c>
      <c r="AL137">
        <v>27.778773999999999</v>
      </c>
      <c r="AM137">
        <v>27.985354999999998</v>
      </c>
      <c r="AN137">
        <v>28.140598000000001</v>
      </c>
      <c r="AO137" s="1">
        <v>3.0000000000000001E-3</v>
      </c>
    </row>
    <row r="138" spans="1:41" x14ac:dyDescent="0.2">
      <c r="A138" t="s">
        <v>2704</v>
      </c>
      <c r="B138" t="s">
        <v>11</v>
      </c>
      <c r="C138" t="s">
        <v>2648</v>
      </c>
      <c r="D138" t="s">
        <v>2672</v>
      </c>
      <c r="E138" t="s">
        <v>2667</v>
      </c>
      <c r="F138" t="s">
        <v>2651</v>
      </c>
      <c r="H138" t="s">
        <v>3063</v>
      </c>
      <c r="I138" t="s">
        <v>10</v>
      </c>
      <c r="K138">
        <v>14.612163000000001</v>
      </c>
      <c r="L138">
        <v>15.129591</v>
      </c>
      <c r="M138">
        <v>14.071358</v>
      </c>
      <c r="N138">
        <v>15.164351</v>
      </c>
      <c r="O138">
        <v>15.164463</v>
      </c>
      <c r="P138">
        <v>15.27829</v>
      </c>
      <c r="Q138">
        <v>15.501832</v>
      </c>
      <c r="R138">
        <v>15.774134</v>
      </c>
      <c r="S138">
        <v>15.932620999999999</v>
      </c>
      <c r="T138">
        <v>15.909235000000001</v>
      </c>
      <c r="U138">
        <v>16.284625999999999</v>
      </c>
      <c r="V138">
        <v>16.466978000000001</v>
      </c>
      <c r="W138">
        <v>16.594555</v>
      </c>
      <c r="X138">
        <v>16.690290000000001</v>
      </c>
      <c r="Y138">
        <v>16.813317999999999</v>
      </c>
      <c r="Z138">
        <v>17.020702</v>
      </c>
      <c r="AA138">
        <v>17.271993999999999</v>
      </c>
      <c r="AB138">
        <v>17.433001000000001</v>
      </c>
      <c r="AC138">
        <v>17.521464999999999</v>
      </c>
      <c r="AD138">
        <v>17.670694000000001</v>
      </c>
      <c r="AE138">
        <v>17.803315999999999</v>
      </c>
      <c r="AF138">
        <v>17.834140999999999</v>
      </c>
      <c r="AG138">
        <v>18.11129</v>
      </c>
      <c r="AH138">
        <v>18.420003999999999</v>
      </c>
      <c r="AI138">
        <v>18.526071999999999</v>
      </c>
      <c r="AJ138">
        <v>18.727314</v>
      </c>
      <c r="AK138">
        <v>18.806927000000002</v>
      </c>
      <c r="AL138">
        <v>18.781054000000001</v>
      </c>
      <c r="AM138">
        <v>18.830020999999999</v>
      </c>
      <c r="AN138">
        <v>18.753689000000001</v>
      </c>
      <c r="AO138" s="1">
        <v>8.9999999999999993E-3</v>
      </c>
    </row>
    <row r="139" spans="1:41" x14ac:dyDescent="0.2">
      <c r="A139" t="s">
        <v>2704</v>
      </c>
      <c r="B139" t="s">
        <v>13</v>
      </c>
      <c r="C139" t="s">
        <v>2648</v>
      </c>
      <c r="D139" t="s">
        <v>2672</v>
      </c>
      <c r="E139" t="s">
        <v>2667</v>
      </c>
      <c r="F139" t="s">
        <v>2652</v>
      </c>
      <c r="H139" t="s">
        <v>3064</v>
      </c>
      <c r="I139" t="s">
        <v>10</v>
      </c>
      <c r="K139">
        <v>14.612163000000001</v>
      </c>
      <c r="L139">
        <v>15.129591</v>
      </c>
      <c r="M139">
        <v>13.649848</v>
      </c>
      <c r="N139">
        <v>14.119961999999999</v>
      </c>
      <c r="O139">
        <v>14.041302999999999</v>
      </c>
      <c r="P139">
        <v>14.166007</v>
      </c>
      <c r="Q139">
        <v>14.391978999999999</v>
      </c>
      <c r="R139">
        <v>14.628522999999999</v>
      </c>
      <c r="S139">
        <v>14.770638999999999</v>
      </c>
      <c r="T139">
        <v>14.726559</v>
      </c>
      <c r="U139">
        <v>14.850032000000001</v>
      </c>
      <c r="V139">
        <v>14.986973000000001</v>
      </c>
      <c r="W139">
        <v>14.971394999999999</v>
      </c>
      <c r="X139">
        <v>14.82549</v>
      </c>
      <c r="Y139">
        <v>14.852312</v>
      </c>
      <c r="Z139">
        <v>14.830823000000001</v>
      </c>
      <c r="AA139">
        <v>14.868200999999999</v>
      </c>
      <c r="AB139">
        <v>15.037049</v>
      </c>
      <c r="AC139">
        <v>15.041065</v>
      </c>
      <c r="AD139">
        <v>15.384366</v>
      </c>
      <c r="AE139">
        <v>15.531081</v>
      </c>
      <c r="AF139">
        <v>15.524540999999999</v>
      </c>
      <c r="AG139">
        <v>15.849501999999999</v>
      </c>
      <c r="AH139">
        <v>15.990872</v>
      </c>
      <c r="AI139">
        <v>16.064508</v>
      </c>
      <c r="AJ139">
        <v>16.287763999999999</v>
      </c>
      <c r="AK139">
        <v>16.187424</v>
      </c>
      <c r="AL139">
        <v>16.266521000000001</v>
      </c>
      <c r="AM139">
        <v>16.525922999999999</v>
      </c>
      <c r="AN139">
        <v>16.675940000000001</v>
      </c>
      <c r="AO139" s="1">
        <v>5.0000000000000001E-3</v>
      </c>
    </row>
    <row r="140" spans="1:41" x14ac:dyDescent="0.2">
      <c r="A140" t="s">
        <v>2704</v>
      </c>
      <c r="B140" t="s">
        <v>15</v>
      </c>
      <c r="C140" t="s">
        <v>2648</v>
      </c>
      <c r="D140" t="s">
        <v>2672</v>
      </c>
      <c r="E140" t="s">
        <v>2667</v>
      </c>
      <c r="F140" t="s">
        <v>2653</v>
      </c>
      <c r="H140" t="s">
        <v>3065</v>
      </c>
      <c r="I140" t="s">
        <v>10</v>
      </c>
      <c r="K140">
        <v>14.612163000000001</v>
      </c>
      <c r="L140">
        <v>15.129591</v>
      </c>
      <c r="M140">
        <v>14.000683</v>
      </c>
      <c r="N140">
        <v>15.404263</v>
      </c>
      <c r="O140">
        <v>15.790844999999999</v>
      </c>
      <c r="P140">
        <v>16.046821999999999</v>
      </c>
      <c r="Q140">
        <v>16.357996</v>
      </c>
      <c r="R140">
        <v>16.947405</v>
      </c>
      <c r="S140">
        <v>17.960626999999999</v>
      </c>
      <c r="T140">
        <v>18.247025000000001</v>
      </c>
      <c r="U140">
        <v>18.723099000000001</v>
      </c>
      <c r="V140">
        <v>19.105318</v>
      </c>
      <c r="W140">
        <v>19.408438</v>
      </c>
      <c r="X140">
        <v>19.600944999999999</v>
      </c>
      <c r="Y140">
        <v>19.696467999999999</v>
      </c>
      <c r="Z140">
        <v>19.897933999999999</v>
      </c>
      <c r="AA140">
        <v>20.196777000000001</v>
      </c>
      <c r="AB140">
        <v>20.291491000000001</v>
      </c>
      <c r="AC140">
        <v>20.422356000000001</v>
      </c>
      <c r="AD140">
        <v>20.128208000000001</v>
      </c>
      <c r="AE140">
        <v>20.128679000000002</v>
      </c>
      <c r="AF140">
        <v>20.231283000000001</v>
      </c>
      <c r="AG140">
        <v>20.536137</v>
      </c>
      <c r="AH140">
        <v>20.739129999999999</v>
      </c>
      <c r="AI140">
        <v>21.117156999999999</v>
      </c>
      <c r="AJ140">
        <v>21.235312</v>
      </c>
      <c r="AK140">
        <v>21.322258000000001</v>
      </c>
      <c r="AL140">
        <v>21.155833999999999</v>
      </c>
      <c r="AM140">
        <v>21.200009999999999</v>
      </c>
      <c r="AN140">
        <v>21.273796000000001</v>
      </c>
      <c r="AO140" s="1">
        <v>1.2999999999999999E-2</v>
      </c>
    </row>
    <row r="141" spans="1:41" x14ac:dyDescent="0.2">
      <c r="A141" t="s">
        <v>2704</v>
      </c>
      <c r="B141" t="s">
        <v>11</v>
      </c>
      <c r="C141" t="s">
        <v>2648</v>
      </c>
      <c r="D141" t="s">
        <v>2672</v>
      </c>
      <c r="E141" t="s">
        <v>2654</v>
      </c>
      <c r="F141" t="s">
        <v>2651</v>
      </c>
      <c r="H141" t="s">
        <v>3066</v>
      </c>
      <c r="I141" t="s">
        <v>10</v>
      </c>
      <c r="K141">
        <v>22.645392999999999</v>
      </c>
      <c r="L141">
        <v>21.971598</v>
      </c>
      <c r="M141">
        <v>21.067274000000001</v>
      </c>
      <c r="N141">
        <v>21.766228000000002</v>
      </c>
      <c r="O141">
        <v>21.655366999999998</v>
      </c>
      <c r="P141">
        <v>21.561274000000001</v>
      </c>
      <c r="Q141">
        <v>21.547350000000002</v>
      </c>
      <c r="R141">
        <v>21.723284</v>
      </c>
      <c r="S141">
        <v>21.838025999999999</v>
      </c>
      <c r="T141">
        <v>21.793227999999999</v>
      </c>
      <c r="U141">
        <v>22.048658</v>
      </c>
      <c r="V141">
        <v>22.137274000000001</v>
      </c>
      <c r="W141">
        <v>22.214269999999999</v>
      </c>
      <c r="X141">
        <v>22.239058</v>
      </c>
      <c r="Y141">
        <v>22.324165000000001</v>
      </c>
      <c r="Z141">
        <v>22.484102</v>
      </c>
      <c r="AA141">
        <v>22.687977</v>
      </c>
      <c r="AB141">
        <v>22.808509999999998</v>
      </c>
      <c r="AC141">
        <v>22.869705</v>
      </c>
      <c r="AD141">
        <v>23.066714999999999</v>
      </c>
      <c r="AE141">
        <v>23.168883999999998</v>
      </c>
      <c r="AF141">
        <v>23.169636000000001</v>
      </c>
      <c r="AG141">
        <v>23.424648000000001</v>
      </c>
      <c r="AH141">
        <v>23.696601999999999</v>
      </c>
      <c r="AI141">
        <v>23.783166999999999</v>
      </c>
      <c r="AJ141">
        <v>23.952736000000002</v>
      </c>
      <c r="AK141">
        <v>23.997419000000001</v>
      </c>
      <c r="AL141">
        <v>23.942841999999999</v>
      </c>
      <c r="AM141">
        <v>23.898734999999999</v>
      </c>
      <c r="AN141">
        <v>23.806011000000002</v>
      </c>
      <c r="AO141" s="1">
        <v>2E-3</v>
      </c>
    </row>
    <row r="142" spans="1:41" x14ac:dyDescent="0.2">
      <c r="A142" t="s">
        <v>2704</v>
      </c>
      <c r="B142" t="s">
        <v>13</v>
      </c>
      <c r="C142" t="s">
        <v>2648</v>
      </c>
      <c r="D142" t="s">
        <v>2672</v>
      </c>
      <c r="E142" t="s">
        <v>2654</v>
      </c>
      <c r="F142" t="s">
        <v>2652</v>
      </c>
      <c r="H142" t="s">
        <v>3067</v>
      </c>
      <c r="I142" t="s">
        <v>10</v>
      </c>
      <c r="K142">
        <v>22.645378000000001</v>
      </c>
      <c r="L142">
        <v>21.978103999999998</v>
      </c>
      <c r="M142">
        <v>20.608082</v>
      </c>
      <c r="N142">
        <v>20.823699999999999</v>
      </c>
      <c r="O142">
        <v>20.648882</v>
      </c>
      <c r="P142">
        <v>20.571141999999998</v>
      </c>
      <c r="Q142">
        <v>20.619119999999999</v>
      </c>
      <c r="R142">
        <v>20.747388999999998</v>
      </c>
      <c r="S142">
        <v>20.801856999999998</v>
      </c>
      <c r="T142">
        <v>20.715959999999999</v>
      </c>
      <c r="U142">
        <v>20.717428000000002</v>
      </c>
      <c r="V142">
        <v>20.753008000000001</v>
      </c>
      <c r="W142">
        <v>20.759159</v>
      </c>
      <c r="X142">
        <v>20.576077999999999</v>
      </c>
      <c r="Y142">
        <v>20.537210000000002</v>
      </c>
      <c r="Z142">
        <v>20.509411</v>
      </c>
      <c r="AA142">
        <v>20.510058999999998</v>
      </c>
      <c r="AB142">
        <v>20.565327</v>
      </c>
      <c r="AC142">
        <v>20.563112</v>
      </c>
      <c r="AD142">
        <v>20.850947999999999</v>
      </c>
      <c r="AE142">
        <v>20.980345</v>
      </c>
      <c r="AF142">
        <v>20.981556000000001</v>
      </c>
      <c r="AG142">
        <v>21.224903000000001</v>
      </c>
      <c r="AH142">
        <v>21.337140999999999</v>
      </c>
      <c r="AI142">
        <v>21.378719</v>
      </c>
      <c r="AJ142">
        <v>21.613001000000001</v>
      </c>
      <c r="AK142">
        <v>21.479258000000002</v>
      </c>
      <c r="AL142">
        <v>21.522371</v>
      </c>
      <c r="AM142">
        <v>21.720333</v>
      </c>
      <c r="AN142">
        <v>21.785568000000001</v>
      </c>
      <c r="AO142" s="1">
        <v>-1E-3</v>
      </c>
    </row>
    <row r="143" spans="1:41" x14ac:dyDescent="0.2">
      <c r="A143" t="s">
        <v>2704</v>
      </c>
      <c r="B143" t="s">
        <v>15</v>
      </c>
      <c r="C143" t="s">
        <v>2648</v>
      </c>
      <c r="D143" t="s">
        <v>2672</v>
      </c>
      <c r="E143" t="s">
        <v>2654</v>
      </c>
      <c r="F143" t="s">
        <v>2653</v>
      </c>
      <c r="H143" t="s">
        <v>3068</v>
      </c>
      <c r="I143" t="s">
        <v>10</v>
      </c>
      <c r="K143">
        <v>22.645395000000001</v>
      </c>
      <c r="L143">
        <v>21.977810000000002</v>
      </c>
      <c r="M143">
        <v>20.974525</v>
      </c>
      <c r="N143">
        <v>22.028836999999999</v>
      </c>
      <c r="O143">
        <v>22.249486999999998</v>
      </c>
      <c r="P143">
        <v>22.322507999999999</v>
      </c>
      <c r="Q143">
        <v>22.471979000000001</v>
      </c>
      <c r="R143">
        <v>22.938541000000001</v>
      </c>
      <c r="S143">
        <v>23.843938999999999</v>
      </c>
      <c r="T143">
        <v>24.088839</v>
      </c>
      <c r="U143">
        <v>24.426532999999999</v>
      </c>
      <c r="V143">
        <v>24.732531000000002</v>
      </c>
      <c r="W143">
        <v>24.988226000000001</v>
      </c>
      <c r="X143">
        <v>25.196003000000001</v>
      </c>
      <c r="Y143">
        <v>25.279572999999999</v>
      </c>
      <c r="Z143">
        <v>25.448792000000001</v>
      </c>
      <c r="AA143">
        <v>25.691381</v>
      </c>
      <c r="AB143">
        <v>25.75066</v>
      </c>
      <c r="AC143">
        <v>25.85812</v>
      </c>
      <c r="AD143">
        <v>25.470897999999998</v>
      </c>
      <c r="AE143">
        <v>25.423145000000002</v>
      </c>
      <c r="AF143">
        <v>25.495398000000002</v>
      </c>
      <c r="AG143">
        <v>25.777567000000001</v>
      </c>
      <c r="AH143">
        <v>25.976395</v>
      </c>
      <c r="AI143">
        <v>26.321867000000001</v>
      </c>
      <c r="AJ143">
        <v>26.403411999999999</v>
      </c>
      <c r="AK143">
        <v>26.446014000000002</v>
      </c>
      <c r="AL143">
        <v>26.255151999999999</v>
      </c>
      <c r="AM143">
        <v>26.247505</v>
      </c>
      <c r="AN143">
        <v>26.352319999999999</v>
      </c>
      <c r="AO143" s="1">
        <v>5.0000000000000001E-3</v>
      </c>
    </row>
  </sheetData>
  <autoFilter ref="A5:AO143" xr:uid="{52D5F9EA-B0E5-CC4F-B7EA-890E7D0C8800}">
    <filterColumn colId="0">
      <filters>
        <filter val="East North Central"/>
      </filters>
    </filterColumn>
    <filterColumn colId="3">
      <filters>
        <filter val="Average Price to All Users"/>
      </filters>
    </filterColumn>
    <filterColumn colId="4">
      <filters>
        <filter val="Distillate Fuel Oil"/>
        <filter val="Jet Fuel"/>
        <filter val="Motor Gasoline"/>
      </filters>
    </filterColumn>
  </autoFilter>
  <sortState xmlns:xlrd2="http://schemas.microsoft.com/office/spreadsheetml/2017/richdata2" ref="A6:AO113">
    <sortCondition ref="E6:E11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A0B1-04A0-F24D-BD54-D67C1B1E0CCF}">
  <dimension ref="B3:AP109"/>
  <sheetViews>
    <sheetView zoomScale="150" zoomScaleNormal="150" workbookViewId="0">
      <pane xSplit="1" ySplit="12" topLeftCell="B73" activePane="bottomRight" state="frozen"/>
      <selection pane="topRight" activeCell="B1" sqref="B1"/>
      <selection pane="bottomLeft" activeCell="A13" sqref="A13"/>
      <selection pane="bottomRight" activeCell="D3" sqref="D3"/>
    </sheetView>
  </sheetViews>
  <sheetFormatPr baseColWidth="10" defaultRowHeight="16" x14ac:dyDescent="0.2"/>
  <cols>
    <col min="12" max="12" width="11.83203125" bestFit="1" customWidth="1"/>
    <col min="13" max="41" width="12.33203125" bestFit="1" customWidth="1"/>
  </cols>
  <sheetData>
    <row r="3" spans="2:42" x14ac:dyDescent="0.2">
      <c r="B3" s="110">
        <v>592.65</v>
      </c>
      <c r="C3" t="s">
        <v>3258</v>
      </c>
      <c r="D3" s="38" t="s">
        <v>2953</v>
      </c>
    </row>
    <row r="4" spans="2:42" x14ac:dyDescent="0.2">
      <c r="B4">
        <v>397.45667384281751</v>
      </c>
      <c r="C4" t="s">
        <v>2952</v>
      </c>
    </row>
    <row r="5" spans="2:42" x14ac:dyDescent="0.2">
      <c r="B5" s="114">
        <f>B3/B4</f>
        <v>1.4911059217346938</v>
      </c>
      <c r="C5" t="s">
        <v>2954</v>
      </c>
    </row>
    <row r="6" spans="2:42" x14ac:dyDescent="0.2">
      <c r="B6" s="113">
        <v>0.54246035818397342</v>
      </c>
      <c r="C6" t="s">
        <v>2955</v>
      </c>
    </row>
    <row r="12" spans="2:42" ht="17" thickBot="1" x14ac:dyDescent="0.25">
      <c r="B12" s="94" t="s">
        <v>333</v>
      </c>
      <c r="C12" s="94" t="s">
        <v>2647</v>
      </c>
      <c r="D12" s="94" t="s">
        <v>4</v>
      </c>
      <c r="E12" s="94" t="s">
        <v>2681</v>
      </c>
      <c r="F12" s="94" t="s">
        <v>2682</v>
      </c>
      <c r="G12" s="94" t="s">
        <v>2683</v>
      </c>
      <c r="H12" s="94" t="s">
        <v>2684</v>
      </c>
      <c r="I12" s="94" t="s">
        <v>5</v>
      </c>
      <c r="J12" s="94" t="s">
        <v>6</v>
      </c>
      <c r="K12" s="94">
        <v>2020</v>
      </c>
      <c r="L12" s="94">
        <v>2021</v>
      </c>
      <c r="M12" s="94">
        <v>2022</v>
      </c>
      <c r="N12" s="94">
        <v>2023</v>
      </c>
      <c r="O12" s="94">
        <v>2024</v>
      </c>
      <c r="P12" s="94">
        <v>2025</v>
      </c>
      <c r="Q12" s="94">
        <v>2026</v>
      </c>
      <c r="R12" s="94">
        <v>2027</v>
      </c>
      <c r="S12" s="94">
        <v>2028</v>
      </c>
      <c r="T12" s="94">
        <v>2029</v>
      </c>
      <c r="U12" s="94">
        <v>2030</v>
      </c>
      <c r="V12" s="94">
        <v>2031</v>
      </c>
      <c r="W12" s="94">
        <v>2032</v>
      </c>
      <c r="X12" s="94">
        <v>2033</v>
      </c>
      <c r="Y12" s="94">
        <v>2034</v>
      </c>
      <c r="Z12" s="94">
        <v>2035</v>
      </c>
      <c r="AA12" s="94">
        <v>2036</v>
      </c>
      <c r="AB12" s="94">
        <v>2037</v>
      </c>
      <c r="AC12" s="94">
        <v>2038</v>
      </c>
      <c r="AD12" s="94">
        <v>2039</v>
      </c>
      <c r="AE12" s="94">
        <v>2040</v>
      </c>
      <c r="AF12" s="94">
        <v>2041</v>
      </c>
      <c r="AG12" s="94">
        <v>2042</v>
      </c>
      <c r="AH12" s="94">
        <v>2043</v>
      </c>
      <c r="AI12" s="94">
        <v>2044</v>
      </c>
      <c r="AJ12" s="94">
        <v>2045</v>
      </c>
      <c r="AK12" s="94">
        <v>2046</v>
      </c>
      <c r="AL12" s="94">
        <v>2047</v>
      </c>
      <c r="AM12" s="94">
        <v>2048</v>
      </c>
      <c r="AN12" s="94">
        <v>2049</v>
      </c>
      <c r="AO12" s="94">
        <v>2050</v>
      </c>
      <c r="AP12" s="94" t="s">
        <v>7</v>
      </c>
    </row>
    <row r="13" spans="2:42" x14ac:dyDescent="0.2">
      <c r="B13" t="s">
        <v>334</v>
      </c>
      <c r="C13" t="s">
        <v>11</v>
      </c>
      <c r="D13" t="s">
        <v>2648</v>
      </c>
      <c r="E13" t="s">
        <v>2672</v>
      </c>
      <c r="F13" t="s">
        <v>2666</v>
      </c>
      <c r="G13" t="s">
        <v>2651</v>
      </c>
      <c r="I13" t="s">
        <v>129</v>
      </c>
      <c r="J13" t="s">
        <v>2689</v>
      </c>
      <c r="L13" s="4">
        <v>3.1063031597979998</v>
      </c>
      <c r="M13" s="4">
        <v>2.9790822177099998</v>
      </c>
      <c r="N13" s="4">
        <v>2.6692754238159999</v>
      </c>
      <c r="O13" s="4">
        <v>2.6530389652480002</v>
      </c>
      <c r="P13" s="4">
        <v>2.6260307449739999</v>
      </c>
      <c r="Q13" s="4">
        <v>2.6524546085680001</v>
      </c>
      <c r="R13" s="4">
        <v>2.6823564765499999</v>
      </c>
      <c r="S13" s="4">
        <v>2.7113564392940002</v>
      </c>
      <c r="T13" s="4">
        <v>2.7317100874579996</v>
      </c>
      <c r="U13" s="4">
        <v>2.799185007822</v>
      </c>
      <c r="V13" s="4">
        <v>2.8885094573079999</v>
      </c>
      <c r="W13" s="4">
        <v>2.917821076948</v>
      </c>
      <c r="X13" s="4">
        <v>2.941955248308</v>
      </c>
      <c r="Y13" s="4">
        <v>2.9647559802479999</v>
      </c>
      <c r="Z13" s="4">
        <v>2.9759281344939996</v>
      </c>
      <c r="AA13" s="4">
        <v>2.997082687976</v>
      </c>
      <c r="AB13" s="4">
        <v>3.0158710778560001</v>
      </c>
      <c r="AC13" s="4">
        <v>3.0489552849839998</v>
      </c>
      <c r="AD13" s="4">
        <v>3.0505858325020001</v>
      </c>
      <c r="AE13" s="4">
        <v>3.0745516706619997</v>
      </c>
      <c r="AF13" s="4">
        <v>3.094044054032</v>
      </c>
      <c r="AG13" s="4">
        <v>3.098991246542</v>
      </c>
      <c r="AH13" s="4">
        <v>3.1297576257439998</v>
      </c>
      <c r="AI13" s="4">
        <v>3.1593538487299999</v>
      </c>
      <c r="AJ13" s="4">
        <v>3.1695001323600001</v>
      </c>
      <c r="AK13" s="4">
        <v>3.1948836967780001</v>
      </c>
      <c r="AL13" s="4">
        <v>3.2047368401640002</v>
      </c>
      <c r="AM13" s="4">
        <v>3.1961398231640001</v>
      </c>
      <c r="AN13" s="4">
        <v>3.1980403049919999</v>
      </c>
      <c r="AO13" s="4">
        <v>3.197436710232</v>
      </c>
      <c r="AP13" s="1">
        <v>1E-3</v>
      </c>
    </row>
    <row r="14" spans="2:42" x14ac:dyDescent="0.2">
      <c r="B14" t="s">
        <v>334</v>
      </c>
      <c r="C14" t="s">
        <v>13</v>
      </c>
      <c r="D14" t="s">
        <v>2648</v>
      </c>
      <c r="E14" t="s">
        <v>2672</v>
      </c>
      <c r="F14" t="s">
        <v>2666</v>
      </c>
      <c r="G14" t="s">
        <v>2652</v>
      </c>
      <c r="I14" t="s">
        <v>130</v>
      </c>
      <c r="J14" t="s">
        <v>2689</v>
      </c>
      <c r="L14" s="4">
        <v>3.1063002740859997</v>
      </c>
      <c r="M14" s="4">
        <v>2.9790656248659997</v>
      </c>
      <c r="N14" s="4">
        <v>2.6260446925819996</v>
      </c>
      <c r="O14" s="4">
        <v>2.5544377933479998</v>
      </c>
      <c r="P14" s="4">
        <v>2.5172422882859999</v>
      </c>
      <c r="Q14" s="4">
        <v>2.5265329583080001</v>
      </c>
      <c r="R14" s="4">
        <v>2.55440761361</v>
      </c>
      <c r="S14" s="4">
        <v>2.5634784885680002</v>
      </c>
      <c r="T14" s="4">
        <v>2.576655611464</v>
      </c>
      <c r="U14" s="4">
        <v>2.6082457412039997</v>
      </c>
      <c r="V14" s="4">
        <v>2.6785992795260003</v>
      </c>
      <c r="W14" s="4">
        <v>2.7072777258579999</v>
      </c>
      <c r="X14" s="4">
        <v>2.7090454649339999</v>
      </c>
      <c r="Y14" s="4">
        <v>2.7077799599840002</v>
      </c>
      <c r="Z14" s="4">
        <v>2.7080409966819996</v>
      </c>
      <c r="AA14" s="4">
        <v>2.7088023436979998</v>
      </c>
      <c r="AB14" s="4">
        <v>2.7012386520700002</v>
      </c>
      <c r="AC14" s="4">
        <v>2.7194508614539998</v>
      </c>
      <c r="AD14" s="4">
        <v>2.7247343596499998</v>
      </c>
      <c r="AE14" s="4">
        <v>2.7714059417299999</v>
      </c>
      <c r="AF14" s="4">
        <v>2.7868792497119999</v>
      </c>
      <c r="AG14" s="4">
        <v>2.7919875611419998</v>
      </c>
      <c r="AH14" s="4">
        <v>2.8142378435179998</v>
      </c>
      <c r="AI14" s="4">
        <v>2.8291958114319997</v>
      </c>
      <c r="AJ14" s="4">
        <v>2.8334738794719998</v>
      </c>
      <c r="AK14" s="4">
        <v>2.8516319817559999</v>
      </c>
      <c r="AL14" s="4">
        <v>2.8332484332220003</v>
      </c>
      <c r="AM14" s="4">
        <v>2.8445758147259999</v>
      </c>
      <c r="AN14" s="4">
        <v>2.8761500730499998</v>
      </c>
      <c r="AO14" s="4">
        <v>2.902748401982</v>
      </c>
      <c r="AP14" s="1">
        <v>-2E-3</v>
      </c>
    </row>
    <row r="15" spans="2:42" x14ac:dyDescent="0.2">
      <c r="B15" t="s">
        <v>334</v>
      </c>
      <c r="C15" t="s">
        <v>15</v>
      </c>
      <c r="D15" t="s">
        <v>2648</v>
      </c>
      <c r="E15" t="s">
        <v>2672</v>
      </c>
      <c r="F15" t="s">
        <v>2666</v>
      </c>
      <c r="G15" t="s">
        <v>2653</v>
      </c>
      <c r="I15" t="s">
        <v>131</v>
      </c>
      <c r="J15" t="s">
        <v>2689</v>
      </c>
      <c r="L15" s="4">
        <v>3.1063002740859997</v>
      </c>
      <c r="M15" s="4">
        <v>2.9791199724420001</v>
      </c>
      <c r="N15" s="4">
        <v>2.6495275346959999</v>
      </c>
      <c r="O15" s="4">
        <v>2.740755231484</v>
      </c>
      <c r="P15" s="4">
        <v>2.7732704723959998</v>
      </c>
      <c r="Q15" s="4">
        <v>2.809993802832</v>
      </c>
      <c r="R15" s="4">
        <v>2.8559300093039997</v>
      </c>
      <c r="S15" s="4">
        <v>2.9068847094199999</v>
      </c>
      <c r="T15" s="4">
        <v>3.0177174525839998</v>
      </c>
      <c r="U15" s="4">
        <v>3.0795156964920003</v>
      </c>
      <c r="V15" s="4">
        <v>3.1262145725979997</v>
      </c>
      <c r="W15" s="4">
        <v>3.1913104638940002</v>
      </c>
      <c r="X15" s="4">
        <v>3.2793593084379999</v>
      </c>
      <c r="Y15" s="4">
        <v>3.3161901316460001</v>
      </c>
      <c r="Z15" s="4">
        <v>3.3393312573639999</v>
      </c>
      <c r="AA15" s="4">
        <v>3.3635507977040002</v>
      </c>
      <c r="AB15" s="4">
        <v>3.3898583911519999</v>
      </c>
      <c r="AC15" s="4">
        <v>3.3995005168479997</v>
      </c>
      <c r="AD15" s="4">
        <v>3.4218213789299998</v>
      </c>
      <c r="AE15" s="4">
        <v>3.3861084084079995</v>
      </c>
      <c r="AF15" s="4">
        <v>3.3751001385559998</v>
      </c>
      <c r="AG15" s="4">
        <v>3.4111755064099998</v>
      </c>
      <c r="AH15" s="4">
        <v>3.4450651879</v>
      </c>
      <c r="AI15" s="4">
        <v>3.4628031786119999</v>
      </c>
      <c r="AJ15" s="4">
        <v>3.5066904093260001</v>
      </c>
      <c r="AK15" s="4">
        <v>3.497810833026</v>
      </c>
      <c r="AL15" s="4">
        <v>3.4958309941180001</v>
      </c>
      <c r="AM15" s="4">
        <v>3.4734155047299997</v>
      </c>
      <c r="AN15" s="4">
        <v>3.4964733055139998</v>
      </c>
      <c r="AO15" s="4">
        <v>3.5143409127899998</v>
      </c>
      <c r="AP15" s="1">
        <v>4.0000000000000001E-3</v>
      </c>
    </row>
    <row r="16" spans="2:42" x14ac:dyDescent="0.2">
      <c r="B16" t="s">
        <v>623</v>
      </c>
      <c r="C16" t="s">
        <v>11</v>
      </c>
      <c r="D16" t="s">
        <v>2648</v>
      </c>
      <c r="E16" t="s">
        <v>2672</v>
      </c>
      <c r="F16" t="s">
        <v>2666</v>
      </c>
      <c r="G16" t="s">
        <v>2651</v>
      </c>
      <c r="I16" t="s">
        <v>431</v>
      </c>
      <c r="J16" t="s">
        <v>2689</v>
      </c>
      <c r="L16" s="4">
        <v>3.22559957602</v>
      </c>
      <c r="M16" s="4">
        <v>3.0986714134620001</v>
      </c>
      <c r="N16" s="4">
        <v>2.8131678455559999</v>
      </c>
      <c r="O16" s="4">
        <v>2.8136865522879999</v>
      </c>
      <c r="P16" s="4">
        <v>2.7941148118379999</v>
      </c>
      <c r="Q16" s="4">
        <v>2.823600295626</v>
      </c>
      <c r="R16" s="4">
        <v>2.8532531507100001</v>
      </c>
      <c r="S16" s="4">
        <v>2.8834306041879998</v>
      </c>
      <c r="T16" s="4">
        <v>2.905130797714</v>
      </c>
      <c r="U16" s="4">
        <v>2.9742298929819997</v>
      </c>
      <c r="V16" s="4">
        <v>3.01040421671</v>
      </c>
      <c r="W16" s="4">
        <v>3.0420726213880003</v>
      </c>
      <c r="X16" s="4">
        <v>3.0582733692700002</v>
      </c>
      <c r="Y16" s="4">
        <v>3.0833694446300002</v>
      </c>
      <c r="Z16" s="4">
        <v>3.0953934851059999</v>
      </c>
      <c r="AA16" s="4">
        <v>3.1188799343599998</v>
      </c>
      <c r="AB16" s="4">
        <v>3.1401749258259999</v>
      </c>
      <c r="AC16" s="4">
        <v>3.1718575185880002</v>
      </c>
      <c r="AD16" s="4">
        <v>3.1735584053360002</v>
      </c>
      <c r="AE16" s="4">
        <v>3.1986631378319998</v>
      </c>
      <c r="AF16" s="4">
        <v>3.2172046790979998</v>
      </c>
      <c r="AG16" s="4">
        <v>3.2206546680320001</v>
      </c>
      <c r="AH16" s="4">
        <v>3.2501841589279996</v>
      </c>
      <c r="AI16" s="4">
        <v>3.2806821669140001</v>
      </c>
      <c r="AJ16" s="4">
        <v>3.291378058442</v>
      </c>
      <c r="AK16" s="4">
        <v>3.3169882714900001</v>
      </c>
      <c r="AL16" s="4">
        <v>3.3272913454719997</v>
      </c>
      <c r="AM16" s="4">
        <v>3.3195676170659998</v>
      </c>
      <c r="AN16" s="4">
        <v>3.3215555119199998</v>
      </c>
      <c r="AO16" s="4">
        <v>3.3193811279280001</v>
      </c>
      <c r="AP16" s="1">
        <v>1E-3</v>
      </c>
    </row>
    <row r="17" spans="2:42" x14ac:dyDescent="0.2">
      <c r="B17" t="s">
        <v>623</v>
      </c>
      <c r="C17" t="s">
        <v>13</v>
      </c>
      <c r="D17" t="s">
        <v>2648</v>
      </c>
      <c r="E17" t="s">
        <v>2672</v>
      </c>
      <c r="F17" t="s">
        <v>2666</v>
      </c>
      <c r="G17" t="s">
        <v>2652</v>
      </c>
      <c r="I17" t="s">
        <v>432</v>
      </c>
      <c r="J17" t="s">
        <v>2689</v>
      </c>
      <c r="L17" s="4">
        <v>3.22559957602</v>
      </c>
      <c r="M17" s="4">
        <v>3.0986699706059997</v>
      </c>
      <c r="N17" s="4">
        <v>2.7690445876480001</v>
      </c>
      <c r="O17" s="4">
        <v>2.7119149448040001</v>
      </c>
      <c r="P17" s="4">
        <v>2.6843187607100001</v>
      </c>
      <c r="Q17" s="4">
        <v>2.6946283275440002</v>
      </c>
      <c r="R17" s="4">
        <v>2.7228415730540001</v>
      </c>
      <c r="S17" s="4">
        <v>2.732497405882</v>
      </c>
      <c r="T17" s="4">
        <v>2.7460570058560001</v>
      </c>
      <c r="U17" s="4">
        <v>2.778540143222</v>
      </c>
      <c r="V17" s="4">
        <v>2.7966122753359999</v>
      </c>
      <c r="W17" s="4">
        <v>2.818758551842</v>
      </c>
      <c r="X17" s="4">
        <v>2.8205710194539999</v>
      </c>
      <c r="Y17" s="4">
        <v>2.8201456174100001</v>
      </c>
      <c r="Z17" s="4">
        <v>2.8205581539879998</v>
      </c>
      <c r="AA17" s="4">
        <v>2.8221853348419996</v>
      </c>
      <c r="AB17" s="4">
        <v>2.8151876034800001</v>
      </c>
      <c r="AC17" s="4">
        <v>2.8333546033759998</v>
      </c>
      <c r="AD17" s="4">
        <v>2.838677058684</v>
      </c>
      <c r="AE17" s="4">
        <v>2.8866337445079999</v>
      </c>
      <c r="AF17" s="4">
        <v>2.9019395609559999</v>
      </c>
      <c r="AG17" s="4">
        <v>2.9065366204099998</v>
      </c>
      <c r="AH17" s="4">
        <v>2.9304115586420001</v>
      </c>
      <c r="AI17" s="4">
        <v>2.9453159004080001</v>
      </c>
      <c r="AJ17" s="4">
        <v>2.950483128458</v>
      </c>
      <c r="AK17" s="4">
        <v>2.9688978186339998</v>
      </c>
      <c r="AL17" s="4">
        <v>2.9514196622399997</v>
      </c>
      <c r="AM17" s="4">
        <v>2.9637313120119999</v>
      </c>
      <c r="AN17" s="4">
        <v>2.9959060389080001</v>
      </c>
      <c r="AO17" s="4">
        <v>3.022752539072</v>
      </c>
      <c r="AP17" s="1">
        <v>-2E-3</v>
      </c>
    </row>
    <row r="18" spans="2:42" x14ac:dyDescent="0.2">
      <c r="B18" t="s">
        <v>623</v>
      </c>
      <c r="C18" t="s">
        <v>15</v>
      </c>
      <c r="D18" t="s">
        <v>2648</v>
      </c>
      <c r="E18" t="s">
        <v>2672</v>
      </c>
      <c r="F18" t="s">
        <v>2666</v>
      </c>
      <c r="G18" t="s">
        <v>2653</v>
      </c>
      <c r="I18" t="s">
        <v>433</v>
      </c>
      <c r="J18" t="s">
        <v>2689</v>
      </c>
      <c r="L18" s="4">
        <v>3.22559957602</v>
      </c>
      <c r="M18" s="4">
        <v>3.0986688884640001</v>
      </c>
      <c r="N18" s="4">
        <v>2.7898980651779999</v>
      </c>
      <c r="O18" s="4">
        <v>2.9035497882520001</v>
      </c>
      <c r="P18" s="4">
        <v>2.9468013206600001</v>
      </c>
      <c r="Q18" s="4">
        <v>2.9872565981399997</v>
      </c>
      <c r="R18" s="4">
        <v>3.0338227314939998</v>
      </c>
      <c r="S18" s="4">
        <v>3.085850796236</v>
      </c>
      <c r="T18" s="4">
        <v>3.196630754918</v>
      </c>
      <c r="U18" s="4">
        <v>3.2609204504239999</v>
      </c>
      <c r="V18" s="4">
        <v>3.3078659346679999</v>
      </c>
      <c r="W18" s="4">
        <v>3.3674095958380001</v>
      </c>
      <c r="X18" s="4">
        <v>3.4081471921420001</v>
      </c>
      <c r="Y18" s="4">
        <v>3.4475734728179996</v>
      </c>
      <c r="Z18" s="4">
        <v>3.463668050546</v>
      </c>
      <c r="AA18" s="4">
        <v>3.4890047221440001</v>
      </c>
      <c r="AB18" s="4">
        <v>3.5167355727979999</v>
      </c>
      <c r="AC18" s="4">
        <v>3.5260480058980002</v>
      </c>
      <c r="AD18" s="4">
        <v>3.5497853918580002</v>
      </c>
      <c r="AE18" s="4">
        <v>3.5109217047839998</v>
      </c>
      <c r="AF18" s="4">
        <v>3.4971661168699999</v>
      </c>
      <c r="AG18" s="4">
        <v>3.5360269182319999</v>
      </c>
      <c r="AH18" s="4">
        <v>3.568586166252</v>
      </c>
      <c r="AI18" s="4">
        <v>3.5875394024299996</v>
      </c>
      <c r="AJ18" s="4">
        <v>3.634598872298</v>
      </c>
      <c r="AK18" s="4">
        <v>3.621339987562</v>
      </c>
      <c r="AL18" s="4">
        <v>3.6208960688660001</v>
      </c>
      <c r="AM18" s="4">
        <v>3.5964902798640002</v>
      </c>
      <c r="AN18" s="4">
        <v>3.6197774947519998</v>
      </c>
      <c r="AO18" s="4">
        <v>3.6419909843</v>
      </c>
      <c r="AP18" s="1">
        <v>4.0000000000000001E-3</v>
      </c>
    </row>
    <row r="19" spans="2:42" x14ac:dyDescent="0.2">
      <c r="B19" t="s">
        <v>912</v>
      </c>
      <c r="C19" t="s">
        <v>11</v>
      </c>
      <c r="D19" t="s">
        <v>2648</v>
      </c>
      <c r="E19" t="s">
        <v>2672</v>
      </c>
      <c r="F19" t="s">
        <v>2666</v>
      </c>
      <c r="G19" t="s">
        <v>2651</v>
      </c>
      <c r="I19" t="s">
        <v>720</v>
      </c>
      <c r="J19" t="s">
        <v>2689</v>
      </c>
      <c r="L19" s="4">
        <v>3.1927916758159998</v>
      </c>
      <c r="M19" s="4">
        <v>3.0310360956059998</v>
      </c>
      <c r="N19" s="4">
        <v>2.6857456250560001</v>
      </c>
      <c r="O19" s="4">
        <v>2.6542521666679999</v>
      </c>
      <c r="P19" s="4">
        <v>2.616772178498</v>
      </c>
      <c r="Q19" s="4">
        <v>2.6385382624480003</v>
      </c>
      <c r="R19" s="4">
        <v>2.6656625123919997</v>
      </c>
      <c r="S19" s="4">
        <v>2.6965045212959997</v>
      </c>
      <c r="T19" s="4">
        <v>2.7187792119859999</v>
      </c>
      <c r="U19" s="4">
        <v>2.787238400618</v>
      </c>
      <c r="V19" s="4">
        <v>2.8238312728239996</v>
      </c>
      <c r="W19" s="4">
        <v>2.8558347808079998</v>
      </c>
      <c r="X19" s="4">
        <v>2.8720002989559998</v>
      </c>
      <c r="Y19" s="4">
        <v>2.8972368122999996</v>
      </c>
      <c r="Z19" s="4">
        <v>2.9094258193119997</v>
      </c>
      <c r="AA19" s="4">
        <v>2.9335542192479998</v>
      </c>
      <c r="AB19" s="4">
        <v>2.9556188541519997</v>
      </c>
      <c r="AC19" s="4">
        <v>2.9867697544779999</v>
      </c>
      <c r="AD19" s="4">
        <v>2.989115357382</v>
      </c>
      <c r="AE19" s="4">
        <v>3.0140141221839998</v>
      </c>
      <c r="AF19" s="4">
        <v>3.0324909754060001</v>
      </c>
      <c r="AG19" s="4">
        <v>3.035723093084</v>
      </c>
      <c r="AH19" s="4">
        <v>3.0657156205179996</v>
      </c>
      <c r="AI19" s="4">
        <v>3.0964030033539998</v>
      </c>
      <c r="AJ19" s="4">
        <v>3.107808780034</v>
      </c>
      <c r="AK19" s="4">
        <v>3.1332077349160001</v>
      </c>
      <c r="AL19" s="4">
        <v>3.1435377422099999</v>
      </c>
      <c r="AM19" s="4">
        <v>3.1359425482259997</v>
      </c>
      <c r="AN19" s="4">
        <v>3.1377921693799999</v>
      </c>
      <c r="AO19" s="4">
        <v>3.1355662032859999</v>
      </c>
      <c r="AP19" s="1">
        <v>-1E-3</v>
      </c>
    </row>
    <row r="20" spans="2:42" x14ac:dyDescent="0.2">
      <c r="B20" t="s">
        <v>912</v>
      </c>
      <c r="C20" t="s">
        <v>13</v>
      </c>
      <c r="D20" t="s">
        <v>2648</v>
      </c>
      <c r="E20" t="s">
        <v>2672</v>
      </c>
      <c r="F20" t="s">
        <v>2666</v>
      </c>
      <c r="G20" t="s">
        <v>2652</v>
      </c>
      <c r="I20" t="s">
        <v>721</v>
      </c>
      <c r="J20" t="s">
        <v>2689</v>
      </c>
      <c r="L20" s="4">
        <v>3.1927916758159998</v>
      </c>
      <c r="M20" s="4">
        <v>3.0310363360820003</v>
      </c>
      <c r="N20" s="4">
        <v>2.6414671398899996</v>
      </c>
      <c r="O20" s="4">
        <v>2.550310263284</v>
      </c>
      <c r="P20" s="4">
        <v>2.5062591481759999</v>
      </c>
      <c r="Q20" s="4">
        <v>2.5079917777559997</v>
      </c>
      <c r="R20" s="4">
        <v>2.5340748868579999</v>
      </c>
      <c r="S20" s="4">
        <v>2.5442550776039998</v>
      </c>
      <c r="T20" s="4">
        <v>2.5578948763240001</v>
      </c>
      <c r="U20" s="4">
        <v>2.5903249887319997</v>
      </c>
      <c r="V20" s="4">
        <v>2.6087236872539998</v>
      </c>
      <c r="W20" s="4">
        <v>2.6310880754919999</v>
      </c>
      <c r="X20" s="4">
        <v>2.6327810265319997</v>
      </c>
      <c r="Y20" s="4">
        <v>2.6324833172439996</v>
      </c>
      <c r="Z20" s="4">
        <v>2.6327495241759999</v>
      </c>
      <c r="AA20" s="4">
        <v>2.6346700857499998</v>
      </c>
      <c r="AB20" s="4">
        <v>2.6278493447239999</v>
      </c>
      <c r="AC20" s="4">
        <v>2.6462025932820001</v>
      </c>
      <c r="AD20" s="4">
        <v>2.6515060509860002</v>
      </c>
      <c r="AE20" s="4">
        <v>2.6998851329039999</v>
      </c>
      <c r="AF20" s="4">
        <v>2.7152879814179998</v>
      </c>
      <c r="AG20" s="4">
        <v>2.719988926504</v>
      </c>
      <c r="AH20" s="4">
        <v>2.7448686937019997</v>
      </c>
      <c r="AI20" s="4">
        <v>2.759700892668</v>
      </c>
      <c r="AJ20" s="4">
        <v>2.765043788436</v>
      </c>
      <c r="AK20" s="4">
        <v>2.7834046119879998</v>
      </c>
      <c r="AL20" s="4">
        <v>2.7659946305399998</v>
      </c>
      <c r="AM20" s="4">
        <v>2.778538580128</v>
      </c>
      <c r="AN20" s="4">
        <v>2.8108678128540001</v>
      </c>
      <c r="AO20" s="4">
        <v>2.8378025677100003</v>
      </c>
      <c r="AP20" s="1">
        <v>-4.0000000000000001E-3</v>
      </c>
    </row>
    <row r="21" spans="2:42" x14ac:dyDescent="0.2">
      <c r="B21" t="s">
        <v>912</v>
      </c>
      <c r="C21" t="s">
        <v>15</v>
      </c>
      <c r="D21" t="s">
        <v>2648</v>
      </c>
      <c r="E21" t="s">
        <v>2672</v>
      </c>
      <c r="F21" t="s">
        <v>2666</v>
      </c>
      <c r="G21" t="s">
        <v>2653</v>
      </c>
      <c r="I21" t="s">
        <v>722</v>
      </c>
      <c r="J21" t="s">
        <v>2689</v>
      </c>
      <c r="L21" s="4">
        <v>3.1927914353400002</v>
      </c>
      <c r="M21" s="4">
        <v>3.0310360956059998</v>
      </c>
      <c r="N21" s="4">
        <v>2.6632664095280001</v>
      </c>
      <c r="O21" s="4">
        <v>2.74593231905</v>
      </c>
      <c r="P21" s="4">
        <v>2.7708048719680001</v>
      </c>
      <c r="Q21" s="4">
        <v>2.8039221445459996</v>
      </c>
      <c r="R21" s="4">
        <v>2.848235378494</v>
      </c>
      <c r="S21" s="4">
        <v>2.9002645253779997</v>
      </c>
      <c r="T21" s="4">
        <v>3.0111119375779998</v>
      </c>
      <c r="U21" s="4">
        <v>3.0753644795419999</v>
      </c>
      <c r="V21" s="4">
        <v>3.1226511992299999</v>
      </c>
      <c r="W21" s="4">
        <v>3.182527077994</v>
      </c>
      <c r="X21" s="4">
        <v>3.2232417088399998</v>
      </c>
      <c r="Y21" s="4">
        <v>3.2629649773759999</v>
      </c>
      <c r="Z21" s="4">
        <v>3.2790974300740001</v>
      </c>
      <c r="AA21" s="4">
        <v>3.304510332564</v>
      </c>
      <c r="AB21" s="4">
        <v>3.3332499800379995</v>
      </c>
      <c r="AC21" s="4">
        <v>3.3421385741880001</v>
      </c>
      <c r="AD21" s="4">
        <v>3.3662656515060001</v>
      </c>
      <c r="AE21" s="4">
        <v>3.32710329324</v>
      </c>
      <c r="AF21" s="4">
        <v>3.3131838209319997</v>
      </c>
      <c r="AG21" s="4">
        <v>3.3522782447279997</v>
      </c>
      <c r="AH21" s="4">
        <v>3.3850513961499997</v>
      </c>
      <c r="AI21" s="4">
        <v>3.4039037526459999</v>
      </c>
      <c r="AJ21" s="4">
        <v>3.4513264615120001</v>
      </c>
      <c r="AK21" s="4">
        <v>3.4378711078839999</v>
      </c>
      <c r="AL21" s="4">
        <v>3.4385254430800001</v>
      </c>
      <c r="AM21" s="4">
        <v>3.4140365696199999</v>
      </c>
      <c r="AN21" s="4">
        <v>3.4365969457979997</v>
      </c>
      <c r="AO21" s="4">
        <v>3.4609439384179996</v>
      </c>
      <c r="AP21" s="1">
        <v>3.0000000000000001E-3</v>
      </c>
    </row>
    <row r="22" spans="2:42" x14ac:dyDescent="0.2">
      <c r="B22" t="s">
        <v>1201</v>
      </c>
      <c r="C22" t="s">
        <v>11</v>
      </c>
      <c r="D22" t="s">
        <v>2648</v>
      </c>
      <c r="E22" t="s">
        <v>2672</v>
      </c>
      <c r="F22" t="s">
        <v>2666</v>
      </c>
      <c r="G22" t="s">
        <v>2651</v>
      </c>
      <c r="I22" t="s">
        <v>1009</v>
      </c>
      <c r="J22" t="s">
        <v>2689</v>
      </c>
      <c r="L22" s="4">
        <v>2.9642411211319999</v>
      </c>
      <c r="M22" s="4">
        <v>2.8173119684640002</v>
      </c>
      <c r="N22" s="4">
        <v>2.4701683898579998</v>
      </c>
      <c r="O22" s="4">
        <v>2.4341375100639997</v>
      </c>
      <c r="P22" s="4">
        <v>2.4000095168580002</v>
      </c>
      <c r="Q22" s="4">
        <v>2.4240830882659998</v>
      </c>
      <c r="R22" s="4">
        <v>2.4525926002079999</v>
      </c>
      <c r="S22" s="4">
        <v>2.4811386645019997</v>
      </c>
      <c r="T22" s="4">
        <v>2.5013885472719997</v>
      </c>
      <c r="U22" s="4">
        <v>2.5720726198559998</v>
      </c>
      <c r="V22" s="4">
        <v>2.607376300226</v>
      </c>
      <c r="W22" s="4">
        <v>2.6383512923580001</v>
      </c>
      <c r="X22" s="4">
        <v>2.6546234616120001</v>
      </c>
      <c r="Y22" s="4">
        <v>2.679182554064</v>
      </c>
      <c r="Z22" s="4">
        <v>2.69095890426</v>
      </c>
      <c r="AA22" s="4">
        <v>2.7125375371680001</v>
      </c>
      <c r="AB22" s="4">
        <v>2.7320093598399997</v>
      </c>
      <c r="AC22" s="4">
        <v>2.764995813474</v>
      </c>
      <c r="AD22" s="4">
        <v>2.7650657919899997</v>
      </c>
      <c r="AE22" s="4">
        <v>2.7906633800480001</v>
      </c>
      <c r="AF22" s="4">
        <v>2.8093881640260001</v>
      </c>
      <c r="AG22" s="4">
        <v>2.8133442347019999</v>
      </c>
      <c r="AH22" s="4">
        <v>2.8417421657799999</v>
      </c>
      <c r="AI22" s="4">
        <v>2.8718406228919999</v>
      </c>
      <c r="AJ22" s="4">
        <v>2.8806589980499999</v>
      </c>
      <c r="AK22" s="4">
        <v>2.9067464357199997</v>
      </c>
      <c r="AL22" s="4">
        <v>2.9169482693059998</v>
      </c>
      <c r="AM22" s="4">
        <v>2.9088591376179997</v>
      </c>
      <c r="AN22" s="4">
        <v>2.9113444570779996</v>
      </c>
      <c r="AO22" s="4">
        <v>2.9092512337360001</v>
      </c>
      <c r="AP22" s="1">
        <v>-1E-3</v>
      </c>
    </row>
    <row r="23" spans="2:42" x14ac:dyDescent="0.2">
      <c r="B23" t="s">
        <v>1201</v>
      </c>
      <c r="C23" t="s">
        <v>13</v>
      </c>
      <c r="D23" t="s">
        <v>2648</v>
      </c>
      <c r="E23" t="s">
        <v>2672</v>
      </c>
      <c r="F23" t="s">
        <v>2666</v>
      </c>
      <c r="G23" t="s">
        <v>2652</v>
      </c>
      <c r="I23" t="s">
        <v>1010</v>
      </c>
      <c r="J23" t="s">
        <v>2689</v>
      </c>
      <c r="L23" s="4">
        <v>2.9642411211319999</v>
      </c>
      <c r="M23" s="4">
        <v>2.8173105256079998</v>
      </c>
      <c r="N23" s="4">
        <v>2.4257340762439998</v>
      </c>
      <c r="O23" s="4">
        <v>2.3374311688059999</v>
      </c>
      <c r="P23" s="4">
        <v>2.2918374001579997</v>
      </c>
      <c r="Q23" s="4">
        <v>2.2988912826659997</v>
      </c>
      <c r="R23" s="4">
        <v>2.3249396429860001</v>
      </c>
      <c r="S23" s="4">
        <v>2.3332286102299999</v>
      </c>
      <c r="T23" s="4">
        <v>2.3465687758540001</v>
      </c>
      <c r="U23" s="4">
        <v>2.3793897820000001</v>
      </c>
      <c r="V23" s="4">
        <v>2.3966350373880001</v>
      </c>
      <c r="W23" s="4">
        <v>2.4182694607279998</v>
      </c>
      <c r="X23" s="4">
        <v>2.4204965089639998</v>
      </c>
      <c r="Y23" s="4">
        <v>2.4196406548800002</v>
      </c>
      <c r="Z23" s="4">
        <v>2.4205907755559997</v>
      </c>
      <c r="AA23" s="4">
        <v>2.421540295042</v>
      </c>
      <c r="AB23" s="4">
        <v>2.4137708761960002</v>
      </c>
      <c r="AC23" s="4">
        <v>2.4319328260960003</v>
      </c>
      <c r="AD23" s="4">
        <v>2.437242415938</v>
      </c>
      <c r="AE23" s="4">
        <v>2.4837088719899998</v>
      </c>
      <c r="AF23" s="4">
        <v>2.498753771978</v>
      </c>
      <c r="AG23" s="4">
        <v>2.5035028122640002</v>
      </c>
      <c r="AH23" s="4">
        <v>2.524415687366</v>
      </c>
      <c r="AI23" s="4">
        <v>2.5395945324860003</v>
      </c>
      <c r="AJ23" s="4">
        <v>2.5443172406500003</v>
      </c>
      <c r="AK23" s="4">
        <v>2.5629282794800003</v>
      </c>
      <c r="AL23" s="4">
        <v>2.545239345872</v>
      </c>
      <c r="AM23" s="4">
        <v>2.5569316497059997</v>
      </c>
      <c r="AN23" s="4">
        <v>2.5887318352319997</v>
      </c>
      <c r="AO23" s="4">
        <v>2.6153362963019999</v>
      </c>
      <c r="AP23" s="1">
        <v>-4.0000000000000001E-3</v>
      </c>
    </row>
    <row r="24" spans="2:42" x14ac:dyDescent="0.2">
      <c r="B24" t="s">
        <v>1201</v>
      </c>
      <c r="C24" t="s">
        <v>15</v>
      </c>
      <c r="D24" t="s">
        <v>2648</v>
      </c>
      <c r="E24" t="s">
        <v>2672</v>
      </c>
      <c r="F24" t="s">
        <v>2666</v>
      </c>
      <c r="G24" t="s">
        <v>2653</v>
      </c>
      <c r="I24" t="s">
        <v>1011</v>
      </c>
      <c r="J24" t="s">
        <v>2689</v>
      </c>
      <c r="L24" s="4">
        <v>2.9642411211319999</v>
      </c>
      <c r="M24" s="4">
        <v>2.8173095637039998</v>
      </c>
      <c r="N24" s="4">
        <v>2.4509922324279998</v>
      </c>
      <c r="O24" s="4">
        <v>2.5226188506939997</v>
      </c>
      <c r="P24" s="4">
        <v>2.5509181866119999</v>
      </c>
      <c r="Q24" s="4">
        <v>2.5840338960959999</v>
      </c>
      <c r="R24" s="4">
        <v>2.6281371944959999</v>
      </c>
      <c r="S24" s="4">
        <v>2.6801137973739997</v>
      </c>
      <c r="T24" s="4">
        <v>2.7907183288139996</v>
      </c>
      <c r="U24" s="4">
        <v>2.8551360777900001</v>
      </c>
      <c r="V24" s="4">
        <v>2.9012790936220001</v>
      </c>
      <c r="W24" s="4">
        <v>2.959931670974</v>
      </c>
      <c r="X24" s="4">
        <v>3.000784455282</v>
      </c>
      <c r="Y24" s="4">
        <v>3.0394970031900002</v>
      </c>
      <c r="Z24" s="4">
        <v>3.0554935869479998</v>
      </c>
      <c r="AA24" s="4">
        <v>3.0806614443939999</v>
      </c>
      <c r="AB24" s="4">
        <v>3.106339952626</v>
      </c>
      <c r="AC24" s="4">
        <v>3.1164680803179996</v>
      </c>
      <c r="AD24" s="4">
        <v>3.1390971123939999</v>
      </c>
      <c r="AE24" s="4">
        <v>3.1010895198799999</v>
      </c>
      <c r="AF24" s="4">
        <v>3.0875790972480002</v>
      </c>
      <c r="AG24" s="4">
        <v>3.126020388228</v>
      </c>
      <c r="AH24" s="4">
        <v>3.1580801675960002</v>
      </c>
      <c r="AI24" s="4">
        <v>3.177234201234</v>
      </c>
      <c r="AJ24" s="4">
        <v>3.2233846718219996</v>
      </c>
      <c r="AK24" s="4">
        <v>3.2106001259959998</v>
      </c>
      <c r="AL24" s="4">
        <v>3.2074150213759998</v>
      </c>
      <c r="AM24" s="4">
        <v>3.1832731547840001</v>
      </c>
      <c r="AN24" s="4">
        <v>3.2083700718100001</v>
      </c>
      <c r="AO24" s="4">
        <v>3.2251722501680002</v>
      </c>
      <c r="AP24" s="1">
        <v>3.0000000000000001E-3</v>
      </c>
    </row>
    <row r="25" spans="2:42" x14ac:dyDescent="0.2">
      <c r="B25" t="s">
        <v>1490</v>
      </c>
      <c r="C25" t="s">
        <v>11</v>
      </c>
      <c r="D25" t="s">
        <v>2648</v>
      </c>
      <c r="E25" t="s">
        <v>2672</v>
      </c>
      <c r="F25" t="s">
        <v>2666</v>
      </c>
      <c r="G25" t="s">
        <v>2651</v>
      </c>
      <c r="I25" t="s">
        <v>1298</v>
      </c>
      <c r="J25" t="s">
        <v>2689</v>
      </c>
      <c r="L25" s="4">
        <v>3.0463895263019998</v>
      </c>
      <c r="M25" s="4">
        <v>2.9241725290600002</v>
      </c>
      <c r="N25" s="4">
        <v>2.615123715518</v>
      </c>
      <c r="O25" s="4">
        <v>2.5950204028699999</v>
      </c>
      <c r="P25" s="4">
        <v>2.569027231792</v>
      </c>
      <c r="Q25" s="4">
        <v>2.596512195736</v>
      </c>
      <c r="R25" s="4">
        <v>2.626157956778</v>
      </c>
      <c r="S25" s="4">
        <v>2.6547584888859999</v>
      </c>
      <c r="T25" s="4">
        <v>2.675091576352</v>
      </c>
      <c r="U25" s="4">
        <v>2.745709157322</v>
      </c>
      <c r="V25" s="4">
        <v>2.7808883913619997</v>
      </c>
      <c r="W25" s="4">
        <v>2.811761541908</v>
      </c>
      <c r="X25" s="4">
        <v>2.8280447730580001</v>
      </c>
      <c r="Y25" s="4">
        <v>2.8528071879680001</v>
      </c>
      <c r="Z25" s="4">
        <v>2.8644379299460003</v>
      </c>
      <c r="AA25" s="4">
        <v>2.8863979577899999</v>
      </c>
      <c r="AB25" s="4">
        <v>2.9058630471339999</v>
      </c>
      <c r="AC25" s="4">
        <v>2.9388097019899999</v>
      </c>
      <c r="AD25" s="4">
        <v>2.9389768328099999</v>
      </c>
      <c r="AE25" s="4">
        <v>2.9645711744419998</v>
      </c>
      <c r="AF25" s="4">
        <v>2.983266139396</v>
      </c>
      <c r="AG25" s="4">
        <v>2.9872325505399999</v>
      </c>
      <c r="AH25" s="4">
        <v>3.0156621042120002</v>
      </c>
      <c r="AI25" s="4">
        <v>3.0457087387459998</v>
      </c>
      <c r="AJ25" s="4">
        <v>3.0547170899439999</v>
      </c>
      <c r="AK25" s="4">
        <v>3.0808301383079999</v>
      </c>
      <c r="AL25" s="4">
        <v>3.0910691254359999</v>
      </c>
      <c r="AM25" s="4">
        <v>3.0830386698920003</v>
      </c>
      <c r="AN25" s="4">
        <v>3.0853548144859997</v>
      </c>
      <c r="AO25" s="4">
        <v>3.0833001875419996</v>
      </c>
      <c r="AP25" s="1">
        <v>0</v>
      </c>
    </row>
    <row r="26" spans="2:42" x14ac:dyDescent="0.2">
      <c r="B26" t="s">
        <v>1490</v>
      </c>
      <c r="C26" t="s">
        <v>13</v>
      </c>
      <c r="D26" t="s">
        <v>2648</v>
      </c>
      <c r="E26" t="s">
        <v>2672</v>
      </c>
      <c r="F26" t="s">
        <v>2666</v>
      </c>
      <c r="G26" t="s">
        <v>2652</v>
      </c>
      <c r="I26" t="s">
        <v>1299</v>
      </c>
      <c r="J26" t="s">
        <v>2689</v>
      </c>
      <c r="L26" s="4">
        <v>3.0463895263019998</v>
      </c>
      <c r="M26" s="4">
        <v>2.9241718076319998</v>
      </c>
      <c r="N26" s="4">
        <v>2.5717301820319998</v>
      </c>
      <c r="O26" s="4">
        <v>2.4985000697979998</v>
      </c>
      <c r="P26" s="4">
        <v>2.4609107852859999</v>
      </c>
      <c r="Q26" s="4">
        <v>2.4712428366260002</v>
      </c>
      <c r="R26" s="4">
        <v>2.4985427542880001</v>
      </c>
      <c r="S26" s="4">
        <v>2.50695087739</v>
      </c>
      <c r="T26" s="4">
        <v>2.520320260848</v>
      </c>
      <c r="U26" s="4">
        <v>2.552929768352</v>
      </c>
      <c r="V26" s="4">
        <v>2.570224682034</v>
      </c>
      <c r="W26" s="4">
        <v>2.591851169666</v>
      </c>
      <c r="X26" s="4">
        <v>2.593947759672</v>
      </c>
      <c r="Y26" s="4">
        <v>2.5932177947740001</v>
      </c>
      <c r="Z26" s="4">
        <v>2.5939760156019998</v>
      </c>
      <c r="AA26" s="4">
        <v>2.5949076196259999</v>
      </c>
      <c r="AB26" s="4">
        <v>2.5874880933599997</v>
      </c>
      <c r="AC26" s="4">
        <v>2.605210934084</v>
      </c>
      <c r="AD26" s="4">
        <v>2.6105776369760001</v>
      </c>
      <c r="AE26" s="4">
        <v>2.6575309366899997</v>
      </c>
      <c r="AF26" s="4">
        <v>2.6726067378439997</v>
      </c>
      <c r="AG26" s="4">
        <v>2.6769570689219999</v>
      </c>
      <c r="AH26" s="4">
        <v>2.6984416757139997</v>
      </c>
      <c r="AI26" s="4">
        <v>2.7135177173440002</v>
      </c>
      <c r="AJ26" s="4">
        <v>2.7182663969159999</v>
      </c>
      <c r="AK26" s="4">
        <v>2.7368099822279999</v>
      </c>
      <c r="AL26" s="4">
        <v>2.7191687831059999</v>
      </c>
      <c r="AM26" s="4">
        <v>2.7309278190300001</v>
      </c>
      <c r="AN26" s="4">
        <v>2.7627352188360002</v>
      </c>
      <c r="AO26" s="4">
        <v>2.7893719036899998</v>
      </c>
      <c r="AP26" s="1">
        <v>-3.0000000000000001E-3</v>
      </c>
    </row>
    <row r="27" spans="2:42" x14ac:dyDescent="0.2">
      <c r="B27" t="s">
        <v>1490</v>
      </c>
      <c r="C27" t="s">
        <v>15</v>
      </c>
      <c r="D27" t="s">
        <v>2648</v>
      </c>
      <c r="E27" t="s">
        <v>2672</v>
      </c>
      <c r="F27" t="s">
        <v>2666</v>
      </c>
      <c r="G27" t="s">
        <v>2653</v>
      </c>
      <c r="I27" t="s">
        <v>1300</v>
      </c>
      <c r="J27" t="s">
        <v>2689</v>
      </c>
      <c r="L27" s="4">
        <v>3.0463896465399998</v>
      </c>
      <c r="M27" s="4">
        <v>2.9241722885839998</v>
      </c>
      <c r="N27" s="4">
        <v>2.590824938336</v>
      </c>
      <c r="O27" s="4">
        <v>2.681294895248</v>
      </c>
      <c r="P27" s="4">
        <v>2.7190532343879998</v>
      </c>
      <c r="Q27" s="4">
        <v>2.7563564726980001</v>
      </c>
      <c r="R27" s="4">
        <v>2.8019679163319999</v>
      </c>
      <c r="S27" s="4">
        <v>2.8539921334580001</v>
      </c>
      <c r="T27" s="4">
        <v>2.9646126565519997</v>
      </c>
      <c r="U27" s="4">
        <v>3.0289900055599999</v>
      </c>
      <c r="V27" s="4">
        <v>3.0751261678260002</v>
      </c>
      <c r="W27" s="4">
        <v>3.133878542718</v>
      </c>
      <c r="X27" s="4">
        <v>3.174668202076</v>
      </c>
      <c r="Y27" s="4">
        <v>3.2133876035499997</v>
      </c>
      <c r="Z27" s="4">
        <v>3.2293944075379999</v>
      </c>
      <c r="AA27" s="4">
        <v>3.2545469947579999</v>
      </c>
      <c r="AB27" s="4">
        <v>3.279879938978</v>
      </c>
      <c r="AC27" s="4">
        <v>3.2901991248519997</v>
      </c>
      <c r="AD27" s="4">
        <v>3.3130088746419997</v>
      </c>
      <c r="AE27" s="4">
        <v>3.2748560346239999</v>
      </c>
      <c r="AF27" s="4">
        <v>3.2614896571159999</v>
      </c>
      <c r="AG27" s="4">
        <v>3.2997937565379996</v>
      </c>
      <c r="AH27" s="4">
        <v>3.3318446382939997</v>
      </c>
      <c r="AI27" s="4">
        <v>3.3510359457120003</v>
      </c>
      <c r="AJ27" s="4">
        <v>3.3972310245980002</v>
      </c>
      <c r="AK27" s="4">
        <v>3.3844407073480003</v>
      </c>
      <c r="AL27" s="4">
        <v>3.381386421672</v>
      </c>
      <c r="AM27" s="4">
        <v>3.3571766206100002</v>
      </c>
      <c r="AN27" s="4">
        <v>3.3821946615080001</v>
      </c>
      <c r="AO27" s="4">
        <v>3.3993347086459997</v>
      </c>
      <c r="AP27" s="1">
        <v>4.0000000000000001E-3</v>
      </c>
    </row>
    <row r="28" spans="2:42" x14ac:dyDescent="0.2">
      <c r="B28" t="s">
        <v>1779</v>
      </c>
      <c r="C28" t="s">
        <v>11</v>
      </c>
      <c r="D28" t="s">
        <v>2648</v>
      </c>
      <c r="E28" t="s">
        <v>2672</v>
      </c>
      <c r="F28" t="s">
        <v>2666</v>
      </c>
      <c r="G28" t="s">
        <v>2651</v>
      </c>
      <c r="I28" t="s">
        <v>1587</v>
      </c>
      <c r="J28" t="s">
        <v>2689</v>
      </c>
      <c r="L28" s="4">
        <v>2.8938004102599999</v>
      </c>
      <c r="M28" s="4">
        <v>2.7466193589819996</v>
      </c>
      <c r="N28" s="4">
        <v>2.4072306504240002</v>
      </c>
      <c r="O28" s="4">
        <v>2.3685459977319998</v>
      </c>
      <c r="P28" s="4">
        <v>2.334830901818</v>
      </c>
      <c r="Q28" s="4">
        <v>2.3601881341139999</v>
      </c>
      <c r="R28" s="4">
        <v>2.3903826613880002</v>
      </c>
      <c r="S28" s="4">
        <v>2.4186045640339997</v>
      </c>
      <c r="T28" s="4">
        <v>2.4385746529779997</v>
      </c>
      <c r="U28" s="4">
        <v>2.5095412848619998</v>
      </c>
      <c r="V28" s="4">
        <v>2.5444398834099999</v>
      </c>
      <c r="W28" s="4">
        <v>2.5750867460399998</v>
      </c>
      <c r="X28" s="4">
        <v>2.5913706986179998</v>
      </c>
      <c r="Y28" s="4">
        <v>2.6161167611599998</v>
      </c>
      <c r="Z28" s="4">
        <v>2.6276104318180002</v>
      </c>
      <c r="AA28" s="4">
        <v>2.6507505956320001</v>
      </c>
      <c r="AB28" s="4">
        <v>2.6687885801539997</v>
      </c>
      <c r="AC28" s="4">
        <v>2.7017826087820001</v>
      </c>
      <c r="AD28" s="4">
        <v>2.7017676992699999</v>
      </c>
      <c r="AE28" s="4">
        <v>2.7269967578580001</v>
      </c>
      <c r="AF28" s="4">
        <v>2.7456907609079999</v>
      </c>
      <c r="AG28" s="4">
        <v>2.749740016034</v>
      </c>
      <c r="AH28" s="4">
        <v>2.7779221199020001</v>
      </c>
      <c r="AI28" s="4">
        <v>2.8079080342460001</v>
      </c>
      <c r="AJ28" s="4">
        <v>2.816368701354</v>
      </c>
      <c r="AK28" s="4">
        <v>2.8425573794199996</v>
      </c>
      <c r="AL28" s="4">
        <v>2.8527360070719996</v>
      </c>
      <c r="AM28" s="4">
        <v>2.8445793016279999</v>
      </c>
      <c r="AN28" s="4">
        <v>2.847093237732</v>
      </c>
      <c r="AO28" s="4">
        <v>2.8449101966040002</v>
      </c>
      <c r="AP28" s="1">
        <v>-1E-3</v>
      </c>
    </row>
    <row r="29" spans="2:42" x14ac:dyDescent="0.2">
      <c r="B29" t="s">
        <v>1779</v>
      </c>
      <c r="C29" t="s">
        <v>13</v>
      </c>
      <c r="D29" t="s">
        <v>2648</v>
      </c>
      <c r="E29" t="s">
        <v>2672</v>
      </c>
      <c r="F29" t="s">
        <v>2666</v>
      </c>
      <c r="G29" t="s">
        <v>2652</v>
      </c>
      <c r="I29" t="s">
        <v>1588</v>
      </c>
      <c r="J29" t="s">
        <v>2689</v>
      </c>
      <c r="L29" s="4">
        <v>2.8938001697839999</v>
      </c>
      <c r="M29" s="4">
        <v>2.7466388375379998</v>
      </c>
      <c r="N29" s="4">
        <v>2.364079516746</v>
      </c>
      <c r="O29" s="4">
        <v>2.2733444350439997</v>
      </c>
      <c r="P29" s="4">
        <v>2.2270504002839999</v>
      </c>
      <c r="Q29" s="4">
        <v>2.2357438481599998</v>
      </c>
      <c r="R29" s="4">
        <v>2.2633745405600001</v>
      </c>
      <c r="S29" s="4">
        <v>2.2714687222440002</v>
      </c>
      <c r="T29" s="4">
        <v>2.284763437904</v>
      </c>
      <c r="U29" s="4">
        <v>2.3173810013539997</v>
      </c>
      <c r="V29" s="4">
        <v>2.3344573223519998</v>
      </c>
      <c r="W29" s="4">
        <v>2.355876158958</v>
      </c>
      <c r="X29" s="4">
        <v>2.3581039286219996</v>
      </c>
      <c r="Y29" s="4">
        <v>2.3572610602420001</v>
      </c>
      <c r="Z29" s="4">
        <v>2.3580596810380001</v>
      </c>
      <c r="AA29" s="4">
        <v>2.3590524862039999</v>
      </c>
      <c r="AB29" s="4">
        <v>2.3512818649780001</v>
      </c>
      <c r="AC29" s="4">
        <v>2.369251073364</v>
      </c>
      <c r="AD29" s="4">
        <v>2.3746885964380002</v>
      </c>
      <c r="AE29" s="4">
        <v>2.420923113388</v>
      </c>
      <c r="AF29" s="4">
        <v>2.4359523824360001</v>
      </c>
      <c r="AG29" s="4">
        <v>2.4406379370579998</v>
      </c>
      <c r="AH29" s="4">
        <v>2.4611034065620001</v>
      </c>
      <c r="AI29" s="4">
        <v>2.4763221706979999</v>
      </c>
      <c r="AJ29" s="4">
        <v>2.4809620348799997</v>
      </c>
      <c r="AK29" s="4">
        <v>2.4995618915760001</v>
      </c>
      <c r="AL29" s="4">
        <v>2.481853960364</v>
      </c>
      <c r="AM29" s="4">
        <v>2.493414603588</v>
      </c>
      <c r="AN29" s="4">
        <v>2.5251179975239997</v>
      </c>
      <c r="AO29" s="4">
        <v>2.5517009359919998</v>
      </c>
      <c r="AP29" s="1">
        <v>-4.0000000000000001E-3</v>
      </c>
    </row>
    <row r="30" spans="2:42" x14ac:dyDescent="0.2">
      <c r="B30" t="s">
        <v>1779</v>
      </c>
      <c r="C30" t="s">
        <v>15</v>
      </c>
      <c r="D30" t="s">
        <v>2648</v>
      </c>
      <c r="E30" t="s">
        <v>2672</v>
      </c>
      <c r="F30" t="s">
        <v>2666</v>
      </c>
      <c r="G30" t="s">
        <v>2653</v>
      </c>
      <c r="I30" t="s">
        <v>1589</v>
      </c>
      <c r="J30" t="s">
        <v>2689</v>
      </c>
      <c r="L30" s="4">
        <v>2.8938001697839999</v>
      </c>
      <c r="M30" s="4">
        <v>2.7466397994419998</v>
      </c>
      <c r="N30" s="4">
        <v>2.3831174004759998</v>
      </c>
      <c r="O30" s="4">
        <v>2.4543320833539997</v>
      </c>
      <c r="P30" s="4">
        <v>2.4844072142939999</v>
      </c>
      <c r="Q30" s="4">
        <v>2.5191476998719997</v>
      </c>
      <c r="R30" s="4">
        <v>2.5650083968800002</v>
      </c>
      <c r="S30" s="4">
        <v>2.6170084461680001</v>
      </c>
      <c r="T30" s="4">
        <v>2.7275874871519998</v>
      </c>
      <c r="U30" s="4">
        <v>2.7919757778179997</v>
      </c>
      <c r="V30" s="4">
        <v>2.8379216033299999</v>
      </c>
      <c r="W30" s="4">
        <v>2.8964176308059999</v>
      </c>
      <c r="X30" s="4">
        <v>2.9372015187399998</v>
      </c>
      <c r="Y30" s="4">
        <v>2.9757808429439998</v>
      </c>
      <c r="Z30" s="4">
        <v>2.991735583878</v>
      </c>
      <c r="AA30" s="4">
        <v>3.0168647246880003</v>
      </c>
      <c r="AB30" s="4">
        <v>3.0418596798899999</v>
      </c>
      <c r="AC30" s="4">
        <v>3.0523694429939998</v>
      </c>
      <c r="AD30" s="4">
        <v>3.074808258554</v>
      </c>
      <c r="AE30" s="4">
        <v>3.0369442302120002</v>
      </c>
      <c r="AF30" s="4">
        <v>3.023491642058</v>
      </c>
      <c r="AG30" s="4">
        <v>3.0618077652799998</v>
      </c>
      <c r="AH30" s="4">
        <v>3.0937321566600002</v>
      </c>
      <c r="AI30" s="4">
        <v>3.1128986950500002</v>
      </c>
      <c r="AJ30" s="4">
        <v>3.158905721704</v>
      </c>
      <c r="AK30" s="4">
        <v>3.1462459829219998</v>
      </c>
      <c r="AL30" s="4">
        <v>3.142583413204</v>
      </c>
      <c r="AM30" s="4">
        <v>3.1183920085559995</v>
      </c>
      <c r="AN30" s="4">
        <v>3.1437498420420003</v>
      </c>
      <c r="AO30" s="4">
        <v>3.1595194164559999</v>
      </c>
      <c r="AP30" s="1">
        <v>3.0000000000000001E-3</v>
      </c>
    </row>
    <row r="31" spans="2:42" x14ac:dyDescent="0.2">
      <c r="B31" t="s">
        <v>2068</v>
      </c>
      <c r="C31" t="s">
        <v>11</v>
      </c>
      <c r="D31" t="s">
        <v>2648</v>
      </c>
      <c r="E31" t="s">
        <v>2672</v>
      </c>
      <c r="F31" t="s">
        <v>2666</v>
      </c>
      <c r="G31" t="s">
        <v>2651</v>
      </c>
      <c r="I31" t="s">
        <v>1876</v>
      </c>
      <c r="J31" t="s">
        <v>2689</v>
      </c>
      <c r="L31" s="4">
        <v>2.8778017824559998</v>
      </c>
      <c r="M31" s="4">
        <v>2.731133065296</v>
      </c>
      <c r="N31" s="4">
        <v>2.3871589603700003</v>
      </c>
      <c r="O31" s="4">
        <v>2.3494825033079998</v>
      </c>
      <c r="P31" s="4">
        <v>2.314177861034</v>
      </c>
      <c r="Q31" s="4">
        <v>2.3385954333599996</v>
      </c>
      <c r="R31" s="4">
        <v>2.3683022753060001</v>
      </c>
      <c r="S31" s="4">
        <v>2.3973714951380001</v>
      </c>
      <c r="T31" s="4">
        <v>2.418076118024</v>
      </c>
      <c r="U31" s="4">
        <v>2.488231143408</v>
      </c>
      <c r="V31" s="4">
        <v>2.5236652820079999</v>
      </c>
      <c r="W31" s="4">
        <v>2.554740552632</v>
      </c>
      <c r="X31" s="4">
        <v>2.5709823016719997</v>
      </c>
      <c r="Y31" s="4">
        <v>2.5959098033560002</v>
      </c>
      <c r="Z31" s="4">
        <v>2.6076159345600001</v>
      </c>
      <c r="AA31" s="4">
        <v>2.6311368921199998</v>
      </c>
      <c r="AB31" s="4">
        <v>2.650448557776</v>
      </c>
      <c r="AC31" s="4">
        <v>2.68283382141</v>
      </c>
      <c r="AD31" s="4">
        <v>2.6835835053400001</v>
      </c>
      <c r="AE31" s="4">
        <v>2.7086778973680001</v>
      </c>
      <c r="AF31" s="4">
        <v>2.7273069718979999</v>
      </c>
      <c r="AG31" s="4">
        <v>2.731081002242</v>
      </c>
      <c r="AH31" s="4">
        <v>2.7598543163559999</v>
      </c>
      <c r="AI31" s="4">
        <v>2.790083832888</v>
      </c>
      <c r="AJ31" s="4">
        <v>2.7994491707079998</v>
      </c>
      <c r="AK31" s="4">
        <v>2.8253700787479996</v>
      </c>
      <c r="AL31" s="4">
        <v>2.8355848980379998</v>
      </c>
      <c r="AM31" s="4">
        <v>2.8275940007960001</v>
      </c>
      <c r="AN31" s="4">
        <v>2.8299333513239997</v>
      </c>
      <c r="AO31" s="4">
        <v>2.8276868245319999</v>
      </c>
      <c r="AP31" s="1">
        <v>-1E-3</v>
      </c>
    </row>
    <row r="32" spans="2:42" x14ac:dyDescent="0.2">
      <c r="B32" t="s">
        <v>2068</v>
      </c>
      <c r="C32" t="s">
        <v>13</v>
      </c>
      <c r="D32" t="s">
        <v>2648</v>
      </c>
      <c r="E32" t="s">
        <v>2672</v>
      </c>
      <c r="F32" t="s">
        <v>2666</v>
      </c>
      <c r="G32" t="s">
        <v>2652</v>
      </c>
      <c r="I32" t="s">
        <v>1877</v>
      </c>
      <c r="J32" t="s">
        <v>2689</v>
      </c>
      <c r="L32" s="4">
        <v>2.8778015419799998</v>
      </c>
      <c r="M32" s="4">
        <v>2.7311543474220001</v>
      </c>
      <c r="N32" s="4">
        <v>2.343649998404</v>
      </c>
      <c r="O32" s="4">
        <v>2.251464846422</v>
      </c>
      <c r="P32" s="4">
        <v>2.2054803042739999</v>
      </c>
      <c r="Q32" s="4">
        <v>2.212154595416</v>
      </c>
      <c r="R32" s="4">
        <v>2.2397962294739999</v>
      </c>
      <c r="S32" s="4">
        <v>2.2485607380079999</v>
      </c>
      <c r="T32" s="4">
        <v>2.2619599404900002</v>
      </c>
      <c r="U32" s="4">
        <v>2.2945125754199998</v>
      </c>
      <c r="V32" s="4">
        <v>2.312006482992</v>
      </c>
      <c r="W32" s="4">
        <v>2.3337066765180001</v>
      </c>
      <c r="X32" s="4">
        <v>2.3357845093960004</v>
      </c>
      <c r="Y32" s="4">
        <v>2.335107088504</v>
      </c>
      <c r="Z32" s="4">
        <v>2.3357221058740003</v>
      </c>
      <c r="AA32" s="4">
        <v>2.3370896928859999</v>
      </c>
      <c r="AB32" s="4">
        <v>2.3295480048120001</v>
      </c>
      <c r="AC32" s="4">
        <v>2.3477564868180001</v>
      </c>
      <c r="AD32" s="4">
        <v>2.3531729682419997</v>
      </c>
      <c r="AE32" s="4">
        <v>2.3999471133360002</v>
      </c>
      <c r="AF32" s="4">
        <v>2.4151011894279999</v>
      </c>
      <c r="AG32" s="4">
        <v>2.4199202082299998</v>
      </c>
      <c r="AH32" s="4">
        <v>2.4416676552899998</v>
      </c>
      <c r="AI32" s="4">
        <v>2.4567962409260002</v>
      </c>
      <c r="AJ32" s="4">
        <v>2.46166143112</v>
      </c>
      <c r="AK32" s="4">
        <v>2.4801940747739999</v>
      </c>
      <c r="AL32" s="4">
        <v>2.4625757208720001</v>
      </c>
      <c r="AM32" s="4">
        <v>2.4744328710039998</v>
      </c>
      <c r="AN32" s="4">
        <v>2.5063344171640001</v>
      </c>
      <c r="AO32" s="4">
        <v>2.5330315817320002</v>
      </c>
      <c r="AP32" s="1">
        <v>-4.0000000000000001E-3</v>
      </c>
    </row>
    <row r="33" spans="2:42" x14ac:dyDescent="0.2">
      <c r="B33" t="s">
        <v>2068</v>
      </c>
      <c r="C33" t="s">
        <v>15</v>
      </c>
      <c r="D33" t="s">
        <v>2648</v>
      </c>
      <c r="E33" t="s">
        <v>2672</v>
      </c>
      <c r="F33" t="s">
        <v>2666</v>
      </c>
      <c r="G33" t="s">
        <v>2653</v>
      </c>
      <c r="I33" t="s">
        <v>1878</v>
      </c>
      <c r="J33" t="s">
        <v>2689</v>
      </c>
      <c r="L33" s="4">
        <v>2.8778017824559998</v>
      </c>
      <c r="M33" s="4">
        <v>2.7311555498020001</v>
      </c>
      <c r="N33" s="4">
        <v>2.3636953563360001</v>
      </c>
      <c r="O33" s="4">
        <v>2.4372858218559998</v>
      </c>
      <c r="P33" s="4">
        <v>2.4652578699379997</v>
      </c>
      <c r="Q33" s="4">
        <v>2.4996435331780003</v>
      </c>
      <c r="R33" s="4">
        <v>2.545477657588</v>
      </c>
      <c r="S33" s="4">
        <v>2.597482516396</v>
      </c>
      <c r="T33" s="4">
        <v>2.708149210882</v>
      </c>
      <c r="U33" s="4">
        <v>2.7724927730119999</v>
      </c>
      <c r="V33" s="4">
        <v>2.818874341036</v>
      </c>
      <c r="W33" s="4">
        <v>2.8777969729359998</v>
      </c>
      <c r="X33" s="4">
        <v>2.9185553704139999</v>
      </c>
      <c r="Y33" s="4">
        <v>2.9575147669359998</v>
      </c>
      <c r="Z33" s="4">
        <v>2.9735189256879999</v>
      </c>
      <c r="AA33" s="4">
        <v>2.9987488259420001</v>
      </c>
      <c r="AB33" s="4">
        <v>3.025030688458</v>
      </c>
      <c r="AC33" s="4">
        <v>3.0350032281780002</v>
      </c>
      <c r="AD33" s="4">
        <v>3.0579415123899998</v>
      </c>
      <c r="AE33" s="4">
        <v>3.0196988545859997</v>
      </c>
      <c r="AF33" s="4">
        <v>3.0060392165959997</v>
      </c>
      <c r="AG33" s="4">
        <v>3.044655453866</v>
      </c>
      <c r="AH33" s="4">
        <v>3.0768530259819999</v>
      </c>
      <c r="AI33" s="4">
        <v>3.0958934347100002</v>
      </c>
      <c r="AJ33" s="4">
        <v>3.1423653014720001</v>
      </c>
      <c r="AK33" s="4">
        <v>3.1294560688400002</v>
      </c>
      <c r="AL33" s="4">
        <v>3.1271936706319998</v>
      </c>
      <c r="AM33" s="4">
        <v>3.1028977791619998</v>
      </c>
      <c r="AN33" s="4">
        <v>3.127330501476</v>
      </c>
      <c r="AO33" s="4">
        <v>3.145819138022</v>
      </c>
      <c r="AP33" s="1">
        <v>3.0000000000000001E-3</v>
      </c>
    </row>
    <row r="34" spans="2:42" x14ac:dyDescent="0.2">
      <c r="B34" t="s">
        <v>2357</v>
      </c>
      <c r="C34" t="s">
        <v>11</v>
      </c>
      <c r="D34" t="s">
        <v>2648</v>
      </c>
      <c r="E34" t="s">
        <v>2672</v>
      </c>
      <c r="F34" t="s">
        <v>2666</v>
      </c>
      <c r="G34" t="s">
        <v>2651</v>
      </c>
      <c r="I34" t="s">
        <v>2165</v>
      </c>
      <c r="J34" t="s">
        <v>2689</v>
      </c>
      <c r="L34" s="4">
        <v>3.037995951998</v>
      </c>
      <c r="M34" s="4">
        <v>2.8913483967259999</v>
      </c>
      <c r="N34" s="4">
        <v>2.557929023916</v>
      </c>
      <c r="O34" s="4">
        <v>2.5212036494340002</v>
      </c>
      <c r="P34" s="4">
        <v>2.4876871866960002</v>
      </c>
      <c r="Q34" s="4">
        <v>2.512018067424</v>
      </c>
      <c r="R34" s="4">
        <v>2.5402022153379997</v>
      </c>
      <c r="S34" s="4">
        <v>2.568857335498</v>
      </c>
      <c r="T34" s="4">
        <v>2.5892028074780002</v>
      </c>
      <c r="U34" s="4">
        <v>2.6597642373019998</v>
      </c>
      <c r="V34" s="4">
        <v>2.6949383011079999</v>
      </c>
      <c r="W34" s="4">
        <v>2.7256658434359999</v>
      </c>
      <c r="X34" s="4">
        <v>2.7420727994879996</v>
      </c>
      <c r="Y34" s="4">
        <v>2.7668926881619997</v>
      </c>
      <c r="Z34" s="4">
        <v>2.7784010278559998</v>
      </c>
      <c r="AA34" s="4">
        <v>2.8043973251219998</v>
      </c>
      <c r="AB34" s="4">
        <v>2.8303197962559996</v>
      </c>
      <c r="AC34" s="4">
        <v>2.8675392286799997</v>
      </c>
      <c r="AD34" s="4">
        <v>2.88618333296</v>
      </c>
      <c r="AE34" s="4">
        <v>2.8870697274960002</v>
      </c>
      <c r="AF34" s="4">
        <v>2.9194879363420001</v>
      </c>
      <c r="AG34" s="4">
        <v>2.9382923178759999</v>
      </c>
      <c r="AH34" s="4">
        <v>2.987982715422</v>
      </c>
      <c r="AI34" s="4">
        <v>3.0220468622499999</v>
      </c>
      <c r="AJ34" s="4">
        <v>3.0347917295359998</v>
      </c>
      <c r="AK34" s="4">
        <v>3.0635649234120002</v>
      </c>
      <c r="AL34" s="4">
        <v>3.0730609599379997</v>
      </c>
      <c r="AM34" s="4">
        <v>3.0653999957679998</v>
      </c>
      <c r="AN34" s="4">
        <v>3.0689723869859997</v>
      </c>
      <c r="AO34" s="4">
        <v>3.0729204017159999</v>
      </c>
      <c r="AP34" s="1">
        <v>0</v>
      </c>
    </row>
    <row r="35" spans="2:42" x14ac:dyDescent="0.2">
      <c r="B35" t="s">
        <v>2357</v>
      </c>
      <c r="C35" t="s">
        <v>13</v>
      </c>
      <c r="D35" t="s">
        <v>2648</v>
      </c>
      <c r="E35" t="s">
        <v>2672</v>
      </c>
      <c r="F35" t="s">
        <v>2666</v>
      </c>
      <c r="G35" t="s">
        <v>2652</v>
      </c>
      <c r="I35" t="s">
        <v>2166</v>
      </c>
      <c r="J35" t="s">
        <v>2689</v>
      </c>
      <c r="L35" s="4">
        <v>3.037995951998</v>
      </c>
      <c r="M35" s="4">
        <v>2.8913483967259999</v>
      </c>
      <c r="N35" s="4">
        <v>2.514803380694</v>
      </c>
      <c r="O35" s="4">
        <v>2.4257848166799998</v>
      </c>
      <c r="P35" s="4">
        <v>2.3795766318520002</v>
      </c>
      <c r="Q35" s="4">
        <v>2.3866252238880001</v>
      </c>
      <c r="R35" s="4">
        <v>2.4136650667560002</v>
      </c>
      <c r="S35" s="4">
        <v>2.4231222664080003</v>
      </c>
      <c r="T35" s="4">
        <v>2.4348089190559996</v>
      </c>
      <c r="U35" s="4">
        <v>2.4667428092380002</v>
      </c>
      <c r="V35" s="4">
        <v>2.4952013402679998</v>
      </c>
      <c r="W35" s="4">
        <v>2.5160277642479998</v>
      </c>
      <c r="X35" s="4">
        <v>2.5181330113899998</v>
      </c>
      <c r="Y35" s="4">
        <v>2.518217057752</v>
      </c>
      <c r="Z35" s="4">
        <v>2.5191969974520001</v>
      </c>
      <c r="AA35" s="4">
        <v>2.5210937519019998</v>
      </c>
      <c r="AB35" s="4">
        <v>2.5199140968839999</v>
      </c>
      <c r="AC35" s="4">
        <v>2.54342627707</v>
      </c>
      <c r="AD35" s="4">
        <v>2.5570914460079996</v>
      </c>
      <c r="AE35" s="4">
        <v>2.604073482604</v>
      </c>
      <c r="AF35" s="4">
        <v>2.6288239939519999</v>
      </c>
      <c r="AG35" s="4">
        <v>2.649261087288</v>
      </c>
      <c r="AH35" s="4">
        <v>2.6789770673220001</v>
      </c>
      <c r="AI35" s="4">
        <v>2.6957895861479999</v>
      </c>
      <c r="AJ35" s="4">
        <v>2.7010751283899999</v>
      </c>
      <c r="AK35" s="4">
        <v>2.7196552660539997</v>
      </c>
      <c r="AL35" s="4">
        <v>2.702007213366</v>
      </c>
      <c r="AM35" s="4">
        <v>2.7137317409840001</v>
      </c>
      <c r="AN35" s="4">
        <v>2.7483311873880001</v>
      </c>
      <c r="AO35" s="4">
        <v>2.7796545090060003</v>
      </c>
      <c r="AP35" s="1">
        <v>-3.0000000000000001E-3</v>
      </c>
    </row>
    <row r="36" spans="2:42" x14ac:dyDescent="0.2">
      <c r="B36" t="s">
        <v>2357</v>
      </c>
      <c r="C36" t="s">
        <v>15</v>
      </c>
      <c r="D36" t="s">
        <v>2648</v>
      </c>
      <c r="E36" t="s">
        <v>2672</v>
      </c>
      <c r="F36" t="s">
        <v>2666</v>
      </c>
      <c r="G36" t="s">
        <v>2653</v>
      </c>
      <c r="I36" t="s">
        <v>2167</v>
      </c>
      <c r="J36" t="s">
        <v>2689</v>
      </c>
      <c r="L36" s="4">
        <v>3.037995951998</v>
      </c>
      <c r="M36" s="4">
        <v>2.8913483967259999</v>
      </c>
      <c r="N36" s="4">
        <v>2.5337437514059999</v>
      </c>
      <c r="O36" s="4">
        <v>2.6071167063839997</v>
      </c>
      <c r="P36" s="4">
        <v>2.6372892301039998</v>
      </c>
      <c r="Q36" s="4">
        <v>2.6714635149399997</v>
      </c>
      <c r="R36" s="4">
        <v>2.7156486954179999</v>
      </c>
      <c r="S36" s="4">
        <v>2.767953788512</v>
      </c>
      <c r="T36" s="4">
        <v>2.8786402020300002</v>
      </c>
      <c r="U36" s="4">
        <v>2.9430819986059999</v>
      </c>
      <c r="V36" s="4">
        <v>2.989293069146</v>
      </c>
      <c r="W36" s="4">
        <v>3.048009973828</v>
      </c>
      <c r="X36" s="4">
        <v>3.0887854451020003</v>
      </c>
      <c r="Y36" s="4">
        <v>3.127561478674</v>
      </c>
      <c r="Z36" s="4">
        <v>3.143546399346</v>
      </c>
      <c r="AA36" s="4">
        <v>3.1687300079700003</v>
      </c>
      <c r="AB36" s="4">
        <v>3.2046880235359998</v>
      </c>
      <c r="AC36" s="4">
        <v>3.2158557289759999</v>
      </c>
      <c r="AD36" s="4">
        <v>3.2493156798539999</v>
      </c>
      <c r="AE36" s="4">
        <v>3.228845761544</v>
      </c>
      <c r="AF36" s="4">
        <v>3.2205101419560003</v>
      </c>
      <c r="AG36" s="4">
        <v>3.257633143504</v>
      </c>
      <c r="AH36" s="4">
        <v>3.2948030378719997</v>
      </c>
      <c r="AI36" s="4">
        <v>3.322947507246</v>
      </c>
      <c r="AJ36" s="4">
        <v>3.364148140088</v>
      </c>
      <c r="AK36" s="4">
        <v>3.3621826095019998</v>
      </c>
      <c r="AL36" s="4">
        <v>3.3617590110279996</v>
      </c>
      <c r="AM36" s="4">
        <v>3.3374919766779998</v>
      </c>
      <c r="AN36" s="4">
        <v>3.3624309009719999</v>
      </c>
      <c r="AO36" s="4">
        <v>3.3806147341880002</v>
      </c>
      <c r="AP36" s="1">
        <v>4.0000000000000001E-3</v>
      </c>
    </row>
    <row r="37" spans="2:42" x14ac:dyDescent="0.2">
      <c r="B37" t="s">
        <v>2646</v>
      </c>
      <c r="C37" t="s">
        <v>11</v>
      </c>
      <c r="D37" t="s">
        <v>2648</v>
      </c>
      <c r="E37" t="s">
        <v>2672</v>
      </c>
      <c r="F37" t="s">
        <v>2666</v>
      </c>
      <c r="G37" t="s">
        <v>2651</v>
      </c>
      <c r="I37" t="s">
        <v>2454</v>
      </c>
      <c r="J37" t="s">
        <v>2689</v>
      </c>
      <c r="L37" s="4">
        <v>3.557495894084</v>
      </c>
      <c r="M37" s="4">
        <v>3.4729524681920001</v>
      </c>
      <c r="N37" s="4">
        <v>3.2557228021599998</v>
      </c>
      <c r="O37" s="4">
        <v>3.3008835937700001</v>
      </c>
      <c r="P37" s="4">
        <v>3.2966975077999998</v>
      </c>
      <c r="Q37" s="4">
        <v>3.3303640275619997</v>
      </c>
      <c r="R37" s="4">
        <v>3.3657037793320002</v>
      </c>
      <c r="S37" s="4">
        <v>3.3964512811679999</v>
      </c>
      <c r="T37" s="4">
        <v>3.4157049921079996</v>
      </c>
      <c r="U37" s="4">
        <v>3.470037538358</v>
      </c>
      <c r="V37" s="4">
        <v>3.8842281102859997</v>
      </c>
      <c r="W37" s="4">
        <v>3.9059025728800001</v>
      </c>
      <c r="X37" s="4">
        <v>3.9801165926679993</v>
      </c>
      <c r="Y37" s="4">
        <v>3.9937212818919998</v>
      </c>
      <c r="Z37" s="4">
        <v>4.0050462586359998</v>
      </c>
      <c r="AA37" s="4">
        <v>4.0188601619800002</v>
      </c>
      <c r="AB37" s="4">
        <v>4.032268021598</v>
      </c>
      <c r="AC37" s="4">
        <v>4.0693144315399996</v>
      </c>
      <c r="AD37" s="4">
        <v>4.0701973391740003</v>
      </c>
      <c r="AE37" s="4">
        <v>4.1022070995339996</v>
      </c>
      <c r="AF37" s="4">
        <v>4.122854729608</v>
      </c>
      <c r="AG37" s="4">
        <v>4.1296027266440003</v>
      </c>
      <c r="AH37" s="4">
        <v>4.1637833840940006</v>
      </c>
      <c r="AI37" s="4">
        <v>4.1916242525179994</v>
      </c>
      <c r="AJ37" s="4">
        <v>4.2089896256679999</v>
      </c>
      <c r="AK37" s="4">
        <v>4.233239946936</v>
      </c>
      <c r="AL37" s="4">
        <v>4.2453608992399996</v>
      </c>
      <c r="AM37" s="4">
        <v>4.2368267667140005</v>
      </c>
      <c r="AN37" s="4">
        <v>4.2394531253479997</v>
      </c>
      <c r="AO37" s="4">
        <v>4.2485196717380003</v>
      </c>
      <c r="AP37" s="1">
        <v>6.0000000000000001E-3</v>
      </c>
    </row>
    <row r="38" spans="2:42" x14ac:dyDescent="0.2">
      <c r="B38" t="s">
        <v>2646</v>
      </c>
      <c r="C38" t="s">
        <v>13</v>
      </c>
      <c r="D38" t="s">
        <v>2648</v>
      </c>
      <c r="E38" t="s">
        <v>2672</v>
      </c>
      <c r="F38" t="s">
        <v>2666</v>
      </c>
      <c r="G38" t="s">
        <v>2652</v>
      </c>
      <c r="I38" t="s">
        <v>2455</v>
      </c>
      <c r="J38" t="s">
        <v>2689</v>
      </c>
      <c r="L38" s="4">
        <v>3.5574743714819999</v>
      </c>
      <c r="M38" s="4">
        <v>3.4729620872319997</v>
      </c>
      <c r="N38" s="4">
        <v>3.2115032336139997</v>
      </c>
      <c r="O38" s="4">
        <v>3.2029086213739997</v>
      </c>
      <c r="P38" s="4">
        <v>3.1901728921759998</v>
      </c>
      <c r="Q38" s="4">
        <v>3.2064360435800001</v>
      </c>
      <c r="R38" s="4">
        <v>3.2394656626560003</v>
      </c>
      <c r="S38" s="4">
        <v>3.2516749898900001</v>
      </c>
      <c r="T38" s="4">
        <v>3.2659697249959998</v>
      </c>
      <c r="U38" s="4">
        <v>3.2942472978360002</v>
      </c>
      <c r="V38" s="4">
        <v>3.6779903617379999</v>
      </c>
      <c r="W38" s="4">
        <v>3.7514717713920001</v>
      </c>
      <c r="X38" s="4">
        <v>3.7540128812839999</v>
      </c>
      <c r="Y38" s="4">
        <v>3.7522533183919999</v>
      </c>
      <c r="Z38" s="4">
        <v>3.753172297426</v>
      </c>
      <c r="AA38" s="4">
        <v>3.7545098249379998</v>
      </c>
      <c r="AB38" s="4">
        <v>3.74657038956</v>
      </c>
      <c r="AC38" s="4">
        <v>3.7664090583700003</v>
      </c>
      <c r="AD38" s="4">
        <v>3.7699361198619998</v>
      </c>
      <c r="AE38" s="4">
        <v>3.81792142233</v>
      </c>
      <c r="AF38" s="4">
        <v>3.8341111083160002</v>
      </c>
      <c r="AG38" s="4">
        <v>3.8347477685259999</v>
      </c>
      <c r="AH38" s="4">
        <v>3.8599657652179999</v>
      </c>
      <c r="AI38" s="4">
        <v>3.8773117800499999</v>
      </c>
      <c r="AJ38" s="4">
        <v>3.8824709521540002</v>
      </c>
      <c r="AK38" s="4">
        <v>3.9028042800960003</v>
      </c>
      <c r="AL38" s="4">
        <v>3.8840969306280004</v>
      </c>
      <c r="AM38" s="4">
        <v>3.8967998348519997</v>
      </c>
      <c r="AN38" s="4">
        <v>3.9291793270619997</v>
      </c>
      <c r="AO38" s="4">
        <v>3.9557409834040005</v>
      </c>
      <c r="AP38" s="1">
        <v>4.0000000000000001E-3</v>
      </c>
    </row>
    <row r="39" spans="2:42" x14ac:dyDescent="0.2">
      <c r="B39" t="s">
        <v>2646</v>
      </c>
      <c r="C39" t="s">
        <v>15</v>
      </c>
      <c r="D39" t="s">
        <v>2648</v>
      </c>
      <c r="E39" t="s">
        <v>2672</v>
      </c>
      <c r="F39" t="s">
        <v>2666</v>
      </c>
      <c r="G39" t="s">
        <v>2653</v>
      </c>
      <c r="I39" t="s">
        <v>2456</v>
      </c>
      <c r="J39" t="s">
        <v>2689</v>
      </c>
      <c r="L39" s="4">
        <v>3.5574752131479999</v>
      </c>
      <c r="M39" s="4">
        <v>3.4729616062800002</v>
      </c>
      <c r="N39" s="4">
        <v>3.2417541525099995</v>
      </c>
      <c r="O39" s="4">
        <v>3.3670396235119999</v>
      </c>
      <c r="P39" s="4">
        <v>3.4102146845519998</v>
      </c>
      <c r="Q39" s="4">
        <v>3.4567469107899997</v>
      </c>
      <c r="R39" s="4">
        <v>3.5081797974320001</v>
      </c>
      <c r="S39" s="4">
        <v>3.5612164185180002</v>
      </c>
      <c r="T39" s="4">
        <v>3.6743346455859998</v>
      </c>
      <c r="U39" s="4">
        <v>3.7229211380539997</v>
      </c>
      <c r="V39" s="4">
        <v>3.774173908172</v>
      </c>
      <c r="W39" s="4">
        <v>3.8805018144279995</v>
      </c>
      <c r="X39" s="4">
        <v>4.2537503854520002</v>
      </c>
      <c r="Y39" s="4">
        <v>4.2813541445399999</v>
      </c>
      <c r="Z39" s="4">
        <v>4.3507401276759996</v>
      </c>
      <c r="AA39" s="4">
        <v>4.372749092386</v>
      </c>
      <c r="AB39" s="4">
        <v>4.3986360933100004</v>
      </c>
      <c r="AC39" s="4">
        <v>4.4086511972819995</v>
      </c>
      <c r="AD39" s="4">
        <v>4.4242175694760002</v>
      </c>
      <c r="AE39" s="4">
        <v>4.3967518436119999</v>
      </c>
      <c r="AF39" s="4">
        <v>4.4013105471439999</v>
      </c>
      <c r="AG39" s="4">
        <v>4.4269086161539999</v>
      </c>
      <c r="AH39" s="4">
        <v>4.4716753878380002</v>
      </c>
      <c r="AI39" s="4">
        <v>4.4790301058219999</v>
      </c>
      <c r="AJ39" s="4">
        <v>4.5141607637100005</v>
      </c>
      <c r="AK39" s="4">
        <v>4.5268792988740003</v>
      </c>
      <c r="AL39" s="4">
        <v>4.5298949881519999</v>
      </c>
      <c r="AM39" s="4">
        <v>4.5223530596020005</v>
      </c>
      <c r="AN39" s="4">
        <v>4.5396830827799999</v>
      </c>
      <c r="AO39" s="4">
        <v>4.5576620304439999</v>
      </c>
      <c r="AP39" s="1">
        <v>8.9999999999999993E-3</v>
      </c>
    </row>
    <row r="40" spans="2:42" x14ac:dyDescent="0.2">
      <c r="B40" t="s">
        <v>2704</v>
      </c>
      <c r="C40" t="s">
        <v>11</v>
      </c>
      <c r="D40" t="s">
        <v>2648</v>
      </c>
      <c r="E40" t="s">
        <v>2672</v>
      </c>
      <c r="F40" t="s">
        <v>2666</v>
      </c>
      <c r="G40" t="s">
        <v>2651</v>
      </c>
      <c r="I40" t="s">
        <v>3060</v>
      </c>
      <c r="J40" t="s">
        <v>2689</v>
      </c>
      <c r="L40" s="4">
        <v>3.0728410446360002</v>
      </c>
      <c r="M40" s="4">
        <v>2.9485872156739998</v>
      </c>
      <c r="N40" s="4">
        <v>2.6119951227580001</v>
      </c>
      <c r="O40" s="4">
        <v>2.587749490772</v>
      </c>
      <c r="P40" s="4">
        <v>2.5552124867820001</v>
      </c>
      <c r="Q40" s="4">
        <v>2.5789574477360002</v>
      </c>
      <c r="R40" s="4">
        <v>2.6080973675119998</v>
      </c>
      <c r="S40" s="4">
        <v>2.6367803828879999</v>
      </c>
      <c r="T40" s="4">
        <v>2.65847300142</v>
      </c>
      <c r="U40" s="4">
        <v>2.7275347026699999</v>
      </c>
      <c r="V40" s="4">
        <v>2.762826599716</v>
      </c>
      <c r="W40" s="4">
        <v>2.7936939788380002</v>
      </c>
      <c r="X40" s="4">
        <v>2.8099596552400001</v>
      </c>
      <c r="Y40" s="4">
        <v>2.8348322081580002</v>
      </c>
      <c r="Z40" s="4">
        <v>2.846413532318</v>
      </c>
      <c r="AA40" s="4">
        <v>2.868379932776</v>
      </c>
      <c r="AB40" s="4">
        <v>2.888006261278</v>
      </c>
      <c r="AC40" s="4">
        <v>2.920893999514</v>
      </c>
      <c r="AD40" s="4">
        <v>2.9210770017500001</v>
      </c>
      <c r="AE40" s="4">
        <v>2.9485227681059998</v>
      </c>
      <c r="AF40" s="4">
        <v>2.9664831991180001</v>
      </c>
      <c r="AG40" s="4">
        <v>2.9701080141039999</v>
      </c>
      <c r="AH40" s="4">
        <v>2.99867980933</v>
      </c>
      <c r="AI40" s="4">
        <v>3.028318235854</v>
      </c>
      <c r="AJ40" s="4">
        <v>3.036916334996</v>
      </c>
      <c r="AK40" s="4">
        <v>3.0629535131819998</v>
      </c>
      <c r="AL40" s="4">
        <v>3.0731763884180001</v>
      </c>
      <c r="AM40" s="4">
        <v>3.0651300614579999</v>
      </c>
      <c r="AN40" s="4">
        <v>3.0675160643299999</v>
      </c>
      <c r="AO40" s="4">
        <v>3.065304166082</v>
      </c>
      <c r="AP40" s="1"/>
    </row>
    <row r="41" spans="2:42" x14ac:dyDescent="0.2">
      <c r="B41" t="s">
        <v>2704</v>
      </c>
      <c r="C41" t="s">
        <v>13</v>
      </c>
      <c r="D41" t="s">
        <v>2648</v>
      </c>
      <c r="E41" t="s">
        <v>2672</v>
      </c>
      <c r="F41" t="s">
        <v>2666</v>
      </c>
      <c r="G41" t="s">
        <v>2652</v>
      </c>
      <c r="I41" t="s">
        <v>3061</v>
      </c>
      <c r="J41" t="s">
        <v>2689</v>
      </c>
      <c r="L41" s="4">
        <v>3.0728408041599997</v>
      </c>
      <c r="M41" s="4">
        <v>2.9485873359119998</v>
      </c>
      <c r="N41" s="4">
        <v>2.5723079256219998</v>
      </c>
      <c r="O41" s="4">
        <v>2.485496089622</v>
      </c>
      <c r="P41" s="4">
        <v>2.4446270731839999</v>
      </c>
      <c r="Q41" s="4">
        <v>2.4546990497299999</v>
      </c>
      <c r="R41" s="4">
        <v>2.481858529408</v>
      </c>
      <c r="S41" s="4">
        <v>2.4902911810619996</v>
      </c>
      <c r="T41" s="4">
        <v>2.503824809628</v>
      </c>
      <c r="U41" s="4">
        <v>2.536138411414</v>
      </c>
      <c r="V41" s="4">
        <v>2.553037020648</v>
      </c>
      <c r="W41" s="4">
        <v>2.5744379417919996</v>
      </c>
      <c r="X41" s="4">
        <v>2.57664743528</v>
      </c>
      <c r="Y41" s="4">
        <v>2.5753913088939999</v>
      </c>
      <c r="Z41" s="4">
        <v>2.5761477261520001</v>
      </c>
      <c r="AA41" s="4">
        <v>2.5771999288899998</v>
      </c>
      <c r="AB41" s="4">
        <v>2.5695634932719997</v>
      </c>
      <c r="AC41" s="4">
        <v>2.5877413145879999</v>
      </c>
      <c r="AD41" s="4">
        <v>2.5931378365039999</v>
      </c>
      <c r="AE41" s="4">
        <v>2.6406798214660001</v>
      </c>
      <c r="AF41" s="4">
        <v>2.6550747148260001</v>
      </c>
      <c r="AG41" s="4">
        <v>2.6616775845960001</v>
      </c>
      <c r="AH41" s="4">
        <v>2.6815327260120001</v>
      </c>
      <c r="AI41" s="4">
        <v>2.6964848022639996</v>
      </c>
      <c r="AJ41" s="4">
        <v>2.7008160155000001</v>
      </c>
      <c r="AK41" s="4">
        <v>2.7190266617900001</v>
      </c>
      <c r="AL41" s="4">
        <v>2.7015940755979999</v>
      </c>
      <c r="AM41" s="4">
        <v>2.7132937139499997</v>
      </c>
      <c r="AN41" s="4">
        <v>2.7446913426520001</v>
      </c>
      <c r="AO41" s="4">
        <v>2.772046088842</v>
      </c>
      <c r="AP41" s="1"/>
    </row>
    <row r="42" spans="2:42" x14ac:dyDescent="0.2">
      <c r="B42" t="s">
        <v>2704</v>
      </c>
      <c r="C42" t="s">
        <v>15</v>
      </c>
      <c r="D42" t="s">
        <v>2648</v>
      </c>
      <c r="E42" t="s">
        <v>2672</v>
      </c>
      <c r="F42" t="s">
        <v>2666</v>
      </c>
      <c r="G42" t="s">
        <v>2653</v>
      </c>
      <c r="I42" t="s">
        <v>3062</v>
      </c>
      <c r="J42" t="s">
        <v>2689</v>
      </c>
      <c r="L42" s="4">
        <v>3.0728410446360002</v>
      </c>
      <c r="M42" s="4">
        <v>2.9485873359119998</v>
      </c>
      <c r="N42" s="4">
        <v>2.6029338668399999</v>
      </c>
      <c r="O42" s="4">
        <v>2.696085972818</v>
      </c>
      <c r="P42" s="4">
        <v>2.7158108964800003</v>
      </c>
      <c r="Q42" s="4">
        <v>2.7484955527339996</v>
      </c>
      <c r="R42" s="4">
        <v>2.79310349002</v>
      </c>
      <c r="S42" s="4">
        <v>2.8379167938100003</v>
      </c>
      <c r="T42" s="4">
        <v>2.9490391903160003</v>
      </c>
      <c r="U42" s="4">
        <v>3.0133793857820002</v>
      </c>
      <c r="V42" s="4">
        <v>3.0593581565059997</v>
      </c>
      <c r="W42" s="4">
        <v>3.116068529444</v>
      </c>
      <c r="X42" s="4">
        <v>3.156748772222</v>
      </c>
      <c r="Y42" s="4">
        <v>3.1955237236520002</v>
      </c>
      <c r="Z42" s="4">
        <v>3.2115034740900001</v>
      </c>
      <c r="AA42" s="4">
        <v>3.2367303683939999</v>
      </c>
      <c r="AB42" s="4">
        <v>3.2623340885899998</v>
      </c>
      <c r="AC42" s="4">
        <v>3.2726179244919997</v>
      </c>
      <c r="AD42" s="4">
        <v>3.295361182668</v>
      </c>
      <c r="AE42" s="4">
        <v>3.2572373200079996</v>
      </c>
      <c r="AF42" s="4">
        <v>3.2436719486099999</v>
      </c>
      <c r="AG42" s="4">
        <v>3.2822103918939995</v>
      </c>
      <c r="AH42" s="4">
        <v>3.3142605522220001</v>
      </c>
      <c r="AI42" s="4">
        <v>3.333370218038</v>
      </c>
      <c r="AJ42" s="4">
        <v>3.3798526657439996</v>
      </c>
      <c r="AK42" s="4">
        <v>3.3667261630459997</v>
      </c>
      <c r="AL42" s="4">
        <v>3.3640234532819999</v>
      </c>
      <c r="AM42" s="4">
        <v>3.3400642282119999</v>
      </c>
      <c r="AN42" s="4">
        <v>3.3649031144899997</v>
      </c>
      <c r="AO42" s="4">
        <v>3.3835692223240001</v>
      </c>
      <c r="AP42" s="1"/>
    </row>
    <row r="46" spans="2:42" x14ac:dyDescent="0.2">
      <c r="B46" t="s">
        <v>2956</v>
      </c>
    </row>
    <row r="47" spans="2:42" x14ac:dyDescent="0.2">
      <c r="B47" t="s">
        <v>334</v>
      </c>
      <c r="C47" t="s">
        <v>11</v>
      </c>
      <c r="D47" t="s">
        <v>2648</v>
      </c>
      <c r="E47" t="s">
        <v>2672</v>
      </c>
      <c r="F47" t="s">
        <v>2942</v>
      </c>
      <c r="G47" t="s">
        <v>2651</v>
      </c>
      <c r="I47" t="s">
        <v>129</v>
      </c>
      <c r="J47" t="s">
        <v>2689</v>
      </c>
      <c r="L47" s="4">
        <f t="shared" ref="L47:L73" si="0">L13/$L$13</f>
        <v>1</v>
      </c>
      <c r="M47" s="4">
        <f t="shared" ref="M47:AO47" si="1">(M13-$L13)/$L13</f>
        <v>-4.0955739199735101E-2</v>
      </c>
      <c r="N47" s="4">
        <f t="shared" si="1"/>
        <v>-0.14069062596273424</v>
      </c>
      <c r="O47" s="4">
        <f t="shared" si="1"/>
        <v>-0.14591756542509357</v>
      </c>
      <c r="P47" s="4">
        <f t="shared" si="1"/>
        <v>-0.15461221590980564</v>
      </c>
      <c r="Q47" s="4">
        <f t="shared" si="1"/>
        <v>-0.14610568508049712</v>
      </c>
      <c r="R47" s="4">
        <f t="shared" si="1"/>
        <v>-0.13647949393180567</v>
      </c>
      <c r="S47" s="4">
        <f t="shared" si="1"/>
        <v>-0.12714364960105268</v>
      </c>
      <c r="T47" s="4">
        <f t="shared" si="1"/>
        <v>-0.12059127943080727</v>
      </c>
      <c r="U47" s="4">
        <f t="shared" si="1"/>
        <v>-9.8869342809402877E-2</v>
      </c>
      <c r="V47" s="4">
        <f t="shared" si="1"/>
        <v>-7.011347292456889E-2</v>
      </c>
      <c r="W47" s="4">
        <f t="shared" si="1"/>
        <v>-6.06772981109341E-2</v>
      </c>
      <c r="X47" s="4">
        <f t="shared" si="1"/>
        <v>-5.2907878927273513E-2</v>
      </c>
      <c r="Y47" s="4">
        <f t="shared" si="1"/>
        <v>-4.5567728669214803E-2</v>
      </c>
      <c r="Z47" s="4">
        <f t="shared" si="1"/>
        <v>-4.1971120845937751E-2</v>
      </c>
      <c r="AA47" s="4">
        <f t="shared" si="1"/>
        <v>-3.5160918366094793E-2</v>
      </c>
      <c r="AB47" s="4">
        <f t="shared" si="1"/>
        <v>-2.9112445659643993E-2</v>
      </c>
      <c r="AC47" s="4">
        <f t="shared" si="1"/>
        <v>-1.8461776543963991E-2</v>
      </c>
      <c r="AD47" s="4">
        <f t="shared" si="1"/>
        <v>-1.7936860772991295E-2</v>
      </c>
      <c r="AE47" s="4">
        <f t="shared" si="1"/>
        <v>-1.0221632436566425E-2</v>
      </c>
      <c r="AF47" s="4">
        <f t="shared" si="1"/>
        <v>-3.9465258654267843E-3</v>
      </c>
      <c r="AG47" s="4">
        <f t="shared" si="1"/>
        <v>-2.3538955729212429E-3</v>
      </c>
      <c r="AH47" s="4">
        <f t="shared" si="1"/>
        <v>7.5506042840729412E-3</v>
      </c>
      <c r="AI47" s="4">
        <f t="shared" si="1"/>
        <v>1.7078400337283885E-2</v>
      </c>
      <c r="AJ47" s="4">
        <f t="shared" si="1"/>
        <v>2.0344753654408264E-2</v>
      </c>
      <c r="AK47" s="4">
        <f t="shared" si="1"/>
        <v>2.8516385047800893E-2</v>
      </c>
      <c r="AL47" s="4">
        <f t="shared" si="1"/>
        <v>3.1688368875239299E-2</v>
      </c>
      <c r="AM47" s="4">
        <f t="shared" si="1"/>
        <v>2.8920764891422375E-2</v>
      </c>
      <c r="AN47" s="4">
        <f t="shared" si="1"/>
        <v>2.953257955671194E-2</v>
      </c>
      <c r="AO47" s="4">
        <f t="shared" si="1"/>
        <v>2.9338266661624431E-2</v>
      </c>
    </row>
    <row r="48" spans="2:42" x14ac:dyDescent="0.2">
      <c r="B48" t="s">
        <v>334</v>
      </c>
      <c r="C48" t="s">
        <v>13</v>
      </c>
      <c r="D48" t="s">
        <v>2648</v>
      </c>
      <c r="E48" t="s">
        <v>2672</v>
      </c>
      <c r="F48" t="s">
        <v>2942</v>
      </c>
      <c r="G48" t="s">
        <v>2652</v>
      </c>
      <c r="I48" t="s">
        <v>130</v>
      </c>
      <c r="J48" t="s">
        <v>2689</v>
      </c>
      <c r="L48" s="4">
        <f t="shared" si="0"/>
        <v>0.99999907101404739</v>
      </c>
      <c r="M48" s="4">
        <f t="shared" ref="M48:AO48" si="2">(M14-$L14)/$L14</f>
        <v>-4.0960189934451094E-2</v>
      </c>
      <c r="N48" s="4">
        <f t="shared" si="2"/>
        <v>-0.15460694045275805</v>
      </c>
      <c r="O48" s="4">
        <f t="shared" si="2"/>
        <v>-0.17765909025017884</v>
      </c>
      <c r="P48" s="4">
        <f t="shared" si="2"/>
        <v>-0.18963330451796861</v>
      </c>
      <c r="Q48" s="4">
        <f t="shared" si="2"/>
        <v>-0.18664239275727806</v>
      </c>
      <c r="R48" s="4">
        <f t="shared" si="2"/>
        <v>-0.17766880590395887</v>
      </c>
      <c r="S48" s="4">
        <f t="shared" si="2"/>
        <v>-0.17474865197239178</v>
      </c>
      <c r="T48" s="4">
        <f t="shared" si="2"/>
        <v>-0.17050658850997358</v>
      </c>
      <c r="U48" s="4">
        <f t="shared" si="2"/>
        <v>-0.16033689242375257</v>
      </c>
      <c r="V48" s="4">
        <f t="shared" si="2"/>
        <v>-0.13768823256658486</v>
      </c>
      <c r="W48" s="4">
        <f t="shared" si="2"/>
        <v>-0.12845588417733009</v>
      </c>
      <c r="X48" s="4">
        <f t="shared" si="2"/>
        <v>-0.12788680233719144</v>
      </c>
      <c r="Y48" s="4">
        <f t="shared" si="2"/>
        <v>-0.12829420176362713</v>
      </c>
      <c r="Z48" s="4">
        <f t="shared" si="2"/>
        <v>-0.12821016716459721</v>
      </c>
      <c r="AA48" s="4">
        <f t="shared" si="2"/>
        <v>-0.12796506947640793</v>
      </c>
      <c r="AB48" s="4">
        <f t="shared" si="2"/>
        <v>-0.13040002133573039</v>
      </c>
      <c r="AC48" s="4">
        <f t="shared" si="2"/>
        <v>-0.12453703071118158</v>
      </c>
      <c r="AD48" s="4">
        <f t="shared" si="2"/>
        <v>-0.12283613326733914</v>
      </c>
      <c r="AE48" s="4">
        <f t="shared" si="2"/>
        <v>-0.10781131983595482</v>
      </c>
      <c r="AF48" s="4">
        <f t="shared" si="2"/>
        <v>-0.10283005382278652</v>
      </c>
      <c r="AG48" s="4">
        <f t="shared" si="2"/>
        <v>-0.10118555362020937</v>
      </c>
      <c r="AH48" s="4">
        <f t="shared" si="2"/>
        <v>-9.4022600778328372E-2</v>
      </c>
      <c r="AI48" s="4">
        <f t="shared" si="2"/>
        <v>-8.920723632731721E-2</v>
      </c>
      <c r="AJ48" s="4">
        <f t="shared" si="2"/>
        <v>-8.7830013373152271E-2</v>
      </c>
      <c r="AK48" s="4">
        <f t="shared" si="2"/>
        <v>-8.1984441251396298E-2</v>
      </c>
      <c r="AL48" s="4">
        <f t="shared" si="2"/>
        <v>-8.7902590468122876E-2</v>
      </c>
      <c r="AM48" s="4">
        <f t="shared" si="2"/>
        <v>-8.4256007554520757E-2</v>
      </c>
      <c r="AN48" s="4">
        <f t="shared" si="2"/>
        <v>-7.409142089578559E-2</v>
      </c>
      <c r="AO48" s="4">
        <f t="shared" si="2"/>
        <v>-6.5528717169460696E-2</v>
      </c>
    </row>
    <row r="49" spans="2:41" x14ac:dyDescent="0.2">
      <c r="B49" t="s">
        <v>334</v>
      </c>
      <c r="C49" t="s">
        <v>15</v>
      </c>
      <c r="D49" t="s">
        <v>2648</v>
      </c>
      <c r="E49" t="s">
        <v>2672</v>
      </c>
      <c r="F49" t="s">
        <v>2942</v>
      </c>
      <c r="G49" t="s">
        <v>2653</v>
      </c>
      <c r="I49" t="s">
        <v>131</v>
      </c>
      <c r="J49" t="s">
        <v>2689</v>
      </c>
      <c r="L49" s="4">
        <f t="shared" si="0"/>
        <v>0.99999907101404739</v>
      </c>
      <c r="M49" s="4">
        <f t="shared" ref="M49:AO49" si="3">(M15-$L15)/$L15</f>
        <v>-4.0942694016090013E-2</v>
      </c>
      <c r="N49" s="4">
        <f t="shared" si="3"/>
        <v>-0.14704719411725289</v>
      </c>
      <c r="O49" s="4">
        <f t="shared" si="3"/>
        <v>-0.1176785920059058</v>
      </c>
      <c r="P49" s="4">
        <f t="shared" si="3"/>
        <v>-0.10721107822970878</v>
      </c>
      <c r="Q49" s="4">
        <f t="shared" si="3"/>
        <v>-9.5388869429625642E-2</v>
      </c>
      <c r="R49" s="4">
        <f t="shared" si="3"/>
        <v>-8.0600792805090041E-2</v>
      </c>
      <c r="S49" s="4">
        <f t="shared" si="3"/>
        <v>-6.419713069261343E-2</v>
      </c>
      <c r="T49" s="4">
        <f t="shared" si="3"/>
        <v>-2.8517146987042198E-2</v>
      </c>
      <c r="U49" s="4">
        <f t="shared" si="3"/>
        <v>-8.6226620837164727E-3</v>
      </c>
      <c r="V49" s="4">
        <f t="shared" si="3"/>
        <v>6.4109380146320834E-3</v>
      </c>
      <c r="W49" s="4">
        <f t="shared" si="3"/>
        <v>2.7367022601513927E-2</v>
      </c>
      <c r="X49" s="4">
        <f t="shared" si="3"/>
        <v>5.5712268319881353E-2</v>
      </c>
      <c r="Y49" s="4">
        <f t="shared" si="3"/>
        <v>6.7569081878846526E-2</v>
      </c>
      <c r="Z49" s="4">
        <f t="shared" si="3"/>
        <v>7.5018820692267882E-2</v>
      </c>
      <c r="AA49" s="4">
        <f t="shared" si="3"/>
        <v>8.2815729620245457E-2</v>
      </c>
      <c r="AB49" s="4">
        <f t="shared" si="3"/>
        <v>9.1284837924895904E-2</v>
      </c>
      <c r="AC49" s="4">
        <f t="shared" si="3"/>
        <v>9.4388892538172744E-2</v>
      </c>
      <c r="AD49" s="4">
        <f t="shared" si="3"/>
        <v>0.10157456684925262</v>
      </c>
      <c r="AE49" s="4">
        <f t="shared" si="3"/>
        <v>9.0077619557990346E-2</v>
      </c>
      <c r="AF49" s="4">
        <f t="shared" si="3"/>
        <v>8.6533767103082762E-2</v>
      </c>
      <c r="AG49" s="4">
        <f t="shared" si="3"/>
        <v>9.8147379655273911E-2</v>
      </c>
      <c r="AH49" s="4">
        <f t="shared" si="3"/>
        <v>0.10905736211019676</v>
      </c>
      <c r="AI49" s="4">
        <f t="shared" si="3"/>
        <v>0.11476768923471119</v>
      </c>
      <c r="AJ49" s="4">
        <f t="shared" si="3"/>
        <v>0.12889614651236878</v>
      </c>
      <c r="AK49" s="4">
        <f t="shared" si="3"/>
        <v>0.12603757666512092</v>
      </c>
      <c r="AL49" s="4">
        <f t="shared" si="3"/>
        <v>0.12540021429403383</v>
      </c>
      <c r="AM49" s="4">
        <f t="shared" si="3"/>
        <v>0.11818407695695815</v>
      </c>
      <c r="AN49" s="4">
        <f t="shared" si="3"/>
        <v>0.12560699127607838</v>
      </c>
      <c r="AO49" s="4">
        <f t="shared" si="3"/>
        <v>0.13135904539172805</v>
      </c>
    </row>
    <row r="50" spans="2:41" x14ac:dyDescent="0.2">
      <c r="B50" t="s">
        <v>623</v>
      </c>
      <c r="C50" t="s">
        <v>11</v>
      </c>
      <c r="D50" t="s">
        <v>2648</v>
      </c>
      <c r="E50" t="s">
        <v>2672</v>
      </c>
      <c r="F50" t="s">
        <v>2942</v>
      </c>
      <c r="G50" t="s">
        <v>2651</v>
      </c>
      <c r="I50" t="s">
        <v>431</v>
      </c>
      <c r="J50" t="s">
        <v>2689</v>
      </c>
      <c r="L50" s="4">
        <f t="shared" si="0"/>
        <v>1.0384046276506245</v>
      </c>
      <c r="M50" s="4">
        <f t="shared" ref="M50:AO50" si="4">(M16-$L16)/$L16</f>
        <v>-3.9350253981188167E-2</v>
      </c>
      <c r="N50" s="4">
        <f t="shared" si="4"/>
        <v>-0.12786203641956423</v>
      </c>
      <c r="O50" s="4">
        <f t="shared" si="4"/>
        <v>-0.12770122701970682</v>
      </c>
      <c r="P50" s="4">
        <f t="shared" si="4"/>
        <v>-0.13376885568493288</v>
      </c>
      <c r="Q50" s="4">
        <f t="shared" si="4"/>
        <v>-0.12462776947968802</v>
      </c>
      <c r="R50" s="4">
        <f t="shared" si="4"/>
        <v>-0.1154347948450038</v>
      </c>
      <c r="S50" s="4">
        <f t="shared" si="4"/>
        <v>-0.10607918427810416</v>
      </c>
      <c r="T50" s="4">
        <f t="shared" si="4"/>
        <v>-9.9351692841372394E-2</v>
      </c>
      <c r="U50" s="4">
        <f t="shared" si="4"/>
        <v>-7.7929599478730127E-2</v>
      </c>
      <c r="V50" s="4">
        <f t="shared" si="4"/>
        <v>-6.6714839904438814E-2</v>
      </c>
      <c r="W50" s="4">
        <f t="shared" si="4"/>
        <v>-5.6897004822418107E-2</v>
      </c>
      <c r="X50" s="4">
        <f t="shared" si="4"/>
        <v>-5.187445087541219E-2</v>
      </c>
      <c r="Y50" s="4">
        <f t="shared" si="4"/>
        <v>-4.4094168553151486E-2</v>
      </c>
      <c r="Z50" s="4">
        <f t="shared" si="4"/>
        <v>-4.0366476943383883E-2</v>
      </c>
      <c r="AA50" s="4">
        <f t="shared" si="4"/>
        <v>-3.3085210716600907E-2</v>
      </c>
      <c r="AB50" s="4">
        <f t="shared" si="4"/>
        <v>-2.6483339974704433E-2</v>
      </c>
      <c r="AC50" s="4">
        <f t="shared" si="4"/>
        <v>-1.6661106304555938E-2</v>
      </c>
      <c r="AD50" s="4">
        <f t="shared" si="4"/>
        <v>-1.6133797595612391E-2</v>
      </c>
      <c r="AE50" s="4">
        <f t="shared" si="4"/>
        <v>-8.3508313890704577E-3</v>
      </c>
      <c r="AF50" s="4">
        <f t="shared" si="4"/>
        <v>-2.6025849533247171E-3</v>
      </c>
      <c r="AG50" s="4">
        <f t="shared" si="4"/>
        <v>-1.5330197910372299E-3</v>
      </c>
      <c r="AH50" s="4">
        <f t="shared" si="4"/>
        <v>7.6217094926376416E-3</v>
      </c>
      <c r="AI50" s="4">
        <f t="shared" si="4"/>
        <v>1.7076698330288499E-2</v>
      </c>
      <c r="AJ50" s="4">
        <f t="shared" si="4"/>
        <v>2.039263735989286E-2</v>
      </c>
      <c r="AK50" s="4">
        <f t="shared" si="4"/>
        <v>2.8332312587529124E-2</v>
      </c>
      <c r="AL50" s="4">
        <f t="shared" si="4"/>
        <v>3.1526470367867238E-2</v>
      </c>
      <c r="AM50" s="4">
        <f t="shared" si="4"/>
        <v>2.9131960998688179E-2</v>
      </c>
      <c r="AN50" s="4">
        <f t="shared" si="4"/>
        <v>2.9748247926792499E-2</v>
      </c>
      <c r="AO50" s="4">
        <f t="shared" si="4"/>
        <v>2.907414565812759E-2</v>
      </c>
    </row>
    <row r="51" spans="2:41" x14ac:dyDescent="0.2">
      <c r="B51" t="s">
        <v>623</v>
      </c>
      <c r="C51" t="s">
        <v>13</v>
      </c>
      <c r="D51" t="s">
        <v>2648</v>
      </c>
      <c r="E51" t="s">
        <v>2672</v>
      </c>
      <c r="F51" t="s">
        <v>2942</v>
      </c>
      <c r="G51" t="s">
        <v>2652</v>
      </c>
      <c r="I51" t="s">
        <v>432</v>
      </c>
      <c r="J51" t="s">
        <v>2689</v>
      </c>
      <c r="L51" s="4">
        <f t="shared" si="0"/>
        <v>1.0384046276506245</v>
      </c>
      <c r="M51" s="4">
        <f t="shared" ref="M51:AO51" si="5">(M17-$L17)/$L17</f>
        <v>-3.9350701295235199E-2</v>
      </c>
      <c r="N51" s="4">
        <f t="shared" si="5"/>
        <v>-0.14154112363052007</v>
      </c>
      <c r="O51" s="4">
        <f t="shared" si="5"/>
        <v>-0.15925244876483544</v>
      </c>
      <c r="P51" s="4">
        <f t="shared" si="5"/>
        <v>-0.16780781450184684</v>
      </c>
      <c r="Q51" s="4">
        <f t="shared" si="5"/>
        <v>-0.16461164380829754</v>
      </c>
      <c r="R51" s="4">
        <f t="shared" si="5"/>
        <v>-0.15586497676389904</v>
      </c>
      <c r="S51" s="4">
        <f t="shared" si="5"/>
        <v>-0.15287147660976214</v>
      </c>
      <c r="T51" s="4">
        <f t="shared" si="5"/>
        <v>-0.14866773102559044</v>
      </c>
      <c r="U51" s="4">
        <f t="shared" si="5"/>
        <v>-0.13859731261175862</v>
      </c>
      <c r="V51" s="4">
        <f t="shared" si="5"/>
        <v>-0.13299459234593483</v>
      </c>
      <c r="W51" s="4">
        <f t="shared" si="5"/>
        <v>-0.12612880631637258</v>
      </c>
      <c r="X51" s="4">
        <f t="shared" si="5"/>
        <v>-0.1255669053211361</v>
      </c>
      <c r="Y51" s="4">
        <f t="shared" si="5"/>
        <v>-0.1256987884126278</v>
      </c>
      <c r="Z51" s="4">
        <f t="shared" si="5"/>
        <v>-0.12557089387138759</v>
      </c>
      <c r="AA51" s="4">
        <f t="shared" si="5"/>
        <v>-0.12506643545500612</v>
      </c>
      <c r="AB51" s="4">
        <f t="shared" si="5"/>
        <v>-0.12723587130625766</v>
      </c>
      <c r="AC51" s="4">
        <f t="shared" si="5"/>
        <v>-0.12160374014185082</v>
      </c>
      <c r="AD51" s="4">
        <f t="shared" si="5"/>
        <v>-0.11995367317521032</v>
      </c>
      <c r="AE51" s="4">
        <f t="shared" si="5"/>
        <v>-0.10508614709400568</v>
      </c>
      <c r="AF51" s="4">
        <f t="shared" si="5"/>
        <v>-0.10034103968458399</v>
      </c>
      <c r="AG51" s="4">
        <f t="shared" si="5"/>
        <v>-9.8915859855018121E-2</v>
      </c>
      <c r="AH51" s="4">
        <f t="shared" si="5"/>
        <v>-9.1514154321109584E-2</v>
      </c>
      <c r="AI51" s="4">
        <f t="shared" si="5"/>
        <v>-8.6893512045235363E-2</v>
      </c>
      <c r="AJ51" s="4">
        <f t="shared" si="5"/>
        <v>-8.5291568614806329E-2</v>
      </c>
      <c r="AK51" s="4">
        <f t="shared" si="5"/>
        <v>-7.9582648539016476E-2</v>
      </c>
      <c r="AL51" s="4">
        <f t="shared" si="5"/>
        <v>-8.5001224522203447E-2</v>
      </c>
      <c r="AM51" s="4">
        <f t="shared" si="5"/>
        <v>-8.1184368312422053E-2</v>
      </c>
      <c r="AN51" s="4">
        <f t="shared" si="5"/>
        <v>-7.1209563276113136E-2</v>
      </c>
      <c r="AO51" s="4">
        <f t="shared" si="5"/>
        <v>-6.2886614462632315E-2</v>
      </c>
    </row>
    <row r="52" spans="2:41" x14ac:dyDescent="0.2">
      <c r="B52" t="s">
        <v>623</v>
      </c>
      <c r="C52" t="s">
        <v>15</v>
      </c>
      <c r="D52" t="s">
        <v>2648</v>
      </c>
      <c r="E52" t="s">
        <v>2672</v>
      </c>
      <c r="F52" t="s">
        <v>2942</v>
      </c>
      <c r="G52" t="s">
        <v>2653</v>
      </c>
      <c r="I52" t="s">
        <v>433</v>
      </c>
      <c r="J52" t="s">
        <v>2689</v>
      </c>
      <c r="L52" s="4">
        <f t="shared" si="0"/>
        <v>1.0384046276506245</v>
      </c>
      <c r="M52" s="4">
        <f t="shared" ref="M52:AO52" si="6">(M18-$L18)/$L18</f>
        <v>-3.9351036780770239E-2</v>
      </c>
      <c r="N52" s="4">
        <f t="shared" si="6"/>
        <v>-0.13507613098697241</v>
      </c>
      <c r="O52" s="4">
        <f t="shared" si="6"/>
        <v>-9.9841837208253376E-2</v>
      </c>
      <c r="P52" s="4">
        <f t="shared" si="6"/>
        <v>-8.6433002233960873E-2</v>
      </c>
      <c r="Q52" s="4">
        <f t="shared" si="6"/>
        <v>-7.3891061882543643E-2</v>
      </c>
      <c r="R52" s="4">
        <f t="shared" si="6"/>
        <v>-5.9454634714030327E-2</v>
      </c>
      <c r="S52" s="4">
        <f t="shared" si="6"/>
        <v>-4.3324900221010425E-2</v>
      </c>
      <c r="T52" s="4">
        <f t="shared" si="6"/>
        <v>-8.98091050028723E-3</v>
      </c>
      <c r="U52" s="4">
        <f t="shared" si="6"/>
        <v>1.0950173315555051E-2</v>
      </c>
      <c r="V52" s="4">
        <f t="shared" si="6"/>
        <v>2.5504206802230131E-2</v>
      </c>
      <c r="W52" s="4">
        <f t="shared" si="6"/>
        <v>4.3963925613165089E-2</v>
      </c>
      <c r="X52" s="4">
        <f t="shared" si="6"/>
        <v>5.6593390413090826E-2</v>
      </c>
      <c r="Y52" s="4">
        <f t="shared" si="6"/>
        <v>6.8816321296733485E-2</v>
      </c>
      <c r="Z52" s="4">
        <f t="shared" si="6"/>
        <v>7.3805960385122479E-2</v>
      </c>
      <c r="AA52" s="4">
        <f t="shared" si="6"/>
        <v>8.1660832324702323E-2</v>
      </c>
      <c r="AB52" s="4">
        <f t="shared" si="6"/>
        <v>9.0257947372756803E-2</v>
      </c>
      <c r="AC52" s="4">
        <f t="shared" si="6"/>
        <v>9.3144986783733758E-2</v>
      </c>
      <c r="AD52" s="4">
        <f t="shared" si="6"/>
        <v>0.10050404837850528</v>
      </c>
      <c r="AE52" s="4">
        <f t="shared" si="6"/>
        <v>8.8455532696979325E-2</v>
      </c>
      <c r="AF52" s="4">
        <f t="shared" si="6"/>
        <v>8.4191026954771667E-2</v>
      </c>
      <c r="AG52" s="4">
        <f t="shared" si="6"/>
        <v>9.6238648008203698E-2</v>
      </c>
      <c r="AH52" s="4">
        <f t="shared" si="6"/>
        <v>0.10633266223800908</v>
      </c>
      <c r="AI52" s="4">
        <f t="shared" si="6"/>
        <v>0.11220854228180101</v>
      </c>
      <c r="AJ52" s="4">
        <f t="shared" si="6"/>
        <v>0.12679791357818063</v>
      </c>
      <c r="AK52" s="4">
        <f t="shared" si="6"/>
        <v>0.12268739569661521</v>
      </c>
      <c r="AL52" s="4">
        <f t="shared" si="6"/>
        <v>0.12254977207485505</v>
      </c>
      <c r="AM52" s="4">
        <f t="shared" si="6"/>
        <v>0.11498349224786122</v>
      </c>
      <c r="AN52" s="4">
        <f t="shared" si="6"/>
        <v>0.12220299186000257</v>
      </c>
      <c r="AO52" s="4">
        <f t="shared" si="6"/>
        <v>0.12908961526891588</v>
      </c>
    </row>
    <row r="53" spans="2:41" x14ac:dyDescent="0.2">
      <c r="B53" t="s">
        <v>912</v>
      </c>
      <c r="C53" t="s">
        <v>11</v>
      </c>
      <c r="D53" t="s">
        <v>2648</v>
      </c>
      <c r="E53" t="s">
        <v>2672</v>
      </c>
      <c r="F53" t="s">
        <v>2942</v>
      </c>
      <c r="G53" t="s">
        <v>2651</v>
      </c>
      <c r="I53" t="s">
        <v>720</v>
      </c>
      <c r="J53" t="s">
        <v>2689</v>
      </c>
      <c r="L53" s="4">
        <f t="shared" si="0"/>
        <v>1.0278429089399066</v>
      </c>
      <c r="M53" s="4">
        <f t="shared" ref="M53:AO53" si="7">(M19-$L19)/$L19</f>
        <v>-5.0662741773986594E-2</v>
      </c>
      <c r="N53" s="4">
        <f t="shared" si="7"/>
        <v>-0.15880962563284404</v>
      </c>
      <c r="O53" s="4">
        <f t="shared" si="7"/>
        <v>-0.16867355086998034</v>
      </c>
      <c r="P53" s="4">
        <f t="shared" si="7"/>
        <v>-0.1804124903234669</v>
      </c>
      <c r="Q53" s="4">
        <f t="shared" si="7"/>
        <v>-0.17359523252526202</v>
      </c>
      <c r="R53" s="4">
        <f t="shared" si="7"/>
        <v>-0.16509976752218847</v>
      </c>
      <c r="S53" s="4">
        <f t="shared" si="7"/>
        <v>-0.15543987986411958</v>
      </c>
      <c r="T53" s="4">
        <f t="shared" si="7"/>
        <v>-0.1484633236237857</v>
      </c>
      <c r="U53" s="4">
        <f t="shared" si="7"/>
        <v>-0.12702152735798217</v>
      </c>
      <c r="V53" s="4">
        <f t="shared" si="7"/>
        <v>-0.11556043752767016</v>
      </c>
      <c r="W53" s="4">
        <f t="shared" si="7"/>
        <v>-0.1055367619379307</v>
      </c>
      <c r="X53" s="4">
        <f t="shared" si="7"/>
        <v>-0.1004736323042478</v>
      </c>
      <c r="Y53" s="4">
        <f t="shared" si="7"/>
        <v>-9.2569416838154187E-2</v>
      </c>
      <c r="Z53" s="4">
        <f t="shared" si="7"/>
        <v>-8.8751752471159462E-2</v>
      </c>
      <c r="AA53" s="4">
        <f t="shared" si="7"/>
        <v>-8.1194604249193683E-2</v>
      </c>
      <c r="AB53" s="4">
        <f t="shared" si="7"/>
        <v>-7.428383864205125E-2</v>
      </c>
      <c r="AC53" s="4">
        <f t="shared" si="7"/>
        <v>-6.4527204483313408E-2</v>
      </c>
      <c r="AD53" s="4">
        <f t="shared" si="7"/>
        <v>-6.3792548689211012E-2</v>
      </c>
      <c r="AE53" s="4">
        <f t="shared" si="7"/>
        <v>-5.5994117933268792E-2</v>
      </c>
      <c r="AF53" s="4">
        <f t="shared" si="7"/>
        <v>-5.0207065379243923E-2</v>
      </c>
      <c r="AG53" s="4">
        <f t="shared" si="7"/>
        <v>-4.9194748257998022E-2</v>
      </c>
      <c r="AH53" s="4">
        <f t="shared" si="7"/>
        <v>-3.9800922891570306E-2</v>
      </c>
      <c r="AI53" s="4">
        <f t="shared" si="7"/>
        <v>-3.0189464972645109E-2</v>
      </c>
      <c r="AJ53" s="4">
        <f t="shared" si="7"/>
        <v>-2.6617112674687818E-2</v>
      </c>
      <c r="AK53" s="4">
        <f t="shared" si="7"/>
        <v>-1.8662019621048853E-2</v>
      </c>
      <c r="AL53" s="4">
        <f t="shared" si="7"/>
        <v>-1.5426604240757966E-2</v>
      </c>
      <c r="AM53" s="4">
        <f t="shared" si="7"/>
        <v>-1.7805460976551436E-2</v>
      </c>
      <c r="AN53" s="4">
        <f t="shared" si="7"/>
        <v>-1.722614940792944E-2</v>
      </c>
      <c r="AO53" s="4">
        <f t="shared" si="7"/>
        <v>-1.7923334291885622E-2</v>
      </c>
    </row>
    <row r="54" spans="2:41" x14ac:dyDescent="0.2">
      <c r="B54" t="s">
        <v>912</v>
      </c>
      <c r="C54" t="s">
        <v>13</v>
      </c>
      <c r="D54" t="s">
        <v>2648</v>
      </c>
      <c r="E54" t="s">
        <v>2672</v>
      </c>
      <c r="F54" t="s">
        <v>2942</v>
      </c>
      <c r="G54" t="s">
        <v>2652</v>
      </c>
      <c r="I54" t="s">
        <v>721</v>
      </c>
      <c r="J54" t="s">
        <v>2689</v>
      </c>
      <c r="L54" s="4">
        <f t="shared" si="0"/>
        <v>1.0278429089399066</v>
      </c>
      <c r="M54" s="4">
        <f t="shared" ref="M54:AO54" si="8">(M20-$L20)/$L20</f>
        <v>-5.0662666455574101E-2</v>
      </c>
      <c r="N54" s="4">
        <f t="shared" si="8"/>
        <v>-0.1726778919219949</v>
      </c>
      <c r="O54" s="4">
        <f t="shared" si="8"/>
        <v>-0.20122872951546303</v>
      </c>
      <c r="P54" s="4">
        <f t="shared" si="8"/>
        <v>-0.2150257822457329</v>
      </c>
      <c r="Q54" s="4">
        <f t="shared" si="8"/>
        <v>-0.21448311308472134</v>
      </c>
      <c r="R54" s="4">
        <f t="shared" si="8"/>
        <v>-0.20631373914793483</v>
      </c>
      <c r="S54" s="4">
        <f t="shared" si="8"/>
        <v>-0.20312524713854052</v>
      </c>
      <c r="T54" s="4">
        <f t="shared" si="8"/>
        <v>-0.19885318678981317</v>
      </c>
      <c r="U54" s="4">
        <f t="shared" si="8"/>
        <v>-0.18869589633655764</v>
      </c>
      <c r="V54" s="4">
        <f t="shared" si="8"/>
        <v>-0.18293332226654793</v>
      </c>
      <c r="W54" s="4">
        <f t="shared" si="8"/>
        <v>-0.175928672258406</v>
      </c>
      <c r="X54" s="4">
        <f t="shared" si="8"/>
        <v>-0.17539843063543284</v>
      </c>
      <c r="Y54" s="4">
        <f t="shared" si="8"/>
        <v>-0.17549167482992731</v>
      </c>
      <c r="Z54" s="4">
        <f t="shared" si="8"/>
        <v>-0.17540829734745117</v>
      </c>
      <c r="AA54" s="4">
        <f t="shared" si="8"/>
        <v>-0.1748067668471848</v>
      </c>
      <c r="AB54" s="4">
        <f t="shared" si="8"/>
        <v>-0.17694306063599166</v>
      </c>
      <c r="AC54" s="4">
        <f t="shared" si="8"/>
        <v>-0.17119472174591685</v>
      </c>
      <c r="AD54" s="4">
        <f t="shared" si="8"/>
        <v>-0.16953364947985844</v>
      </c>
      <c r="AE54" s="4">
        <f t="shared" si="8"/>
        <v>-0.15438105362324492</v>
      </c>
      <c r="AF54" s="4">
        <f t="shared" si="8"/>
        <v>-0.14955679633434327</v>
      </c>
      <c r="AG54" s="4">
        <f t="shared" si="8"/>
        <v>-0.14808443435043811</v>
      </c>
      <c r="AH54" s="4">
        <f t="shared" si="8"/>
        <v>-0.14029195374907191</v>
      </c>
      <c r="AI54" s="4">
        <f t="shared" si="8"/>
        <v>-0.13564642705268651</v>
      </c>
      <c r="AJ54" s="4">
        <f t="shared" si="8"/>
        <v>-0.13397300256700206</v>
      </c>
      <c r="AK54" s="4">
        <f t="shared" si="8"/>
        <v>-0.12822229114693823</v>
      </c>
      <c r="AL54" s="4">
        <f t="shared" si="8"/>
        <v>-0.13367519356455382</v>
      </c>
      <c r="AM54" s="4">
        <f t="shared" si="8"/>
        <v>-0.12974635922092434</v>
      </c>
      <c r="AN54" s="4">
        <f t="shared" si="8"/>
        <v>-0.11962066484165122</v>
      </c>
      <c r="AO54" s="4">
        <f t="shared" si="8"/>
        <v>-0.11118455074751249</v>
      </c>
    </row>
    <row r="55" spans="2:41" x14ac:dyDescent="0.2">
      <c r="B55" t="s">
        <v>912</v>
      </c>
      <c r="C55" t="s">
        <v>15</v>
      </c>
      <c r="D55" t="s">
        <v>2648</v>
      </c>
      <c r="E55" t="s">
        <v>2672</v>
      </c>
      <c r="F55" t="s">
        <v>2942</v>
      </c>
      <c r="G55" t="s">
        <v>2653</v>
      </c>
      <c r="I55" t="s">
        <v>722</v>
      </c>
      <c r="J55" t="s">
        <v>2689</v>
      </c>
      <c r="L55" s="4">
        <f t="shared" si="0"/>
        <v>1.0278428315244108</v>
      </c>
      <c r="M55" s="4">
        <f t="shared" ref="M55:AO55" si="9">(M21-$L21)/$L21</f>
        <v>-5.0662670271406265E-2</v>
      </c>
      <c r="N55" s="4">
        <f t="shared" si="9"/>
        <v>-0.16585017735604488</v>
      </c>
      <c r="O55" s="4">
        <f t="shared" si="9"/>
        <v>-0.13995875563428847</v>
      </c>
      <c r="P55" s="4">
        <f t="shared" si="9"/>
        <v>-0.13216853399854564</v>
      </c>
      <c r="Q55" s="4">
        <f t="shared" si="9"/>
        <v>-0.12179602040074687</v>
      </c>
      <c r="R55" s="4">
        <f t="shared" si="9"/>
        <v>-0.10791686955565528</v>
      </c>
      <c r="S55" s="4">
        <f t="shared" si="9"/>
        <v>-9.1621051949749205E-2</v>
      </c>
      <c r="T55" s="4">
        <f t="shared" si="9"/>
        <v>-5.6903027160198266E-2</v>
      </c>
      <c r="U55" s="4">
        <f t="shared" si="9"/>
        <v>-3.6778774365979074E-2</v>
      </c>
      <c r="V55" s="4">
        <f t="shared" si="9"/>
        <v>-2.196831128198359E-2</v>
      </c>
      <c r="W55" s="4">
        <f t="shared" si="9"/>
        <v>-3.2148536958559975E-3</v>
      </c>
      <c r="X55" s="4">
        <f t="shared" si="9"/>
        <v>9.5371946826702057E-3</v>
      </c>
      <c r="Y55" s="4">
        <f t="shared" si="9"/>
        <v>2.1978742882880136E-2</v>
      </c>
      <c r="Z55" s="4">
        <f t="shared" si="9"/>
        <v>2.7031516615431284E-2</v>
      </c>
      <c r="AA55" s="4">
        <f t="shared" si="9"/>
        <v>3.4990978736480736E-2</v>
      </c>
      <c r="AB55" s="4">
        <f t="shared" si="9"/>
        <v>4.3992395852515784E-2</v>
      </c>
      <c r="AC55" s="4">
        <f t="shared" si="9"/>
        <v>4.6776352878839363E-2</v>
      </c>
      <c r="AD55" s="4">
        <f t="shared" si="9"/>
        <v>5.4333087418698439E-2</v>
      </c>
      <c r="AE55" s="4">
        <f t="shared" si="9"/>
        <v>4.2067219428536494E-2</v>
      </c>
      <c r="AF55" s="4">
        <f t="shared" si="9"/>
        <v>3.7707563437878906E-2</v>
      </c>
      <c r="AG55" s="4">
        <f t="shared" si="9"/>
        <v>4.9952153974948191E-2</v>
      </c>
      <c r="AH55" s="4">
        <f t="shared" si="9"/>
        <v>6.021688691655043E-2</v>
      </c>
      <c r="AI55" s="4">
        <f t="shared" si="9"/>
        <v>6.6121549616196068E-2</v>
      </c>
      <c r="AJ55" s="4">
        <f t="shared" si="9"/>
        <v>8.0974605265585878E-2</v>
      </c>
      <c r="AK55" s="4">
        <f t="shared" si="9"/>
        <v>7.6760313821720438E-2</v>
      </c>
      <c r="AL55" s="4">
        <f t="shared" si="9"/>
        <v>7.6965255237172001E-2</v>
      </c>
      <c r="AM55" s="4">
        <f t="shared" si="9"/>
        <v>6.9295204137391236E-2</v>
      </c>
      <c r="AN55" s="4">
        <f t="shared" si="9"/>
        <v>7.6361239183804261E-2</v>
      </c>
      <c r="AO55" s="4">
        <f t="shared" si="9"/>
        <v>8.3986852416949018E-2</v>
      </c>
    </row>
    <row r="56" spans="2:41" x14ac:dyDescent="0.2">
      <c r="B56" t="s">
        <v>1201</v>
      </c>
      <c r="C56" t="s">
        <v>11</v>
      </c>
      <c r="D56" t="s">
        <v>2648</v>
      </c>
      <c r="E56" t="s">
        <v>2672</v>
      </c>
      <c r="F56" t="s">
        <v>2942</v>
      </c>
      <c r="G56" t="s">
        <v>2651</v>
      </c>
      <c r="I56" t="s">
        <v>1009</v>
      </c>
      <c r="J56" t="s">
        <v>2689</v>
      </c>
      <c r="L56" s="4">
        <f t="shared" si="0"/>
        <v>0.95426652475374041</v>
      </c>
      <c r="M56" s="4">
        <f t="shared" ref="M56:AO56" si="10">(M22-$L22)/$L22</f>
        <v>-4.9567206803976048E-2</v>
      </c>
      <c r="N56" s="4">
        <f t="shared" si="10"/>
        <v>-0.16667764567186122</v>
      </c>
      <c r="O56" s="4">
        <f t="shared" si="10"/>
        <v>-0.17883282412112328</v>
      </c>
      <c r="P56" s="4">
        <f t="shared" si="10"/>
        <v>-0.19034605526912329</v>
      </c>
      <c r="Q56" s="4">
        <f t="shared" si="10"/>
        <v>-0.18222472828381844</v>
      </c>
      <c r="R56" s="4">
        <f t="shared" si="10"/>
        <v>-0.17260691691929875</v>
      </c>
      <c r="S56" s="4">
        <f t="shared" si="10"/>
        <v>-0.16297677445534878</v>
      </c>
      <c r="T56" s="4">
        <f t="shared" si="10"/>
        <v>-0.15614538593380139</v>
      </c>
      <c r="U56" s="4">
        <f t="shared" si="10"/>
        <v>-0.13229979790788299</v>
      </c>
      <c r="V56" s="4">
        <f t="shared" si="10"/>
        <v>-0.12038994343676014</v>
      </c>
      <c r="W56" s="4">
        <f t="shared" si="10"/>
        <v>-0.10994039130310264</v>
      </c>
      <c r="X56" s="4">
        <f t="shared" si="10"/>
        <v>-0.10445090222679367</v>
      </c>
      <c r="Y56" s="4">
        <f t="shared" si="10"/>
        <v>-9.6165782545766812E-2</v>
      </c>
      <c r="Z56" s="4">
        <f t="shared" si="10"/>
        <v>-9.2192978136555068E-2</v>
      </c>
      <c r="AA56" s="4">
        <f t="shared" si="10"/>
        <v>-8.491332981302073E-2</v>
      </c>
      <c r="AB56" s="4">
        <f t="shared" si="10"/>
        <v>-7.8344423345464653E-2</v>
      </c>
      <c r="AC56" s="4">
        <f t="shared" si="10"/>
        <v>-6.7216295677698115E-2</v>
      </c>
      <c r="AD56" s="4">
        <f t="shared" si="10"/>
        <v>-6.7192688112341581E-2</v>
      </c>
      <c r="AE56" s="4">
        <f t="shared" si="10"/>
        <v>-5.8557227293882567E-2</v>
      </c>
      <c r="AF56" s="4">
        <f t="shared" si="10"/>
        <v>-5.2240337670932696E-2</v>
      </c>
      <c r="AG56" s="4">
        <f t="shared" si="10"/>
        <v>-5.0905739534567521E-2</v>
      </c>
      <c r="AH56" s="4">
        <f t="shared" si="10"/>
        <v>-4.1325570473571799E-2</v>
      </c>
      <c r="AI56" s="4">
        <f t="shared" si="10"/>
        <v>-3.1171721349278623E-2</v>
      </c>
      <c r="AJ56" s="4">
        <f t="shared" si="10"/>
        <v>-2.8196803048896775E-2</v>
      </c>
      <c r="AK56" s="4">
        <f t="shared" si="10"/>
        <v>-1.9396089272941411E-2</v>
      </c>
      <c r="AL56" s="4">
        <f t="shared" si="10"/>
        <v>-1.595445508425429E-2</v>
      </c>
      <c r="AM56" s="4">
        <f t="shared" si="10"/>
        <v>-1.8683359838436685E-2</v>
      </c>
      <c r="AN56" s="4">
        <f t="shared" si="10"/>
        <v>-1.7844926202831918E-2</v>
      </c>
      <c r="AO56" s="4">
        <f t="shared" si="10"/>
        <v>-1.8551084459350567E-2</v>
      </c>
    </row>
    <row r="57" spans="2:41" x14ac:dyDescent="0.2">
      <c r="B57" t="s">
        <v>1201</v>
      </c>
      <c r="C57" t="s">
        <v>13</v>
      </c>
      <c r="D57" t="s">
        <v>2648</v>
      </c>
      <c r="E57" t="s">
        <v>2672</v>
      </c>
      <c r="F57" t="s">
        <v>2942</v>
      </c>
      <c r="G57" t="s">
        <v>2652</v>
      </c>
      <c r="I57" t="s">
        <v>1010</v>
      </c>
      <c r="J57" t="s">
        <v>2689</v>
      </c>
      <c r="L57" s="4">
        <f t="shared" si="0"/>
        <v>0.95426652475374041</v>
      </c>
      <c r="M57" s="4">
        <f t="shared" ref="M57:AO57" si="11">(M23-$L23)/$L23</f>
        <v>-4.9567693557901082E-2</v>
      </c>
      <c r="N57" s="4">
        <f t="shared" si="11"/>
        <v>-0.18166776010527516</v>
      </c>
      <c r="O57" s="4">
        <f t="shared" si="11"/>
        <v>-0.21145714087072329</v>
      </c>
      <c r="P57" s="4">
        <f t="shared" si="11"/>
        <v>-0.22683840264560498</v>
      </c>
      <c r="Q57" s="4">
        <f t="shared" si="11"/>
        <v>-0.22445874383252362</v>
      </c>
      <c r="R57" s="4">
        <f t="shared" si="11"/>
        <v>-0.21567121297536687</v>
      </c>
      <c r="S57" s="4">
        <f t="shared" si="11"/>
        <v>-0.21287489280258876</v>
      </c>
      <c r="T57" s="4">
        <f t="shared" si="11"/>
        <v>-0.20837452826446176</v>
      </c>
      <c r="U57" s="4">
        <f t="shared" si="11"/>
        <v>-0.19730221504674819</v>
      </c>
      <c r="V57" s="4">
        <f t="shared" si="11"/>
        <v>-0.19148445101093511</v>
      </c>
      <c r="W57" s="4">
        <f t="shared" si="11"/>
        <v>-0.18418598153563892</v>
      </c>
      <c r="X57" s="4">
        <f t="shared" si="11"/>
        <v>-0.18343467685258749</v>
      </c>
      <c r="Y57" s="4">
        <f t="shared" si="11"/>
        <v>-0.18372340305569501</v>
      </c>
      <c r="Z57" s="4">
        <f t="shared" si="11"/>
        <v>-0.18340287559616208</v>
      </c>
      <c r="AA57" s="4">
        <f t="shared" si="11"/>
        <v>-0.18308255095076426</v>
      </c>
      <c r="AB57" s="4">
        <f t="shared" si="11"/>
        <v>-0.18570359914775869</v>
      </c>
      <c r="AC57" s="4">
        <f t="shared" si="11"/>
        <v>-0.17957658411833885</v>
      </c>
      <c r="AD57" s="4">
        <f t="shared" si="11"/>
        <v>-0.17778537023760974</v>
      </c>
      <c r="AE57" s="4">
        <f t="shared" si="11"/>
        <v>-0.16210970346383022</v>
      </c>
      <c r="AF57" s="4">
        <f t="shared" si="11"/>
        <v>-0.15703423916345818</v>
      </c>
      <c r="AG57" s="4">
        <f t="shared" si="11"/>
        <v>-0.15543212918254457</v>
      </c>
      <c r="AH57" s="4">
        <f t="shared" si="11"/>
        <v>-0.14837707723251511</v>
      </c>
      <c r="AI57" s="4">
        <f t="shared" si="11"/>
        <v>-0.1432564259427834</v>
      </c>
      <c r="AJ57" s="4">
        <f t="shared" si="11"/>
        <v>-0.14166319922099888</v>
      </c>
      <c r="AK57" s="4">
        <f t="shared" si="11"/>
        <v>-0.13538468203246035</v>
      </c>
      <c r="AL57" s="4">
        <f t="shared" si="11"/>
        <v>-0.14135212290017396</v>
      </c>
      <c r="AM57" s="4">
        <f t="shared" si="11"/>
        <v>-0.13740767190708653</v>
      </c>
      <c r="AN57" s="4">
        <f t="shared" si="11"/>
        <v>-0.12667973709122515</v>
      </c>
      <c r="AO57" s="4">
        <f t="shared" si="11"/>
        <v>-0.11770460315885449</v>
      </c>
    </row>
    <row r="58" spans="2:41" x14ac:dyDescent="0.2">
      <c r="B58" t="s">
        <v>1201</v>
      </c>
      <c r="C58" t="s">
        <v>15</v>
      </c>
      <c r="D58" t="s">
        <v>2648</v>
      </c>
      <c r="E58" t="s">
        <v>2672</v>
      </c>
      <c r="F58" t="s">
        <v>2942</v>
      </c>
      <c r="G58" t="s">
        <v>2653</v>
      </c>
      <c r="I58" t="s">
        <v>1011</v>
      </c>
      <c r="J58" t="s">
        <v>2689</v>
      </c>
      <c r="L58" s="4">
        <f t="shared" si="0"/>
        <v>0.95426652475374041</v>
      </c>
      <c r="M58" s="4">
        <f t="shared" ref="M58:AO58" si="12">(M24-$L24)/$L24</f>
        <v>-4.9568018060517673E-2</v>
      </c>
      <c r="N58" s="4">
        <f t="shared" si="12"/>
        <v>-0.17314680814764419</v>
      </c>
      <c r="O58" s="4">
        <f t="shared" si="12"/>
        <v>-0.14898324812029837</v>
      </c>
      <c r="P58" s="4">
        <f t="shared" si="12"/>
        <v>-0.1394363405775027</v>
      </c>
      <c r="Q58" s="4">
        <f t="shared" si="12"/>
        <v>-0.12826460787063251</v>
      </c>
      <c r="R58" s="4">
        <f t="shared" si="12"/>
        <v>-0.11338616290015127</v>
      </c>
      <c r="S58" s="4">
        <f t="shared" si="12"/>
        <v>-9.5851623450084314E-2</v>
      </c>
      <c r="T58" s="4">
        <f t="shared" si="12"/>
        <v>-5.8538690081910233E-2</v>
      </c>
      <c r="U58" s="4">
        <f t="shared" si="12"/>
        <v>-3.6807074351743074E-2</v>
      </c>
      <c r="V58" s="4">
        <f t="shared" si="12"/>
        <v>-2.1240521582790651E-2</v>
      </c>
      <c r="W58" s="4">
        <f t="shared" si="12"/>
        <v>-1.4538122851335954E-3</v>
      </c>
      <c r="X58" s="4">
        <f t="shared" si="12"/>
        <v>1.2328057218248409E-2</v>
      </c>
      <c r="Y58" s="4">
        <f t="shared" si="12"/>
        <v>2.5387908399725982E-2</v>
      </c>
      <c r="Z58" s="4">
        <f t="shared" si="12"/>
        <v>3.0784427476382863E-2</v>
      </c>
      <c r="AA58" s="4">
        <f t="shared" si="12"/>
        <v>3.9274916750881864E-2</v>
      </c>
      <c r="AB58" s="4">
        <f t="shared" si="12"/>
        <v>4.7937676351961112E-2</v>
      </c>
      <c r="AC58" s="4">
        <f t="shared" si="12"/>
        <v>5.1354445527652108E-2</v>
      </c>
      <c r="AD58" s="4">
        <f t="shared" si="12"/>
        <v>5.8988450708498744E-2</v>
      </c>
      <c r="AE58" s="4">
        <f t="shared" si="12"/>
        <v>4.6166419382151901E-2</v>
      </c>
      <c r="AF58" s="4">
        <f t="shared" si="12"/>
        <v>4.16086178808893E-2</v>
      </c>
      <c r="AG58" s="4">
        <f t="shared" si="12"/>
        <v>5.457695932448943E-2</v>
      </c>
      <c r="AH58" s="4">
        <f t="shared" si="12"/>
        <v>6.5392469284002122E-2</v>
      </c>
      <c r="AI58" s="4">
        <f t="shared" si="12"/>
        <v>7.1854168199603552E-2</v>
      </c>
      <c r="AJ58" s="4">
        <f t="shared" si="12"/>
        <v>8.7423235863834395E-2</v>
      </c>
      <c r="AK58" s="4">
        <f t="shared" si="12"/>
        <v>8.3110312149613189E-2</v>
      </c>
      <c r="AL58" s="4">
        <f t="shared" si="12"/>
        <v>8.2035802860441848E-2</v>
      </c>
      <c r="AM58" s="4">
        <f t="shared" si="12"/>
        <v>7.3891436189359352E-2</v>
      </c>
      <c r="AN58" s="4">
        <f t="shared" si="12"/>
        <v>8.2357993395885079E-2</v>
      </c>
      <c r="AO58" s="4">
        <f t="shared" si="12"/>
        <v>8.8026283413933148E-2</v>
      </c>
    </row>
    <row r="59" spans="2:41" x14ac:dyDescent="0.2">
      <c r="B59" t="s">
        <v>1490</v>
      </c>
      <c r="C59" t="s">
        <v>11</v>
      </c>
      <c r="D59" t="s">
        <v>2648</v>
      </c>
      <c r="E59" t="s">
        <v>2672</v>
      </c>
      <c r="F59" t="s">
        <v>2942</v>
      </c>
      <c r="G59" t="s">
        <v>2651</v>
      </c>
      <c r="I59" t="s">
        <v>1298</v>
      </c>
      <c r="J59" t="s">
        <v>2689</v>
      </c>
      <c r="L59" s="4">
        <f t="shared" si="0"/>
        <v>0.98071223882092173</v>
      </c>
      <c r="M59" s="4">
        <f t="shared" ref="M59:AO59" si="13">(M25-$L25)/$L25</f>
        <v>-4.0118637550056922E-2</v>
      </c>
      <c r="N59" s="4">
        <f t="shared" si="13"/>
        <v>-0.14156620716442378</v>
      </c>
      <c r="O59" s="4">
        <f t="shared" si="13"/>
        <v>-0.14816526893063314</v>
      </c>
      <c r="P59" s="4">
        <f t="shared" si="13"/>
        <v>-0.15669772049455147</v>
      </c>
      <c r="Q59" s="4">
        <f t="shared" si="13"/>
        <v>-0.14767557683672319</v>
      </c>
      <c r="R59" s="4">
        <f t="shared" si="13"/>
        <v>-0.13794413547440112</v>
      </c>
      <c r="S59" s="4">
        <f t="shared" si="13"/>
        <v>-0.12855579827685373</v>
      </c>
      <c r="T59" s="4">
        <f t="shared" si="13"/>
        <v>-0.12188131121915879</v>
      </c>
      <c r="U59" s="4">
        <f t="shared" si="13"/>
        <v>-9.8700565500234774E-2</v>
      </c>
      <c r="V59" s="4">
        <f t="shared" si="13"/>
        <v>-8.7152720506589593E-2</v>
      </c>
      <c r="W59" s="4">
        <f t="shared" si="13"/>
        <v>-7.701837941873893E-2</v>
      </c>
      <c r="X59" s="4">
        <f t="shared" si="13"/>
        <v>-7.1673287791613291E-2</v>
      </c>
      <c r="Y59" s="4">
        <f t="shared" si="13"/>
        <v>-6.3544841085699397E-2</v>
      </c>
      <c r="Z59" s="4">
        <f t="shared" si="13"/>
        <v>-5.9726963602343322E-2</v>
      </c>
      <c r="AA59" s="4">
        <f t="shared" si="13"/>
        <v>-5.2518421275631499E-2</v>
      </c>
      <c r="AB59" s="4">
        <f t="shared" si="13"/>
        <v>-4.6128861051654285E-2</v>
      </c>
      <c r="AC59" s="4">
        <f t="shared" si="13"/>
        <v>-3.5313876765651363E-2</v>
      </c>
      <c r="AD59" s="4">
        <f t="shared" si="13"/>
        <v>-3.5259014832022394E-2</v>
      </c>
      <c r="AE59" s="4">
        <f t="shared" si="13"/>
        <v>-2.6857481997490631E-2</v>
      </c>
      <c r="AF59" s="4">
        <f t="shared" si="13"/>
        <v>-2.0720720827393652E-2</v>
      </c>
      <c r="AG59" s="4">
        <f t="shared" si="13"/>
        <v>-1.94187168946219E-2</v>
      </c>
      <c r="AH59" s="4">
        <f t="shared" si="13"/>
        <v>-1.008650463924732E-2</v>
      </c>
      <c r="AI59" s="4">
        <f t="shared" si="13"/>
        <v>-2.2347357424983981E-4</v>
      </c>
      <c r="AJ59" s="4">
        <f t="shared" si="13"/>
        <v>2.7335846483522263E-3</v>
      </c>
      <c r="AK59" s="4">
        <f t="shared" si="13"/>
        <v>1.130538682221884E-2</v>
      </c>
      <c r="AL59" s="4">
        <f t="shared" si="13"/>
        <v>1.4666410433808343E-2</v>
      </c>
      <c r="AM59" s="4">
        <f t="shared" si="13"/>
        <v>1.203035372646148E-2</v>
      </c>
      <c r="AN59" s="4">
        <f t="shared" si="13"/>
        <v>1.2790645400918156E-2</v>
      </c>
      <c r="AO59" s="4">
        <f t="shared" si="13"/>
        <v>1.2116198838434679E-2</v>
      </c>
    </row>
    <row r="60" spans="2:41" x14ac:dyDescent="0.2">
      <c r="B60" t="s">
        <v>1490</v>
      </c>
      <c r="C60" t="s">
        <v>13</v>
      </c>
      <c r="D60" t="s">
        <v>2648</v>
      </c>
      <c r="E60" t="s">
        <v>2672</v>
      </c>
      <c r="F60" t="s">
        <v>2942</v>
      </c>
      <c r="G60" t="s">
        <v>2652</v>
      </c>
      <c r="I60" t="s">
        <v>1299</v>
      </c>
      <c r="J60" t="s">
        <v>2689</v>
      </c>
      <c r="L60" s="4">
        <f t="shared" si="0"/>
        <v>0.98071223882092173</v>
      </c>
      <c r="M60" s="4">
        <f t="shared" ref="M60:AO60" si="14">(M26-$L26)/$L26</f>
        <v>-4.0118874364159063E-2</v>
      </c>
      <c r="N60" s="4">
        <f t="shared" si="14"/>
        <v>-0.15581045699240803</v>
      </c>
      <c r="O60" s="4">
        <f t="shared" si="14"/>
        <v>-0.17984878551269209</v>
      </c>
      <c r="P60" s="4">
        <f t="shared" si="14"/>
        <v>-0.1921877474830706</v>
      </c>
      <c r="Q60" s="4">
        <f t="shared" si="14"/>
        <v>-0.18879617485232358</v>
      </c>
      <c r="R60" s="4">
        <f t="shared" si="14"/>
        <v>-0.17983477401165723</v>
      </c>
      <c r="S60" s="4">
        <f t="shared" si="14"/>
        <v>-0.17707474512191559</v>
      </c>
      <c r="T60" s="4">
        <f t="shared" si="14"/>
        <v>-0.1726861456527502</v>
      </c>
      <c r="U60" s="4">
        <f t="shared" si="14"/>
        <v>-0.1619818324904132</v>
      </c>
      <c r="V60" s="4">
        <f t="shared" si="14"/>
        <v>-0.15630464855425577</v>
      </c>
      <c r="W60" s="4">
        <f t="shared" si="14"/>
        <v>-0.14920559328069974</v>
      </c>
      <c r="X60" s="4">
        <f t="shared" si="14"/>
        <v>-0.14851737203128357</v>
      </c>
      <c r="Y60" s="4">
        <f t="shared" si="14"/>
        <v>-0.14875698843348609</v>
      </c>
      <c r="Z60" s="4">
        <f t="shared" si="14"/>
        <v>-0.1485080968122888</v>
      </c>
      <c r="AA60" s="4">
        <f t="shared" si="14"/>
        <v>-0.14820229086857845</v>
      </c>
      <c r="AB60" s="4">
        <f t="shared" si="14"/>
        <v>-0.15063780550055222</v>
      </c>
      <c r="AC60" s="4">
        <f t="shared" si="14"/>
        <v>-0.1448201513328943</v>
      </c>
      <c r="AD60" s="4">
        <f t="shared" si="14"/>
        <v>-0.14305849122814901</v>
      </c>
      <c r="AE60" s="4">
        <f t="shared" si="14"/>
        <v>-0.12764572168288471</v>
      </c>
      <c r="AF60" s="4">
        <f t="shared" si="14"/>
        <v>-0.12269697792446572</v>
      </c>
      <c r="AG60" s="4">
        <f t="shared" si="14"/>
        <v>-0.1212689494204152</v>
      </c>
      <c r="AH60" s="4">
        <f t="shared" si="14"/>
        <v>-0.11421646758691839</v>
      </c>
      <c r="AI60" s="4">
        <f t="shared" si="14"/>
        <v>-0.10926764489046527</v>
      </c>
      <c r="AJ60" s="4">
        <f t="shared" si="14"/>
        <v>-0.10770885553309634</v>
      </c>
      <c r="AK60" s="4">
        <f t="shared" si="14"/>
        <v>-0.10162178585540152</v>
      </c>
      <c r="AL60" s="4">
        <f t="shared" si="14"/>
        <v>-0.10741264056051686</v>
      </c>
      <c r="AM60" s="4">
        <f t="shared" si="14"/>
        <v>-0.10355264963602254</v>
      </c>
      <c r="AN60" s="4">
        <f t="shared" si="14"/>
        <v>-9.3111634286087652E-2</v>
      </c>
      <c r="AO60" s="4">
        <f t="shared" si="14"/>
        <v>-8.4367944543189355E-2</v>
      </c>
    </row>
    <row r="61" spans="2:41" x14ac:dyDescent="0.2">
      <c r="B61" t="s">
        <v>1490</v>
      </c>
      <c r="C61" t="s">
        <v>15</v>
      </c>
      <c r="D61" t="s">
        <v>2648</v>
      </c>
      <c r="E61" t="s">
        <v>2672</v>
      </c>
      <c r="F61" t="s">
        <v>2942</v>
      </c>
      <c r="G61" t="s">
        <v>2653</v>
      </c>
      <c r="I61" t="s">
        <v>1300</v>
      </c>
      <c r="J61" t="s">
        <v>2689</v>
      </c>
      <c r="L61" s="4">
        <f t="shared" si="0"/>
        <v>0.98071227752866974</v>
      </c>
      <c r="M61" s="4">
        <f t="shared" ref="M61:AO61" si="15">(M27-$L27)/$L27</f>
        <v>-4.0118754373660269E-2</v>
      </c>
      <c r="N61" s="4">
        <f t="shared" si="15"/>
        <v>-0.1495424949075102</v>
      </c>
      <c r="O61" s="4">
        <f t="shared" si="15"/>
        <v>-0.11984506043298292</v>
      </c>
      <c r="P61" s="4">
        <f t="shared" si="15"/>
        <v>-0.10745060551390039</v>
      </c>
      <c r="Q61" s="4">
        <f t="shared" si="15"/>
        <v>-9.5205540818263629E-2</v>
      </c>
      <c r="R61" s="4">
        <f t="shared" si="15"/>
        <v>-8.023324609365283E-2</v>
      </c>
      <c r="S61" s="4">
        <f t="shared" si="15"/>
        <v>-6.3155910899486925E-2</v>
      </c>
      <c r="T61" s="4">
        <f t="shared" si="15"/>
        <v>-2.6843903596140438E-2</v>
      </c>
      <c r="U61" s="4">
        <f t="shared" si="15"/>
        <v>-5.711561224534068E-3</v>
      </c>
      <c r="V61" s="4">
        <f t="shared" si="15"/>
        <v>9.4329762834634637E-3</v>
      </c>
      <c r="W61" s="4">
        <f t="shared" si="15"/>
        <v>2.8718879174687188E-2</v>
      </c>
      <c r="X61" s="4">
        <f t="shared" si="15"/>
        <v>4.2108387442064486E-2</v>
      </c>
      <c r="Y61" s="4">
        <f t="shared" si="15"/>
        <v>5.4818318201570626E-2</v>
      </c>
      <c r="Z61" s="4">
        <f t="shared" si="15"/>
        <v>6.0072670351230865E-2</v>
      </c>
      <c r="AA61" s="4">
        <f t="shared" si="15"/>
        <v>6.8329193691430493E-2</v>
      </c>
      <c r="AB61" s="4">
        <f t="shared" si="15"/>
        <v>7.6644920554792356E-2</v>
      </c>
      <c r="AC61" s="4">
        <f t="shared" si="15"/>
        <v>8.0032269867024927E-2</v>
      </c>
      <c r="AD61" s="4">
        <f t="shared" si="15"/>
        <v>8.7519739441347638E-2</v>
      </c>
      <c r="AE61" s="4">
        <f t="shared" si="15"/>
        <v>7.4995786682601664E-2</v>
      </c>
      <c r="AF61" s="4">
        <f t="shared" si="15"/>
        <v>7.0608174112036015E-2</v>
      </c>
      <c r="AG61" s="4">
        <f t="shared" si="15"/>
        <v>8.3181778892207292E-2</v>
      </c>
      <c r="AH61" s="4">
        <f t="shared" si="15"/>
        <v>9.3702718586314571E-2</v>
      </c>
      <c r="AI61" s="4">
        <f t="shared" si="15"/>
        <v>0.1000024076099421</v>
      </c>
      <c r="AJ61" s="4">
        <f t="shared" si="15"/>
        <v>0.11516628493550581</v>
      </c>
      <c r="AK61" s="4">
        <f t="shared" si="15"/>
        <v>0.11096776841792022</v>
      </c>
      <c r="AL61" s="4">
        <f t="shared" si="15"/>
        <v>0.10996517648767608</v>
      </c>
      <c r="AM61" s="4">
        <f t="shared" si="15"/>
        <v>0.10201812969755303</v>
      </c>
      <c r="AN61" s="4">
        <f t="shared" si="15"/>
        <v>0.11023048720947362</v>
      </c>
      <c r="AO61" s="4">
        <f t="shared" si="15"/>
        <v>0.11585683482966949</v>
      </c>
    </row>
    <row r="62" spans="2:41" x14ac:dyDescent="0.2">
      <c r="B62" t="s">
        <v>1779</v>
      </c>
      <c r="C62" t="s">
        <v>11</v>
      </c>
      <c r="D62" t="s">
        <v>2648</v>
      </c>
      <c r="E62" t="s">
        <v>2672</v>
      </c>
      <c r="F62" t="s">
        <v>2942</v>
      </c>
      <c r="G62" t="s">
        <v>2651</v>
      </c>
      <c r="I62" t="s">
        <v>1587</v>
      </c>
      <c r="J62" t="s">
        <v>2689</v>
      </c>
      <c r="L62" s="4">
        <f t="shared" si="0"/>
        <v>0.93158982281954128</v>
      </c>
      <c r="M62" s="4">
        <f t="shared" ref="M62:AO62" si="16">(M28-$L28)/$L28</f>
        <v>-5.0860816370116031E-2</v>
      </c>
      <c r="N62" s="4">
        <f t="shared" si="16"/>
        <v>-0.16814212829290559</v>
      </c>
      <c r="O62" s="4">
        <f t="shared" si="16"/>
        <v>-0.18151024191775805</v>
      </c>
      <c r="P62" s="4">
        <f t="shared" si="16"/>
        <v>-0.19316104402368858</v>
      </c>
      <c r="Q62" s="4">
        <f t="shared" si="16"/>
        <v>-0.18439843821089805</v>
      </c>
      <c r="R62" s="4">
        <f t="shared" si="16"/>
        <v>-0.17396422610458095</v>
      </c>
      <c r="S62" s="4">
        <f t="shared" si="16"/>
        <v>-0.16421168665993283</v>
      </c>
      <c r="T62" s="4">
        <f t="shared" si="16"/>
        <v>-0.15731069622769853</v>
      </c>
      <c r="U62" s="4">
        <f t="shared" si="16"/>
        <v>-0.13278701738917631</v>
      </c>
      <c r="V62" s="4">
        <f t="shared" si="16"/>
        <v>-0.12072723661636736</v>
      </c>
      <c r="W62" s="4">
        <f t="shared" si="16"/>
        <v>-0.11013671263919843</v>
      </c>
      <c r="X62" s="4">
        <f t="shared" si="16"/>
        <v>-0.10450952683873163</v>
      </c>
      <c r="Y62" s="4">
        <f t="shared" si="16"/>
        <v>-9.5958120717472353E-2</v>
      </c>
      <c r="Z62" s="4">
        <f t="shared" si="16"/>
        <v>-9.1986295080414074E-2</v>
      </c>
      <c r="AA62" s="4">
        <f t="shared" si="16"/>
        <v>-8.3989833495863822E-2</v>
      </c>
      <c r="AB62" s="4">
        <f t="shared" si="16"/>
        <v>-7.7756513306245459E-2</v>
      </c>
      <c r="AC62" s="4">
        <f t="shared" si="16"/>
        <v>-6.6354887779129026E-2</v>
      </c>
      <c r="AD62" s="4">
        <f t="shared" si="16"/>
        <v>-6.6360040004537268E-2</v>
      </c>
      <c r="AE62" s="4">
        <f t="shared" si="16"/>
        <v>-5.7641726710175201E-2</v>
      </c>
      <c r="AF62" s="4">
        <f t="shared" si="16"/>
        <v>-5.1181708602595972E-2</v>
      </c>
      <c r="AG62" s="4">
        <f t="shared" si="16"/>
        <v>-4.9782422352015805E-2</v>
      </c>
      <c r="AH62" s="4">
        <f t="shared" si="16"/>
        <v>-4.0043636025190989E-2</v>
      </c>
      <c r="AI62" s="4">
        <f t="shared" si="16"/>
        <v>-2.9681513524383876E-2</v>
      </c>
      <c r="AJ62" s="4">
        <f t="shared" si="16"/>
        <v>-2.6757791806050268E-2</v>
      </c>
      <c r="AK62" s="4">
        <f t="shared" si="16"/>
        <v>-1.7707866326342879E-2</v>
      </c>
      <c r="AL62" s="4">
        <f t="shared" si="16"/>
        <v>-1.4190475280328952E-2</v>
      </c>
      <c r="AM62" s="4">
        <f t="shared" si="16"/>
        <v>-1.7009158080663084E-2</v>
      </c>
      <c r="AN62" s="4">
        <f t="shared" si="16"/>
        <v>-1.6140426396512756E-2</v>
      </c>
      <c r="AO62" s="4">
        <f t="shared" si="16"/>
        <v>-1.6894811916764851E-2</v>
      </c>
    </row>
    <row r="63" spans="2:41" x14ac:dyDescent="0.2">
      <c r="B63" t="s">
        <v>1779</v>
      </c>
      <c r="C63" t="s">
        <v>13</v>
      </c>
      <c r="D63" t="s">
        <v>2648</v>
      </c>
      <c r="E63" t="s">
        <v>2672</v>
      </c>
      <c r="F63" t="s">
        <v>2942</v>
      </c>
      <c r="G63" t="s">
        <v>2652</v>
      </c>
      <c r="I63" t="s">
        <v>1588</v>
      </c>
      <c r="J63" t="s">
        <v>2689</v>
      </c>
      <c r="L63" s="4">
        <f t="shared" si="0"/>
        <v>0.93158974540404527</v>
      </c>
      <c r="M63" s="4">
        <f t="shared" ref="M63:AO63" si="17">(M29-$L29)/$L29</f>
        <v>-5.0854006362500356E-2</v>
      </c>
      <c r="N63" s="4">
        <f t="shared" si="17"/>
        <v>-0.18305363949078055</v>
      </c>
      <c r="O63" s="4">
        <f t="shared" si="17"/>
        <v>-0.21440863167352445</v>
      </c>
      <c r="P63" s="4">
        <f t="shared" si="17"/>
        <v>-0.23040629289539635</v>
      </c>
      <c r="Q63" s="4">
        <f t="shared" si="17"/>
        <v>-0.22740212973071977</v>
      </c>
      <c r="R63" s="4">
        <f t="shared" si="17"/>
        <v>-0.21785389185012602</v>
      </c>
      <c r="S63" s="4">
        <f t="shared" si="17"/>
        <v>-0.21505681492390402</v>
      </c>
      <c r="T63" s="4">
        <f t="shared" si="17"/>
        <v>-0.21046260838579597</v>
      </c>
      <c r="U63" s="4">
        <f t="shared" si="17"/>
        <v>-0.19919107561356783</v>
      </c>
      <c r="V63" s="4">
        <f t="shared" si="17"/>
        <v>-0.19329007347240248</v>
      </c>
      <c r="W63" s="4">
        <f t="shared" si="17"/>
        <v>-0.18588844400619131</v>
      </c>
      <c r="X63" s="4">
        <f t="shared" si="17"/>
        <v>-0.18511860174574044</v>
      </c>
      <c r="Y63" s="4">
        <f t="shared" si="17"/>
        <v>-0.18540986870632756</v>
      </c>
      <c r="Z63" s="4">
        <f t="shared" si="17"/>
        <v>-0.18513389222241586</v>
      </c>
      <c r="AA63" s="4">
        <f t="shared" si="17"/>
        <v>-0.18479081215200663</v>
      </c>
      <c r="AB63" s="4">
        <f t="shared" si="17"/>
        <v>-0.18747607746753803</v>
      </c>
      <c r="AC63" s="4">
        <f t="shared" si="17"/>
        <v>-0.18126652347910863</v>
      </c>
      <c r="AD63" s="4">
        <f t="shared" si="17"/>
        <v>-0.17938749840654941</v>
      </c>
      <c r="AE63" s="4">
        <f t="shared" si="17"/>
        <v>-0.16341040453781455</v>
      </c>
      <c r="AF63" s="4">
        <f t="shared" si="17"/>
        <v>-0.15821679469393862</v>
      </c>
      <c r="AG63" s="4">
        <f t="shared" si="17"/>
        <v>-0.15659762462444848</v>
      </c>
      <c r="AH63" s="4">
        <f t="shared" si="17"/>
        <v>-0.14952544676030527</v>
      </c>
      <c r="AI63" s="4">
        <f t="shared" si="17"/>
        <v>-0.14426635378805772</v>
      </c>
      <c r="AJ63" s="4">
        <f t="shared" si="17"/>
        <v>-0.14266297279774348</v>
      </c>
      <c r="AK63" s="4">
        <f t="shared" si="17"/>
        <v>-0.13623548796647791</v>
      </c>
      <c r="AL63" s="4">
        <f t="shared" si="17"/>
        <v>-0.14235475335214615</v>
      </c>
      <c r="AM63" s="4">
        <f t="shared" si="17"/>
        <v>-0.13835978391897238</v>
      </c>
      <c r="AN63" s="4">
        <f t="shared" si="17"/>
        <v>-0.12740415738088767</v>
      </c>
      <c r="AO63" s="4">
        <f t="shared" si="17"/>
        <v>-0.11821798801592276</v>
      </c>
    </row>
    <row r="64" spans="2:41" x14ac:dyDescent="0.2">
      <c r="B64" t="s">
        <v>1779</v>
      </c>
      <c r="C64" t="s">
        <v>15</v>
      </c>
      <c r="D64" t="s">
        <v>2648</v>
      </c>
      <c r="E64" t="s">
        <v>2672</v>
      </c>
      <c r="F64" t="s">
        <v>2942</v>
      </c>
      <c r="G64" t="s">
        <v>2653</v>
      </c>
      <c r="I64" t="s">
        <v>1589</v>
      </c>
      <c r="J64" t="s">
        <v>2689</v>
      </c>
      <c r="L64" s="4">
        <f t="shared" si="0"/>
        <v>0.93158974540404527</v>
      </c>
      <c r="M64" s="4">
        <f t="shared" ref="M64:AO64" si="18">(M30-$L30)/$L30</f>
        <v>-5.0853673960833491E-2</v>
      </c>
      <c r="N64" s="4">
        <f t="shared" si="18"/>
        <v>-0.17647478725046817</v>
      </c>
      <c r="O64" s="4">
        <f t="shared" si="18"/>
        <v>-0.15186538829417623</v>
      </c>
      <c r="P64" s="4">
        <f t="shared" si="18"/>
        <v>-0.14147243467767093</v>
      </c>
      <c r="Q64" s="4">
        <f t="shared" si="18"/>
        <v>-0.12946729142667965</v>
      </c>
      <c r="R64" s="4">
        <f t="shared" si="18"/>
        <v>-0.1136193771557286</v>
      </c>
      <c r="S64" s="4">
        <f t="shared" si="18"/>
        <v>-9.5649909246034837E-2</v>
      </c>
      <c r="T64" s="4">
        <f t="shared" si="18"/>
        <v>-5.7437512226148832E-2</v>
      </c>
      <c r="U64" s="4">
        <f t="shared" si="18"/>
        <v>-3.518708479915552E-2</v>
      </c>
      <c r="V64" s="4">
        <f t="shared" si="18"/>
        <v>-1.9309752980687305E-2</v>
      </c>
      <c r="W64" s="4">
        <f t="shared" si="18"/>
        <v>9.0450648573822364E-4</v>
      </c>
      <c r="X64" s="4">
        <f t="shared" si="18"/>
        <v>1.4998046309202987E-2</v>
      </c>
      <c r="Y64" s="4">
        <f t="shared" si="18"/>
        <v>2.8329763062429823E-2</v>
      </c>
      <c r="Z64" s="4">
        <f t="shared" si="18"/>
        <v>3.3843184860034826E-2</v>
      </c>
      <c r="AA64" s="4">
        <f t="shared" si="18"/>
        <v>4.2526970655747176E-2</v>
      </c>
      <c r="AB64" s="4">
        <f t="shared" si="18"/>
        <v>5.1164386418932152E-2</v>
      </c>
      <c r="AC64" s="4">
        <f t="shared" si="18"/>
        <v>5.4796207031059752E-2</v>
      </c>
      <c r="AD64" s="4">
        <f t="shared" si="18"/>
        <v>6.255030691476908E-2</v>
      </c>
      <c r="AE64" s="4">
        <f t="shared" si="18"/>
        <v>4.9465772351062143E-2</v>
      </c>
      <c r="AF64" s="4">
        <f t="shared" si="18"/>
        <v>4.4817010389380345E-2</v>
      </c>
      <c r="AG64" s="4">
        <f t="shared" si="18"/>
        <v>5.8057773736512136E-2</v>
      </c>
      <c r="AH64" s="4">
        <f t="shared" si="18"/>
        <v>6.9089769557558536E-2</v>
      </c>
      <c r="AI64" s="4">
        <f t="shared" si="18"/>
        <v>7.5713080520813672E-2</v>
      </c>
      <c r="AJ64" s="4">
        <f t="shared" si="18"/>
        <v>9.16115613953358E-2</v>
      </c>
      <c r="AK64" s="4">
        <f t="shared" si="18"/>
        <v>8.7236781507564504E-2</v>
      </c>
      <c r="AL64" s="4">
        <f t="shared" si="18"/>
        <v>8.5971120610781465E-2</v>
      </c>
      <c r="AM64" s="4">
        <f t="shared" si="18"/>
        <v>7.7611384890050539E-2</v>
      </c>
      <c r="AN64" s="4">
        <f t="shared" si="18"/>
        <v>8.6374199182059339E-2</v>
      </c>
      <c r="AO64" s="4">
        <f t="shared" si="18"/>
        <v>9.1823633658793341E-2</v>
      </c>
    </row>
    <row r="65" spans="2:41" x14ac:dyDescent="0.2">
      <c r="B65" t="s">
        <v>2068</v>
      </c>
      <c r="C65" t="s">
        <v>11</v>
      </c>
      <c r="D65" t="s">
        <v>2648</v>
      </c>
      <c r="E65" t="s">
        <v>2672</v>
      </c>
      <c r="F65" t="s">
        <v>2942</v>
      </c>
      <c r="G65" t="s">
        <v>2651</v>
      </c>
      <c r="I65" t="s">
        <v>1876</v>
      </c>
      <c r="J65" t="s">
        <v>2689</v>
      </c>
      <c r="L65" s="4">
        <f t="shared" si="0"/>
        <v>0.92643944728277605</v>
      </c>
      <c r="M65" s="4">
        <f t="shared" ref="M65:AO65" si="19">(M31-$L31)/$L31</f>
        <v>-5.0965538368257075E-2</v>
      </c>
      <c r="N65" s="4">
        <f t="shared" si="19"/>
        <v>-0.17049222259751004</v>
      </c>
      <c r="O65" s="4">
        <f t="shared" si="19"/>
        <v>-0.18358431854785948</v>
      </c>
      <c r="P65" s="4">
        <f t="shared" si="19"/>
        <v>-0.1958522386281194</v>
      </c>
      <c r="Q65" s="4">
        <f t="shared" si="19"/>
        <v>-0.18736743871074601</v>
      </c>
      <c r="R65" s="4">
        <f t="shared" si="19"/>
        <v>-0.17704468398625356</v>
      </c>
      <c r="S65" s="4">
        <f t="shared" si="19"/>
        <v>-0.16694349494355604</v>
      </c>
      <c r="T65" s="4">
        <f t="shared" si="19"/>
        <v>-0.15974889835520795</v>
      </c>
      <c r="U65" s="4">
        <f t="shared" si="19"/>
        <v>-0.1353709075527533</v>
      </c>
      <c r="V65" s="4">
        <f t="shared" si="19"/>
        <v>-0.12305798912452182</v>
      </c>
      <c r="W65" s="4">
        <f t="shared" si="19"/>
        <v>-0.11225972260962672</v>
      </c>
      <c r="X65" s="4">
        <f t="shared" si="19"/>
        <v>-0.10661591866905838</v>
      </c>
      <c r="Y65" s="4">
        <f t="shared" si="19"/>
        <v>-9.7953924699923159E-2</v>
      </c>
      <c r="Z65" s="4">
        <f t="shared" si="19"/>
        <v>-9.3886191030646757E-2</v>
      </c>
      <c r="AA65" s="4">
        <f t="shared" si="19"/>
        <v>-8.5712953491011129E-2</v>
      </c>
      <c r="AB65" s="4">
        <f t="shared" si="19"/>
        <v>-7.9002392057026943E-2</v>
      </c>
      <c r="AC65" s="4">
        <f t="shared" si="19"/>
        <v>-6.774891941293068E-2</v>
      </c>
      <c r="AD65" s="4">
        <f t="shared" si="19"/>
        <v>-6.7488413656568158E-2</v>
      </c>
      <c r="AE65" s="4">
        <f t="shared" si="19"/>
        <v>-5.876842738754038E-2</v>
      </c>
      <c r="AF65" s="4">
        <f t="shared" si="19"/>
        <v>-5.2295057802613253E-2</v>
      </c>
      <c r="AG65" s="4">
        <f t="shared" si="19"/>
        <v>-5.0983629626076617E-2</v>
      </c>
      <c r="AH65" s="4">
        <f t="shared" si="19"/>
        <v>-4.0985264106459814E-2</v>
      </c>
      <c r="AI65" s="4">
        <f t="shared" si="19"/>
        <v>-3.0480886523441785E-2</v>
      </c>
      <c r="AJ65" s="4">
        <f t="shared" si="19"/>
        <v>-2.7226549175715504E-2</v>
      </c>
      <c r="AK65" s="4">
        <f t="shared" si="19"/>
        <v>-1.8219358966152795E-2</v>
      </c>
      <c r="AL65" s="4">
        <f t="shared" si="19"/>
        <v>-1.466983746947674E-2</v>
      </c>
      <c r="AM65" s="4">
        <f t="shared" si="19"/>
        <v>-1.7446573967005798E-2</v>
      </c>
      <c r="AN65" s="4">
        <f t="shared" si="19"/>
        <v>-1.6633679019806502E-2</v>
      </c>
      <c r="AO65" s="4">
        <f t="shared" si="19"/>
        <v>-1.7414318883780221E-2</v>
      </c>
    </row>
    <row r="66" spans="2:41" x14ac:dyDescent="0.2">
      <c r="B66" t="s">
        <v>2068</v>
      </c>
      <c r="C66" t="s">
        <v>13</v>
      </c>
      <c r="D66" t="s">
        <v>2648</v>
      </c>
      <c r="E66" t="s">
        <v>2672</v>
      </c>
      <c r="F66" t="s">
        <v>2942</v>
      </c>
      <c r="G66" t="s">
        <v>2652</v>
      </c>
      <c r="I66" t="s">
        <v>1877</v>
      </c>
      <c r="J66" t="s">
        <v>2689</v>
      </c>
      <c r="L66" s="4">
        <f t="shared" si="0"/>
        <v>0.92643936986728004</v>
      </c>
      <c r="M66" s="4">
        <f t="shared" ref="M66:AO66" si="20">(M32-$L32)/$L32</f>
        <v>-5.0958063792370729E-2</v>
      </c>
      <c r="N66" s="4">
        <f t="shared" si="20"/>
        <v>-0.18561097274570579</v>
      </c>
      <c r="O66" s="4">
        <f t="shared" si="20"/>
        <v>-0.21764415871674891</v>
      </c>
      <c r="P66" s="4">
        <f t="shared" si="20"/>
        <v>-0.23362321129462807</v>
      </c>
      <c r="Q66" s="4">
        <f t="shared" si="20"/>
        <v>-0.23130397869827327</v>
      </c>
      <c r="R66" s="4">
        <f t="shared" si="20"/>
        <v>-0.22169885699172856</v>
      </c>
      <c r="S66" s="4">
        <f t="shared" si="20"/>
        <v>-0.21865330002536115</v>
      </c>
      <c r="T66" s="4">
        <f t="shared" si="20"/>
        <v>-0.21399724494771283</v>
      </c>
      <c r="U66" s="4">
        <f t="shared" si="20"/>
        <v>-0.20268561193371332</v>
      </c>
      <c r="V66" s="4">
        <f t="shared" si="20"/>
        <v>-0.1966066981111973</v>
      </c>
      <c r="W66" s="4">
        <f t="shared" si="20"/>
        <v>-0.1890661525907894</v>
      </c>
      <c r="X66" s="4">
        <f t="shared" si="20"/>
        <v>-0.18834413168431277</v>
      </c>
      <c r="Y66" s="4">
        <f t="shared" si="20"/>
        <v>-0.18857952696161684</v>
      </c>
      <c r="Z66" s="4">
        <f t="shared" si="20"/>
        <v>-0.18836581612679074</v>
      </c>
      <c r="AA66" s="4">
        <f t="shared" si="20"/>
        <v>-0.18789059676504885</v>
      </c>
      <c r="AB66" s="4">
        <f t="shared" si="20"/>
        <v>-0.19051123893372701</v>
      </c>
      <c r="AC66" s="4">
        <f t="shared" si="20"/>
        <v>-0.18418401944329887</v>
      </c>
      <c r="AD66" s="4">
        <f t="shared" si="20"/>
        <v>-0.18230185997365281</v>
      </c>
      <c r="AE66" s="4">
        <f t="shared" si="20"/>
        <v>-0.1660484302594486</v>
      </c>
      <c r="AF66" s="4">
        <f t="shared" si="20"/>
        <v>-0.16078257857685713</v>
      </c>
      <c r="AG66" s="4">
        <f t="shared" si="20"/>
        <v>-0.15910802988692757</v>
      </c>
      <c r="AH66" s="4">
        <f t="shared" si="20"/>
        <v>-0.15155106435516358</v>
      </c>
      <c r="AI66" s="4">
        <f t="shared" si="20"/>
        <v>-0.14629407028684033</v>
      </c>
      <c r="AJ66" s="4">
        <f t="shared" si="20"/>
        <v>-0.14460347761634909</v>
      </c>
      <c r="AK66" s="4">
        <f t="shared" si="20"/>
        <v>-0.13816361601239396</v>
      </c>
      <c r="AL66" s="4">
        <f t="shared" si="20"/>
        <v>-0.14428577337626763</v>
      </c>
      <c r="AM66" s="4">
        <f t="shared" si="20"/>
        <v>-0.14016556218066109</v>
      </c>
      <c r="AN66" s="4">
        <f t="shared" si="20"/>
        <v>-0.12908017436130118</v>
      </c>
      <c r="AO66" s="4">
        <f t="shared" si="20"/>
        <v>-0.11980324397588211</v>
      </c>
    </row>
    <row r="67" spans="2:41" x14ac:dyDescent="0.2">
      <c r="B67" t="s">
        <v>2068</v>
      </c>
      <c r="C67" t="s">
        <v>15</v>
      </c>
      <c r="D67" t="s">
        <v>2648</v>
      </c>
      <c r="E67" t="s">
        <v>2672</v>
      </c>
      <c r="F67" t="s">
        <v>2942</v>
      </c>
      <c r="G67" t="s">
        <v>2653</v>
      </c>
      <c r="I67" t="s">
        <v>1878</v>
      </c>
      <c r="J67" t="s">
        <v>2689</v>
      </c>
      <c r="L67" s="4">
        <f t="shared" si="0"/>
        <v>0.92643944728277605</v>
      </c>
      <c r="M67" s="4">
        <f t="shared" ref="M67:AO67" si="21">(M33-$L33)/$L33</f>
        <v>-5.0957725284625929E-2</v>
      </c>
      <c r="N67" s="4">
        <f t="shared" si="21"/>
        <v>-0.1786455305067072</v>
      </c>
      <c r="O67" s="4">
        <f t="shared" si="21"/>
        <v>-0.15307376737533704</v>
      </c>
      <c r="P67" s="4">
        <f t="shared" si="21"/>
        <v>-0.14335383174511873</v>
      </c>
      <c r="Q67" s="4">
        <f t="shared" si="21"/>
        <v>-0.13140524534503148</v>
      </c>
      <c r="R67" s="4">
        <f t="shared" si="21"/>
        <v>-0.11547846237845634</v>
      </c>
      <c r="S67" s="4">
        <f t="shared" si="21"/>
        <v>-9.7407426657706478E-2</v>
      </c>
      <c r="T67" s="4">
        <f t="shared" si="21"/>
        <v>-5.8952139305860525E-2</v>
      </c>
      <c r="U67" s="4">
        <f t="shared" si="21"/>
        <v>-3.659355904426681E-2</v>
      </c>
      <c r="V67" s="4">
        <f t="shared" si="21"/>
        <v>-2.0476546292812928E-2</v>
      </c>
      <c r="W67" s="4">
        <f t="shared" si="21"/>
        <v>-1.6712478355381907E-6</v>
      </c>
      <c r="X67" s="4">
        <f t="shared" si="21"/>
        <v>1.4161360315518259E-2</v>
      </c>
      <c r="Y67" s="4">
        <f t="shared" si="21"/>
        <v>2.7699261625993777E-2</v>
      </c>
      <c r="Z67" s="4">
        <f t="shared" si="21"/>
        <v>3.3260505923487296E-2</v>
      </c>
      <c r="AA67" s="4">
        <f t="shared" si="21"/>
        <v>4.202757960028107E-2</v>
      </c>
      <c r="AB67" s="4">
        <f t="shared" si="21"/>
        <v>5.1160196959899991E-2</v>
      </c>
      <c r="AC67" s="4">
        <f t="shared" si="21"/>
        <v>5.4625529346861428E-2</v>
      </c>
      <c r="AD67" s="4">
        <f t="shared" si="21"/>
        <v>6.259629521122316E-2</v>
      </c>
      <c r="AE67" s="4">
        <f t="shared" si="21"/>
        <v>4.9307451609436705E-2</v>
      </c>
      <c r="AF67" s="4">
        <f t="shared" si="21"/>
        <v>4.4560898850565842E-2</v>
      </c>
      <c r="AG67" s="4">
        <f t="shared" si="21"/>
        <v>5.797955662797679E-2</v>
      </c>
      <c r="AH67" s="4">
        <f t="shared" si="21"/>
        <v>6.9167808825291638E-2</v>
      </c>
      <c r="AI67" s="4">
        <f t="shared" si="21"/>
        <v>7.5784111881352242E-2</v>
      </c>
      <c r="AJ67" s="4">
        <f t="shared" si="21"/>
        <v>9.1932502310918054E-2</v>
      </c>
      <c r="AK67" s="4">
        <f t="shared" si="21"/>
        <v>8.7446705995585017E-2</v>
      </c>
      <c r="AL67" s="4">
        <f t="shared" si="21"/>
        <v>8.6660551013753875E-2</v>
      </c>
      <c r="AM67" s="4">
        <f t="shared" si="21"/>
        <v>7.8218033666619155E-2</v>
      </c>
      <c r="AN67" s="4">
        <f t="shared" si="21"/>
        <v>8.670809801467462E-2</v>
      </c>
      <c r="AO67" s="4">
        <f t="shared" si="21"/>
        <v>9.3132667162804494E-2</v>
      </c>
    </row>
    <row r="68" spans="2:41" x14ac:dyDescent="0.2">
      <c r="B68" t="s">
        <v>2357</v>
      </c>
      <c r="C68" t="s">
        <v>11</v>
      </c>
      <c r="D68" t="s">
        <v>2648</v>
      </c>
      <c r="E68" t="s">
        <v>2672</v>
      </c>
      <c r="F68" t="s">
        <v>2942</v>
      </c>
      <c r="G68" t="s">
        <v>2651</v>
      </c>
      <c r="I68" t="s">
        <v>2165</v>
      </c>
      <c r="J68" t="s">
        <v>2689</v>
      </c>
      <c r="L68" s="4">
        <f t="shared" si="0"/>
        <v>0.97801012834676393</v>
      </c>
      <c r="M68" s="4">
        <f t="shared" ref="M68:AO68" si="22">(M34-$L34)/$L34</f>
        <v>-4.8271149003853799E-2</v>
      </c>
      <c r="N68" s="4">
        <f t="shared" si="22"/>
        <v>-0.15802092421034142</v>
      </c>
      <c r="O68" s="4">
        <f t="shared" si="22"/>
        <v>-0.17010960867940617</v>
      </c>
      <c r="P68" s="4">
        <f t="shared" si="22"/>
        <v>-0.18114203376080143</v>
      </c>
      <c r="Q68" s="4">
        <f t="shared" si="22"/>
        <v>-0.1731331749234491</v>
      </c>
      <c r="R68" s="4">
        <f t="shared" si="22"/>
        <v>-0.16385595785031118</v>
      </c>
      <c r="S68" s="4">
        <f t="shared" si="22"/>
        <v>-0.15442371349818995</v>
      </c>
      <c r="T68" s="4">
        <f t="shared" si="22"/>
        <v>-0.14772670918960304</v>
      </c>
      <c r="U68" s="4">
        <f t="shared" si="22"/>
        <v>-0.12450040114347366</v>
      </c>
      <c r="V68" s="4">
        <f t="shared" si="22"/>
        <v>-0.1129223528636966</v>
      </c>
      <c r="W68" s="4">
        <f t="shared" si="22"/>
        <v>-0.10280794099037222</v>
      </c>
      <c r="X68" s="4">
        <f t="shared" si="22"/>
        <v>-9.7407355765362511E-2</v>
      </c>
      <c r="Y68" s="4">
        <f t="shared" si="22"/>
        <v>-8.9237532939339059E-2</v>
      </c>
      <c r="Z68" s="4">
        <f t="shared" si="22"/>
        <v>-8.5449397643624983E-2</v>
      </c>
      <c r="AA68" s="4">
        <f t="shared" si="22"/>
        <v>-7.6892343033692745E-2</v>
      </c>
      <c r="AB68" s="4">
        <f t="shared" si="22"/>
        <v>-6.8359589355416334E-2</v>
      </c>
      <c r="AC68" s="4">
        <f t="shared" si="22"/>
        <v>-5.6108278618967868E-2</v>
      </c>
      <c r="AD68" s="4">
        <f t="shared" si="22"/>
        <v>-4.9971303924271973E-2</v>
      </c>
      <c r="AE68" s="4">
        <f t="shared" si="22"/>
        <v>-4.9679534432144346E-2</v>
      </c>
      <c r="AF68" s="4">
        <f t="shared" si="22"/>
        <v>-3.9008615392677096E-2</v>
      </c>
      <c r="AG68" s="4">
        <f t="shared" si="22"/>
        <v>-3.2818883137888312E-2</v>
      </c>
      <c r="AH68" s="4">
        <f t="shared" si="22"/>
        <v>-1.6462575120650757E-2</v>
      </c>
      <c r="AI68" s="4">
        <f t="shared" si="22"/>
        <v>-5.2498719550665924E-3</v>
      </c>
      <c r="AJ68" s="4">
        <f t="shared" si="22"/>
        <v>-1.0547158431507509E-3</v>
      </c>
      <c r="AK68" s="4">
        <f t="shared" si="22"/>
        <v>8.4163941683938742E-3</v>
      </c>
      <c r="AL68" s="4">
        <f t="shared" si="22"/>
        <v>1.1542150975197465E-2</v>
      </c>
      <c r="AM68" s="4">
        <f t="shared" si="22"/>
        <v>9.0204345901043759E-3</v>
      </c>
      <c r="AN68" s="4">
        <f t="shared" si="22"/>
        <v>1.0196338467017197E-2</v>
      </c>
      <c r="AO68" s="4">
        <f t="shared" si="22"/>
        <v>1.1495884217696581E-2</v>
      </c>
    </row>
    <row r="69" spans="2:41" x14ac:dyDescent="0.2">
      <c r="B69" t="s">
        <v>2357</v>
      </c>
      <c r="C69" t="s">
        <v>13</v>
      </c>
      <c r="D69" t="s">
        <v>2648</v>
      </c>
      <c r="E69" t="s">
        <v>2672</v>
      </c>
      <c r="F69" t="s">
        <v>2942</v>
      </c>
      <c r="G69" t="s">
        <v>2652</v>
      </c>
      <c r="I69" t="s">
        <v>2166</v>
      </c>
      <c r="J69" t="s">
        <v>2689</v>
      </c>
      <c r="L69" s="4">
        <f t="shared" si="0"/>
        <v>0.97801012834676393</v>
      </c>
      <c r="M69" s="4">
        <f t="shared" ref="M69:AO69" si="23">(M35-$L35)/$L35</f>
        <v>-4.8271149003853799E-2</v>
      </c>
      <c r="N69" s="4">
        <f t="shared" si="23"/>
        <v>-0.17221634905731581</v>
      </c>
      <c r="O69" s="4">
        <f t="shared" si="23"/>
        <v>-0.20151808790771003</v>
      </c>
      <c r="P69" s="4">
        <f t="shared" si="23"/>
        <v>-0.21672817559647403</v>
      </c>
      <c r="Q69" s="4">
        <f t="shared" si="23"/>
        <v>-0.2144080302943171</v>
      </c>
      <c r="R69" s="4">
        <f t="shared" si="23"/>
        <v>-0.20550747766184344</v>
      </c>
      <c r="S69" s="4">
        <f t="shared" si="23"/>
        <v>-0.20239450456990091</v>
      </c>
      <c r="T69" s="4">
        <f t="shared" si="23"/>
        <v>-0.19854767500440615</v>
      </c>
      <c r="U69" s="4">
        <f t="shared" si="23"/>
        <v>-0.18803617640909084</v>
      </c>
      <c r="V69" s="4">
        <f t="shared" si="23"/>
        <v>-0.17866864219256787</v>
      </c>
      <c r="W69" s="4">
        <f t="shared" si="23"/>
        <v>-0.17181332562563725</v>
      </c>
      <c r="X69" s="4">
        <f t="shared" si="23"/>
        <v>-0.17112035329280204</v>
      </c>
      <c r="Y69" s="4">
        <f t="shared" si="23"/>
        <v>-0.1710926882256564</v>
      </c>
      <c r="Z69" s="4">
        <f t="shared" si="23"/>
        <v>-0.17077012699928096</v>
      </c>
      <c r="AA69" s="4">
        <f t="shared" si="23"/>
        <v>-0.17014578303043784</v>
      </c>
      <c r="AB69" s="4">
        <f t="shared" si="23"/>
        <v>-0.17053408342209048</v>
      </c>
      <c r="AC69" s="4">
        <f t="shared" si="23"/>
        <v>-0.16279471162650369</v>
      </c>
      <c r="AD69" s="4">
        <f t="shared" si="23"/>
        <v>-0.1582966250082472</v>
      </c>
      <c r="AE69" s="4">
        <f t="shared" si="23"/>
        <v>-0.14283181289580787</v>
      </c>
      <c r="AF69" s="4">
        <f t="shared" si="23"/>
        <v>-0.13468482661305053</v>
      </c>
      <c r="AG69" s="4">
        <f t="shared" si="23"/>
        <v>-0.1279576638192492</v>
      </c>
      <c r="AH69" s="4">
        <f t="shared" si="23"/>
        <v>-0.11817622220328627</v>
      </c>
      <c r="AI69" s="4">
        <f t="shared" si="23"/>
        <v>-0.11264214016642816</v>
      </c>
      <c r="AJ69" s="4">
        <f t="shared" si="23"/>
        <v>-0.11090232802529486</v>
      </c>
      <c r="AK69" s="4">
        <f t="shared" si="23"/>
        <v>-0.10478640886095884</v>
      </c>
      <c r="AL69" s="4">
        <f t="shared" si="23"/>
        <v>-0.11059551886862461</v>
      </c>
      <c r="AM69" s="4">
        <f t="shared" si="23"/>
        <v>-0.10673622221278503</v>
      </c>
      <c r="AN69" s="4">
        <f t="shared" si="23"/>
        <v>-9.5347317503664208E-2</v>
      </c>
      <c r="AO69" s="4">
        <f t="shared" si="23"/>
        <v>-8.503679632031641E-2</v>
      </c>
    </row>
    <row r="70" spans="2:41" x14ac:dyDescent="0.2">
      <c r="B70" t="s">
        <v>2357</v>
      </c>
      <c r="C70" t="s">
        <v>15</v>
      </c>
      <c r="D70" t="s">
        <v>2648</v>
      </c>
      <c r="E70" t="s">
        <v>2672</v>
      </c>
      <c r="F70" t="s">
        <v>2942</v>
      </c>
      <c r="G70" t="s">
        <v>2653</v>
      </c>
      <c r="I70" t="s">
        <v>2167</v>
      </c>
      <c r="J70" t="s">
        <v>2689</v>
      </c>
      <c r="L70" s="4">
        <f t="shared" si="0"/>
        <v>0.97801012834676393</v>
      </c>
      <c r="M70" s="4">
        <f t="shared" ref="M70:AO70" si="24">(M36-$L36)/$L36</f>
        <v>-4.8271149003853799E-2</v>
      </c>
      <c r="N70" s="4">
        <f t="shared" si="24"/>
        <v>-0.16598185401148027</v>
      </c>
      <c r="O70" s="4">
        <f t="shared" si="24"/>
        <v>-0.14183009208113781</v>
      </c>
      <c r="P70" s="4">
        <f t="shared" si="24"/>
        <v>-0.13189837255394207</v>
      </c>
      <c r="Q70" s="4">
        <f t="shared" si="24"/>
        <v>-0.12064941588119721</v>
      </c>
      <c r="R70" s="4">
        <f t="shared" si="24"/>
        <v>-0.10610522912909144</v>
      </c>
      <c r="S70" s="4">
        <f t="shared" si="24"/>
        <v>-8.8888256519368047E-2</v>
      </c>
      <c r="T70" s="4">
        <f t="shared" si="24"/>
        <v>-5.2454233806070831E-2</v>
      </c>
      <c r="U70" s="4">
        <f t="shared" si="24"/>
        <v>-3.1242290935107383E-2</v>
      </c>
      <c r="V70" s="4">
        <f t="shared" si="24"/>
        <v>-1.6031253372793184E-2</v>
      </c>
      <c r="W70" s="4">
        <f t="shared" si="24"/>
        <v>3.2962591090399812E-3</v>
      </c>
      <c r="X70" s="4">
        <f t="shared" si="24"/>
        <v>1.6718091105617679E-2</v>
      </c>
      <c r="Y70" s="4">
        <f t="shared" si="24"/>
        <v>2.9481779466195616E-2</v>
      </c>
      <c r="Z70" s="4">
        <f t="shared" si="24"/>
        <v>3.4743445684508767E-2</v>
      </c>
      <c r="AA70" s="4">
        <f t="shared" si="24"/>
        <v>4.3032992155904733E-2</v>
      </c>
      <c r="AB70" s="4">
        <f t="shared" si="24"/>
        <v>5.4869089416781931E-2</v>
      </c>
      <c r="AC70" s="4">
        <f t="shared" si="24"/>
        <v>5.8545100055524046E-2</v>
      </c>
      <c r="AD70" s="4">
        <f t="shared" si="24"/>
        <v>6.9558923446563919E-2</v>
      </c>
      <c r="AE70" s="4">
        <f t="shared" si="24"/>
        <v>6.2820955841130663E-2</v>
      </c>
      <c r="AF70" s="4">
        <f t="shared" si="24"/>
        <v>6.0077166935645882E-2</v>
      </c>
      <c r="AG70" s="4">
        <f t="shared" si="24"/>
        <v>7.2296736064296319E-2</v>
      </c>
      <c r="AH70" s="4">
        <f t="shared" si="24"/>
        <v>8.4531740638135247E-2</v>
      </c>
      <c r="AI70" s="4">
        <f t="shared" si="24"/>
        <v>9.3795896949959975E-2</v>
      </c>
      <c r="AJ70" s="4">
        <f t="shared" si="24"/>
        <v>0.10735767698291349</v>
      </c>
      <c r="AK70" s="4">
        <f t="shared" si="24"/>
        <v>0.10671069436112705</v>
      </c>
      <c r="AL70" s="4">
        <f t="shared" si="24"/>
        <v>0.10657126083959072</v>
      </c>
      <c r="AM70" s="4">
        <f t="shared" si="24"/>
        <v>9.8583417954533528E-2</v>
      </c>
      <c r="AN70" s="4">
        <f t="shared" si="24"/>
        <v>0.10679242306449707</v>
      </c>
      <c r="AO70" s="4">
        <f t="shared" si="24"/>
        <v>0.11277789292795798</v>
      </c>
    </row>
    <row r="71" spans="2:41" x14ac:dyDescent="0.2">
      <c r="B71" t="s">
        <v>2646</v>
      </c>
      <c r="C71" t="s">
        <v>11</v>
      </c>
      <c r="D71" t="s">
        <v>2648</v>
      </c>
      <c r="E71" t="s">
        <v>2672</v>
      </c>
      <c r="F71" t="s">
        <v>2942</v>
      </c>
      <c r="G71" t="s">
        <v>2651</v>
      </c>
      <c r="I71" t="s">
        <v>2454</v>
      </c>
      <c r="J71" t="s">
        <v>2689</v>
      </c>
      <c r="L71" s="4">
        <f t="shared" si="0"/>
        <v>1.145250708342112</v>
      </c>
      <c r="M71" s="4">
        <f t="shared" ref="M71:AO71" si="25">(M37-$L37)/$L37</f>
        <v>-2.3764869562489979E-2</v>
      </c>
      <c r="N71" s="4">
        <f t="shared" si="25"/>
        <v>-8.4827390082400117E-2</v>
      </c>
      <c r="O71" s="4">
        <f t="shared" si="25"/>
        <v>-7.2132845111849003E-2</v>
      </c>
      <c r="P71" s="4">
        <f t="shared" si="25"/>
        <v>-7.3309539644922553E-2</v>
      </c>
      <c r="Q71" s="4">
        <f t="shared" si="25"/>
        <v>-6.3845995409218398E-2</v>
      </c>
      <c r="R71" s="4">
        <f t="shared" si="25"/>
        <v>-5.391211134521446E-2</v>
      </c>
      <c r="S71" s="4">
        <f t="shared" si="25"/>
        <v>-4.5269093123568208E-2</v>
      </c>
      <c r="T71" s="4">
        <f t="shared" si="25"/>
        <v>-3.9856940442796876E-2</v>
      </c>
      <c r="U71" s="4">
        <f t="shared" si="25"/>
        <v>-2.4584246427786588E-2</v>
      </c>
      <c r="V71" s="4">
        <f t="shared" si="25"/>
        <v>9.1843315053530966E-2</v>
      </c>
      <c r="W71" s="4">
        <f t="shared" si="25"/>
        <v>9.793593279345425E-2</v>
      </c>
      <c r="X71" s="4">
        <f t="shared" si="25"/>
        <v>0.11879724142108043</v>
      </c>
      <c r="Y71" s="4">
        <f t="shared" si="25"/>
        <v>0.12262147330469965</v>
      </c>
      <c r="Z71" s="4">
        <f t="shared" si="25"/>
        <v>0.12580488576143167</v>
      </c>
      <c r="AA71" s="4">
        <f t="shared" si="25"/>
        <v>0.12968792702283477</v>
      </c>
      <c r="AB71" s="4">
        <f t="shared" si="25"/>
        <v>0.13345683077344675</v>
      </c>
      <c r="AC71" s="4">
        <f t="shared" si="25"/>
        <v>0.14387045064679826</v>
      </c>
      <c r="AD71" s="4">
        <f t="shared" si="25"/>
        <v>0.14411863298074529</v>
      </c>
      <c r="AE71" s="4">
        <f t="shared" si="25"/>
        <v>0.15311646778168786</v>
      </c>
      <c r="AF71" s="4">
        <f t="shared" si="25"/>
        <v>0.1589204463915681</v>
      </c>
      <c r="AG71" s="4">
        <f t="shared" si="25"/>
        <v>0.16081728541455109</v>
      </c>
      <c r="AH71" s="4">
        <f t="shared" si="25"/>
        <v>0.17042535200623476</v>
      </c>
      <c r="AI71" s="4">
        <f t="shared" si="25"/>
        <v>0.17825132545859976</v>
      </c>
      <c r="AJ71" s="4">
        <f t="shared" si="25"/>
        <v>0.18313267280713177</v>
      </c>
      <c r="AK71" s="4">
        <f t="shared" si="25"/>
        <v>0.18994935566214999</v>
      </c>
      <c r="AL71" s="4">
        <f t="shared" si="25"/>
        <v>0.19335651414240471</v>
      </c>
      <c r="AM71" s="4">
        <f t="shared" si="25"/>
        <v>0.19095759850621491</v>
      </c>
      <c r="AN71" s="4">
        <f t="shared" si="25"/>
        <v>0.19169585898836097</v>
      </c>
      <c r="AO71" s="4">
        <f t="shared" si="25"/>
        <v>0.19424443435146344</v>
      </c>
    </row>
    <row r="72" spans="2:41" x14ac:dyDescent="0.2">
      <c r="B72" t="s">
        <v>2646</v>
      </c>
      <c r="C72" t="s">
        <v>13</v>
      </c>
      <c r="D72" t="s">
        <v>2648</v>
      </c>
      <c r="E72" t="s">
        <v>2672</v>
      </c>
      <c r="F72" t="s">
        <v>2942</v>
      </c>
      <c r="G72" t="s">
        <v>2652</v>
      </c>
      <c r="I72" t="s">
        <v>2455</v>
      </c>
      <c r="J72" t="s">
        <v>2689</v>
      </c>
      <c r="L72" s="4">
        <f t="shared" si="0"/>
        <v>1.1452437796552155</v>
      </c>
      <c r="M72" s="4">
        <f t="shared" ref="M72:AO72" si="26">(M38-$L38)/$L38</f>
        <v>-2.3756259476521078E-2</v>
      </c>
      <c r="N72" s="4">
        <f t="shared" si="26"/>
        <v>-9.7251898886870372E-2</v>
      </c>
      <c r="O72" s="4">
        <f t="shared" si="26"/>
        <v>-9.9667829781242376E-2</v>
      </c>
      <c r="P72" s="4">
        <f t="shared" si="26"/>
        <v>-0.10324782161480107</v>
      </c>
      <c r="Q72" s="4">
        <f t="shared" si="26"/>
        <v>-9.8676277393886472E-2</v>
      </c>
      <c r="R72" s="4">
        <f t="shared" si="26"/>
        <v>-8.9391707604493859E-2</v>
      </c>
      <c r="S72" s="4">
        <f t="shared" si="26"/>
        <v>-8.5959686468410859E-2</v>
      </c>
      <c r="T72" s="4">
        <f t="shared" si="26"/>
        <v>-8.1941460723598356E-2</v>
      </c>
      <c r="U72" s="4">
        <f t="shared" si="26"/>
        <v>-7.3992683055181779E-2</v>
      </c>
      <c r="V72" s="4">
        <f t="shared" si="26"/>
        <v>3.3876840047562883E-2</v>
      </c>
      <c r="W72" s="4">
        <f t="shared" si="26"/>
        <v>5.4532339421796951E-2</v>
      </c>
      <c r="X72" s="4">
        <f t="shared" si="26"/>
        <v>5.5246641093896209E-2</v>
      </c>
      <c r="Y72" s="4">
        <f t="shared" si="26"/>
        <v>5.4752030955280667E-2</v>
      </c>
      <c r="Z72" s="4">
        <f t="shared" si="26"/>
        <v>5.5010354399960111E-2</v>
      </c>
      <c r="AA72" s="4">
        <f t="shared" si="26"/>
        <v>5.5386331110494381E-2</v>
      </c>
      <c r="AB72" s="4">
        <f t="shared" si="26"/>
        <v>5.3154569318576726E-2</v>
      </c>
      <c r="AC72" s="4">
        <f t="shared" si="26"/>
        <v>5.8731185405830715E-2</v>
      </c>
      <c r="AD72" s="4">
        <f t="shared" si="26"/>
        <v>5.9722636397093999E-2</v>
      </c>
      <c r="AE72" s="4">
        <f t="shared" si="26"/>
        <v>7.321122337123151E-2</v>
      </c>
      <c r="AF72" s="4">
        <f t="shared" si="26"/>
        <v>7.7762116587998614E-2</v>
      </c>
      <c r="AG72" s="4">
        <f t="shared" si="26"/>
        <v>7.7941080691044121E-2</v>
      </c>
      <c r="AH72" s="4">
        <f t="shared" si="26"/>
        <v>8.5029816703917932E-2</v>
      </c>
      <c r="AI72" s="4">
        <f t="shared" si="26"/>
        <v>8.9905751994148506E-2</v>
      </c>
      <c r="AJ72" s="4">
        <f t="shared" si="26"/>
        <v>9.1355986504720973E-2</v>
      </c>
      <c r="AK72" s="4">
        <f t="shared" si="26"/>
        <v>9.7071650433321416E-2</v>
      </c>
      <c r="AL72" s="4">
        <f t="shared" si="26"/>
        <v>9.181304629045961E-2</v>
      </c>
      <c r="AM72" s="4">
        <f t="shared" si="26"/>
        <v>9.5383811079611802E-2</v>
      </c>
      <c r="AN72" s="4">
        <f t="shared" si="26"/>
        <v>0.10448563131184334</v>
      </c>
      <c r="AO72" s="4">
        <f t="shared" si="26"/>
        <v>0.11195206776882209</v>
      </c>
    </row>
    <row r="73" spans="2:41" x14ac:dyDescent="0.2">
      <c r="B73" t="s">
        <v>2646</v>
      </c>
      <c r="C73" t="s">
        <v>15</v>
      </c>
      <c r="D73" t="s">
        <v>2648</v>
      </c>
      <c r="E73" t="s">
        <v>2672</v>
      </c>
      <c r="F73" t="s">
        <v>2942</v>
      </c>
      <c r="G73" t="s">
        <v>2653</v>
      </c>
      <c r="I73" t="s">
        <v>2456</v>
      </c>
      <c r="J73" t="s">
        <v>2689</v>
      </c>
      <c r="L73" s="4">
        <f t="shared" si="0"/>
        <v>1.1452440506094517</v>
      </c>
      <c r="M73" s="4">
        <f t="shared" ref="M73:AO73" si="27">(M39-$L39)/$L39</f>
        <v>-2.3756625641591988E-2</v>
      </c>
      <c r="N73" s="4">
        <f t="shared" si="27"/>
        <v>-8.8748632589521162E-2</v>
      </c>
      <c r="O73" s="4">
        <f t="shared" si="27"/>
        <v>-5.3531107941995754E-2</v>
      </c>
      <c r="P73" s="4">
        <f t="shared" si="27"/>
        <v>-4.139467452977405E-2</v>
      </c>
      <c r="Q73" s="4">
        <f t="shared" si="27"/>
        <v>-2.8314547909067771E-2</v>
      </c>
      <c r="R73" s="4">
        <f t="shared" si="27"/>
        <v>-1.3856854303245682E-2</v>
      </c>
      <c r="S73" s="4">
        <f t="shared" si="27"/>
        <v>1.0516462226281406E-3</v>
      </c>
      <c r="T73" s="4">
        <f t="shared" si="27"/>
        <v>3.2848980087366884E-2</v>
      </c>
      <c r="U73" s="4">
        <f t="shared" si="27"/>
        <v>4.6506557317541282E-2</v>
      </c>
      <c r="V73" s="4">
        <f t="shared" si="27"/>
        <v>6.0913620486548414E-2</v>
      </c>
      <c r="W73" s="4">
        <f t="shared" si="27"/>
        <v>9.08022071625776E-2</v>
      </c>
      <c r="X73" s="4">
        <f t="shared" si="27"/>
        <v>0.19572172132939991</v>
      </c>
      <c r="Y73" s="4">
        <f t="shared" si="27"/>
        <v>0.20348108926146011</v>
      </c>
      <c r="Z73" s="4">
        <f t="shared" si="27"/>
        <v>0.2229853665870076</v>
      </c>
      <c r="AA73" s="4">
        <f t="shared" si="27"/>
        <v>0.22917204769968488</v>
      </c>
      <c r="AB73" s="4">
        <f t="shared" si="27"/>
        <v>0.23644883794359867</v>
      </c>
      <c r="AC73" s="4">
        <f t="shared" si="27"/>
        <v>0.23926406598369421</v>
      </c>
      <c r="AD73" s="4">
        <f t="shared" si="27"/>
        <v>0.24363974571758787</v>
      </c>
      <c r="AE73" s="4">
        <f t="shared" si="27"/>
        <v>0.23591917868103049</v>
      </c>
      <c r="AF73" s="4">
        <f t="shared" si="27"/>
        <v>0.23720062219331461</v>
      </c>
      <c r="AG73" s="4">
        <f t="shared" si="27"/>
        <v>0.24439619418644967</v>
      </c>
      <c r="AH73" s="4">
        <f t="shared" si="27"/>
        <v>0.25698005464977708</v>
      </c>
      <c r="AI73" s="4">
        <f t="shared" si="27"/>
        <v>0.25904745288682385</v>
      </c>
      <c r="AJ73" s="4">
        <f t="shared" si="27"/>
        <v>0.26892261877924156</v>
      </c>
      <c r="AK73" s="4">
        <f t="shared" si="27"/>
        <v>0.27249777655321383</v>
      </c>
      <c r="AL73" s="4">
        <f t="shared" si="27"/>
        <v>0.27334548148362459</v>
      </c>
      <c r="AM73" s="4">
        <f t="shared" si="27"/>
        <v>0.2712254586870847</v>
      </c>
      <c r="AN73" s="4">
        <f t="shared" si="27"/>
        <v>0.27609689759801503</v>
      </c>
      <c r="AO73" s="4">
        <f t="shared" si="27"/>
        <v>0.28115074803597506</v>
      </c>
    </row>
    <row r="74" spans="2:41" x14ac:dyDescent="0.2">
      <c r="B74" t="s">
        <v>2704</v>
      </c>
      <c r="C74" t="s">
        <v>11</v>
      </c>
      <c r="D74" t="s">
        <v>2648</v>
      </c>
      <c r="E74" t="s">
        <v>2672</v>
      </c>
      <c r="F74" t="s">
        <v>2942</v>
      </c>
      <c r="G74" t="s">
        <v>2651</v>
      </c>
      <c r="I74" t="s">
        <v>3060</v>
      </c>
      <c r="J74" t="s">
        <v>2689</v>
      </c>
      <c r="L74" s="4">
        <f t="shared" ref="L74:L76" si="28">L40/$L$13</f>
        <v>0.98922767243227616</v>
      </c>
      <c r="M74" s="4">
        <f t="shared" ref="M74:AB76" si="29">(M40-$L40)/$L40</f>
        <v>-4.0436139441348509E-2</v>
      </c>
      <c r="N74" s="4">
        <f t="shared" si="29"/>
        <v>-0.14997388904397121</v>
      </c>
      <c r="O74" s="4">
        <f t="shared" si="29"/>
        <v>-0.15786418718624695</v>
      </c>
      <c r="P74" s="4">
        <f t="shared" si="29"/>
        <v>-0.16845276092545713</v>
      </c>
      <c r="Q74" s="4">
        <f t="shared" si="29"/>
        <v>-0.16072539702700567</v>
      </c>
      <c r="R74" s="4">
        <f t="shared" si="29"/>
        <v>-0.15124234230575129</v>
      </c>
      <c r="S74" s="4">
        <f t="shared" si="29"/>
        <v>-0.14190797877722788</v>
      </c>
      <c r="T74" s="4">
        <f t="shared" si="29"/>
        <v>-0.13484851223896777</v>
      </c>
      <c r="U74" s="4">
        <f t="shared" si="29"/>
        <v>-0.11237364281135612</v>
      </c>
      <c r="V74" s="4">
        <f t="shared" si="29"/>
        <v>-0.10088853943849985</v>
      </c>
      <c r="W74" s="4">
        <f t="shared" si="29"/>
        <v>-9.0843314620938004E-2</v>
      </c>
      <c r="X74" s="4">
        <f t="shared" si="29"/>
        <v>-8.5549947288972181E-2</v>
      </c>
      <c r="Y74" s="4">
        <f t="shared" si="29"/>
        <v>-7.7455629178564883E-2</v>
      </c>
      <c r="Z74" s="4">
        <f t="shared" si="29"/>
        <v>-7.3686698735444062E-2</v>
      </c>
      <c r="AA74" s="4">
        <f t="shared" si="29"/>
        <v>-6.6538134869329052E-2</v>
      </c>
      <c r="AB74" s="4">
        <f t="shared" si="29"/>
        <v>-6.0151104685564748E-2</v>
      </c>
      <c r="AC74" s="4">
        <f t="shared" ref="N74:AO76" si="30">(AC40-$L40)/$L40</f>
        <v>-4.9448390891302804E-2</v>
      </c>
      <c r="AD74" s="4">
        <f t="shared" si="30"/>
        <v>-4.9388836155687843E-2</v>
      </c>
      <c r="AE74" s="4">
        <f t="shared" si="30"/>
        <v>-4.045711272537586E-2</v>
      </c>
      <c r="AF74" s="4">
        <f t="shared" si="30"/>
        <v>-3.4612218456161289E-2</v>
      </c>
      <c r="AG74" s="4">
        <f t="shared" si="30"/>
        <v>-3.3432588617407534E-2</v>
      </c>
      <c r="AH74" s="4">
        <f t="shared" si="30"/>
        <v>-2.4134419655535772E-2</v>
      </c>
      <c r="AI74" s="4">
        <f t="shared" si="30"/>
        <v>-1.4489135017159423E-2</v>
      </c>
      <c r="AJ74" s="4">
        <f t="shared" si="30"/>
        <v>-1.1691040674788858E-2</v>
      </c>
      <c r="AK74" s="4">
        <f t="shared" si="30"/>
        <v>-3.2177165399623169E-3</v>
      </c>
      <c r="AL74" s="4">
        <f t="shared" si="30"/>
        <v>1.0913150961236154E-4</v>
      </c>
      <c r="AM74" s="4">
        <f t="shared" si="30"/>
        <v>-2.5093986529048239E-3</v>
      </c>
      <c r="AN74" s="4">
        <f t="shared" si="30"/>
        <v>-1.7329175927585417E-3</v>
      </c>
      <c r="AO74" s="4">
        <f t="shared" si="30"/>
        <v>-2.4527394826220177E-3</v>
      </c>
    </row>
    <row r="75" spans="2:41" x14ac:dyDescent="0.2">
      <c r="B75" t="s">
        <v>2704</v>
      </c>
      <c r="C75" t="s">
        <v>13</v>
      </c>
      <c r="D75" t="s">
        <v>2648</v>
      </c>
      <c r="E75" t="s">
        <v>2672</v>
      </c>
      <c r="F75" t="s">
        <v>2942</v>
      </c>
      <c r="G75" t="s">
        <v>2652</v>
      </c>
      <c r="I75" t="s">
        <v>3061</v>
      </c>
      <c r="J75" t="s">
        <v>2689</v>
      </c>
      <c r="L75" s="4">
        <f t="shared" si="28"/>
        <v>0.98922759501678004</v>
      </c>
      <c r="M75" s="4">
        <f t="shared" si="29"/>
        <v>-4.0436025218028221E-2</v>
      </c>
      <c r="N75" s="4">
        <f t="shared" si="30"/>
        <v>-0.16288929705059255</v>
      </c>
      <c r="O75" s="4">
        <f t="shared" si="30"/>
        <v>-0.19114062588040839</v>
      </c>
      <c r="P75" s="4">
        <f t="shared" si="30"/>
        <v>-0.20444070194769823</v>
      </c>
      <c r="Q75" s="4">
        <f t="shared" si="30"/>
        <v>-0.20116296086447499</v>
      </c>
      <c r="R75" s="4">
        <f t="shared" si="30"/>
        <v>-0.19232440351349483</v>
      </c>
      <c r="S75" s="4">
        <f t="shared" si="30"/>
        <v>-0.1895801508198364</v>
      </c>
      <c r="T75" s="4">
        <f t="shared" si="30"/>
        <v>-0.18517587821720802</v>
      </c>
      <c r="U75" s="4">
        <f t="shared" si="30"/>
        <v>-0.17466000582243446</v>
      </c>
      <c r="V75" s="4">
        <f t="shared" si="30"/>
        <v>-0.16916066162890425</v>
      </c>
      <c r="W75" s="4">
        <f t="shared" si="30"/>
        <v>-0.16219612213339016</v>
      </c>
      <c r="X75" s="4">
        <f t="shared" si="30"/>
        <v>-0.16147708277248049</v>
      </c>
      <c r="Y75" s="4">
        <f t="shared" si="30"/>
        <v>-0.16188586619669806</v>
      </c>
      <c r="Z75" s="4">
        <f t="shared" si="30"/>
        <v>-0.16163970399494126</v>
      </c>
      <c r="AA75" s="4">
        <f t="shared" si="30"/>
        <v>-0.16129728380298883</v>
      </c>
      <c r="AB75" s="4">
        <f t="shared" si="30"/>
        <v>-0.16378242250840497</v>
      </c>
      <c r="AC75" s="4">
        <f t="shared" si="30"/>
        <v>-0.15786678207191013</v>
      </c>
      <c r="AD75" s="4">
        <f t="shared" si="30"/>
        <v>-0.15611058243127332</v>
      </c>
      <c r="AE75" s="4">
        <f t="shared" si="30"/>
        <v>-0.14063891045346111</v>
      </c>
      <c r="AF75" s="4">
        <f t="shared" si="30"/>
        <v>-0.13595435493060024</v>
      </c>
      <c r="AG75" s="4">
        <f t="shared" si="30"/>
        <v>-0.133805571381169</v>
      </c>
      <c r="AH75" s="4">
        <f t="shared" si="30"/>
        <v>-0.12734407770758846</v>
      </c>
      <c r="AI75" s="4">
        <f t="shared" si="30"/>
        <v>-0.12247819717392808</v>
      </c>
      <c r="AJ75" s="4">
        <f t="shared" si="30"/>
        <v>-0.12106868281505309</v>
      </c>
      <c r="AK75" s="4">
        <f t="shared" si="30"/>
        <v>-0.11514236008940244</v>
      </c>
      <c r="AL75" s="4">
        <f t="shared" si="30"/>
        <v>-0.12081547734572108</v>
      </c>
      <c r="AM75" s="4">
        <f t="shared" si="30"/>
        <v>-0.11700804341157099</v>
      </c>
      <c r="AN75" s="4">
        <f t="shared" si="30"/>
        <v>-0.10679025775228973</v>
      </c>
      <c r="AO75" s="4">
        <f t="shared" si="30"/>
        <v>-9.7888154476074726E-2</v>
      </c>
    </row>
    <row r="76" spans="2:41" x14ac:dyDescent="0.2">
      <c r="B76" t="s">
        <v>2704</v>
      </c>
      <c r="C76" t="s">
        <v>15</v>
      </c>
      <c r="D76" t="s">
        <v>2648</v>
      </c>
      <c r="E76" t="s">
        <v>2672</v>
      </c>
      <c r="F76" t="s">
        <v>2942</v>
      </c>
      <c r="G76" t="s">
        <v>2653</v>
      </c>
      <c r="I76" t="s">
        <v>3062</v>
      </c>
      <c r="J76" t="s">
        <v>2689</v>
      </c>
      <c r="L76" s="4">
        <f t="shared" si="28"/>
        <v>0.98922767243227616</v>
      </c>
      <c r="M76" s="4">
        <f t="shared" si="29"/>
        <v>-4.0436100312087261E-2</v>
      </c>
      <c r="N76" s="4">
        <f t="shared" si="30"/>
        <v>-0.15292270930065766</v>
      </c>
      <c r="O76" s="4">
        <f t="shared" si="30"/>
        <v>-0.12260805760703755</v>
      </c>
      <c r="P76" s="4">
        <f t="shared" si="30"/>
        <v>-0.11618894142905223</v>
      </c>
      <c r="Q76" s="4">
        <f t="shared" si="30"/>
        <v>-0.10555231695703336</v>
      </c>
      <c r="R76" s="4">
        <f t="shared" si="30"/>
        <v>-9.1035478422912389E-2</v>
      </c>
      <c r="S76" s="4">
        <f t="shared" si="30"/>
        <v>-7.6451807110584968E-2</v>
      </c>
      <c r="T76" s="4">
        <f t="shared" si="30"/>
        <v>-4.0289052548328319E-2</v>
      </c>
      <c r="U76" s="4">
        <f t="shared" si="30"/>
        <v>-1.9350710951286341E-2</v>
      </c>
      <c r="V76" s="4">
        <f t="shared" si="30"/>
        <v>-4.3877597097111056E-3</v>
      </c>
      <c r="W76" s="4">
        <f t="shared" si="30"/>
        <v>1.406759548576665E-2</v>
      </c>
      <c r="X76" s="4">
        <f t="shared" si="30"/>
        <v>2.7306237572057461E-2</v>
      </c>
      <c r="Y76" s="4">
        <f t="shared" si="30"/>
        <v>3.992483738465967E-2</v>
      </c>
      <c r="Z76" s="4">
        <f t="shared" si="30"/>
        <v>4.512515533338482E-2</v>
      </c>
      <c r="AA76" s="4">
        <f t="shared" si="30"/>
        <v>5.3334787376681098E-2</v>
      </c>
      <c r="AB76" s="4">
        <f t="shared" si="30"/>
        <v>6.1667050524719373E-2</v>
      </c>
      <c r="AC76" s="4">
        <f t="shared" si="30"/>
        <v>6.5013737109745146E-2</v>
      </c>
      <c r="AD76" s="4">
        <f t="shared" si="30"/>
        <v>7.2415115132764371E-2</v>
      </c>
      <c r="AE76" s="4">
        <f t="shared" si="30"/>
        <v>6.0008400269803891E-2</v>
      </c>
      <c r="AF76" s="4">
        <f t="shared" si="30"/>
        <v>5.5593797886878925E-2</v>
      </c>
      <c r="AG76" s="4">
        <f t="shared" si="30"/>
        <v>6.8135430442611999E-2</v>
      </c>
      <c r="AH76" s="4">
        <f t="shared" si="30"/>
        <v>7.8565569803041274E-2</v>
      </c>
      <c r="AI76" s="4">
        <f t="shared" si="30"/>
        <v>8.4784461551235688E-2</v>
      </c>
      <c r="AJ76" s="4">
        <f t="shared" si="30"/>
        <v>9.9911325268166318E-2</v>
      </c>
      <c r="AK76" s="4">
        <f t="shared" si="30"/>
        <v>9.563954468878566E-2</v>
      </c>
      <c r="AL76" s="4">
        <f t="shared" si="30"/>
        <v>9.4759997154520034E-2</v>
      </c>
      <c r="AM76" s="4">
        <f t="shared" si="30"/>
        <v>8.6962904912529962E-2</v>
      </c>
      <c r="AN76" s="4">
        <f t="shared" si="30"/>
        <v>9.5046266829788575E-2</v>
      </c>
      <c r="AO76" s="4">
        <f t="shared" si="30"/>
        <v>0.10112081073325026</v>
      </c>
    </row>
    <row r="79" spans="2:41" x14ac:dyDescent="0.2">
      <c r="B79" t="s">
        <v>3259</v>
      </c>
    </row>
    <row r="80" spans="2:41" x14ac:dyDescent="0.2">
      <c r="B80" t="s">
        <v>334</v>
      </c>
      <c r="C80" t="s">
        <v>11</v>
      </c>
      <c r="D80" t="s">
        <v>2648</v>
      </c>
      <c r="E80" t="s">
        <v>2672</v>
      </c>
      <c r="F80" t="s">
        <v>2942</v>
      </c>
      <c r="G80" t="s">
        <v>2651</v>
      </c>
      <c r="I80" t="s">
        <v>129</v>
      </c>
      <c r="J80" t="s">
        <v>2689</v>
      </c>
      <c r="L80" s="4">
        <f>$B$5*L47</f>
        <v>1.4911059217346938</v>
      </c>
      <c r="M80" s="4">
        <f t="shared" ref="M80:AO80" si="31">$L80+($L80*M47)</f>
        <v>1.430036576484947</v>
      </c>
      <c r="N80" s="4">
        <f t="shared" si="31"/>
        <v>1.2813212962290998</v>
      </c>
      <c r="O80" s="4">
        <f t="shared" si="31"/>
        <v>1.2735273758442271</v>
      </c>
      <c r="P80" s="4">
        <f t="shared" si="31"/>
        <v>1.2605627310190597</v>
      </c>
      <c r="Q80" s="4">
        <f t="shared" si="31"/>
        <v>1.2732468695120602</v>
      </c>
      <c r="R80" s="4">
        <f t="shared" si="31"/>
        <v>1.2876005401376243</v>
      </c>
      <c r="S80" s="4">
        <f t="shared" si="31"/>
        <v>1.3015212729036032</v>
      </c>
      <c r="T80" s="4">
        <f t="shared" si="31"/>
        <v>1.311291550865854</v>
      </c>
      <c r="U80" s="4">
        <f t="shared" si="31"/>
        <v>1.3436812591935756</v>
      </c>
      <c r="V80" s="4">
        <f t="shared" si="31"/>
        <v>1.3865593070634841</v>
      </c>
      <c r="W80" s="4">
        <f t="shared" si="31"/>
        <v>1.4006296432066185</v>
      </c>
      <c r="X80" s="4">
        <f t="shared" si="31"/>
        <v>1.4122146701598139</v>
      </c>
      <c r="Y80" s="4">
        <f t="shared" si="31"/>
        <v>1.4231596116760279</v>
      </c>
      <c r="Z80" s="4">
        <f t="shared" si="31"/>
        <v>1.4285225348994737</v>
      </c>
      <c r="AA80" s="4">
        <f t="shared" si="31"/>
        <v>1.4386772681453797</v>
      </c>
      <c r="AB80" s="4">
        <f t="shared" si="31"/>
        <v>1.4476961816154192</v>
      </c>
      <c r="AC80" s="4">
        <f t="shared" si="31"/>
        <v>1.4635774574042464</v>
      </c>
      <c r="AD80" s="4">
        <f t="shared" si="31"/>
        <v>1.4643601624187557</v>
      </c>
      <c r="AE80" s="4">
        <f t="shared" si="31"/>
        <v>1.4758643850787341</v>
      </c>
      <c r="AF80" s="4">
        <f t="shared" si="31"/>
        <v>1.4852212336464767</v>
      </c>
      <c r="AG80" s="4">
        <f t="shared" si="31"/>
        <v>1.4875960141067659</v>
      </c>
      <c r="AH80" s="4">
        <f t="shared" si="31"/>
        <v>1.5023646724953503</v>
      </c>
      <c r="AI80" s="4">
        <f t="shared" si="31"/>
        <v>1.5165716256113737</v>
      </c>
      <c r="AJ80" s="4">
        <f t="shared" si="31"/>
        <v>1.5214421043850155</v>
      </c>
      <c r="AK80" s="4">
        <f t="shared" si="31"/>
        <v>1.5336268723459363</v>
      </c>
      <c r="AL80" s="4">
        <f t="shared" si="31"/>
        <v>1.5383566362146766</v>
      </c>
      <c r="AM80" s="4">
        <f t="shared" si="31"/>
        <v>1.5342298455253904</v>
      </c>
      <c r="AN80" s="4">
        <f t="shared" si="31"/>
        <v>1.535142125995808</v>
      </c>
      <c r="AO80" s="4">
        <f t="shared" si="31"/>
        <v>1.5348523848872735</v>
      </c>
    </row>
    <row r="81" spans="2:41" x14ac:dyDescent="0.2">
      <c r="B81" t="s">
        <v>334</v>
      </c>
      <c r="C81" t="s">
        <v>13</v>
      </c>
      <c r="D81" t="s">
        <v>2648</v>
      </c>
      <c r="E81" t="s">
        <v>2672</v>
      </c>
      <c r="F81" t="s">
        <v>2942</v>
      </c>
      <c r="G81" t="s">
        <v>2652</v>
      </c>
      <c r="I81" t="s">
        <v>130</v>
      </c>
      <c r="J81" t="s">
        <v>2689</v>
      </c>
      <c r="L81" s="4">
        <f t="shared" ref="L81:L109" si="32">$B$5*L48</f>
        <v>1.4911045365182387</v>
      </c>
      <c r="M81" s="4">
        <f t="shared" ref="M81:AO81" si="33">$L81+($L81*M48)</f>
        <v>1.43002861149033</v>
      </c>
      <c r="N81" s="4">
        <f t="shared" si="33"/>
        <v>1.260569426231926</v>
      </c>
      <c r="O81" s="4">
        <f t="shared" si="33"/>
        <v>1.2261962610924939</v>
      </c>
      <c r="P81" s="4">
        <f t="shared" si="33"/>
        <v>1.2083414558765511</v>
      </c>
      <c r="Q81" s="4">
        <f t="shared" si="33"/>
        <v>1.2128012179712426</v>
      </c>
      <c r="R81" s="4">
        <f t="shared" si="33"/>
        <v>1.2261817740370673</v>
      </c>
      <c r="S81" s="4">
        <f t="shared" si="33"/>
        <v>1.2305360288117584</v>
      </c>
      <c r="T81" s="4">
        <f t="shared" si="33"/>
        <v>1.2368613888847686</v>
      </c>
      <c r="U81" s="4">
        <f t="shared" si="33"/>
        <v>1.2520254688539445</v>
      </c>
      <c r="V81" s="4">
        <f t="shared" si="33"/>
        <v>1.2857969883130258</v>
      </c>
      <c r="W81" s="4">
        <f t="shared" si="33"/>
        <v>1.2995633848789603</v>
      </c>
      <c r="X81" s="4">
        <f t="shared" si="33"/>
        <v>1.3004119453924412</v>
      </c>
      <c r="Y81" s="4">
        <f t="shared" si="33"/>
        <v>1.2998044702595082</v>
      </c>
      <c r="Z81" s="4">
        <f t="shared" si="33"/>
        <v>1.2999297746313461</v>
      </c>
      <c r="AA81" s="4">
        <f t="shared" si="33"/>
        <v>1.3002952409060953</v>
      </c>
      <c r="AB81" s="4">
        <f t="shared" si="33"/>
        <v>1.2966644731424559</v>
      </c>
      <c r="AC81" s="4">
        <f t="shared" si="33"/>
        <v>1.3054068050602847</v>
      </c>
      <c r="AD81" s="4">
        <f t="shared" si="33"/>
        <v>1.3079430209549503</v>
      </c>
      <c r="AE81" s="4">
        <f t="shared" si="33"/>
        <v>1.3303465884228276</v>
      </c>
      <c r="AF81" s="4">
        <f t="shared" si="33"/>
        <v>1.3377741767726672</v>
      </c>
      <c r="AG81" s="4">
        <f t="shared" si="33"/>
        <v>1.3402262984850351</v>
      </c>
      <c r="AH81" s="4">
        <f t="shared" si="33"/>
        <v>1.3509070099624301</v>
      </c>
      <c r="AI81" s="4">
        <f t="shared" si="33"/>
        <v>1.3580872217403215</v>
      </c>
      <c r="AJ81" s="4">
        <f t="shared" si="33"/>
        <v>1.3601408051350738</v>
      </c>
      <c r="AK81" s="4">
        <f t="shared" si="33"/>
        <v>1.3688571642443688</v>
      </c>
      <c r="AL81" s="4">
        <f t="shared" si="33"/>
        <v>1.3600325850995159</v>
      </c>
      <c r="AM81" s="4">
        <f t="shared" si="33"/>
        <v>1.3654700214247779</v>
      </c>
      <c r="AN81" s="4">
        <f t="shared" si="33"/>
        <v>1.3806264827034507</v>
      </c>
      <c r="AO81" s="4">
        <f t="shared" si="33"/>
        <v>1.3933943690746353</v>
      </c>
    </row>
    <row r="82" spans="2:41" x14ac:dyDescent="0.2">
      <c r="B82" t="s">
        <v>334</v>
      </c>
      <c r="C82" t="s">
        <v>15</v>
      </c>
      <c r="D82" t="s">
        <v>2648</v>
      </c>
      <c r="E82" t="s">
        <v>2672</v>
      </c>
      <c r="F82" t="s">
        <v>2942</v>
      </c>
      <c r="G82" t="s">
        <v>2653</v>
      </c>
      <c r="I82" t="s">
        <v>131</v>
      </c>
      <c r="J82" t="s">
        <v>2689</v>
      </c>
      <c r="L82" s="4">
        <f t="shared" si="32"/>
        <v>1.4911045365182387</v>
      </c>
      <c r="M82" s="4">
        <f t="shared" ref="M82:AO82" si="34">$L82+($L82*M49)</f>
        <v>1.4300546997335688</v>
      </c>
      <c r="N82" s="4">
        <f t="shared" si="34"/>
        <v>1.2718417982877248</v>
      </c>
      <c r="O82" s="4">
        <f t="shared" si="34"/>
        <v>1.3156334541271537</v>
      </c>
      <c r="P82" s="4">
        <f t="shared" si="34"/>
        <v>1.3312416114049082</v>
      </c>
      <c r="Q82" s="4">
        <f t="shared" si="34"/>
        <v>1.3488697605783779</v>
      </c>
      <c r="R82" s="4">
        <f t="shared" si="34"/>
        <v>1.3709203287196023</v>
      </c>
      <c r="S82" s="4">
        <f t="shared" si="34"/>
        <v>1.3953799037110286</v>
      </c>
      <c r="T82" s="4">
        <f t="shared" si="34"/>
        <v>1.4485824892773027</v>
      </c>
      <c r="U82" s="4">
        <f t="shared" si="34"/>
        <v>1.4782472459683453</v>
      </c>
      <c r="V82" s="4">
        <f t="shared" si="34"/>
        <v>1.5006639152751939</v>
      </c>
      <c r="W82" s="4">
        <f t="shared" si="34"/>
        <v>1.5319116280703533</v>
      </c>
      <c r="X82" s="4">
        <f t="shared" si="34"/>
        <v>1.5741773525497351</v>
      </c>
      <c r="Y82" s="4">
        <f t="shared" si="34"/>
        <v>1.5918571010361591</v>
      </c>
      <c r="Z82" s="4">
        <f t="shared" si="34"/>
        <v>1.6029654403767277</v>
      </c>
      <c r="AA82" s="4">
        <f t="shared" si="34"/>
        <v>1.6145914466500546</v>
      </c>
      <c r="AB82" s="4">
        <f t="shared" si="34"/>
        <v>1.6272197724633832</v>
      </c>
      <c r="AC82" s="4">
        <f t="shared" si="34"/>
        <v>1.6318482423788407</v>
      </c>
      <c r="AD82" s="4">
        <f t="shared" si="34"/>
        <v>1.6425628339420344</v>
      </c>
      <c r="AE82" s="4">
        <f t="shared" si="34"/>
        <v>1.6254196836799222</v>
      </c>
      <c r="AF82" s="4">
        <f t="shared" si="34"/>
        <v>1.6201354292076582</v>
      </c>
      <c r="AG82" s="4">
        <f t="shared" si="34"/>
        <v>1.6374525395695956</v>
      </c>
      <c r="AH82" s="4">
        <f t="shared" si="34"/>
        <v>1.6537204639014653</v>
      </c>
      <c r="AI82" s="4">
        <f t="shared" si="34"/>
        <v>1.662235158581832</v>
      </c>
      <c r="AJ82" s="4">
        <f t="shared" si="34"/>
        <v>1.6833021653225513</v>
      </c>
      <c r="AK82" s="4">
        <f t="shared" si="34"/>
        <v>1.6790397388553657</v>
      </c>
      <c r="AL82" s="4">
        <f t="shared" si="34"/>
        <v>1.6780893649324318</v>
      </c>
      <c r="AM82" s="4">
        <f t="shared" si="34"/>
        <v>1.6673293498129795</v>
      </c>
      <c r="AN82" s="4">
        <f t="shared" si="34"/>
        <v>1.678397691028406</v>
      </c>
      <c r="AO82" s="4">
        <f t="shared" si="34"/>
        <v>1.6869746050145495</v>
      </c>
    </row>
    <row r="83" spans="2:41" x14ac:dyDescent="0.2">
      <c r="B83" t="s">
        <v>623</v>
      </c>
      <c r="C83" t="s">
        <v>11</v>
      </c>
      <c r="D83" t="s">
        <v>2648</v>
      </c>
      <c r="E83" t="s">
        <v>2672</v>
      </c>
      <c r="F83" t="s">
        <v>2942</v>
      </c>
      <c r="G83" t="s">
        <v>2651</v>
      </c>
      <c r="I83" t="s">
        <v>431</v>
      </c>
      <c r="J83" t="s">
        <v>2689</v>
      </c>
      <c r="L83" s="4">
        <f t="shared" si="32"/>
        <v>1.548371289446556</v>
      </c>
      <c r="M83" s="4">
        <f t="shared" ref="M83:AO83" si="35">$L83+($L83*M50)</f>
        <v>1.4874424859496542</v>
      </c>
      <c r="N83" s="4">
        <f t="shared" si="35"/>
        <v>1.3503933832443329</v>
      </c>
      <c r="O83" s="4">
        <f t="shared" si="35"/>
        <v>1.3506423759021451</v>
      </c>
      <c r="P83" s="4">
        <f t="shared" si="35"/>
        <v>1.3412474338818863</v>
      </c>
      <c r="Q83" s="4">
        <f t="shared" si="35"/>
        <v>1.3554012293164432</v>
      </c>
      <c r="R83" s="4">
        <f t="shared" si="35"/>
        <v>1.3696353673053987</v>
      </c>
      <c r="S83" s="4">
        <f t="shared" si="35"/>
        <v>1.384121326102429</v>
      </c>
      <c r="T83" s="4">
        <f t="shared" si="35"/>
        <v>1.394537980693062</v>
      </c>
      <c r="U83" s="4">
        <f t="shared" si="35"/>
        <v>1.4277073350156209</v>
      </c>
      <c r="V83" s="4">
        <f t="shared" si="35"/>
        <v>1.4450719467584996</v>
      </c>
      <c r="W83" s="4">
        <f t="shared" si="35"/>
        <v>1.4602736007240216</v>
      </c>
      <c r="X83" s="4">
        <f t="shared" si="35"/>
        <v>1.4680503790552619</v>
      </c>
      <c r="Y83" s="4">
        <f t="shared" si="35"/>
        <v>1.480097144826839</v>
      </c>
      <c r="Z83" s="4">
        <f t="shared" si="35"/>
        <v>1.485868995491314</v>
      </c>
      <c r="AA83" s="4">
        <f t="shared" si="35"/>
        <v>1.4971430990676817</v>
      </c>
      <c r="AB83" s="4">
        <f t="shared" si="35"/>
        <v>1.5073652461810714</v>
      </c>
      <c r="AC83" s="4">
        <f t="shared" si="35"/>
        <v>1.5225737107941646</v>
      </c>
      <c r="AD83" s="4">
        <f t="shared" si="35"/>
        <v>1.5233901804597678</v>
      </c>
      <c r="AE83" s="4">
        <f t="shared" si="35"/>
        <v>1.5354411018807101</v>
      </c>
      <c r="AF83" s="4">
        <f t="shared" si="35"/>
        <v>1.5443415216264824</v>
      </c>
      <c r="AG83" s="4">
        <f t="shared" si="35"/>
        <v>1.5459976056159606</v>
      </c>
      <c r="AH83" s="4">
        <f t="shared" si="35"/>
        <v>1.5601725256014585</v>
      </c>
      <c r="AI83" s="4">
        <f t="shared" si="35"/>
        <v>1.5748123588597147</v>
      </c>
      <c r="AJ83" s="4">
        <f t="shared" si="35"/>
        <v>1.5799466636507093</v>
      </c>
      <c r="AK83" s="4">
        <f t="shared" si="35"/>
        <v>1.5922402288207114</v>
      </c>
      <c r="AL83" s="4">
        <f t="shared" si="35"/>
        <v>1.5971859710217493</v>
      </c>
      <c r="AM83" s="4">
        <f t="shared" si="35"/>
        <v>1.5934783814622016</v>
      </c>
      <c r="AN83" s="4">
        <f t="shared" si="35"/>
        <v>1.5944326224477394</v>
      </c>
      <c r="AO83" s="4">
        <f t="shared" si="35"/>
        <v>1.5933888618487879</v>
      </c>
    </row>
    <row r="84" spans="2:41" x14ac:dyDescent="0.2">
      <c r="B84" t="s">
        <v>623</v>
      </c>
      <c r="C84" t="s">
        <v>13</v>
      </c>
      <c r="D84" t="s">
        <v>2648</v>
      </c>
      <c r="E84" t="s">
        <v>2672</v>
      </c>
      <c r="F84" t="s">
        <v>2942</v>
      </c>
      <c r="G84" t="s">
        <v>2652</v>
      </c>
      <c r="I84" t="s">
        <v>432</v>
      </c>
      <c r="J84" t="s">
        <v>2689</v>
      </c>
      <c r="L84" s="4">
        <f t="shared" si="32"/>
        <v>1.548371289446556</v>
      </c>
      <c r="M84" s="4">
        <f t="shared" ref="M84:AO84" si="36">$L84+($L84*M51)</f>
        <v>1.4874417933414263</v>
      </c>
      <c r="N84" s="4">
        <f t="shared" si="36"/>
        <v>1.3292130773410533</v>
      </c>
      <c r="O84" s="4">
        <f t="shared" si="36"/>
        <v>1.301789370005026</v>
      </c>
      <c r="P84" s="4">
        <f t="shared" si="36"/>
        <v>1.288542487327123</v>
      </c>
      <c r="Q84" s="4">
        <f t="shared" si="36"/>
        <v>1.2934913462651851</v>
      </c>
      <c r="R84" s="4">
        <f t="shared" si="36"/>
        <v>1.3070344343950802</v>
      </c>
      <c r="S84" s="4">
        <f t="shared" si="36"/>
        <v>1.3116694840886995</v>
      </c>
      <c r="T84" s="4">
        <f t="shared" si="36"/>
        <v>1.3181784430593688</v>
      </c>
      <c r="U84" s="4">
        <f t="shared" si="36"/>
        <v>1.3337711898040598</v>
      </c>
      <c r="V84" s="4">
        <f t="shared" si="36"/>
        <v>1.3424462810064619</v>
      </c>
      <c r="W84" s="4">
        <f t="shared" si="36"/>
        <v>1.3530770669741192</v>
      </c>
      <c r="X84" s="4">
        <f t="shared" si="36"/>
        <v>1.3539470983426549</v>
      </c>
      <c r="Y84" s="4">
        <f t="shared" si="36"/>
        <v>1.3537428943502257</v>
      </c>
      <c r="Z84" s="4">
        <f t="shared" si="36"/>
        <v>1.3539409225859589</v>
      </c>
      <c r="AA84" s="4">
        <f t="shared" si="36"/>
        <v>1.3547220115146037</v>
      </c>
      <c r="AB84" s="4">
        <f t="shared" si="36"/>
        <v>1.3513629193282297</v>
      </c>
      <c r="AC84" s="4">
        <f t="shared" si="36"/>
        <v>1.3600835495215946</v>
      </c>
      <c r="AD84" s="4">
        <f t="shared" si="36"/>
        <v>1.3626384658384048</v>
      </c>
      <c r="AE84" s="4">
        <f t="shared" si="36"/>
        <v>1.38565891636764</v>
      </c>
      <c r="AF84" s="4">
        <f t="shared" si="36"/>
        <v>1.3930061044457287</v>
      </c>
      <c r="AG84" s="4">
        <f t="shared" si="36"/>
        <v>1.3952128119761267</v>
      </c>
      <c r="AH84" s="4">
        <f t="shared" si="36"/>
        <v>1.4066734003177683</v>
      </c>
      <c r="AI84" s="4">
        <f t="shared" si="36"/>
        <v>1.413827870156535</v>
      </c>
      <c r="AJ84" s="4">
        <f t="shared" si="36"/>
        <v>1.4163082733715289</v>
      </c>
      <c r="AK84" s="4">
        <f t="shared" si="36"/>
        <v>1.4251478013106269</v>
      </c>
      <c r="AL84" s="4">
        <f t="shared" si="36"/>
        <v>1.4167578338285756</v>
      </c>
      <c r="AM84" s="4">
        <f t="shared" si="36"/>
        <v>1.4226677443997469</v>
      </c>
      <c r="AN84" s="4">
        <f t="shared" si="36"/>
        <v>1.4381124461357946</v>
      </c>
      <c r="AO84" s="4">
        <f t="shared" si="36"/>
        <v>1.4509994611221215</v>
      </c>
    </row>
    <row r="85" spans="2:41" x14ac:dyDescent="0.2">
      <c r="B85" t="s">
        <v>623</v>
      </c>
      <c r="C85" t="s">
        <v>15</v>
      </c>
      <c r="D85" t="s">
        <v>2648</v>
      </c>
      <c r="E85" t="s">
        <v>2672</v>
      </c>
      <c r="F85" t="s">
        <v>2942</v>
      </c>
      <c r="G85" t="s">
        <v>2653</v>
      </c>
      <c r="I85" t="s">
        <v>433</v>
      </c>
      <c r="J85" t="s">
        <v>2689</v>
      </c>
      <c r="L85" s="4">
        <f t="shared" si="32"/>
        <v>1.548371289446556</v>
      </c>
      <c r="M85" s="4">
        <f t="shared" ref="M85:AO85" si="37">$L85+($L85*M52)</f>
        <v>1.4874412738852558</v>
      </c>
      <c r="N85" s="4">
        <f t="shared" si="37"/>
        <v>1.3392232863368057</v>
      </c>
      <c r="O85" s="4">
        <f t="shared" si="37"/>
        <v>1.3937790552276996</v>
      </c>
      <c r="P85" s="4">
        <f t="shared" si="37"/>
        <v>1.4145409103268209</v>
      </c>
      <c r="Q85" s="4">
        <f t="shared" si="37"/>
        <v>1.4339604906809067</v>
      </c>
      <c r="R85" s="4">
        <f t="shared" si="37"/>
        <v>1.4563134400308189</v>
      </c>
      <c r="S85" s="4">
        <f t="shared" si="37"/>
        <v>1.4812882578262068</v>
      </c>
      <c r="T85" s="4">
        <f t="shared" si="37"/>
        <v>1.5344655054748222</v>
      </c>
      <c r="U85" s="4">
        <f t="shared" si="37"/>
        <v>1.5653262234228253</v>
      </c>
      <c r="V85" s="4">
        <f t="shared" si="37"/>
        <v>1.5878612710192368</v>
      </c>
      <c r="W85" s="4">
        <f t="shared" si="37"/>
        <v>1.6164437696373448</v>
      </c>
      <c r="X85" s="4">
        <f t="shared" si="37"/>
        <v>1.6359988703346258</v>
      </c>
      <c r="Y85" s="4">
        <f t="shared" si="37"/>
        <v>1.6549245055877477</v>
      </c>
      <c r="Z85" s="4">
        <f t="shared" si="37"/>
        <v>1.6626503194969096</v>
      </c>
      <c r="AA85" s="4">
        <f t="shared" si="37"/>
        <v>1.6748125776904343</v>
      </c>
      <c r="AB85" s="4">
        <f t="shared" si="37"/>
        <v>1.6881241038029109</v>
      </c>
      <c r="AC85" s="4">
        <f t="shared" si="37"/>
        <v>1.6925943127383682</v>
      </c>
      <c r="AD85" s="4">
        <f t="shared" si="37"/>
        <v>1.7039888724289813</v>
      </c>
      <c r="AE85" s="4">
        <f t="shared" si="37"/>
        <v>1.6853332966672598</v>
      </c>
      <c r="AF85" s="4">
        <f t="shared" si="37"/>
        <v>1.6787302584123456</v>
      </c>
      <c r="AG85" s="4">
        <f t="shared" si="37"/>
        <v>1.6973844489576115</v>
      </c>
      <c r="AH85" s="4">
        <f t="shared" si="37"/>
        <v>1.7130137307863071</v>
      </c>
      <c r="AI85" s="4">
        <f t="shared" si="37"/>
        <v>1.7221117747463466</v>
      </c>
      <c r="AJ85" s="4">
        <f t="shared" si="37"/>
        <v>1.7447015383927365</v>
      </c>
      <c r="AK85" s="4">
        <f t="shared" si="37"/>
        <v>1.7383369305201639</v>
      </c>
      <c r="AL85" s="4">
        <f t="shared" si="37"/>
        <v>1.7381238380554809</v>
      </c>
      <c r="AM85" s="4">
        <f t="shared" si="37"/>
        <v>1.726408427603445</v>
      </c>
      <c r="AN85" s="4">
        <f t="shared" si="37"/>
        <v>1.7375868935270551</v>
      </c>
      <c r="AO85" s="4">
        <f t="shared" si="37"/>
        <v>1.748249943494647</v>
      </c>
    </row>
    <row r="86" spans="2:41" x14ac:dyDescent="0.2">
      <c r="B86" t="s">
        <v>912</v>
      </c>
      <c r="C86" t="s">
        <v>11</v>
      </c>
      <c r="D86" t="s">
        <v>2648</v>
      </c>
      <c r="E86" t="s">
        <v>2672</v>
      </c>
      <c r="F86" t="s">
        <v>2942</v>
      </c>
      <c r="G86" t="s">
        <v>2651</v>
      </c>
      <c r="I86" t="s">
        <v>720</v>
      </c>
      <c r="J86" t="s">
        <v>2689</v>
      </c>
      <c r="L86" s="4">
        <f t="shared" si="32"/>
        <v>1.5326226481333083</v>
      </c>
      <c r="M86" s="4">
        <f t="shared" ref="M86:AO86" si="38">$L86+($L86*M53)</f>
        <v>1.4549757826739669</v>
      </c>
      <c r="N86" s="4">
        <f t="shared" si="38"/>
        <v>1.2892274191468396</v>
      </c>
      <c r="O86" s="4">
        <f t="shared" si="38"/>
        <v>1.2741097439289106</v>
      </c>
      <c r="P86" s="4">
        <f t="shared" si="38"/>
        <v>1.2561183794574315</v>
      </c>
      <c r="Q86" s="4">
        <f t="shared" si="38"/>
        <v>1.2665666631571237</v>
      </c>
      <c r="R86" s="4">
        <f t="shared" si="38"/>
        <v>1.2795870052272582</v>
      </c>
      <c r="S86" s="4">
        <f t="shared" si="38"/>
        <v>1.2943919678304381</v>
      </c>
      <c r="T86" s="4">
        <f t="shared" si="38"/>
        <v>1.3050843959303495</v>
      </c>
      <c r="U86" s="4">
        <f t="shared" si="38"/>
        <v>1.3379465785039801</v>
      </c>
      <c r="V86" s="4">
        <f t="shared" si="38"/>
        <v>1.3555121043502067</v>
      </c>
      <c r="W86" s="4">
        <f t="shared" si="38"/>
        <v>1.3708746165765824</v>
      </c>
      <c r="X86" s="4">
        <f t="shared" si="38"/>
        <v>1.3786344837235998</v>
      </c>
      <c r="Y86" s="4">
        <f t="shared" si="38"/>
        <v>1.3907486633626605</v>
      </c>
      <c r="Z86" s="4">
        <f t="shared" si="38"/>
        <v>1.396599702234488</v>
      </c>
      <c r="AA86" s="4">
        <f t="shared" si="38"/>
        <v>1.408181958754773</v>
      </c>
      <c r="AB86" s="4">
        <f t="shared" si="38"/>
        <v>1.4187735546402203</v>
      </c>
      <c r="AC86" s="4">
        <f t="shared" si="38"/>
        <v>1.433726793121453</v>
      </c>
      <c r="AD86" s="4">
        <f t="shared" si="38"/>
        <v>1.4348527432300766</v>
      </c>
      <c r="AE86" s="4">
        <f t="shared" si="38"/>
        <v>1.446804794826533</v>
      </c>
      <c r="AF86" s="4">
        <f t="shared" si="38"/>
        <v>1.4556741626367693</v>
      </c>
      <c r="AG86" s="4">
        <f t="shared" si="38"/>
        <v>1.457225662783884</v>
      </c>
      <c r="AH86" s="4">
        <f t="shared" si="38"/>
        <v>1.4716228522930801</v>
      </c>
      <c r="AI86" s="4">
        <f t="shared" si="38"/>
        <v>1.4863535903812051</v>
      </c>
      <c r="AJ86" s="4">
        <f t="shared" si="38"/>
        <v>1.4918286584201657</v>
      </c>
      <c r="AK86" s="4">
        <f t="shared" si="38"/>
        <v>1.5040208142021807</v>
      </c>
      <c r="AL86" s="4">
        <f t="shared" si="38"/>
        <v>1.5089794850901332</v>
      </c>
      <c r="AM86" s="4">
        <f t="shared" si="38"/>
        <v>1.5053335953801918</v>
      </c>
      <c r="AN86" s="4">
        <f t="shared" si="38"/>
        <v>1.5062214614105875</v>
      </c>
      <c r="AO86" s="4">
        <f t="shared" si="38"/>
        <v>1.5051529400675001</v>
      </c>
    </row>
    <row r="87" spans="2:41" x14ac:dyDescent="0.2">
      <c r="B87" t="s">
        <v>912</v>
      </c>
      <c r="C87" t="s">
        <v>13</v>
      </c>
      <c r="D87" t="s">
        <v>2648</v>
      </c>
      <c r="E87" t="s">
        <v>2672</v>
      </c>
      <c r="F87" t="s">
        <v>2942</v>
      </c>
      <c r="G87" t="s">
        <v>2652</v>
      </c>
      <c r="I87" t="s">
        <v>721</v>
      </c>
      <c r="J87" t="s">
        <v>2689</v>
      </c>
      <c r="L87" s="4">
        <f t="shared" si="32"/>
        <v>1.5326226481333083</v>
      </c>
      <c r="M87" s="4">
        <f t="shared" ref="M87:AO87" si="39">$L87+($L87*M54)</f>
        <v>1.4549758981086718</v>
      </c>
      <c r="N87" s="4">
        <f t="shared" si="39"/>
        <v>1.2679726001417433</v>
      </c>
      <c r="O87" s="4">
        <f t="shared" si="39"/>
        <v>1.2242149398228181</v>
      </c>
      <c r="P87" s="4">
        <f t="shared" si="39"/>
        <v>1.2030692643309171</v>
      </c>
      <c r="Q87" s="4">
        <f t="shared" si="39"/>
        <v>1.2039009713775268</v>
      </c>
      <c r="R87" s="4">
        <f t="shared" si="39"/>
        <v>1.2164215388941158</v>
      </c>
      <c r="S87" s="4">
        <f t="shared" si="39"/>
        <v>1.2213082939611057</v>
      </c>
      <c r="T87" s="4">
        <f t="shared" si="39"/>
        <v>1.2278557504057575</v>
      </c>
      <c r="U87" s="4">
        <f t="shared" si="39"/>
        <v>1.2434230437980851</v>
      </c>
      <c r="V87" s="4">
        <f t="shared" si="39"/>
        <v>1.2522548953293278</v>
      </c>
      <c r="W87" s="4">
        <f t="shared" si="39"/>
        <v>1.2629903805740532</v>
      </c>
      <c r="X87" s="4">
        <f t="shared" si="39"/>
        <v>1.2638030408944048</v>
      </c>
      <c r="Y87" s="4">
        <f t="shared" si="39"/>
        <v>1.2636601327301156</v>
      </c>
      <c r="Z87" s="4">
        <f t="shared" si="39"/>
        <v>1.2637879189481029</v>
      </c>
      <c r="AA87" s="4">
        <f t="shared" si="39"/>
        <v>1.2647098382163542</v>
      </c>
      <c r="AB87" s="4">
        <f t="shared" si="39"/>
        <v>1.2614357059725623</v>
      </c>
      <c r="AC87" s="4">
        <f t="shared" si="39"/>
        <v>1.2702457403446363</v>
      </c>
      <c r="AD87" s="4">
        <f t="shared" si="39"/>
        <v>1.2727915373197836</v>
      </c>
      <c r="AE87" s="4">
        <f t="shared" si="39"/>
        <v>1.2960147489076403</v>
      </c>
      <c r="AF87" s="4">
        <f t="shared" si="39"/>
        <v>1.3034085148890333</v>
      </c>
      <c r="AG87" s="4">
        <f t="shared" si="39"/>
        <v>1.3056650902118168</v>
      </c>
      <c r="AH87" s="4">
        <f t="shared" si="39"/>
        <v>1.31760802246661</v>
      </c>
      <c r="AI87" s="4">
        <f t="shared" si="39"/>
        <v>1.3247278618939982</v>
      </c>
      <c r="AJ87" s="4">
        <f t="shared" si="39"/>
        <v>1.3272925901606991</v>
      </c>
      <c r="AK87" s="4">
        <f t="shared" si="39"/>
        <v>1.3361062607259677</v>
      </c>
      <c r="AL87" s="4">
        <f t="shared" si="39"/>
        <v>1.3277490189826693</v>
      </c>
      <c r="AM87" s="4">
        <f t="shared" si="39"/>
        <v>1.3337704394784797</v>
      </c>
      <c r="AN87" s="4">
        <f t="shared" si="39"/>
        <v>1.3492893080122299</v>
      </c>
      <c r="AO87" s="4">
        <f t="shared" si="39"/>
        <v>1.3622186875351434</v>
      </c>
    </row>
    <row r="88" spans="2:41" x14ac:dyDescent="0.2">
      <c r="B88" t="s">
        <v>912</v>
      </c>
      <c r="C88" t="s">
        <v>15</v>
      </c>
      <c r="D88" t="s">
        <v>2648</v>
      </c>
      <c r="E88" t="s">
        <v>2672</v>
      </c>
      <c r="F88" t="s">
        <v>2942</v>
      </c>
      <c r="G88" t="s">
        <v>2653</v>
      </c>
      <c r="I88" t="s">
        <v>722</v>
      </c>
      <c r="J88" t="s">
        <v>2689</v>
      </c>
      <c r="L88" s="4">
        <f t="shared" si="32"/>
        <v>1.5326225326986043</v>
      </c>
      <c r="M88" s="4">
        <f t="shared" ref="M88:AO88" si="40">$L88+($L88*M55)</f>
        <v>1.4549757826739673</v>
      </c>
      <c r="N88" s="4">
        <f t="shared" si="40"/>
        <v>1.2784368138306701</v>
      </c>
      <c r="O88" s="4">
        <f t="shared" si="40"/>
        <v>1.3181185901650361</v>
      </c>
      <c r="P88" s="4">
        <f t="shared" si="40"/>
        <v>1.3300580593786917</v>
      </c>
      <c r="Q88" s="4">
        <f t="shared" si="40"/>
        <v>1.3459552074394008</v>
      </c>
      <c r="R88" s="4">
        <f t="shared" si="40"/>
        <v>1.3672267067593109</v>
      </c>
      <c r="S88" s="4">
        <f t="shared" si="40"/>
        <v>1.3922020440108693</v>
      </c>
      <c r="T88" s="4">
        <f t="shared" si="40"/>
        <v>1.4454116710941238</v>
      </c>
      <c r="U88" s="4">
        <f t="shared" si="40"/>
        <v>1.476254554380267</v>
      </c>
      <c r="V88" s="4">
        <f t="shared" si="40"/>
        <v>1.4989534038224992</v>
      </c>
      <c r="W88" s="4">
        <f t="shared" si="40"/>
        <v>1.527695375485006</v>
      </c>
      <c r="X88" s="4">
        <f t="shared" si="40"/>
        <v>1.547239452167998</v>
      </c>
      <c r="Y88" s="4">
        <f t="shared" si="40"/>
        <v>1.5663076492812955</v>
      </c>
      <c r="Z88" s="4">
        <f t="shared" si="40"/>
        <v>1.574051644156431</v>
      </c>
      <c r="AA88" s="4">
        <f t="shared" si="40"/>
        <v>1.5862504951513123</v>
      </c>
      <c r="AB88" s="4">
        <f t="shared" si="40"/>
        <v>1.6000462698495665</v>
      </c>
      <c r="AC88" s="4">
        <f t="shared" si="40"/>
        <v>1.6043130251181748</v>
      </c>
      <c r="AD88" s="4">
        <f t="shared" si="40"/>
        <v>1.6158946467475845</v>
      </c>
      <c r="AE88" s="4">
        <f t="shared" si="40"/>
        <v>1.5970957010827558</v>
      </c>
      <c r="AF88" s="4">
        <f t="shared" si="40"/>
        <v>1.5904139940766595</v>
      </c>
      <c r="AG88" s="4">
        <f t="shared" si="40"/>
        <v>1.60918032943744</v>
      </c>
      <c r="AH88" s="4">
        <f t="shared" si="40"/>
        <v>1.6249122904358733</v>
      </c>
      <c r="AI88" s="4">
        <f t="shared" si="40"/>
        <v>1.633961909537335</v>
      </c>
      <c r="AJ88" s="4">
        <f t="shared" si="40"/>
        <v>1.6567260373050163</v>
      </c>
      <c r="AK88" s="4">
        <f t="shared" si="40"/>
        <v>1.6502671192787892</v>
      </c>
      <c r="AL88" s="4">
        <f t="shared" si="40"/>
        <v>1.6505812171099934</v>
      </c>
      <c r="AM88" s="4">
        <f t="shared" si="40"/>
        <v>1.6388259239675196</v>
      </c>
      <c r="AN88" s="4">
        <f t="shared" si="40"/>
        <v>1.6496554884964902</v>
      </c>
      <c r="AO88" s="4">
        <f t="shared" si="40"/>
        <v>1.6613426751632525</v>
      </c>
    </row>
    <row r="89" spans="2:41" x14ac:dyDescent="0.2">
      <c r="B89" t="s">
        <v>1201</v>
      </c>
      <c r="C89" t="s">
        <v>11</v>
      </c>
      <c r="D89" t="s">
        <v>2648</v>
      </c>
      <c r="E89" t="s">
        <v>2672</v>
      </c>
      <c r="F89" t="s">
        <v>2942</v>
      </c>
      <c r="G89" t="s">
        <v>2651</v>
      </c>
      <c r="I89" t="s">
        <v>1009</v>
      </c>
      <c r="J89" t="s">
        <v>2689</v>
      </c>
      <c r="L89" s="4">
        <f t="shared" si="32"/>
        <v>1.4229124659734891</v>
      </c>
      <c r="M89" s="4">
        <f t="shared" ref="M89:AO89" si="41">$L89+($L89*M56)</f>
        <v>1.3523826695086256</v>
      </c>
      <c r="N89" s="4">
        <f t="shared" si="41"/>
        <v>1.1857447661478857</v>
      </c>
      <c r="O89" s="4">
        <f t="shared" si="41"/>
        <v>1.1684490112062984</v>
      </c>
      <c r="P89" s="4">
        <f t="shared" si="41"/>
        <v>1.1520666910821749</v>
      </c>
      <c r="Q89" s="4">
        <f t="shared" si="41"/>
        <v>1.1636226284898119</v>
      </c>
      <c r="R89" s="4">
        <f t="shared" si="41"/>
        <v>1.1773079321757685</v>
      </c>
      <c r="S89" s="4">
        <f t="shared" si="41"/>
        <v>1.1910107819368236</v>
      </c>
      <c r="T89" s="4">
        <f t="shared" si="41"/>
        <v>1.2007312498240417</v>
      </c>
      <c r="U89" s="4">
        <f t="shared" si="41"/>
        <v>1.234661434284589</v>
      </c>
      <c r="V89" s="4">
        <f t="shared" si="41"/>
        <v>1.2516081146794797</v>
      </c>
      <c r="W89" s="4">
        <f t="shared" si="41"/>
        <v>1.266476912674301</v>
      </c>
      <c r="X89" s="4">
        <f t="shared" si="41"/>
        <v>1.2742879751128062</v>
      </c>
      <c r="Y89" s="4">
        <f t="shared" si="41"/>
        <v>1.2860769751890218</v>
      </c>
      <c r="Z89" s="4">
        <f t="shared" si="41"/>
        <v>1.2917299281077637</v>
      </c>
      <c r="AA89" s="4">
        <f t="shared" si="41"/>
        <v>1.3020882304552235</v>
      </c>
      <c r="AB89" s="4">
        <f t="shared" si="41"/>
        <v>1.3114352093557229</v>
      </c>
      <c r="AC89" s="4">
        <f t="shared" si="41"/>
        <v>1.3272695609371326</v>
      </c>
      <c r="AD89" s="4">
        <f t="shared" si="41"/>
        <v>1.3273031524361696</v>
      </c>
      <c r="AE89" s="4">
        <f t="shared" si="41"/>
        <v>1.3395906572841805</v>
      </c>
      <c r="AF89" s="4">
        <f t="shared" si="41"/>
        <v>1.3485790382748544</v>
      </c>
      <c r="AG89" s="4">
        <f t="shared" si="41"/>
        <v>1.3504780546001536</v>
      </c>
      <c r="AH89" s="4">
        <f t="shared" si="41"/>
        <v>1.3641097965831779</v>
      </c>
      <c r="AI89" s="4">
        <f t="shared" si="41"/>
        <v>1.3785578350797485</v>
      </c>
      <c r="AJ89" s="4">
        <f t="shared" si="41"/>
        <v>1.3827908834146145</v>
      </c>
      <c r="AK89" s="4">
        <f t="shared" si="41"/>
        <v>1.395313528755886</v>
      </c>
      <c r="AL89" s="4">
        <f t="shared" si="41"/>
        <v>1.4002106729462895</v>
      </c>
      <c r="AM89" s="4">
        <f t="shared" si="41"/>
        <v>1.3963276803531091</v>
      </c>
      <c r="AN89" s="4">
        <f t="shared" si="41"/>
        <v>1.3975206980251025</v>
      </c>
      <c r="AO89" s="4">
        <f t="shared" si="41"/>
        <v>1.3965158966389521</v>
      </c>
    </row>
    <row r="90" spans="2:41" x14ac:dyDescent="0.2">
      <c r="B90" t="s">
        <v>1201</v>
      </c>
      <c r="C90" t="s">
        <v>13</v>
      </c>
      <c r="D90" t="s">
        <v>2648</v>
      </c>
      <c r="E90" t="s">
        <v>2672</v>
      </c>
      <c r="F90" t="s">
        <v>2942</v>
      </c>
      <c r="G90" t="s">
        <v>2652</v>
      </c>
      <c r="I90" t="s">
        <v>1010</v>
      </c>
      <c r="J90" t="s">
        <v>2689</v>
      </c>
      <c r="L90" s="4">
        <f t="shared" si="32"/>
        <v>1.4229124659734891</v>
      </c>
      <c r="M90" s="4">
        <f t="shared" ref="M90:AO90" si="42">$L90+($L90*M57)</f>
        <v>1.3523819769003977</v>
      </c>
      <c r="N90" s="4">
        <f t="shared" si="42"/>
        <v>1.1644151454542118</v>
      </c>
      <c r="O90" s="4">
        <f t="shared" si="42"/>
        <v>1.1220274642094248</v>
      </c>
      <c r="P90" s="4">
        <f t="shared" si="42"/>
        <v>1.1001412750875441</v>
      </c>
      <c r="Q90" s="4">
        <f t="shared" si="42"/>
        <v>1.1035273212774412</v>
      </c>
      <c r="R90" s="4">
        <f t="shared" si="42"/>
        <v>1.1160312084792163</v>
      </c>
      <c r="S90" s="4">
        <f t="shared" si="42"/>
        <v>1.1200101273119154</v>
      </c>
      <c r="T90" s="4">
        <f t="shared" si="42"/>
        <v>1.1264137521146413</v>
      </c>
      <c r="U90" s="4">
        <f t="shared" si="42"/>
        <v>1.1421686846192889</v>
      </c>
      <c r="V90" s="4">
        <f t="shared" si="42"/>
        <v>1.1504468535899397</v>
      </c>
      <c r="W90" s="4">
        <f t="shared" si="42"/>
        <v>1.1608319367888655</v>
      </c>
      <c r="X90" s="4">
        <f t="shared" si="42"/>
        <v>1.1619009775881237</v>
      </c>
      <c r="Y90" s="4">
        <f t="shared" si="42"/>
        <v>1.1614901454744688</v>
      </c>
      <c r="Z90" s="4">
        <f t="shared" si="42"/>
        <v>1.1619462279923249</v>
      </c>
      <c r="AA90" s="4">
        <f t="shared" si="42"/>
        <v>1.1624020219234201</v>
      </c>
      <c r="AB90" s="4">
        <f t="shared" si="42"/>
        <v>1.1586724997699993</v>
      </c>
      <c r="AC90" s="4">
        <f t="shared" si="42"/>
        <v>1.1673907058345678</v>
      </c>
      <c r="AD90" s="4">
        <f t="shared" si="42"/>
        <v>1.1699394463946819</v>
      </c>
      <c r="AE90" s="4">
        <f t="shared" si="42"/>
        <v>1.1922445480595394</v>
      </c>
      <c r="AF90" s="4">
        <f t="shared" si="42"/>
        <v>1.1994664894831422</v>
      </c>
      <c r="AG90" s="4">
        <f t="shared" si="42"/>
        <v>1.2017461517468446</v>
      </c>
      <c r="AH90" s="4">
        <f t="shared" si="42"/>
        <v>1.2117848731146321</v>
      </c>
      <c r="AI90" s="4">
        <f t="shared" si="42"/>
        <v>1.2190711116686948</v>
      </c>
      <c r="AJ90" s="4">
        <f t="shared" si="42"/>
        <v>1.221338133832244</v>
      </c>
      <c r="AK90" s="4">
        <f t="shared" si="42"/>
        <v>1.2302719142076441</v>
      </c>
      <c r="AL90" s="4">
        <f t="shared" si="42"/>
        <v>1.2217807682070148</v>
      </c>
      <c r="AM90" s="4">
        <f t="shared" si="42"/>
        <v>1.2273933766965004</v>
      </c>
      <c r="AN90" s="4">
        <f t="shared" si="42"/>
        <v>1.2426582888801407</v>
      </c>
      <c r="AO90" s="4">
        <f t="shared" si="42"/>
        <v>1.2554291188362925</v>
      </c>
    </row>
    <row r="91" spans="2:41" x14ac:dyDescent="0.2">
      <c r="B91" t="s">
        <v>1201</v>
      </c>
      <c r="C91" t="s">
        <v>15</v>
      </c>
      <c r="D91" t="s">
        <v>2648</v>
      </c>
      <c r="E91" t="s">
        <v>2672</v>
      </c>
      <c r="F91" t="s">
        <v>2942</v>
      </c>
      <c r="G91" t="s">
        <v>2653</v>
      </c>
      <c r="I91" t="s">
        <v>1011</v>
      </c>
      <c r="J91" t="s">
        <v>2689</v>
      </c>
      <c r="L91" s="4">
        <f t="shared" si="32"/>
        <v>1.4229124659734891</v>
      </c>
      <c r="M91" s="4">
        <f t="shared" ref="M91:AO91" si="43">$L91+($L91*M58)</f>
        <v>1.3523815151615795</v>
      </c>
      <c r="N91" s="4">
        <f t="shared" si="43"/>
        <v>1.176539714216686</v>
      </c>
      <c r="O91" s="4">
        <f t="shared" si="43"/>
        <v>1.2109223450018951</v>
      </c>
      <c r="P91" s="4">
        <f t="shared" si="43"/>
        <v>1.2245067587560354</v>
      </c>
      <c r="Q91" s="4">
        <f t="shared" si="43"/>
        <v>1.2404031564911648</v>
      </c>
      <c r="R91" s="4">
        <f t="shared" si="43"/>
        <v>1.261573881313963</v>
      </c>
      <c r="S91" s="4">
        <f t="shared" si="43"/>
        <v>1.2865239960825674</v>
      </c>
      <c r="T91" s="4">
        <f t="shared" si="43"/>
        <v>1.3396170341141804</v>
      </c>
      <c r="U91" s="4">
        <f t="shared" si="43"/>
        <v>1.3705392210423808</v>
      </c>
      <c r="V91" s="4">
        <f t="shared" si="43"/>
        <v>1.3926890630295574</v>
      </c>
      <c r="W91" s="4">
        <f t="shared" si="43"/>
        <v>1.4208438183497871</v>
      </c>
      <c r="X91" s="4">
        <f t="shared" si="43"/>
        <v>1.4404542122705692</v>
      </c>
      <c r="Y91" s="4">
        <f t="shared" si="43"/>
        <v>1.4590372373204523</v>
      </c>
      <c r="Z91" s="4">
        <f t="shared" si="43"/>
        <v>1.4667160115874911</v>
      </c>
      <c r="AA91" s="4">
        <f t="shared" si="43"/>
        <v>1.47879723461839</v>
      </c>
      <c r="AB91" s="4">
        <f t="shared" si="43"/>
        <v>1.4911235832444971</v>
      </c>
      <c r="AC91" s="4">
        <f t="shared" si="43"/>
        <v>1.4959853466979418</v>
      </c>
      <c r="AD91" s="4">
        <f t="shared" si="43"/>
        <v>1.5068478678350747</v>
      </c>
      <c r="AE91" s="4">
        <f t="shared" si="43"/>
        <v>1.488603239621713</v>
      </c>
      <c r="AF91" s="4">
        <f t="shared" si="43"/>
        <v>1.482117887048134</v>
      </c>
      <c r="AG91" s="4">
        <f t="shared" si="43"/>
        <v>1.5005707017512331</v>
      </c>
      <c r="AH91" s="4">
        <f t="shared" si="43"/>
        <v>1.5159602256984841</v>
      </c>
      <c r="AI91" s="4">
        <f t="shared" si="43"/>
        <v>1.5251546576368609</v>
      </c>
      <c r="AJ91" s="4">
        <f t="shared" si="43"/>
        <v>1.5473080780998796</v>
      </c>
      <c r="AK91" s="4">
        <f t="shared" si="43"/>
        <v>1.5411711651821216</v>
      </c>
      <c r="AL91" s="4">
        <f t="shared" si="43"/>
        <v>1.5396422325197554</v>
      </c>
      <c r="AM91" s="4">
        <f t="shared" si="43"/>
        <v>1.528053511656013</v>
      </c>
      <c r="AN91" s="4">
        <f t="shared" si="43"/>
        <v>1.5401006814490563</v>
      </c>
      <c r="AO91" s="4">
        <f t="shared" si="43"/>
        <v>1.5481661619764899</v>
      </c>
    </row>
    <row r="92" spans="2:41" x14ac:dyDescent="0.2">
      <c r="B92" t="s">
        <v>1490</v>
      </c>
      <c r="C92" t="s">
        <v>11</v>
      </c>
      <c r="D92" t="s">
        <v>2648</v>
      </c>
      <c r="E92" t="s">
        <v>2672</v>
      </c>
      <c r="F92" t="s">
        <v>2942</v>
      </c>
      <c r="G92" t="s">
        <v>2651</v>
      </c>
      <c r="I92" t="s">
        <v>1298</v>
      </c>
      <c r="J92" t="s">
        <v>2689</v>
      </c>
      <c r="L92" s="4">
        <f t="shared" si="32"/>
        <v>1.4623458268235656</v>
      </c>
      <c r="M92" s="4">
        <f t="shared" ref="M92:AO92" si="44">$L92+($L92*M59)</f>
        <v>1.4036785046243927</v>
      </c>
      <c r="N92" s="4">
        <f t="shared" si="44"/>
        <v>1.2553270745574301</v>
      </c>
      <c r="O92" s="4">
        <f t="shared" si="44"/>
        <v>1.245676964122663</v>
      </c>
      <c r="P92" s="4">
        <f t="shared" si="44"/>
        <v>1.2331995691855928</v>
      </c>
      <c r="Q92" s="4">
        <f t="shared" si="44"/>
        <v>1.2463930633126206</v>
      </c>
      <c r="R92" s="4">
        <f t="shared" si="44"/>
        <v>1.2606237959777906</v>
      </c>
      <c r="S92" s="4">
        <f t="shared" si="44"/>
        <v>1.2743527916994364</v>
      </c>
      <c r="T92" s="4">
        <f t="shared" si="44"/>
        <v>1.2841131999944446</v>
      </c>
      <c r="U92" s="4">
        <f t="shared" si="44"/>
        <v>1.3180114667591714</v>
      </c>
      <c r="V92" s="4">
        <f t="shared" si="44"/>
        <v>1.3348984096944339</v>
      </c>
      <c r="W92" s="4">
        <f t="shared" si="44"/>
        <v>1.3497183210918589</v>
      </c>
      <c r="X92" s="4">
        <f t="shared" si="44"/>
        <v>1.3575346935267756</v>
      </c>
      <c r="Y92" s="4">
        <f t="shared" si="44"/>
        <v>1.3694212936457264</v>
      </c>
      <c r="Z92" s="4">
        <f t="shared" si="44"/>
        <v>1.3750043508508358</v>
      </c>
      <c r="AA92" s="4">
        <f t="shared" si="44"/>
        <v>1.385545732639784</v>
      </c>
      <c r="AB92" s="4">
        <f t="shared" si="44"/>
        <v>1.3948894793685549</v>
      </c>
      <c r="AC92" s="4">
        <f t="shared" si="44"/>
        <v>1.4107047265063537</v>
      </c>
      <c r="AD92" s="4">
        <f t="shared" si="44"/>
        <v>1.4107849536260475</v>
      </c>
      <c r="AE92" s="4">
        <f t="shared" si="44"/>
        <v>1.4230709001055462</v>
      </c>
      <c r="AF92" s="4">
        <f t="shared" si="44"/>
        <v>1.4320449671928503</v>
      </c>
      <c r="AG92" s="4">
        <f t="shared" si="44"/>
        <v>1.433948947210447</v>
      </c>
      <c r="AH92" s="4">
        <f t="shared" si="44"/>
        <v>1.4475958688571258</v>
      </c>
      <c r="AI92" s="4">
        <f t="shared" si="44"/>
        <v>1.462019031174856</v>
      </c>
      <c r="AJ92" s="4">
        <f t="shared" si="44"/>
        <v>1.4663432729263524</v>
      </c>
      <c r="AK92" s="4">
        <f t="shared" si="44"/>
        <v>1.4788782120636634</v>
      </c>
      <c r="AL92" s="4">
        <f t="shared" si="44"/>
        <v>1.4837931909159268</v>
      </c>
      <c r="AM92" s="4">
        <f t="shared" si="44"/>
        <v>1.4799383643906678</v>
      </c>
      <c r="AN92" s="4">
        <f t="shared" si="44"/>
        <v>1.4810501737479784</v>
      </c>
      <c r="AO92" s="4">
        <f t="shared" si="44"/>
        <v>1.4800638996319151</v>
      </c>
    </row>
    <row r="93" spans="2:41" x14ac:dyDescent="0.2">
      <c r="B93" t="s">
        <v>1490</v>
      </c>
      <c r="C93" t="s">
        <v>13</v>
      </c>
      <c r="D93" t="s">
        <v>2648</v>
      </c>
      <c r="E93" t="s">
        <v>2672</v>
      </c>
      <c r="F93" t="s">
        <v>2942</v>
      </c>
      <c r="G93" t="s">
        <v>2652</v>
      </c>
      <c r="I93" t="s">
        <v>1299</v>
      </c>
      <c r="J93" t="s">
        <v>2689</v>
      </c>
      <c r="L93" s="4">
        <f t="shared" si="32"/>
        <v>1.4623458268235656</v>
      </c>
      <c r="M93" s="4">
        <f t="shared" ref="M93:AO93" si="45">$L93+($L93*M60)</f>
        <v>1.4036781583202786</v>
      </c>
      <c r="N93" s="4">
        <f t="shared" si="45"/>
        <v>1.234497055265245</v>
      </c>
      <c r="O93" s="4">
        <f t="shared" si="45"/>
        <v>1.1993447058697937</v>
      </c>
      <c r="P93" s="4">
        <f t="shared" si="45"/>
        <v>1.1813008763250761</v>
      </c>
      <c r="Q93" s="4">
        <f t="shared" si="45"/>
        <v>1.1862605284080181</v>
      </c>
      <c r="R93" s="4">
        <f t="shared" si="45"/>
        <v>1.1993651955298597</v>
      </c>
      <c r="S93" s="4">
        <f t="shared" si="45"/>
        <v>1.2034013122586857</v>
      </c>
      <c r="T93" s="4">
        <f t="shared" si="45"/>
        <v>1.20981896237802</v>
      </c>
      <c r="U93" s="4">
        <f t="shared" si="45"/>
        <v>1.2254723700599761</v>
      </c>
      <c r="V93" s="4">
        <f t="shared" si="45"/>
        <v>1.2337743762971256</v>
      </c>
      <c r="W93" s="4">
        <f t="shared" si="45"/>
        <v>1.2441556501508002</v>
      </c>
      <c r="X93" s="4">
        <f t="shared" si="45"/>
        <v>1.2451620676228152</v>
      </c>
      <c r="Y93" s="4">
        <f t="shared" si="45"/>
        <v>1.2448116655770158</v>
      </c>
      <c r="Z93" s="4">
        <f t="shared" si="45"/>
        <v>1.245175631200605</v>
      </c>
      <c r="AA93" s="4">
        <f t="shared" si="45"/>
        <v>1.2456228252462078</v>
      </c>
      <c r="AB93" s="4">
        <f t="shared" si="45"/>
        <v>1.2420612605879731</v>
      </c>
      <c r="AC93" s="4">
        <f t="shared" si="45"/>
        <v>1.2505686828819504</v>
      </c>
      <c r="AD93" s="4">
        <f t="shared" si="45"/>
        <v>1.2531448391844062</v>
      </c>
      <c r="AE93" s="4">
        <f t="shared" si="45"/>
        <v>1.2756836384087169</v>
      </c>
      <c r="AF93" s="4">
        <f t="shared" si="45"/>
        <v>1.2829204131918601</v>
      </c>
      <c r="AG93" s="4">
        <f t="shared" si="45"/>
        <v>1.2850086847153435</v>
      </c>
      <c r="AH93" s="4">
        <f t="shared" si="45"/>
        <v>1.2953218520933065</v>
      </c>
      <c r="AI93" s="4">
        <f t="shared" si="45"/>
        <v>1.3025587423111544</v>
      </c>
      <c r="AJ93" s="4">
        <f t="shared" si="45"/>
        <v>1.3048382314227998</v>
      </c>
      <c r="AK93" s="4">
        <f t="shared" si="45"/>
        <v>1.3137396323635611</v>
      </c>
      <c r="AL93" s="4">
        <f t="shared" si="45"/>
        <v>1.3052714001517942</v>
      </c>
      <c r="AM93" s="4">
        <f t="shared" si="45"/>
        <v>1.3109160417718053</v>
      </c>
      <c r="AN93" s="4">
        <f t="shared" si="45"/>
        <v>1.3261844169965833</v>
      </c>
      <c r="AO93" s="4">
        <f t="shared" si="45"/>
        <v>1.3389707152031507</v>
      </c>
    </row>
    <row r="94" spans="2:41" x14ac:dyDescent="0.2">
      <c r="B94" t="s">
        <v>1490</v>
      </c>
      <c r="C94" t="s">
        <v>15</v>
      </c>
      <c r="D94" t="s">
        <v>2648</v>
      </c>
      <c r="E94" t="s">
        <v>2672</v>
      </c>
      <c r="F94" t="s">
        <v>2942</v>
      </c>
      <c r="G94" t="s">
        <v>2653</v>
      </c>
      <c r="I94" t="s">
        <v>1300</v>
      </c>
      <c r="J94" t="s">
        <v>2689</v>
      </c>
      <c r="L94" s="4">
        <f t="shared" si="32"/>
        <v>1.4623458845409179</v>
      </c>
      <c r="M94" s="4">
        <f t="shared" ref="M94:AO94" si="46">$L94+($L94*M61)</f>
        <v>1.4036783891896878</v>
      </c>
      <c r="N94" s="4">
        <f t="shared" si="46"/>
        <v>1.2436630325489391</v>
      </c>
      <c r="O94" s="4">
        <f t="shared" si="46"/>
        <v>1.2870909536341877</v>
      </c>
      <c r="P94" s="4">
        <f t="shared" si="46"/>
        <v>1.3052159337762359</v>
      </c>
      <c r="Q94" s="4">
        <f t="shared" si="46"/>
        <v>1.3231224537398376</v>
      </c>
      <c r="R94" s="4">
        <f t="shared" si="46"/>
        <v>1.345017127312506</v>
      </c>
      <c r="S94" s="4">
        <f t="shared" si="46"/>
        <v>1.3699900981526203</v>
      </c>
      <c r="T94" s="4">
        <f t="shared" si="46"/>
        <v>1.4230908125920887</v>
      </c>
      <c r="U94" s="4">
        <f t="shared" si="46"/>
        <v>1.453993606489917</v>
      </c>
      <c r="V94" s="4">
        <f t="shared" si="46"/>
        <v>1.4761401585880127</v>
      </c>
      <c r="W94" s="4">
        <f t="shared" si="46"/>
        <v>1.5043428193106496</v>
      </c>
      <c r="X94" s="4">
        <f t="shared" si="46"/>
        <v>1.5239229116214754</v>
      </c>
      <c r="Y94" s="4">
        <f t="shared" si="46"/>
        <v>1.5425092265604392</v>
      </c>
      <c r="Z94" s="4">
        <f t="shared" si="46"/>
        <v>1.5501929068024236</v>
      </c>
      <c r="AA94" s="4">
        <f t="shared" si="46"/>
        <v>1.5622667997295805</v>
      </c>
      <c r="AB94" s="4">
        <f t="shared" si="46"/>
        <v>1.5744272686851841</v>
      </c>
      <c r="AC94" s="4">
        <f t="shared" si="46"/>
        <v>1.5793807450114299</v>
      </c>
      <c r="AD94" s="4">
        <f t="shared" si="46"/>
        <v>1.590330015329066</v>
      </c>
      <c r="AE94" s="4">
        <f t="shared" si="46"/>
        <v>1.572015664554129</v>
      </c>
      <c r="AF94" s="4">
        <f t="shared" si="46"/>
        <v>1.5655994573686023</v>
      </c>
      <c r="AG94" s="4">
        <f t="shared" si="46"/>
        <v>1.5839864165727298</v>
      </c>
      <c r="AH94" s="4">
        <f t="shared" si="46"/>
        <v>1.5993716694359108</v>
      </c>
      <c r="AI94" s="4">
        <f t="shared" si="46"/>
        <v>1.6085839937535</v>
      </c>
      <c r="AJ94" s="4">
        <f t="shared" si="46"/>
        <v>1.6307588273542215</v>
      </c>
      <c r="AK94" s="4">
        <f t="shared" si="46"/>
        <v>1.6246191440035531</v>
      </c>
      <c r="AL94" s="4">
        <f t="shared" si="46"/>
        <v>1.6231530078204868</v>
      </c>
      <c r="AM94" s="4">
        <f t="shared" si="46"/>
        <v>1.6115316766526961</v>
      </c>
      <c r="AN94" s="4">
        <f t="shared" si="46"/>
        <v>1.6235409838626318</v>
      </c>
      <c r="AO94" s="4">
        <f t="shared" si="46"/>
        <v>1.6317686501500219</v>
      </c>
    </row>
    <row r="95" spans="2:41" x14ac:dyDescent="0.2">
      <c r="B95" t="s">
        <v>1779</v>
      </c>
      <c r="C95" t="s">
        <v>11</v>
      </c>
      <c r="D95" t="s">
        <v>2648</v>
      </c>
      <c r="E95" t="s">
        <v>2672</v>
      </c>
      <c r="F95" t="s">
        <v>2942</v>
      </c>
      <c r="G95" t="s">
        <v>2651</v>
      </c>
      <c r="I95" t="s">
        <v>1587</v>
      </c>
      <c r="J95" t="s">
        <v>2689</v>
      </c>
      <c r="L95" s="4">
        <f t="shared" si="32"/>
        <v>1.3890991014339922</v>
      </c>
      <c r="M95" s="4">
        <f t="shared" ref="M95:AO95" si="47">$L95+($L95*M62)</f>
        <v>1.3184483871160646</v>
      </c>
      <c r="N95" s="4">
        <f t="shared" si="47"/>
        <v>1.155533022109118</v>
      </c>
      <c r="O95" s="4">
        <f t="shared" si="47"/>
        <v>1.1369633874849678</v>
      </c>
      <c r="P95" s="4">
        <f t="shared" si="47"/>
        <v>1.1207792687486346</v>
      </c>
      <c r="Q95" s="4">
        <f t="shared" si="47"/>
        <v>1.1329513966094023</v>
      </c>
      <c r="R95" s="4">
        <f t="shared" si="47"/>
        <v>1.1474455512704589</v>
      </c>
      <c r="S95" s="4">
        <f t="shared" si="47"/>
        <v>1.1609927950497192</v>
      </c>
      <c r="T95" s="4">
        <f t="shared" si="47"/>
        <v>1.1705789546581404</v>
      </c>
      <c r="U95" s="4">
        <f t="shared" si="47"/>
        <v>1.2046447748965874</v>
      </c>
      <c r="V95" s="4">
        <f t="shared" si="47"/>
        <v>1.2213970055315873</v>
      </c>
      <c r="W95" s="4">
        <f t="shared" si="47"/>
        <v>1.2361082928719878</v>
      </c>
      <c r="X95" s="4">
        <f t="shared" si="47"/>
        <v>1.2439250116110183</v>
      </c>
      <c r="Y95" s="4">
        <f t="shared" si="47"/>
        <v>1.2558037621700568</v>
      </c>
      <c r="Z95" s="4">
        <f t="shared" si="47"/>
        <v>1.2613210215935469</v>
      </c>
      <c r="AA95" s="4">
        <f t="shared" si="47"/>
        <v>1.2724288991952972</v>
      </c>
      <c r="AB95" s="4">
        <f t="shared" si="47"/>
        <v>1.2810875986696464</v>
      </c>
      <c r="AC95" s="4">
        <f t="shared" si="47"/>
        <v>1.2969255864442506</v>
      </c>
      <c r="AD95" s="4">
        <f t="shared" si="47"/>
        <v>1.2969184294925657</v>
      </c>
      <c r="AE95" s="4">
        <f t="shared" si="47"/>
        <v>1.3090290306557841</v>
      </c>
      <c r="AF95" s="4">
        <f t="shared" si="47"/>
        <v>1.3180026360042696</v>
      </c>
      <c r="AG95" s="4">
        <f t="shared" si="47"/>
        <v>1.3199463832775995</v>
      </c>
      <c r="AH95" s="4">
        <f t="shared" si="47"/>
        <v>1.3334745226132496</v>
      </c>
      <c r="AI95" s="4">
        <f t="shared" si="47"/>
        <v>1.3478685376680697</v>
      </c>
      <c r="AJ95" s="4">
        <f t="shared" si="47"/>
        <v>1.35192987687985</v>
      </c>
      <c r="AK95" s="4">
        <f t="shared" si="47"/>
        <v>1.3645011202317561</v>
      </c>
      <c r="AL95" s="4">
        <f t="shared" si="47"/>
        <v>1.3693871249731659</v>
      </c>
      <c r="AM95" s="4">
        <f t="shared" si="47"/>
        <v>1.3654716952279944</v>
      </c>
      <c r="AN95" s="4">
        <f t="shared" si="47"/>
        <v>1.3666784496298348</v>
      </c>
      <c r="AO95" s="4">
        <f t="shared" si="47"/>
        <v>1.3656305333815177</v>
      </c>
    </row>
    <row r="96" spans="2:41" x14ac:dyDescent="0.2">
      <c r="B96" t="s">
        <v>1779</v>
      </c>
      <c r="C96" t="s">
        <v>13</v>
      </c>
      <c r="D96" t="s">
        <v>2648</v>
      </c>
      <c r="E96" t="s">
        <v>2672</v>
      </c>
      <c r="F96" t="s">
        <v>2942</v>
      </c>
      <c r="G96" t="s">
        <v>2652</v>
      </c>
      <c r="I96" t="s">
        <v>1588</v>
      </c>
      <c r="J96" t="s">
        <v>2689</v>
      </c>
      <c r="L96" s="4">
        <f t="shared" si="32"/>
        <v>1.3890989859992877</v>
      </c>
      <c r="M96" s="4">
        <f t="shared" ref="M96:AO96" si="48">$L96+($L96*M63)</f>
        <v>1.3184577373271371</v>
      </c>
      <c r="N96" s="4">
        <f t="shared" si="48"/>
        <v>1.1348193609991652</v>
      </c>
      <c r="O96" s="4">
        <f t="shared" si="48"/>
        <v>1.0912641731521002</v>
      </c>
      <c r="P96" s="4">
        <f t="shared" si="48"/>
        <v>1.0690418381704379</v>
      </c>
      <c r="Q96" s="4">
        <f t="shared" si="48"/>
        <v>1.0732149181762665</v>
      </c>
      <c r="R96" s="4">
        <f t="shared" si="48"/>
        <v>1.0864783657342791</v>
      </c>
      <c r="S96" s="4">
        <f t="shared" si="48"/>
        <v>1.0903637824562562</v>
      </c>
      <c r="T96" s="4">
        <f t="shared" si="48"/>
        <v>1.0967455900998133</v>
      </c>
      <c r="U96" s="4">
        <f t="shared" si="48"/>
        <v>1.1124028648443731</v>
      </c>
      <c r="V96" s="4">
        <f t="shared" si="48"/>
        <v>1.1205999409350456</v>
      </c>
      <c r="W96" s="4">
        <f t="shared" si="48"/>
        <v>1.1308815369213021</v>
      </c>
      <c r="X96" s="4">
        <f t="shared" si="48"/>
        <v>1.1319509240246737</v>
      </c>
      <c r="Y96" s="4">
        <f t="shared" si="48"/>
        <v>1.1315463253850671</v>
      </c>
      <c r="Z96" s="4">
        <f t="shared" si="48"/>
        <v>1.1319296840390285</v>
      </c>
      <c r="AA96" s="4">
        <f t="shared" si="48"/>
        <v>1.1324062562169503</v>
      </c>
      <c r="AB96" s="4">
        <f t="shared" si="48"/>
        <v>1.1286761568900068</v>
      </c>
      <c r="AC96" s="4">
        <f t="shared" si="48"/>
        <v>1.1373018420388419</v>
      </c>
      <c r="AD96" s="4">
        <f t="shared" si="48"/>
        <v>1.139911993861801</v>
      </c>
      <c r="AE96" s="4">
        <f t="shared" si="48"/>
        <v>1.1621057587540762</v>
      </c>
      <c r="AF96" s="4">
        <f t="shared" si="48"/>
        <v>1.1693201969218801</v>
      </c>
      <c r="AG96" s="4">
        <f t="shared" si="48"/>
        <v>1.1715693844235693</v>
      </c>
      <c r="AH96" s="4">
        <f t="shared" si="48"/>
        <v>1.1813933395234573</v>
      </c>
      <c r="AI96" s="4">
        <f t="shared" si="48"/>
        <v>1.1886987402384823</v>
      </c>
      <c r="AJ96" s="4">
        <f t="shared" si="48"/>
        <v>1.1909259951462983</v>
      </c>
      <c r="AK96" s="4">
        <f t="shared" si="48"/>
        <v>1.1998544078079352</v>
      </c>
      <c r="AL96" s="4">
        <f t="shared" si="48"/>
        <v>1.1913541424656429</v>
      </c>
      <c r="AM96" s="4">
        <f t="shared" si="48"/>
        <v>1.1969035504543626</v>
      </c>
      <c r="AN96" s="4">
        <f t="shared" si="48"/>
        <v>1.2121220001694031</v>
      </c>
      <c r="AO96" s="4">
        <f t="shared" si="48"/>
        <v>1.2248824987194935</v>
      </c>
    </row>
    <row r="97" spans="2:41" x14ac:dyDescent="0.2">
      <c r="B97" t="s">
        <v>1779</v>
      </c>
      <c r="C97" t="s">
        <v>15</v>
      </c>
      <c r="D97" t="s">
        <v>2648</v>
      </c>
      <c r="E97" t="s">
        <v>2672</v>
      </c>
      <c r="F97" t="s">
        <v>2942</v>
      </c>
      <c r="G97" t="s">
        <v>2653</v>
      </c>
      <c r="I97" t="s">
        <v>1589</v>
      </c>
      <c r="J97" t="s">
        <v>2689</v>
      </c>
      <c r="L97" s="4">
        <f t="shared" si="32"/>
        <v>1.3890989859992877</v>
      </c>
      <c r="M97" s="4">
        <f t="shared" ref="M97:AO97" si="49">$L97+($L97*M64)</f>
        <v>1.3184581990659556</v>
      </c>
      <c r="N97" s="4">
        <f t="shared" si="49"/>
        <v>1.1439580379752223</v>
      </c>
      <c r="O97" s="4">
        <f t="shared" si="49"/>
        <v>1.1781429291114593</v>
      </c>
      <c r="P97" s="4">
        <f t="shared" si="49"/>
        <v>1.1925797704416845</v>
      </c>
      <c r="Q97" s="4">
        <f t="shared" si="49"/>
        <v>1.2092561027584128</v>
      </c>
      <c r="R97" s="4">
        <f t="shared" si="49"/>
        <v>1.2312704244023944</v>
      </c>
      <c r="S97" s="4">
        <f t="shared" si="49"/>
        <v>1.2562317940546968</v>
      </c>
      <c r="T97" s="4">
        <f t="shared" si="49"/>
        <v>1.3093125960076226</v>
      </c>
      <c r="U97" s="4">
        <f t="shared" si="49"/>
        <v>1.3402206421845098</v>
      </c>
      <c r="V97" s="4">
        <f t="shared" si="49"/>
        <v>1.3622758277139182</v>
      </c>
      <c r="W97" s="4">
        <f t="shared" si="49"/>
        <v>1.3903554350414564</v>
      </c>
      <c r="X97" s="4">
        <f t="shared" si="49"/>
        <v>1.409932756919372</v>
      </c>
      <c r="Y97" s="4">
        <f t="shared" si="49"/>
        <v>1.4284518311429091</v>
      </c>
      <c r="Z97" s="4">
        <f t="shared" si="49"/>
        <v>1.4361105197713486</v>
      </c>
      <c r="AA97" s="4">
        <f t="shared" si="49"/>
        <v>1.4481731578148076</v>
      </c>
      <c r="AB97" s="4">
        <f t="shared" si="49"/>
        <v>1.460171383293102</v>
      </c>
      <c r="AC97" s="4">
        <f t="shared" si="49"/>
        <v>1.4652163416227399</v>
      </c>
      <c r="AD97" s="4">
        <f t="shared" si="49"/>
        <v>1.4759875539085376</v>
      </c>
      <c r="AE97" s="4">
        <f t="shared" si="49"/>
        <v>1.4578118402138198</v>
      </c>
      <c r="AF97" s="4">
        <f t="shared" si="49"/>
        <v>1.4513542496866956</v>
      </c>
      <c r="AG97" s="4">
        <f t="shared" si="49"/>
        <v>1.4697469806260528</v>
      </c>
      <c r="AH97" s="4">
        <f t="shared" si="49"/>
        <v>1.4850715148346167</v>
      </c>
      <c r="AI97" s="4">
        <f t="shared" si="49"/>
        <v>1.4942719493776324</v>
      </c>
      <c r="AJ97" s="4">
        <f t="shared" si="49"/>
        <v>1.5163565130393601</v>
      </c>
      <c r="AK97" s="4">
        <f t="shared" si="49"/>
        <v>1.5102795107332869</v>
      </c>
      <c r="AL97" s="4">
        <f t="shared" si="49"/>
        <v>1.5085213824649468</v>
      </c>
      <c r="AM97" s="4">
        <f t="shared" si="49"/>
        <v>1.4969088820520573</v>
      </c>
      <c r="AN97" s="4">
        <f t="shared" si="49"/>
        <v>1.5090812984995869</v>
      </c>
      <c r="AO97" s="4">
        <f t="shared" si="49"/>
        <v>1.5166511024054876</v>
      </c>
    </row>
    <row r="98" spans="2:41" x14ac:dyDescent="0.2">
      <c r="B98" t="s">
        <v>2068</v>
      </c>
      <c r="C98" t="s">
        <v>11</v>
      </c>
      <c r="D98" t="s">
        <v>2648</v>
      </c>
      <c r="E98" t="s">
        <v>2672</v>
      </c>
      <c r="F98" t="s">
        <v>2942</v>
      </c>
      <c r="G98" t="s">
        <v>2651</v>
      </c>
      <c r="I98" t="s">
        <v>1876</v>
      </c>
      <c r="J98" t="s">
        <v>2689</v>
      </c>
      <c r="L98" s="4">
        <f t="shared" si="32"/>
        <v>1.3814193459719641</v>
      </c>
      <c r="M98" s="4">
        <f t="shared" ref="M98:AO98" si="50">$L98+($L98*M65)</f>
        <v>1.3110145652921774</v>
      </c>
      <c r="N98" s="4">
        <f t="shared" si="50"/>
        <v>1.1458980913380052</v>
      </c>
      <c r="O98" s="4">
        <f t="shared" si="50"/>
        <v>1.1278124167128714</v>
      </c>
      <c r="P98" s="4">
        <f t="shared" si="50"/>
        <v>1.1108652745791625</v>
      </c>
      <c r="Q98" s="4">
        <f t="shared" si="50"/>
        <v>1.1225863413317234</v>
      </c>
      <c r="R98" s="4">
        <f t="shared" si="50"/>
        <v>1.1368463944118608</v>
      </c>
      <c r="S98" s="4">
        <f t="shared" si="50"/>
        <v>1.1508003723727631</v>
      </c>
      <c r="T98" s="4">
        <f t="shared" si="50"/>
        <v>1.160739127286371</v>
      </c>
      <c r="U98" s="4">
        <f t="shared" si="50"/>
        <v>1.1944153553968084</v>
      </c>
      <c r="V98" s="4">
        <f t="shared" si="50"/>
        <v>1.2114246591189421</v>
      </c>
      <c r="W98" s="4">
        <f t="shared" si="50"/>
        <v>1.2263415933855795</v>
      </c>
      <c r="X98" s="4">
        <f t="shared" si="50"/>
        <v>1.2341380533339534</v>
      </c>
      <c r="Y98" s="4">
        <f t="shared" si="50"/>
        <v>1.2461038993776092</v>
      </c>
      <c r="Z98" s="4">
        <f t="shared" si="50"/>
        <v>1.2517231453626092</v>
      </c>
      <c r="AA98" s="4">
        <f t="shared" si="50"/>
        <v>1.2630138138190863</v>
      </c>
      <c r="AB98" s="4">
        <f t="shared" si="50"/>
        <v>1.2722839132063253</v>
      </c>
      <c r="AC98" s="4">
        <f t="shared" si="50"/>
        <v>1.2878296780262461</v>
      </c>
      <c r="AD98" s="4">
        <f t="shared" si="50"/>
        <v>1.2881895457178223</v>
      </c>
      <c r="AE98" s="4">
        <f t="shared" si="50"/>
        <v>1.3002355034464672</v>
      </c>
      <c r="AF98" s="4">
        <f t="shared" si="50"/>
        <v>1.309177941424712</v>
      </c>
      <c r="AG98" s="4">
        <f t="shared" si="50"/>
        <v>1.3109895736786326</v>
      </c>
      <c r="AH98" s="4">
        <f t="shared" si="50"/>
        <v>1.3248015092355303</v>
      </c>
      <c r="AI98" s="4">
        <f t="shared" si="50"/>
        <v>1.3393124596461055</v>
      </c>
      <c r="AJ98" s="4">
        <f t="shared" si="50"/>
        <v>1.3438080642165737</v>
      </c>
      <c r="AK98" s="4">
        <f t="shared" si="50"/>
        <v>1.356250771024913</v>
      </c>
      <c r="AL98" s="4">
        <f t="shared" si="50"/>
        <v>1.3611541486893646</v>
      </c>
      <c r="AM98" s="4">
        <f t="shared" si="50"/>
        <v>1.3573183111730116</v>
      </c>
      <c r="AN98" s="4">
        <f t="shared" si="50"/>
        <v>1.3584412599793154</v>
      </c>
      <c r="AO98" s="4">
        <f t="shared" si="50"/>
        <v>1.3573628689689852</v>
      </c>
    </row>
    <row r="99" spans="2:41" x14ac:dyDescent="0.2">
      <c r="B99" t="s">
        <v>2068</v>
      </c>
      <c r="C99" t="s">
        <v>13</v>
      </c>
      <c r="D99" t="s">
        <v>2648</v>
      </c>
      <c r="E99" t="s">
        <v>2672</v>
      </c>
      <c r="F99" t="s">
        <v>2942</v>
      </c>
      <c r="G99" t="s">
        <v>2652</v>
      </c>
      <c r="I99" t="s">
        <v>1877</v>
      </c>
      <c r="J99" t="s">
        <v>2689</v>
      </c>
      <c r="L99" s="4">
        <f t="shared" si="32"/>
        <v>1.3814192305372595</v>
      </c>
      <c r="M99" s="4">
        <f t="shared" ref="M99:AO99" si="51">$L99+($L99*M66)</f>
        <v>1.3110247812635341</v>
      </c>
      <c r="N99" s="4">
        <f t="shared" si="51"/>
        <v>1.1250126633876143</v>
      </c>
      <c r="O99" s="4">
        <f t="shared" si="51"/>
        <v>1.080761404271839</v>
      </c>
      <c r="P99" s="4">
        <f t="shared" si="51"/>
        <v>1.0586876337549906</v>
      </c>
      <c r="Q99" s="4">
        <f t="shared" si="51"/>
        <v>1.0618914662636842</v>
      </c>
      <c r="R99" s="4">
        <f t="shared" si="51"/>
        <v>1.0751601661007559</v>
      </c>
      <c r="S99" s="4">
        <f t="shared" si="51"/>
        <v>1.0793673570617925</v>
      </c>
      <c r="T99" s="4">
        <f t="shared" si="51"/>
        <v>1.0857993210844965</v>
      </c>
      <c r="U99" s="4">
        <f t="shared" si="51"/>
        <v>1.1014254284588156</v>
      </c>
      <c r="V99" s="4">
        <f t="shared" si="51"/>
        <v>1.1098229569140181</v>
      </c>
      <c r="W99" s="4">
        <f t="shared" si="51"/>
        <v>1.1202396115046511</v>
      </c>
      <c r="X99" s="4">
        <f t="shared" si="51"/>
        <v>1.1212370250697079</v>
      </c>
      <c r="Y99" s="4">
        <f t="shared" si="51"/>
        <v>1.1209118455068623</v>
      </c>
      <c r="Z99" s="4">
        <f t="shared" si="51"/>
        <v>1.1212070697638654</v>
      </c>
      <c r="AA99" s="4">
        <f t="shared" si="51"/>
        <v>1.1218635469288991</v>
      </c>
      <c r="AB99" s="4">
        <f t="shared" si="51"/>
        <v>1.1182433414407302</v>
      </c>
      <c r="AC99" s="4">
        <f t="shared" si="51"/>
        <v>1.1269838841206379</v>
      </c>
      <c r="AD99" s="4">
        <f t="shared" si="51"/>
        <v>1.1295839354069448</v>
      </c>
      <c r="AE99" s="4">
        <f t="shared" si="51"/>
        <v>1.1520367357763321</v>
      </c>
      <c r="AF99" s="4">
        <f t="shared" si="51"/>
        <v>1.159311084555821</v>
      </c>
      <c r="AG99" s="4">
        <f t="shared" si="51"/>
        <v>1.1616243383185607</v>
      </c>
      <c r="AH99" s="4">
        <f t="shared" si="51"/>
        <v>1.1720636758286467</v>
      </c>
      <c r="AI99" s="4">
        <f t="shared" si="51"/>
        <v>1.1793257885294488</v>
      </c>
      <c r="AJ99" s="4">
        <f t="shared" si="51"/>
        <v>1.1816612057554707</v>
      </c>
      <c r="AK99" s="4">
        <f t="shared" si="51"/>
        <v>1.1905573544171728</v>
      </c>
      <c r="AL99" s="4">
        <f t="shared" si="51"/>
        <v>1.1821000885023425</v>
      </c>
      <c r="AM99" s="4">
        <f t="shared" si="51"/>
        <v>1.1877918274818282</v>
      </c>
      <c r="AN99" s="4">
        <f t="shared" si="51"/>
        <v>1.2031053953934556</v>
      </c>
      <c r="AO99" s="4">
        <f t="shared" si="51"/>
        <v>1.2159207254282287</v>
      </c>
    </row>
    <row r="100" spans="2:41" x14ac:dyDescent="0.2">
      <c r="B100" t="s">
        <v>2068</v>
      </c>
      <c r="C100" t="s">
        <v>15</v>
      </c>
      <c r="D100" t="s">
        <v>2648</v>
      </c>
      <c r="E100" t="s">
        <v>2672</v>
      </c>
      <c r="F100" t="s">
        <v>2942</v>
      </c>
      <c r="G100" t="s">
        <v>2653</v>
      </c>
      <c r="I100" t="s">
        <v>1878</v>
      </c>
      <c r="J100" t="s">
        <v>2689</v>
      </c>
      <c r="L100" s="4">
        <f t="shared" si="32"/>
        <v>1.3814193459719641</v>
      </c>
      <c r="M100" s="4">
        <f t="shared" ref="M100:AO100" si="52">$L100+($L100*M67)</f>
        <v>1.3110253584370573</v>
      </c>
      <c r="N100" s="4">
        <f t="shared" si="52"/>
        <v>1.1346349540585741</v>
      </c>
      <c r="O100" s="4">
        <f t="shared" si="52"/>
        <v>1.1699602823588615</v>
      </c>
      <c r="P100" s="4">
        <f t="shared" si="52"/>
        <v>1.1833875894800472</v>
      </c>
      <c r="Q100" s="4">
        <f t="shared" si="52"/>
        <v>1.1998935978901453</v>
      </c>
      <c r="R100" s="4">
        <f t="shared" si="52"/>
        <v>1.221895163999269</v>
      </c>
      <c r="S100" s="4">
        <f t="shared" si="52"/>
        <v>1.2468588423456632</v>
      </c>
      <c r="T100" s="4">
        <f t="shared" si="52"/>
        <v>1.2999817202484141</v>
      </c>
      <c r="U100" s="4">
        <f t="shared" si="52"/>
        <v>1.3308682955702467</v>
      </c>
      <c r="V100" s="4">
        <f t="shared" si="52"/>
        <v>1.3531326487843818</v>
      </c>
      <c r="W100" s="4">
        <f t="shared" si="52"/>
        <v>1.3814170372778722</v>
      </c>
      <c r="X100" s="4">
        <f t="shared" si="52"/>
        <v>1.4009821230771007</v>
      </c>
      <c r="Y100" s="4">
        <f t="shared" si="52"/>
        <v>1.4196836418512508</v>
      </c>
      <c r="Z100" s="4">
        <f t="shared" si="52"/>
        <v>1.4273660523114846</v>
      </c>
      <c r="AA100" s="4">
        <f t="shared" si="52"/>
        <v>1.4394770574961691</v>
      </c>
      <c r="AB100" s="4">
        <f t="shared" si="52"/>
        <v>1.452093031796106</v>
      </c>
      <c r="AC100" s="4">
        <f t="shared" si="52"/>
        <v>1.4568801089956778</v>
      </c>
      <c r="AD100" s="4">
        <f t="shared" si="52"/>
        <v>1.4678910791629201</v>
      </c>
      <c r="AE100" s="4">
        <f t="shared" si="52"/>
        <v>1.4495336135258166</v>
      </c>
      <c r="AF100" s="4">
        <f t="shared" si="52"/>
        <v>1.4429766337180356</v>
      </c>
      <c r="AG100" s="4">
        <f t="shared" si="52"/>
        <v>1.4615134271687282</v>
      </c>
      <c r="AH100" s="4">
        <f t="shared" si="52"/>
        <v>1.4769690952017123</v>
      </c>
      <c r="AI100" s="4">
        <f t="shared" si="52"/>
        <v>1.486108984242168</v>
      </c>
      <c r="AJ100" s="4">
        <f t="shared" si="52"/>
        <v>1.5084166831878787</v>
      </c>
      <c r="AK100" s="4">
        <f t="shared" si="52"/>
        <v>1.5022199173757877</v>
      </c>
      <c r="AL100" s="4">
        <f t="shared" si="52"/>
        <v>1.5011339076749541</v>
      </c>
      <c r="AM100" s="4">
        <f t="shared" si="52"/>
        <v>1.4894712508829182</v>
      </c>
      <c r="AN100" s="4">
        <f t="shared" si="52"/>
        <v>1.5011995900218689</v>
      </c>
      <c r="AO100" s="4">
        <f t="shared" si="52"/>
        <v>1.5100746141326302</v>
      </c>
    </row>
    <row r="101" spans="2:41" x14ac:dyDescent="0.2">
      <c r="B101" t="s">
        <v>2357</v>
      </c>
      <c r="C101" t="s">
        <v>11</v>
      </c>
      <c r="D101" t="s">
        <v>2648</v>
      </c>
      <c r="E101" t="s">
        <v>2672</v>
      </c>
      <c r="F101" t="s">
        <v>2942</v>
      </c>
      <c r="G101" t="s">
        <v>2651</v>
      </c>
      <c r="I101" t="s">
        <v>2165</v>
      </c>
      <c r="J101" t="s">
        <v>2689</v>
      </c>
      <c r="L101" s="4">
        <f t="shared" si="32"/>
        <v>1.4583166938943677</v>
      </c>
      <c r="M101" s="4">
        <f t="shared" ref="M101:AO101" si="53">$L101+($L101*M68)</f>
        <v>1.3879220714685852</v>
      </c>
      <c r="N101" s="4">
        <f t="shared" si="53"/>
        <v>1.2278721421338101</v>
      </c>
      <c r="O101" s="4">
        <f t="shared" si="53"/>
        <v>1.2102430117653515</v>
      </c>
      <c r="P101" s="4">
        <f t="shared" si="53"/>
        <v>1.1941542420950138</v>
      </c>
      <c r="Q101" s="4">
        <f t="shared" si="53"/>
        <v>1.2058336946365682</v>
      </c>
      <c r="R101" s="4">
        <f t="shared" si="53"/>
        <v>1.2193628151672069</v>
      </c>
      <c r="S101" s="4">
        <f t="shared" si="53"/>
        <v>1.2331180145667964</v>
      </c>
      <c r="T101" s="4">
        <f t="shared" si="53"/>
        <v>1.2428843677490911</v>
      </c>
      <c r="U101" s="4">
        <f t="shared" si="53"/>
        <v>1.2767556805102946</v>
      </c>
      <c r="V101" s="4">
        <f t="shared" si="53"/>
        <v>1.2936401415994085</v>
      </c>
      <c r="W101" s="4">
        <f t="shared" si="53"/>
        <v>1.3083901572832008</v>
      </c>
      <c r="X101" s="4">
        <f t="shared" si="53"/>
        <v>1.3162659208736318</v>
      </c>
      <c r="Y101" s="4">
        <f t="shared" si="53"/>
        <v>1.328180109886981</v>
      </c>
      <c r="Z101" s="4">
        <f t="shared" si="53"/>
        <v>1.3337044108274514</v>
      </c>
      <c r="AA101" s="4">
        <f t="shared" si="53"/>
        <v>1.3461833064156812</v>
      </c>
      <c r="AB101" s="4">
        <f t="shared" si="53"/>
        <v>1.3586267635496003</v>
      </c>
      <c r="AC101" s="4">
        <f t="shared" si="53"/>
        <v>1.3764930545186504</v>
      </c>
      <c r="AD101" s="4">
        <f t="shared" si="53"/>
        <v>1.3854427071659328</v>
      </c>
      <c r="AE101" s="4">
        <f t="shared" si="53"/>
        <v>1.3858681994870716</v>
      </c>
      <c r="AF101" s="4">
        <f t="shared" si="53"/>
        <v>1.401429778861522</v>
      </c>
      <c r="AG101" s="4">
        <f t="shared" si="53"/>
        <v>1.4104563687394167</v>
      </c>
      <c r="AH101" s="4">
        <f t="shared" si="53"/>
        <v>1.4343090457714327</v>
      </c>
      <c r="AI101" s="4">
        <f t="shared" si="53"/>
        <v>1.4506607179814863</v>
      </c>
      <c r="AJ101" s="4">
        <f t="shared" si="53"/>
        <v>1.4567785841729861</v>
      </c>
      <c r="AK101" s="4">
        <f t="shared" si="53"/>
        <v>1.4705904620125316</v>
      </c>
      <c r="AL101" s="4">
        <f t="shared" si="53"/>
        <v>1.4751488053449473</v>
      </c>
      <c r="AM101" s="4">
        <f t="shared" si="53"/>
        <v>1.4714713442432992</v>
      </c>
      <c r="AN101" s="4">
        <f t="shared" si="53"/>
        <v>1.4731861844974161</v>
      </c>
      <c r="AO101" s="4">
        <f t="shared" si="53"/>
        <v>1.4750813337601114</v>
      </c>
    </row>
    <row r="102" spans="2:41" x14ac:dyDescent="0.2">
      <c r="B102" t="s">
        <v>2357</v>
      </c>
      <c r="C102" t="s">
        <v>13</v>
      </c>
      <c r="D102" t="s">
        <v>2648</v>
      </c>
      <c r="E102" t="s">
        <v>2672</v>
      </c>
      <c r="F102" t="s">
        <v>2942</v>
      </c>
      <c r="G102" t="s">
        <v>2652</v>
      </c>
      <c r="I102" t="s">
        <v>2166</v>
      </c>
      <c r="J102" t="s">
        <v>2689</v>
      </c>
      <c r="L102" s="4">
        <f t="shared" si="32"/>
        <v>1.4583166938943677</v>
      </c>
      <c r="M102" s="4">
        <f t="shared" ref="M102:AO102" si="54">$L102+($L102*M69)</f>
        <v>1.3879220714685852</v>
      </c>
      <c r="N102" s="4">
        <f t="shared" si="54"/>
        <v>1.2071707171025445</v>
      </c>
      <c r="O102" s="4">
        <f t="shared" si="54"/>
        <v>1.1644395021768814</v>
      </c>
      <c r="P102" s="4">
        <f t="shared" si="54"/>
        <v>1.1422583773847597</v>
      </c>
      <c r="Q102" s="4">
        <f t="shared" si="54"/>
        <v>1.1456418840111557</v>
      </c>
      <c r="R102" s="4">
        <f t="shared" si="54"/>
        <v>1.1586217084999775</v>
      </c>
      <c r="S102" s="4">
        <f t="shared" si="54"/>
        <v>1.1631614091276012</v>
      </c>
      <c r="T102" s="4">
        <f t="shared" si="54"/>
        <v>1.1687713049015287</v>
      </c>
      <c r="U102" s="4">
        <f t="shared" si="54"/>
        <v>1.1841003987809242</v>
      </c>
      <c r="V102" s="4">
        <f t="shared" si="54"/>
        <v>1.1977612303095064</v>
      </c>
      <c r="W102" s="4">
        <f t="shared" si="54"/>
        <v>1.2077584529009919</v>
      </c>
      <c r="X102" s="4">
        <f t="shared" si="54"/>
        <v>1.2087690260223725</v>
      </c>
      <c r="Y102" s="4">
        <f t="shared" si="54"/>
        <v>1.2088093704516287</v>
      </c>
      <c r="Z102" s="4">
        <f t="shared" si="54"/>
        <v>1.209279766872855</v>
      </c>
      <c r="AA102" s="4">
        <f t="shared" si="54"/>
        <v>1.2101902581053512</v>
      </c>
      <c r="AB102" s="4">
        <f t="shared" si="54"/>
        <v>1.2096239931619583</v>
      </c>
      <c r="AC102" s="4">
        <f t="shared" si="54"/>
        <v>1.2209104482517179</v>
      </c>
      <c r="AD102" s="4">
        <f t="shared" si="54"/>
        <v>1.2274700830577041</v>
      </c>
      <c r="AE102" s="4">
        <f t="shared" si="54"/>
        <v>1.2500226767292142</v>
      </c>
      <c r="AF102" s="4">
        <f t="shared" si="54"/>
        <v>1.2619035628302877</v>
      </c>
      <c r="AG102" s="4">
        <f t="shared" si="54"/>
        <v>1.2717138966350332</v>
      </c>
      <c r="AH102" s="4">
        <f t="shared" si="54"/>
        <v>1.2859783362339452</v>
      </c>
      <c r="AI102" s="4">
        <f t="shared" si="54"/>
        <v>1.2940487804536762</v>
      </c>
      <c r="AJ102" s="4">
        <f t="shared" si="54"/>
        <v>1.296585977543331</v>
      </c>
      <c r="AK102" s="4">
        <f t="shared" si="54"/>
        <v>1.3055049245591908</v>
      </c>
      <c r="AL102" s="4">
        <f t="shared" si="54"/>
        <v>1.297033402458343</v>
      </c>
      <c r="AM102" s="4">
        <f t="shared" si="54"/>
        <v>1.3026614791982445</v>
      </c>
      <c r="AN102" s="4">
        <f t="shared" si="54"/>
        <v>1.3192701090607275</v>
      </c>
      <c r="AO102" s="4">
        <f t="shared" si="54"/>
        <v>1.3343061142251551</v>
      </c>
    </row>
    <row r="103" spans="2:41" x14ac:dyDescent="0.2">
      <c r="B103" t="s">
        <v>2357</v>
      </c>
      <c r="C103" t="s">
        <v>15</v>
      </c>
      <c r="D103" t="s">
        <v>2648</v>
      </c>
      <c r="E103" t="s">
        <v>2672</v>
      </c>
      <c r="F103" t="s">
        <v>2942</v>
      </c>
      <c r="G103" t="s">
        <v>2653</v>
      </c>
      <c r="I103" t="s">
        <v>2167</v>
      </c>
      <c r="J103" t="s">
        <v>2689</v>
      </c>
      <c r="L103" s="4">
        <f t="shared" si="32"/>
        <v>1.4583166938943677</v>
      </c>
      <c r="M103" s="4">
        <f t="shared" ref="M103:AO103" si="55">$L103+($L103*M70)</f>
        <v>1.3879220714685852</v>
      </c>
      <c r="N103" s="4">
        <f t="shared" si="55"/>
        <v>1.2162625853058882</v>
      </c>
      <c r="O103" s="4">
        <f t="shared" si="55"/>
        <v>1.2514835029158691</v>
      </c>
      <c r="P103" s="4">
        <f t="shared" si="55"/>
        <v>1.2659670953014552</v>
      </c>
      <c r="Q103" s="4">
        <f t="shared" si="55"/>
        <v>1.2823716366062134</v>
      </c>
      <c r="R103" s="4">
        <f t="shared" si="55"/>
        <v>1.3035816669459268</v>
      </c>
      <c r="S103" s="4">
        <f t="shared" si="55"/>
        <v>1.3286894655210084</v>
      </c>
      <c r="T103" s="4">
        <f t="shared" si="55"/>
        <v>1.3818218090695362</v>
      </c>
      <c r="U103" s="4">
        <f t="shared" si="55"/>
        <v>1.4127555394681959</v>
      </c>
      <c r="V103" s="4">
        <f t="shared" si="55"/>
        <v>1.4349380494767729</v>
      </c>
      <c r="W103" s="4">
        <f t="shared" si="55"/>
        <v>1.4631236835804822</v>
      </c>
      <c r="X103" s="4">
        <f t="shared" si="55"/>
        <v>1.482696965243737</v>
      </c>
      <c r="Y103" s="4">
        <f t="shared" si="55"/>
        <v>1.501310465055633</v>
      </c>
      <c r="Z103" s="4">
        <f t="shared" si="55"/>
        <v>1.508983640739499</v>
      </c>
      <c r="AA103" s="4">
        <f t="shared" si="55"/>
        <v>1.521072424743549</v>
      </c>
      <c r="AB103" s="4">
        <f t="shared" si="55"/>
        <v>1.5383332029696435</v>
      </c>
      <c r="AC103" s="4">
        <f t="shared" si="55"/>
        <v>1.5436939906510545</v>
      </c>
      <c r="AD103" s="4">
        <f t="shared" si="55"/>
        <v>1.5597556331658122</v>
      </c>
      <c r="AE103" s="4">
        <f t="shared" si="55"/>
        <v>1.5499295425238895</v>
      </c>
      <c r="AF103" s="4">
        <f t="shared" si="55"/>
        <v>1.5459282293584988</v>
      </c>
      <c r="AG103" s="4">
        <f t="shared" si="55"/>
        <v>1.563748231011006</v>
      </c>
      <c r="AH103" s="4">
        <f t="shared" si="55"/>
        <v>1.5815907424309092</v>
      </c>
      <c r="AI103" s="4">
        <f t="shared" si="55"/>
        <v>1.5951008162352902</v>
      </c>
      <c r="AJ103" s="4">
        <f t="shared" si="55"/>
        <v>1.6148781864562696</v>
      </c>
      <c r="AK103" s="4">
        <f t="shared" si="55"/>
        <v>1.6139346808982589</v>
      </c>
      <c r="AL103" s="4">
        <f t="shared" si="55"/>
        <v>1.613731342666114</v>
      </c>
      <c r="AM103" s="4">
        <f t="shared" si="55"/>
        <v>1.6020825380386297</v>
      </c>
      <c r="AN103" s="4">
        <f t="shared" si="55"/>
        <v>1.6140538672307536</v>
      </c>
      <c r="AO103" s="4">
        <f t="shared" si="55"/>
        <v>1.6227825778534404</v>
      </c>
    </row>
    <row r="104" spans="2:41" x14ac:dyDescent="0.2">
      <c r="B104" t="s">
        <v>2646</v>
      </c>
      <c r="C104" t="s">
        <v>11</v>
      </c>
      <c r="D104" t="s">
        <v>2648</v>
      </c>
      <c r="E104" t="s">
        <v>2672</v>
      </c>
      <c r="F104" t="s">
        <v>2942</v>
      </c>
      <c r="G104" t="s">
        <v>2651</v>
      </c>
      <c r="I104" t="s">
        <v>2454</v>
      </c>
      <c r="J104" t="s">
        <v>2689</v>
      </c>
      <c r="L104" s="4">
        <f t="shared" si="32"/>
        <v>1.7076901130797759</v>
      </c>
      <c r="M104" s="4">
        <f t="shared" ref="M104:AO104" si="56">$L104+($L104*M71)</f>
        <v>1.6671070802892813</v>
      </c>
      <c r="N104" s="4">
        <f t="shared" si="56"/>
        <v>1.5628312177176997</v>
      </c>
      <c r="O104" s="4">
        <f t="shared" si="56"/>
        <v>1.5845095666539566</v>
      </c>
      <c r="P104" s="4">
        <f t="shared" si="56"/>
        <v>1.5825001370337117</v>
      </c>
      <c r="Q104" s="4">
        <f t="shared" si="56"/>
        <v>1.598660937959717</v>
      </c>
      <c r="R104" s="4">
        <f t="shared" si="56"/>
        <v>1.6156249335602972</v>
      </c>
      <c r="S104" s="4">
        <f t="shared" si="56"/>
        <v>1.6303845303245708</v>
      </c>
      <c r="T104" s="4">
        <f t="shared" si="56"/>
        <v>1.6396268099480023</v>
      </c>
      <c r="U104" s="4">
        <f t="shared" si="56"/>
        <v>1.6657078385175279</v>
      </c>
      <c r="V104" s="4">
        <f t="shared" si="56"/>
        <v>1.8645300341491617</v>
      </c>
      <c r="W104" s="4">
        <f t="shared" si="56"/>
        <v>1.8749343372264031</v>
      </c>
      <c r="X104" s="4">
        <f t="shared" si="56"/>
        <v>1.9105589877157061</v>
      </c>
      <c r="Y104" s="4">
        <f t="shared" si="56"/>
        <v>1.9170895906934873</v>
      </c>
      <c r="Z104" s="4">
        <f t="shared" si="56"/>
        <v>1.9225258726717034</v>
      </c>
      <c r="AA104" s="4">
        <f t="shared" si="56"/>
        <v>1.9291569038424823</v>
      </c>
      <c r="AB104" s="4">
        <f t="shared" si="56"/>
        <v>1.9355930235145518</v>
      </c>
      <c r="AC104" s="4">
        <f t="shared" si="56"/>
        <v>1.9533762592136452</v>
      </c>
      <c r="AD104" s="4">
        <f t="shared" si="56"/>
        <v>1.9538000777315676</v>
      </c>
      <c r="AE104" s="4">
        <f t="shared" si="56"/>
        <v>1.9691655912602624</v>
      </c>
      <c r="AF104" s="4">
        <f t="shared" si="56"/>
        <v>1.9790769881488814</v>
      </c>
      <c r="AG104" s="4">
        <f t="shared" si="56"/>
        <v>1.9823162013945332</v>
      </c>
      <c r="AH104" s="4">
        <f t="shared" si="56"/>
        <v>1.9987238017189637</v>
      </c>
      <c r="AI104" s="4">
        <f t="shared" si="56"/>
        <v>2.0120881392087919</v>
      </c>
      <c r="AJ104" s="4">
        <f t="shared" si="56"/>
        <v>2.0204239678143883</v>
      </c>
      <c r="AK104" s="4">
        <f t="shared" si="56"/>
        <v>2.0320647497299036</v>
      </c>
      <c r="AL104" s="4">
        <f t="shared" si="56"/>
        <v>2.0378831205803305</v>
      </c>
      <c r="AM104" s="4">
        <f t="shared" si="56"/>
        <v>2.0337865160662965</v>
      </c>
      <c r="AN104" s="4">
        <f t="shared" si="56"/>
        <v>2.0350472361925349</v>
      </c>
      <c r="AO104" s="4">
        <f t="shared" si="56"/>
        <v>2.0393994131425437</v>
      </c>
    </row>
    <row r="105" spans="2:41" x14ac:dyDescent="0.2">
      <c r="B105" t="s">
        <v>2646</v>
      </c>
      <c r="C105" t="s">
        <v>13</v>
      </c>
      <c r="D105" t="s">
        <v>2648</v>
      </c>
      <c r="E105" t="s">
        <v>2672</v>
      </c>
      <c r="F105" t="s">
        <v>2942</v>
      </c>
      <c r="G105" t="s">
        <v>2652</v>
      </c>
      <c r="I105" t="s">
        <v>2455</v>
      </c>
      <c r="J105" t="s">
        <v>2689</v>
      </c>
      <c r="L105" s="4">
        <f t="shared" si="32"/>
        <v>1.7076797816737146</v>
      </c>
      <c r="M105" s="4">
        <f t="shared" ref="M105:AO105" si="57">$L105+($L105*M72)</f>
        <v>1.6671116976774649</v>
      </c>
      <c r="N105" s="4">
        <f t="shared" si="57"/>
        <v>1.5416046802152297</v>
      </c>
      <c r="O105" s="4">
        <f t="shared" si="57"/>
        <v>1.5374790438729897</v>
      </c>
      <c r="P105" s="4">
        <f t="shared" si="57"/>
        <v>1.5313655642002644</v>
      </c>
      <c r="Q105" s="4">
        <f t="shared" si="57"/>
        <v>1.5391722978373477</v>
      </c>
      <c r="R105" s="4">
        <f t="shared" si="57"/>
        <v>1.555027369948232</v>
      </c>
      <c r="S105" s="4">
        <f t="shared" si="57"/>
        <v>1.5608881630525977</v>
      </c>
      <c r="T105" s="4">
        <f t="shared" si="57"/>
        <v>1.567750005915215</v>
      </c>
      <c r="U105" s="4">
        <f t="shared" si="57"/>
        <v>1.5813239728285895</v>
      </c>
      <c r="V105" s="4">
        <f t="shared" si="57"/>
        <v>1.7655305764899321</v>
      </c>
      <c r="W105" s="4">
        <f t="shared" si="57"/>
        <v>1.8008035551516857</v>
      </c>
      <c r="X105" s="4">
        <f t="shared" si="57"/>
        <v>1.8020233536751453</v>
      </c>
      <c r="Y105" s="4">
        <f t="shared" si="57"/>
        <v>1.8011787179416208</v>
      </c>
      <c r="Z105" s="4">
        <f t="shared" si="57"/>
        <v>1.8016198516652322</v>
      </c>
      <c r="AA105" s="4">
        <f t="shared" si="57"/>
        <v>1.8022618994921917</v>
      </c>
      <c r="AB105" s="4">
        <f t="shared" si="57"/>
        <v>1.798450765002622</v>
      </c>
      <c r="AC105" s="4">
        <f t="shared" si="57"/>
        <v>1.807973839544982</v>
      </c>
      <c r="AD105" s="4">
        <f t="shared" si="57"/>
        <v>1.8096669203572828</v>
      </c>
      <c r="AE105" s="4">
        <f t="shared" si="57"/>
        <v>1.8327011076163648</v>
      </c>
      <c r="AF105" s="4">
        <f t="shared" si="57"/>
        <v>1.840472575951194</v>
      </c>
      <c r="AG105" s="4">
        <f t="shared" si="57"/>
        <v>1.8407781893316102</v>
      </c>
      <c r="AH105" s="4">
        <f t="shared" si="57"/>
        <v>1.8528834804984171</v>
      </c>
      <c r="AI105" s="4">
        <f t="shared" si="57"/>
        <v>1.8612100166102932</v>
      </c>
      <c r="AJ105" s="4">
        <f t="shared" si="57"/>
        <v>1.8636865527626834</v>
      </c>
      <c r="AK105" s="4">
        <f t="shared" si="57"/>
        <v>1.8734470764923961</v>
      </c>
      <c r="AL105" s="4">
        <f t="shared" si="57"/>
        <v>1.8644670645178052</v>
      </c>
      <c r="AM105" s="4">
        <f t="shared" si="57"/>
        <v>1.8705647873533529</v>
      </c>
      <c r="AN105" s="4">
        <f t="shared" si="57"/>
        <v>1.8861077817403635</v>
      </c>
      <c r="AO105" s="4">
        <f t="shared" si="57"/>
        <v>1.8988580643190975</v>
      </c>
    </row>
    <row r="106" spans="2:41" x14ac:dyDescent="0.2">
      <c r="B106" t="s">
        <v>2646</v>
      </c>
      <c r="C106" t="s">
        <v>15</v>
      </c>
      <c r="D106" t="s">
        <v>2648</v>
      </c>
      <c r="E106" t="s">
        <v>2672</v>
      </c>
      <c r="F106" t="s">
        <v>2942</v>
      </c>
      <c r="G106" t="s">
        <v>2653</v>
      </c>
      <c r="I106" t="s">
        <v>2456</v>
      </c>
      <c r="J106" t="s">
        <v>2689</v>
      </c>
      <c r="L106" s="4">
        <f t="shared" si="32"/>
        <v>1.7076801856951807</v>
      </c>
      <c r="M106" s="4">
        <f t="shared" ref="M106:AO106" si="58">$L106+($L106*M73)</f>
        <v>1.667111466808056</v>
      </c>
      <c r="N106" s="4">
        <f t="shared" si="58"/>
        <v>1.5561259043145137</v>
      </c>
      <c r="O106" s="4">
        <f t="shared" si="58"/>
        <v>1.6162661733443247</v>
      </c>
      <c r="P106" s="4">
        <f t="shared" si="58"/>
        <v>1.6369913202073845</v>
      </c>
      <c r="Q106" s="4">
        <f t="shared" si="58"/>
        <v>1.6593279932639486</v>
      </c>
      <c r="R106" s="4">
        <f t="shared" si="58"/>
        <v>1.6840171101654631</v>
      </c>
      <c r="S106" s="4">
        <f t="shared" si="58"/>
        <v>1.709476061111924</v>
      </c>
      <c r="T106" s="4">
        <f t="shared" si="58"/>
        <v>1.7637757381106727</v>
      </c>
      <c r="U106" s="4">
        <f t="shared" si="58"/>
        <v>1.787098512131243</v>
      </c>
      <c r="V106" s="4">
        <f t="shared" si="58"/>
        <v>1.8117011684390154</v>
      </c>
      <c r="W106" s="4">
        <f t="shared" si="58"/>
        <v>1.8627413156841035</v>
      </c>
      <c r="X106" s="4">
        <f t="shared" si="58"/>
        <v>2.0419102911195508</v>
      </c>
      <c r="Y106" s="4">
        <f t="shared" si="58"/>
        <v>2.0551608099906487</v>
      </c>
      <c r="Z106" s="4">
        <f t="shared" si="58"/>
        <v>2.0884678779157895</v>
      </c>
      <c r="AA106" s="4">
        <f t="shared" si="58"/>
        <v>2.0990327506671234</v>
      </c>
      <c r="AB106" s="4">
        <f t="shared" si="58"/>
        <v>2.1114591811821151</v>
      </c>
      <c r="AC106" s="4">
        <f t="shared" si="58"/>
        <v>2.1162666903243994</v>
      </c>
      <c r="AD106" s="4">
        <f t="shared" si="58"/>
        <v>2.1237389519049179</v>
      </c>
      <c r="AE106" s="4">
        <f t="shared" si="58"/>
        <v>2.1105546925542571</v>
      </c>
      <c r="AF106" s="4">
        <f t="shared" si="58"/>
        <v>2.1127429882492725</v>
      </c>
      <c r="AG106" s="4">
        <f t="shared" si="58"/>
        <v>2.1250307239666926</v>
      </c>
      <c r="AH106" s="4">
        <f t="shared" si="58"/>
        <v>2.1465199331394698</v>
      </c>
      <c r="AI106" s="4">
        <f t="shared" si="58"/>
        <v>2.1500503881448156</v>
      </c>
      <c r="AJ106" s="4">
        <f t="shared" si="58"/>
        <v>2.16691401326975</v>
      </c>
      <c r="AK106" s="4">
        <f t="shared" si="58"/>
        <v>2.1730192393610968</v>
      </c>
      <c r="AL106" s="4">
        <f t="shared" si="58"/>
        <v>2.1744668482740752</v>
      </c>
      <c r="AM106" s="4">
        <f t="shared" si="58"/>
        <v>2.1708465273512019</v>
      </c>
      <c r="AN106" s="4">
        <f t="shared" si="58"/>
        <v>2.1791653870552223</v>
      </c>
      <c r="AO106" s="4">
        <f t="shared" si="58"/>
        <v>2.1877957473095933</v>
      </c>
    </row>
    <row r="107" spans="2:41" x14ac:dyDescent="0.2">
      <c r="B107" t="s">
        <v>2704</v>
      </c>
      <c r="C107" t="s">
        <v>11</v>
      </c>
      <c r="D107" t="s">
        <v>2648</v>
      </c>
      <c r="E107" t="s">
        <v>2672</v>
      </c>
      <c r="F107" t="s">
        <v>2942</v>
      </c>
      <c r="G107" t="s">
        <v>2651</v>
      </c>
      <c r="I107" t="s">
        <v>3060</v>
      </c>
      <c r="J107" t="s">
        <v>2689</v>
      </c>
      <c r="L107" s="4">
        <f t="shared" si="32"/>
        <v>1.4750432403075948</v>
      </c>
      <c r="M107" s="4">
        <f t="shared" ref="M107:AB109" si="59">$L107+($L107*M74)</f>
        <v>1.4153981861604983</v>
      </c>
      <c r="N107" s="4">
        <f t="shared" si="59"/>
        <v>1.2538252690506437</v>
      </c>
      <c r="O107" s="4">
        <f t="shared" si="59"/>
        <v>1.2421867381118683</v>
      </c>
      <c r="P107" s="4">
        <f t="shared" si="59"/>
        <v>1.2265681339933479</v>
      </c>
      <c r="Q107" s="4">
        <f t="shared" si="59"/>
        <v>1.2379663298771557</v>
      </c>
      <c r="R107" s="4">
        <f t="shared" si="59"/>
        <v>1.2519542456412089</v>
      </c>
      <c r="S107" s="4">
        <f t="shared" si="59"/>
        <v>1.2657228354665313</v>
      </c>
      <c r="T107" s="4">
        <f t="shared" si="59"/>
        <v>1.2761358538639693</v>
      </c>
      <c r="U107" s="4">
        <f t="shared" si="59"/>
        <v>1.3092872580899639</v>
      </c>
      <c r="V107" s="4">
        <f t="shared" si="59"/>
        <v>1.3262282821843294</v>
      </c>
      <c r="W107" s="4">
        <f t="shared" si="59"/>
        <v>1.3410454231488442</v>
      </c>
      <c r="X107" s="4">
        <f t="shared" si="59"/>
        <v>1.3488533688503255</v>
      </c>
      <c r="Y107" s="4">
        <f t="shared" si="59"/>
        <v>1.3607928380639809</v>
      </c>
      <c r="Z107" s="4">
        <f t="shared" si="59"/>
        <v>1.3663521734372959</v>
      </c>
      <c r="AA107" s="4">
        <f t="shared" si="59"/>
        <v>1.376896614245916</v>
      </c>
      <c r="AB107" s="4">
        <f t="shared" si="59"/>
        <v>1.3863177599441181</v>
      </c>
      <c r="AC107" s="4">
        <f t="shared" ref="N107:AO109" si="60">$L107+($L107*AC74)</f>
        <v>1.4021047255792909</v>
      </c>
      <c r="AD107" s="4">
        <f t="shared" si="60"/>
        <v>1.4021925713894881</v>
      </c>
      <c r="AE107" s="4">
        <f t="shared" si="60"/>
        <v>1.4153672496596668</v>
      </c>
      <c r="AF107" s="4">
        <f t="shared" si="60"/>
        <v>1.4239887214417843</v>
      </c>
      <c r="AG107" s="4">
        <f t="shared" si="60"/>
        <v>1.4257287264615033</v>
      </c>
      <c r="AH107" s="4">
        <f t="shared" si="60"/>
        <v>1.4394439277359501</v>
      </c>
      <c r="AI107" s="4">
        <f t="shared" si="60"/>
        <v>1.4536711396426298</v>
      </c>
      <c r="AJ107" s="4">
        <f t="shared" si="60"/>
        <v>1.4577984497880863</v>
      </c>
      <c r="AK107" s="4">
        <f t="shared" si="60"/>
        <v>1.4702969692760974</v>
      </c>
      <c r="AL107" s="4">
        <f t="shared" si="60"/>
        <v>1.4752042140031532</v>
      </c>
      <c r="AM107" s="4">
        <f t="shared" si="60"/>
        <v>1.4713417687873906</v>
      </c>
      <c r="AN107" s="4">
        <f t="shared" si="60"/>
        <v>1.4724871119263863</v>
      </c>
      <c r="AO107" s="4">
        <f t="shared" si="60"/>
        <v>1.4714253435135176</v>
      </c>
    </row>
    <row r="108" spans="2:41" x14ac:dyDescent="0.2">
      <c r="B108" t="s">
        <v>2704</v>
      </c>
      <c r="C108" t="s">
        <v>13</v>
      </c>
      <c r="D108" t="s">
        <v>2648</v>
      </c>
      <c r="E108" t="s">
        <v>2672</v>
      </c>
      <c r="F108" t="s">
        <v>2942</v>
      </c>
      <c r="G108" t="s">
        <v>2652</v>
      </c>
      <c r="I108" t="s">
        <v>3061</v>
      </c>
      <c r="J108" t="s">
        <v>2689</v>
      </c>
      <c r="L108" s="4">
        <f t="shared" si="32"/>
        <v>1.4750431248728901</v>
      </c>
      <c r="M108" s="4">
        <f t="shared" si="59"/>
        <v>1.4153982438778507</v>
      </c>
      <c r="N108" s="4">
        <f t="shared" si="60"/>
        <v>1.2347743871430357</v>
      </c>
      <c r="O108" s="4">
        <f t="shared" si="60"/>
        <v>1.1931024587840926</v>
      </c>
      <c r="P108" s="4">
        <f t="shared" si="60"/>
        <v>1.1734842730207502</v>
      </c>
      <c r="Q108" s="4">
        <f t="shared" si="60"/>
        <v>1.178319082470672</v>
      </c>
      <c r="R108" s="4">
        <f t="shared" si="60"/>
        <v>1.1913563357250301</v>
      </c>
      <c r="S108" s="4">
        <f t="shared" si="60"/>
        <v>1.1954042267937248</v>
      </c>
      <c r="T108" s="4">
        <f t="shared" si="60"/>
        <v>1.2019007188162978</v>
      </c>
      <c r="U108" s="4">
        <f t="shared" si="60"/>
        <v>1.2174120840942493</v>
      </c>
      <c r="V108" s="4">
        <f t="shared" si="60"/>
        <v>1.2255238539382256</v>
      </c>
      <c r="W108" s="4">
        <f t="shared" si="60"/>
        <v>1.2357968500389893</v>
      </c>
      <c r="X108" s="4">
        <f t="shared" si="60"/>
        <v>1.2368574641048122</v>
      </c>
      <c r="Y108" s="4">
        <f t="shared" si="60"/>
        <v>1.2362544909253581</v>
      </c>
      <c r="Z108" s="4">
        <f t="shared" si="60"/>
        <v>1.236617590788663</v>
      </c>
      <c r="AA108" s="4">
        <f t="shared" si="60"/>
        <v>1.23712267533862</v>
      </c>
      <c r="AB108" s="4">
        <f t="shared" si="60"/>
        <v>1.2334569885768405</v>
      </c>
      <c r="AC108" s="4">
        <f t="shared" si="60"/>
        <v>1.2421828133319122</v>
      </c>
      <c r="AD108" s="4">
        <f t="shared" si="60"/>
        <v>1.2447732835377379</v>
      </c>
      <c r="AE108" s="4">
        <f t="shared" si="60"/>
        <v>1.2675946669188982</v>
      </c>
      <c r="AF108" s="4">
        <f t="shared" si="60"/>
        <v>1.2745045883359796</v>
      </c>
      <c r="AG108" s="4">
        <f t="shared" si="60"/>
        <v>1.277674136737408</v>
      </c>
      <c r="AH108" s="4">
        <f t="shared" si="60"/>
        <v>1.2872051185570328</v>
      </c>
      <c r="AI108" s="4">
        <f t="shared" si="60"/>
        <v>1.2943825021846613</v>
      </c>
      <c r="AJ108" s="4">
        <f t="shared" si="60"/>
        <v>1.2964615966491295</v>
      </c>
      <c r="AK108" s="4">
        <f t="shared" si="60"/>
        <v>1.3052031782413784</v>
      </c>
      <c r="AL108" s="4">
        <f t="shared" si="60"/>
        <v>1.2968350856358479</v>
      </c>
      <c r="AM108" s="4">
        <f t="shared" si="60"/>
        <v>1.3024512148838236</v>
      </c>
      <c r="AN108" s="4">
        <f t="shared" si="60"/>
        <v>1.3175228893719713</v>
      </c>
      <c r="AO108" s="4">
        <f t="shared" si="60"/>
        <v>1.3306538756064608</v>
      </c>
    </row>
    <row r="109" spans="2:41" x14ac:dyDescent="0.2">
      <c r="B109" t="s">
        <v>2704</v>
      </c>
      <c r="C109" t="s">
        <v>15</v>
      </c>
      <c r="D109" t="s">
        <v>2648</v>
      </c>
      <c r="E109" t="s">
        <v>2672</v>
      </c>
      <c r="F109" t="s">
        <v>2942</v>
      </c>
      <c r="G109" t="s">
        <v>2653</v>
      </c>
      <c r="I109" t="s">
        <v>3062</v>
      </c>
      <c r="J109" t="s">
        <v>2689</v>
      </c>
      <c r="L109" s="4">
        <f t="shared" si="32"/>
        <v>1.4750432403075948</v>
      </c>
      <c r="M109" s="4">
        <f t="shared" si="59"/>
        <v>1.4153982438778507</v>
      </c>
      <c r="N109" s="4">
        <f t="shared" si="60"/>
        <v>1.2494756316641364</v>
      </c>
      <c r="O109" s="4">
        <f t="shared" si="60"/>
        <v>1.29419105372709</v>
      </c>
      <c r="P109" s="4">
        <f t="shared" si="60"/>
        <v>1.3036595276541763</v>
      </c>
      <c r="Q109" s="4">
        <f t="shared" si="60"/>
        <v>1.319349008681318</v>
      </c>
      <c r="R109" s="4">
        <f t="shared" si="60"/>
        <v>1.34076197323171</v>
      </c>
      <c r="S109" s="4">
        <f t="shared" si="60"/>
        <v>1.3622735190198263</v>
      </c>
      <c r="T109" s="4">
        <f t="shared" si="60"/>
        <v>1.4156151456877857</v>
      </c>
      <c r="U109" s="4">
        <f t="shared" si="60"/>
        <v>1.4465001049237538</v>
      </c>
      <c r="V109" s="4">
        <f t="shared" si="60"/>
        <v>1.4685711050076915</v>
      </c>
      <c r="W109" s="4">
        <f t="shared" si="60"/>
        <v>1.4957935519362566</v>
      </c>
      <c r="X109" s="4">
        <f t="shared" si="60"/>
        <v>1.5153211214564914</v>
      </c>
      <c r="Y109" s="4">
        <f t="shared" si="60"/>
        <v>1.533934101812217</v>
      </c>
      <c r="Z109" s="4">
        <f t="shared" si="60"/>
        <v>1.5416047956499344</v>
      </c>
      <c r="AA109" s="4">
        <f t="shared" si="60"/>
        <v>1.553714357900811</v>
      </c>
      <c r="AB109" s="4">
        <f t="shared" si="60"/>
        <v>1.566004806333789</v>
      </c>
      <c r="AC109" s="4">
        <f t="shared" si="60"/>
        <v>1.5709413137584594</v>
      </c>
      <c r="AD109" s="4">
        <f t="shared" si="60"/>
        <v>1.5818586663802752</v>
      </c>
      <c r="AE109" s="4">
        <f t="shared" si="60"/>
        <v>1.5635582254872415</v>
      </c>
      <c r="AF109" s="4">
        <f t="shared" si="60"/>
        <v>1.5570464960836623</v>
      </c>
      <c r="AG109" s="4">
        <f t="shared" si="60"/>
        <v>1.575545946407418</v>
      </c>
      <c r="AH109" s="4">
        <f t="shared" si="60"/>
        <v>1.5909308529664854</v>
      </c>
      <c r="AI109" s="4">
        <f t="shared" si="60"/>
        <v>1.6001039872018641</v>
      </c>
      <c r="AJ109" s="4">
        <f t="shared" si="60"/>
        <v>1.6224167652745769</v>
      </c>
      <c r="AK109" s="4">
        <f t="shared" si="60"/>
        <v>1.6161157042068843</v>
      </c>
      <c r="AL109" s="4">
        <f t="shared" si="60"/>
        <v>1.6148183335619366</v>
      </c>
      <c r="AM109" s="4">
        <f t="shared" si="60"/>
        <v>1.6033172853563342</v>
      </c>
      <c r="AN109" s="4">
        <f t="shared" si="60"/>
        <v>1.6152405937113463</v>
      </c>
      <c r="AO109" s="4">
        <f t="shared" si="60"/>
        <v>1.6242008086340993</v>
      </c>
    </row>
  </sheetData>
  <phoneticPr fontId="3" type="noConversion"/>
  <hyperlinks>
    <hyperlink ref="D3" r:id="rId1" xr:uid="{7843DA95-F3AB-DE4F-A85D-775AAE38750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D93CF-77C4-ED44-8468-D61D1B2EADDF}">
  <dimension ref="A1:K63"/>
  <sheetViews>
    <sheetView workbookViewId="0">
      <selection activeCell="J4" sqref="J4"/>
    </sheetView>
  </sheetViews>
  <sheetFormatPr baseColWidth="10" defaultColWidth="9.1640625" defaultRowHeight="16" x14ac:dyDescent="0.2"/>
  <cols>
    <col min="1" max="1" width="16" style="41" customWidth="1"/>
    <col min="2" max="2" width="13.33203125" style="90" customWidth="1"/>
    <col min="3" max="3" width="12.6640625" style="41" customWidth="1"/>
    <col min="4" max="4" width="16" style="41" customWidth="1"/>
    <col min="5" max="5" width="13.33203125" style="41" customWidth="1"/>
    <col min="6" max="6" width="9.1640625" style="41"/>
    <col min="7" max="7" width="54" style="41" customWidth="1"/>
    <col min="8" max="16384" width="9.1640625" style="41"/>
  </cols>
  <sheetData>
    <row r="1" spans="1:11" x14ac:dyDescent="0.2">
      <c r="A1" s="126" t="s">
        <v>2841</v>
      </c>
      <c r="B1" s="126"/>
      <c r="C1" s="126"/>
      <c r="D1" s="40"/>
      <c r="E1" s="40"/>
      <c r="F1" s="40"/>
    </row>
    <row r="2" spans="1:11" ht="17" x14ac:dyDescent="0.2">
      <c r="A2" s="42" t="s">
        <v>2842</v>
      </c>
      <c r="B2" s="43"/>
      <c r="C2" s="44"/>
      <c r="D2" s="44"/>
      <c r="E2" s="44"/>
      <c r="F2" s="44"/>
      <c r="G2" s="44"/>
      <c r="I2" s="41" t="s">
        <v>2840</v>
      </c>
      <c r="J2" s="41" t="s">
        <v>2941</v>
      </c>
      <c r="K2" s="91" t="s">
        <v>2940</v>
      </c>
    </row>
    <row r="3" spans="1:11" ht="41" thickBot="1" x14ac:dyDescent="0.25">
      <c r="A3" s="45"/>
      <c r="B3" s="46" t="s">
        <v>2843</v>
      </c>
      <c r="C3" s="47" t="s">
        <v>87</v>
      </c>
      <c r="D3" s="48" t="s">
        <v>2844</v>
      </c>
      <c r="E3" s="48" t="s">
        <v>2845</v>
      </c>
      <c r="F3" s="48" t="s">
        <v>2846</v>
      </c>
      <c r="G3" s="49" t="s">
        <v>2714</v>
      </c>
      <c r="J3" s="92">
        <v>44907</v>
      </c>
    </row>
    <row r="4" spans="1:11" ht="54" thickTop="1" x14ac:dyDescent="0.2">
      <c r="A4" s="50" t="s">
        <v>2703</v>
      </c>
      <c r="B4" s="51">
        <v>0.19400000000000001</v>
      </c>
      <c r="C4" s="51">
        <v>0.219</v>
      </c>
      <c r="D4" s="52" t="s">
        <v>2847</v>
      </c>
      <c r="E4" s="53"/>
      <c r="F4" s="53"/>
      <c r="G4" s="50" t="s">
        <v>2848</v>
      </c>
    </row>
    <row r="5" spans="1:11" x14ac:dyDescent="0.2">
      <c r="A5" s="54"/>
      <c r="B5" s="55"/>
      <c r="C5" s="54"/>
      <c r="D5" s="56"/>
      <c r="E5" s="56"/>
      <c r="F5" s="56"/>
      <c r="G5" s="57"/>
    </row>
    <row r="6" spans="1:11" x14ac:dyDescent="0.2">
      <c r="A6" s="58" t="s">
        <v>2849</v>
      </c>
      <c r="B6" s="59">
        <v>9.5000000000000001E-2</v>
      </c>
      <c r="C6" s="60">
        <v>3.5000000000000003E-2</v>
      </c>
      <c r="D6" s="61"/>
      <c r="E6" s="62" t="s">
        <v>2847</v>
      </c>
      <c r="F6" s="62"/>
      <c r="G6" s="63" t="s">
        <v>2850</v>
      </c>
    </row>
    <row r="7" spans="1:11" x14ac:dyDescent="0.2">
      <c r="A7" s="58" t="s">
        <v>2851</v>
      </c>
      <c r="B7" s="64">
        <v>4.7E-2</v>
      </c>
      <c r="C7" s="60">
        <v>3.2000000000000001E-2</v>
      </c>
      <c r="D7" s="61"/>
      <c r="E7" s="61"/>
      <c r="F7" s="61"/>
      <c r="G7" s="63" t="s">
        <v>2852</v>
      </c>
    </row>
    <row r="8" spans="1:11" ht="40" x14ac:dyDescent="0.2">
      <c r="A8" s="58" t="s">
        <v>2690</v>
      </c>
      <c r="B8" s="64">
        <v>0.05</v>
      </c>
      <c r="C8" s="60">
        <v>3.0499999999999999E-2</v>
      </c>
      <c r="D8" s="62" t="s">
        <v>2847</v>
      </c>
      <c r="E8" s="65"/>
      <c r="F8" s="62" t="s">
        <v>2847</v>
      </c>
      <c r="G8" s="63" t="s">
        <v>2853</v>
      </c>
    </row>
    <row r="9" spans="1:11" ht="53" x14ac:dyDescent="0.2">
      <c r="A9" s="58" t="s">
        <v>2727</v>
      </c>
      <c r="B9" s="64" t="s">
        <v>2854</v>
      </c>
      <c r="C9" s="66" t="s">
        <v>2854</v>
      </c>
      <c r="D9" s="62" t="s">
        <v>2847</v>
      </c>
      <c r="E9" s="67"/>
      <c r="F9" s="62" t="s">
        <v>2847</v>
      </c>
      <c r="G9" s="58" t="s">
        <v>2855</v>
      </c>
    </row>
    <row r="10" spans="1:11" ht="53" x14ac:dyDescent="0.2">
      <c r="A10" s="68" t="s">
        <v>2856</v>
      </c>
      <c r="B10" s="64">
        <v>0.18</v>
      </c>
      <c r="C10" s="60">
        <v>0.02</v>
      </c>
      <c r="D10" s="62" t="s">
        <v>2847</v>
      </c>
      <c r="E10" s="67"/>
      <c r="F10" s="62" t="s">
        <v>2847</v>
      </c>
      <c r="G10" s="58" t="s">
        <v>2857</v>
      </c>
    </row>
    <row r="11" spans="1:11" x14ac:dyDescent="0.2">
      <c r="A11" s="58" t="s">
        <v>2858</v>
      </c>
      <c r="B11" s="64">
        <v>0.06</v>
      </c>
      <c r="C11" s="60">
        <v>0.04</v>
      </c>
      <c r="D11" s="67"/>
      <c r="E11" s="67"/>
      <c r="F11" s="67"/>
      <c r="G11" s="63" t="s">
        <v>2859</v>
      </c>
    </row>
    <row r="12" spans="1:11" x14ac:dyDescent="0.2">
      <c r="A12" s="58" t="s">
        <v>2733</v>
      </c>
      <c r="B12" s="64" t="s">
        <v>2854</v>
      </c>
      <c r="C12" s="66" t="s">
        <v>2854</v>
      </c>
      <c r="D12" s="69"/>
      <c r="E12" s="69"/>
      <c r="F12" s="69"/>
      <c r="G12" s="63" t="s">
        <v>2860</v>
      </c>
    </row>
    <row r="13" spans="1:11" ht="27" x14ac:dyDescent="0.2">
      <c r="A13" s="58" t="s">
        <v>2861</v>
      </c>
      <c r="B13" s="64">
        <v>0.23</v>
      </c>
      <c r="C13" s="64">
        <v>0.05</v>
      </c>
      <c r="D13" s="69"/>
      <c r="E13" s="69"/>
      <c r="F13" s="69"/>
      <c r="G13" s="63" t="s">
        <v>2862</v>
      </c>
    </row>
    <row r="14" spans="1:11" x14ac:dyDescent="0.2">
      <c r="A14" s="58" t="s">
        <v>2863</v>
      </c>
      <c r="B14" s="64">
        <v>0.23499999999999999</v>
      </c>
      <c r="C14" s="70">
        <v>0.23499999999999999</v>
      </c>
      <c r="D14" s="67"/>
      <c r="E14" s="67"/>
      <c r="F14" s="67"/>
      <c r="G14" s="63"/>
    </row>
    <row r="15" spans="1:11" ht="27" x14ac:dyDescent="0.2">
      <c r="A15" s="58" t="s">
        <v>2864</v>
      </c>
      <c r="B15" s="64">
        <v>4.2700000000000002E-2</v>
      </c>
      <c r="C15" s="60">
        <v>4.2700000000000002E-2</v>
      </c>
      <c r="D15" s="62" t="s">
        <v>2847</v>
      </c>
      <c r="E15" s="67"/>
      <c r="F15" s="67"/>
      <c r="G15" s="63" t="s">
        <v>2865</v>
      </c>
    </row>
    <row r="16" spans="1:11" ht="53" x14ac:dyDescent="0.2">
      <c r="A16" s="58" t="s">
        <v>2866</v>
      </c>
      <c r="B16" s="64">
        <v>0.01</v>
      </c>
      <c r="C16" s="66" t="s">
        <v>2854</v>
      </c>
      <c r="D16" s="62" t="s">
        <v>2847</v>
      </c>
      <c r="E16" s="67"/>
      <c r="F16" s="62" t="s">
        <v>2847</v>
      </c>
      <c r="G16" s="58" t="s">
        <v>2867</v>
      </c>
    </row>
    <row r="17" spans="1:7" ht="27" x14ac:dyDescent="0.2">
      <c r="A17" s="58" t="s">
        <v>2868</v>
      </c>
      <c r="B17" s="64">
        <v>0.01</v>
      </c>
      <c r="C17" s="60">
        <v>0.01</v>
      </c>
      <c r="D17" s="65"/>
      <c r="E17" s="65"/>
      <c r="F17" s="65"/>
      <c r="G17" s="63" t="s">
        <v>2869</v>
      </c>
    </row>
    <row r="18" spans="1:7" x14ac:dyDescent="0.2">
      <c r="A18" s="58" t="s">
        <v>2870</v>
      </c>
      <c r="B18" s="64">
        <v>7.0000000000000007E-2</v>
      </c>
      <c r="C18" s="60">
        <v>0.06</v>
      </c>
      <c r="D18" s="62" t="s">
        <v>2847</v>
      </c>
      <c r="E18" s="67"/>
      <c r="F18" s="67"/>
      <c r="G18" s="63" t="s">
        <v>2871</v>
      </c>
    </row>
    <row r="19" spans="1:7" ht="40" x14ac:dyDescent="0.2">
      <c r="A19" s="58" t="s">
        <v>2691</v>
      </c>
      <c r="B19" s="64" t="s">
        <v>2854</v>
      </c>
      <c r="C19" s="66" t="s">
        <v>2854</v>
      </c>
      <c r="D19" s="62" t="s">
        <v>2847</v>
      </c>
      <c r="E19" s="67"/>
      <c r="F19" s="62" t="s">
        <v>2847</v>
      </c>
      <c r="G19" s="63" t="s">
        <v>2872</v>
      </c>
    </row>
    <row r="20" spans="1:7" ht="27" x14ac:dyDescent="0.2">
      <c r="A20" s="58" t="s">
        <v>2749</v>
      </c>
      <c r="B20" s="64">
        <v>0.2</v>
      </c>
      <c r="C20" s="60">
        <v>0.2</v>
      </c>
      <c r="D20" s="67"/>
      <c r="E20" s="62" t="s">
        <v>2847</v>
      </c>
      <c r="F20" s="67"/>
      <c r="G20" s="63" t="s">
        <v>2873</v>
      </c>
    </row>
    <row r="21" spans="1:7" x14ac:dyDescent="0.2">
      <c r="A21" s="58" t="s">
        <v>2751</v>
      </c>
      <c r="B21" s="64">
        <v>0.08</v>
      </c>
      <c r="C21" s="60">
        <v>0.05</v>
      </c>
      <c r="D21" s="62"/>
      <c r="E21" s="65"/>
      <c r="F21" s="65"/>
      <c r="G21" s="58"/>
    </row>
    <row r="22" spans="1:7" ht="27" x14ac:dyDescent="0.2">
      <c r="A22" s="58" t="s">
        <v>2874</v>
      </c>
      <c r="B22" s="64" t="s">
        <v>2854</v>
      </c>
      <c r="C22" s="66" t="s">
        <v>2854</v>
      </c>
      <c r="D22" s="69"/>
      <c r="E22" s="69"/>
      <c r="F22" s="62" t="s">
        <v>2847</v>
      </c>
      <c r="G22" s="63" t="s">
        <v>2875</v>
      </c>
    </row>
    <row r="23" spans="1:7" ht="27" x14ac:dyDescent="0.2">
      <c r="A23" s="58" t="s">
        <v>2696</v>
      </c>
      <c r="B23" s="64">
        <v>0.246</v>
      </c>
      <c r="C23" s="66" t="s">
        <v>2854</v>
      </c>
      <c r="D23" s="67"/>
      <c r="E23" s="67"/>
      <c r="F23" s="62" t="s">
        <v>2847</v>
      </c>
      <c r="G23" s="71" t="s">
        <v>2876</v>
      </c>
    </row>
    <row r="24" spans="1:7" x14ac:dyDescent="0.2">
      <c r="A24" s="58" t="s">
        <v>2877</v>
      </c>
      <c r="B24" s="64" t="s">
        <v>2854</v>
      </c>
      <c r="C24" s="66" t="s">
        <v>2854</v>
      </c>
      <c r="D24" s="67"/>
      <c r="E24" s="62" t="s">
        <v>2847</v>
      </c>
      <c r="F24" s="62" t="s">
        <v>2847</v>
      </c>
      <c r="G24" s="58" t="s">
        <v>2878</v>
      </c>
    </row>
    <row r="25" spans="1:7" ht="66" x14ac:dyDescent="0.2">
      <c r="A25" s="58" t="s">
        <v>2879</v>
      </c>
      <c r="B25" s="64">
        <v>0.3</v>
      </c>
      <c r="C25" s="64">
        <v>3.4000000000000002E-2</v>
      </c>
      <c r="D25" s="62" t="s">
        <v>2847</v>
      </c>
      <c r="E25" s="65"/>
      <c r="F25" s="65"/>
      <c r="G25" s="63" t="s">
        <v>2880</v>
      </c>
    </row>
    <row r="26" spans="1:7" x14ac:dyDescent="0.2">
      <c r="A26" s="58" t="s">
        <v>2881</v>
      </c>
      <c r="B26" s="64">
        <v>7.0000000000000007E-2</v>
      </c>
      <c r="C26" s="60">
        <v>7.0000000000000007E-2</v>
      </c>
      <c r="D26" s="62" t="s">
        <v>2847</v>
      </c>
      <c r="E26" s="67"/>
      <c r="F26" s="67"/>
      <c r="G26" s="63" t="s">
        <v>2882</v>
      </c>
    </row>
    <row r="27" spans="1:7" ht="27" x14ac:dyDescent="0.2">
      <c r="A27" s="68" t="s">
        <v>2763</v>
      </c>
      <c r="B27" s="72">
        <v>0.32900000000000001</v>
      </c>
      <c r="C27" s="73">
        <v>0.13900000000000001</v>
      </c>
      <c r="D27" s="62" t="s">
        <v>2847</v>
      </c>
      <c r="E27" s="67"/>
      <c r="F27" s="67"/>
      <c r="G27" s="63" t="s">
        <v>2883</v>
      </c>
    </row>
    <row r="28" spans="1:7" ht="27" x14ac:dyDescent="0.2">
      <c r="A28" s="58" t="s">
        <v>2765</v>
      </c>
      <c r="B28" s="64">
        <v>0.03</v>
      </c>
      <c r="C28" s="60">
        <v>0.03</v>
      </c>
      <c r="D28" s="62" t="s">
        <v>2847</v>
      </c>
      <c r="E28" s="67"/>
      <c r="F28" s="62" t="s">
        <v>2847</v>
      </c>
      <c r="G28" s="63" t="s">
        <v>2884</v>
      </c>
    </row>
    <row r="29" spans="1:7" ht="27" x14ac:dyDescent="0.2">
      <c r="A29" s="58" t="s">
        <v>2885</v>
      </c>
      <c r="B29" s="64">
        <v>0.05</v>
      </c>
      <c r="C29" s="60">
        <v>0.15</v>
      </c>
      <c r="D29" s="62" t="s">
        <v>2847</v>
      </c>
      <c r="E29" s="62" t="s">
        <v>2847</v>
      </c>
      <c r="F29" s="62"/>
      <c r="G29" s="63" t="s">
        <v>2886</v>
      </c>
    </row>
    <row r="30" spans="1:7" ht="27" x14ac:dyDescent="0.2">
      <c r="A30" s="58" t="s">
        <v>2887</v>
      </c>
      <c r="B30" s="64">
        <v>6.4000000000000001E-2</v>
      </c>
      <c r="C30" s="60">
        <v>5.2499999999999998E-2</v>
      </c>
      <c r="D30" s="62" t="s">
        <v>2847</v>
      </c>
      <c r="E30" s="67"/>
      <c r="F30" s="67"/>
      <c r="G30" s="58" t="s">
        <v>2888</v>
      </c>
    </row>
    <row r="31" spans="1:7" ht="27" x14ac:dyDescent="0.2">
      <c r="A31" s="58" t="s">
        <v>2889</v>
      </c>
      <c r="B31" s="64">
        <v>0.09</v>
      </c>
      <c r="C31" s="64" t="s">
        <v>2854</v>
      </c>
      <c r="D31" s="62" t="s">
        <v>2847</v>
      </c>
      <c r="E31" s="62" t="s">
        <v>2847</v>
      </c>
      <c r="F31" s="62"/>
      <c r="G31" s="58" t="s">
        <v>2890</v>
      </c>
    </row>
    <row r="32" spans="1:7" x14ac:dyDescent="0.2">
      <c r="A32" s="58" t="s">
        <v>2891</v>
      </c>
      <c r="B32" s="64">
        <v>0.04</v>
      </c>
      <c r="C32" s="60">
        <v>0.04</v>
      </c>
      <c r="D32" s="62" t="s">
        <v>2847</v>
      </c>
      <c r="E32" s="67"/>
      <c r="F32" s="67"/>
      <c r="G32" s="63" t="s">
        <v>2892</v>
      </c>
    </row>
    <row r="33" spans="1:7" ht="27" x14ac:dyDescent="0.2">
      <c r="A33" s="58" t="s">
        <v>2695</v>
      </c>
      <c r="B33" s="64">
        <v>0.05</v>
      </c>
      <c r="C33" s="60">
        <v>0.03</v>
      </c>
      <c r="D33" s="62" t="s">
        <v>2847</v>
      </c>
      <c r="E33" s="67"/>
      <c r="F33" s="67"/>
      <c r="G33" s="63" t="s">
        <v>2893</v>
      </c>
    </row>
    <row r="34" spans="1:7" ht="40" x14ac:dyDescent="0.2">
      <c r="A34" s="58" t="s">
        <v>2894</v>
      </c>
      <c r="B34" s="64">
        <v>0.02</v>
      </c>
      <c r="C34" s="60">
        <v>0.01</v>
      </c>
      <c r="D34" s="62" t="s">
        <v>2847</v>
      </c>
      <c r="E34" s="62" t="s">
        <v>2847</v>
      </c>
      <c r="F34" s="62"/>
      <c r="G34" s="63" t="s">
        <v>2895</v>
      </c>
    </row>
    <row r="35" spans="1:7" ht="40" x14ac:dyDescent="0.2">
      <c r="A35" s="58" t="s">
        <v>2896</v>
      </c>
      <c r="B35" s="64">
        <v>0.04</v>
      </c>
      <c r="C35" s="60">
        <v>0.02</v>
      </c>
      <c r="D35" s="62" t="s">
        <v>2847</v>
      </c>
      <c r="E35" s="67"/>
      <c r="F35" s="67"/>
      <c r="G35" s="58" t="s">
        <v>2897</v>
      </c>
    </row>
    <row r="36" spans="1:7" ht="40" x14ac:dyDescent="0.2">
      <c r="A36" s="58" t="s">
        <v>2781</v>
      </c>
      <c r="B36" s="64">
        <v>0.06</v>
      </c>
      <c r="C36" s="60">
        <v>0.06</v>
      </c>
      <c r="D36" s="62" t="s">
        <v>2847</v>
      </c>
      <c r="E36" s="67"/>
      <c r="F36" s="67"/>
      <c r="G36" s="74" t="s">
        <v>2898</v>
      </c>
    </row>
    <row r="37" spans="1:7" ht="40" x14ac:dyDescent="0.2">
      <c r="A37" s="58" t="s">
        <v>2899</v>
      </c>
      <c r="B37" s="64">
        <v>0.17</v>
      </c>
      <c r="C37" s="75" t="s">
        <v>2854</v>
      </c>
      <c r="D37" s="62" t="s">
        <v>2847</v>
      </c>
      <c r="E37" s="69"/>
      <c r="F37" s="69"/>
      <c r="G37" s="58" t="s">
        <v>2900</v>
      </c>
    </row>
    <row r="38" spans="1:7" ht="53" x14ac:dyDescent="0.2">
      <c r="A38" s="58" t="s">
        <v>2901</v>
      </c>
      <c r="B38" s="64" t="s">
        <v>2902</v>
      </c>
      <c r="C38" s="60">
        <v>7.0000000000000007E-2</v>
      </c>
      <c r="D38" s="62" t="s">
        <v>2847</v>
      </c>
      <c r="E38" s="62" t="s">
        <v>2847</v>
      </c>
      <c r="F38" s="62"/>
      <c r="G38" s="58" t="s">
        <v>2903</v>
      </c>
    </row>
    <row r="39" spans="1:7" ht="27" x14ac:dyDescent="0.2">
      <c r="A39" s="58" t="s">
        <v>2787</v>
      </c>
      <c r="B39" s="64" t="s">
        <v>2854</v>
      </c>
      <c r="C39" s="76" t="s">
        <v>2854</v>
      </c>
      <c r="D39" s="69"/>
      <c r="E39" s="62" t="s">
        <v>2847</v>
      </c>
      <c r="F39" s="62"/>
      <c r="G39" s="63" t="s">
        <v>2904</v>
      </c>
    </row>
    <row r="40" spans="1:7" ht="27" x14ac:dyDescent="0.2">
      <c r="A40" s="58" t="s">
        <v>2905</v>
      </c>
      <c r="B40" s="64">
        <v>0.08</v>
      </c>
      <c r="C40" s="60">
        <v>0.08</v>
      </c>
      <c r="D40" s="67"/>
      <c r="E40" s="67"/>
      <c r="F40" s="67"/>
      <c r="G40" s="63" t="s">
        <v>2906</v>
      </c>
    </row>
    <row r="41" spans="1:7" x14ac:dyDescent="0.2">
      <c r="A41" s="58" t="s">
        <v>2693</v>
      </c>
      <c r="B41" s="64" t="s">
        <v>2854</v>
      </c>
      <c r="C41" s="66" t="s">
        <v>2854</v>
      </c>
      <c r="D41" s="69"/>
      <c r="E41" s="69"/>
      <c r="F41" s="62" t="s">
        <v>2847</v>
      </c>
      <c r="G41" s="63" t="s">
        <v>2907</v>
      </c>
    </row>
    <row r="42" spans="1:7" x14ac:dyDescent="0.2">
      <c r="A42" s="58" t="s">
        <v>2908</v>
      </c>
      <c r="B42" s="64">
        <v>8.0000000000000004E-4</v>
      </c>
      <c r="C42" s="77">
        <v>8.0000000000000004E-4</v>
      </c>
      <c r="D42" s="62" t="s">
        <v>2847</v>
      </c>
      <c r="E42" s="62"/>
      <c r="F42" s="62"/>
      <c r="G42" s="63" t="s">
        <v>2909</v>
      </c>
    </row>
    <row r="43" spans="1:7" ht="27" x14ac:dyDescent="0.2">
      <c r="A43" s="58" t="s">
        <v>2910</v>
      </c>
      <c r="B43" s="64">
        <v>0.11</v>
      </c>
      <c r="C43" s="60">
        <v>0.03</v>
      </c>
      <c r="D43" s="62" t="s">
        <v>2847</v>
      </c>
      <c r="E43" s="67"/>
      <c r="F43" s="67"/>
      <c r="G43" s="63" t="s">
        <v>2911</v>
      </c>
    </row>
    <row r="44" spans="1:7" ht="27" x14ac:dyDescent="0.2">
      <c r="A44" s="58" t="s">
        <v>2912</v>
      </c>
      <c r="B44" s="64">
        <v>0.06</v>
      </c>
      <c r="C44" s="60">
        <v>0.02</v>
      </c>
      <c r="D44" s="62" t="s">
        <v>2847</v>
      </c>
      <c r="E44" s="67"/>
      <c r="F44" s="67"/>
      <c r="G44" s="63" t="s">
        <v>2913</v>
      </c>
    </row>
    <row r="45" spans="1:7" ht="27" x14ac:dyDescent="0.2">
      <c r="A45" s="58" t="s">
        <v>2799</v>
      </c>
      <c r="B45" s="64" t="s">
        <v>2854</v>
      </c>
      <c r="C45" s="66" t="s">
        <v>2854</v>
      </c>
      <c r="D45" s="62" t="s">
        <v>2847</v>
      </c>
      <c r="E45" s="67"/>
      <c r="F45" s="67"/>
      <c r="G45" s="58" t="s">
        <v>2914</v>
      </c>
    </row>
    <row r="46" spans="1:7" ht="27" x14ac:dyDescent="0.2">
      <c r="A46" s="78" t="s">
        <v>2915</v>
      </c>
      <c r="B46" s="64" t="s">
        <v>2854</v>
      </c>
      <c r="C46" s="66" t="s">
        <v>2854</v>
      </c>
      <c r="D46" s="62" t="s">
        <v>2847</v>
      </c>
      <c r="E46" s="62" t="s">
        <v>2847</v>
      </c>
      <c r="F46" s="62"/>
      <c r="G46" s="63" t="s">
        <v>2916</v>
      </c>
    </row>
    <row r="47" spans="1:7" x14ac:dyDescent="0.2">
      <c r="A47" s="58" t="s">
        <v>2917</v>
      </c>
      <c r="B47" s="64">
        <v>0.06</v>
      </c>
      <c r="C47" s="60">
        <v>0.04</v>
      </c>
      <c r="D47" s="62" t="s">
        <v>2847</v>
      </c>
      <c r="E47" s="67"/>
      <c r="F47" s="67"/>
      <c r="G47" s="58" t="s">
        <v>2918</v>
      </c>
    </row>
    <row r="48" spans="1:7" x14ac:dyDescent="0.2">
      <c r="A48" s="58" t="s">
        <v>2919</v>
      </c>
      <c r="B48" s="64">
        <v>0.01</v>
      </c>
      <c r="C48" s="64">
        <v>0.01</v>
      </c>
      <c r="D48" s="62" t="s">
        <v>2847</v>
      </c>
      <c r="E48" s="67"/>
      <c r="F48" s="67"/>
      <c r="G48" s="63" t="s">
        <v>2920</v>
      </c>
    </row>
    <row r="49" spans="1:7" ht="27" x14ac:dyDescent="0.2">
      <c r="A49" s="58" t="s">
        <v>2694</v>
      </c>
      <c r="B49" s="64" t="s">
        <v>2854</v>
      </c>
      <c r="C49" s="76" t="s">
        <v>2854</v>
      </c>
      <c r="D49" s="62" t="s">
        <v>2847</v>
      </c>
      <c r="E49" s="79"/>
      <c r="F49" s="79"/>
      <c r="G49" s="63" t="s">
        <v>2921</v>
      </c>
    </row>
    <row r="50" spans="1:7" x14ac:dyDescent="0.2">
      <c r="A50" s="58" t="s">
        <v>2922</v>
      </c>
      <c r="B50" s="64">
        <v>0.09</v>
      </c>
      <c r="C50" s="60">
        <v>0.09</v>
      </c>
      <c r="D50" s="62" t="s">
        <v>2847</v>
      </c>
      <c r="E50" s="67"/>
      <c r="F50" s="67"/>
      <c r="G50" s="58" t="s">
        <v>2923</v>
      </c>
    </row>
    <row r="51" spans="1:7" ht="27" x14ac:dyDescent="0.2">
      <c r="A51" s="68" t="s">
        <v>2924</v>
      </c>
      <c r="B51" s="72">
        <v>0.36959999999999998</v>
      </c>
      <c r="C51" s="76" t="s">
        <v>2854</v>
      </c>
      <c r="D51" s="62" t="s">
        <v>2847</v>
      </c>
      <c r="E51" s="67"/>
      <c r="F51" s="62" t="s">
        <v>2847</v>
      </c>
      <c r="G51" s="71" t="s">
        <v>2925</v>
      </c>
    </row>
    <row r="52" spans="1:7" ht="40" x14ac:dyDescent="0.2">
      <c r="A52" s="58" t="s">
        <v>2926</v>
      </c>
      <c r="B52" s="64">
        <v>0.05</v>
      </c>
      <c r="C52" s="60">
        <v>0.05</v>
      </c>
      <c r="D52" s="62" t="s">
        <v>2847</v>
      </c>
      <c r="E52" s="67"/>
      <c r="F52" s="67"/>
      <c r="G52" s="63" t="s">
        <v>2927</v>
      </c>
    </row>
    <row r="53" spans="1:7" ht="66" x14ac:dyDescent="0.2">
      <c r="A53" s="68" t="s">
        <v>2928</v>
      </c>
      <c r="B53" s="72">
        <v>0.18</v>
      </c>
      <c r="C53" s="73">
        <v>0.18</v>
      </c>
      <c r="D53" s="62" t="s">
        <v>2847</v>
      </c>
      <c r="E53" s="67"/>
      <c r="F53" s="67"/>
      <c r="G53" s="63" t="s">
        <v>2929</v>
      </c>
    </row>
    <row r="54" spans="1:7" x14ac:dyDescent="0.2">
      <c r="A54" s="58" t="s">
        <v>2817</v>
      </c>
      <c r="B54" s="64">
        <v>0.152</v>
      </c>
      <c r="C54" s="60">
        <v>0.152</v>
      </c>
      <c r="D54" s="67"/>
      <c r="E54" s="67"/>
      <c r="F54" s="67"/>
      <c r="G54" s="63"/>
    </row>
    <row r="55" spans="1:7" x14ac:dyDescent="0.2">
      <c r="A55" s="58" t="s">
        <v>2930</v>
      </c>
      <c r="B55" s="64">
        <v>0.06</v>
      </c>
      <c r="C55" s="60">
        <v>0.06</v>
      </c>
      <c r="D55" s="67"/>
      <c r="E55" s="62" t="s">
        <v>2847</v>
      </c>
      <c r="F55" s="67"/>
      <c r="G55" s="63" t="s">
        <v>2931</v>
      </c>
    </row>
    <row r="56" spans="1:7" x14ac:dyDescent="0.2">
      <c r="A56" s="80" t="s">
        <v>2932</v>
      </c>
      <c r="B56" s="81">
        <v>0.05</v>
      </c>
      <c r="C56" s="60">
        <v>0.05</v>
      </c>
      <c r="D56" s="67"/>
      <c r="E56" s="67"/>
      <c r="F56" s="67"/>
      <c r="G56" s="63" t="s">
        <v>2933</v>
      </c>
    </row>
    <row r="57" spans="1:7" x14ac:dyDescent="0.2">
      <c r="A57" s="82" t="s">
        <v>2823</v>
      </c>
      <c r="B57" s="55">
        <v>0.01</v>
      </c>
      <c r="C57" s="83">
        <v>0.01</v>
      </c>
      <c r="D57" s="84"/>
      <c r="E57" s="84"/>
      <c r="F57" s="84"/>
      <c r="G57" s="85"/>
    </row>
    <row r="58" spans="1:7" x14ac:dyDescent="0.2">
      <c r="A58" s="15" t="s">
        <v>2934</v>
      </c>
      <c r="B58" s="64">
        <v>0.15</v>
      </c>
      <c r="C58" s="86">
        <v>0.15</v>
      </c>
      <c r="D58" s="69"/>
      <c r="E58" s="69"/>
      <c r="F58" s="69"/>
      <c r="G58" s="15"/>
    </row>
    <row r="59" spans="1:7" ht="27" x14ac:dyDescent="0.2">
      <c r="A59" s="15" t="s">
        <v>2827</v>
      </c>
      <c r="B59" s="64" t="s">
        <v>2854</v>
      </c>
      <c r="C59" s="87" t="s">
        <v>2854</v>
      </c>
      <c r="D59" s="69"/>
      <c r="E59" s="69"/>
      <c r="F59" s="69"/>
      <c r="G59" s="15" t="s">
        <v>2935</v>
      </c>
    </row>
    <row r="60" spans="1:7" ht="27" x14ac:dyDescent="0.2">
      <c r="A60" s="15" t="s">
        <v>2828</v>
      </c>
      <c r="B60" s="64">
        <v>0.16</v>
      </c>
      <c r="C60" s="86">
        <v>0.03</v>
      </c>
      <c r="D60" s="69"/>
      <c r="E60" s="69"/>
      <c r="F60" s="69"/>
      <c r="G60" s="15" t="s">
        <v>2936</v>
      </c>
    </row>
    <row r="61" spans="1:7" ht="17" thickBot="1" x14ac:dyDescent="0.25">
      <c r="A61" s="15" t="s">
        <v>2830</v>
      </c>
      <c r="B61" s="64" t="s">
        <v>2854</v>
      </c>
      <c r="C61" s="87" t="s">
        <v>2854</v>
      </c>
      <c r="D61" s="69"/>
      <c r="E61" s="69"/>
      <c r="F61" s="69"/>
      <c r="G61" s="15" t="s">
        <v>2937</v>
      </c>
    </row>
    <row r="62" spans="1:7" ht="72.75" customHeight="1" x14ac:dyDescent="0.2">
      <c r="A62" s="127" t="s">
        <v>2938</v>
      </c>
      <c r="B62" s="127"/>
      <c r="C62" s="127"/>
      <c r="D62" s="127"/>
      <c r="E62" s="127"/>
      <c r="F62" s="127"/>
      <c r="G62" s="88"/>
    </row>
    <row r="63" spans="1:7" ht="21.75" customHeight="1" x14ac:dyDescent="0.2">
      <c r="A63" s="128" t="s">
        <v>2939</v>
      </c>
      <c r="B63" s="128"/>
      <c r="C63" s="128"/>
      <c r="D63" s="128"/>
      <c r="E63" s="129" t="s">
        <v>2838</v>
      </c>
      <c r="F63" s="129"/>
      <c r="G63" s="89"/>
    </row>
  </sheetData>
  <mergeCells count="4">
    <mergeCell ref="A1:C1"/>
    <mergeCell ref="A62:F62"/>
    <mergeCell ref="A63:D63"/>
    <mergeCell ref="E63:F63"/>
  </mergeCells>
  <hyperlinks>
    <hyperlink ref="E63" r:id="rId1" xr:uid="{CD078863-6C89-2549-A590-D93D07C1CBAC}"/>
    <hyperlink ref="K2" r:id="rId2" xr:uid="{A04345A4-244B-B64A-B4BC-1B9EC236FB7E}"/>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3524B-947E-1443-A49A-DF8FFFADD629}">
  <dimension ref="A1:P71"/>
  <sheetViews>
    <sheetView workbookViewId="0">
      <pane xSplit="1" ySplit="7" topLeftCell="B8" activePane="bottomRight" state="frozen"/>
      <selection pane="topRight" activeCell="B1" sqref="B1"/>
      <selection pane="bottomLeft" activeCell="A8" sqref="A8"/>
      <selection pane="bottomRight" activeCell="O5" sqref="O5"/>
    </sheetView>
  </sheetViews>
  <sheetFormatPr baseColWidth="10" defaultColWidth="9.33203125" defaultRowHeight="16" x14ac:dyDescent="0.2"/>
  <cols>
    <col min="1" max="1" width="22.5" customWidth="1"/>
    <col min="2" max="2" width="9.5" style="4" customWidth="1"/>
    <col min="3" max="3" width="10.1640625" style="4" customWidth="1"/>
    <col min="4" max="4" width="9.1640625" style="4" customWidth="1"/>
    <col min="5" max="5" width="8.6640625" style="4" customWidth="1"/>
    <col min="6" max="6" width="2.5" customWidth="1"/>
    <col min="7" max="7" width="9.6640625" style="4" customWidth="1"/>
    <col min="8" max="8" width="10.5" style="4" customWidth="1"/>
    <col min="9" max="9" width="9.33203125" style="4"/>
    <col min="10" max="10" width="8.6640625" style="4" customWidth="1"/>
    <col min="11" max="11" width="2.83203125" style="4" customWidth="1"/>
    <col min="12" max="12" width="70.5" customWidth="1"/>
    <col min="257" max="257" width="22.5" customWidth="1"/>
    <col min="258" max="258" width="9.5" customWidth="1"/>
    <col min="259" max="259" width="10.1640625" customWidth="1"/>
    <col min="260" max="260" width="9.1640625" customWidth="1"/>
    <col min="261" max="261" width="8.6640625" customWidth="1"/>
    <col min="262" max="262" width="2.5" customWidth="1"/>
    <col min="263" max="263" width="9.6640625" customWidth="1"/>
    <col min="264" max="264" width="10.5" customWidth="1"/>
    <col min="266" max="266" width="8.6640625" customWidth="1"/>
    <col min="267" max="267" width="2.83203125" customWidth="1"/>
    <col min="268" max="268" width="70.5" customWidth="1"/>
    <col min="513" max="513" width="22.5" customWidth="1"/>
    <col min="514" max="514" width="9.5" customWidth="1"/>
    <col min="515" max="515" width="10.1640625" customWidth="1"/>
    <col min="516" max="516" width="9.1640625" customWidth="1"/>
    <col min="517" max="517" width="8.6640625" customWidth="1"/>
    <col min="518" max="518" width="2.5" customWidth="1"/>
    <col min="519" max="519" width="9.6640625" customWidth="1"/>
    <col min="520" max="520" width="10.5" customWidth="1"/>
    <col min="522" max="522" width="8.6640625" customWidth="1"/>
    <col min="523" max="523" width="2.83203125" customWidth="1"/>
    <col min="524" max="524" width="70.5" customWidth="1"/>
    <col min="769" max="769" width="22.5" customWidth="1"/>
    <col min="770" max="770" width="9.5" customWidth="1"/>
    <col min="771" max="771" width="10.1640625" customWidth="1"/>
    <col min="772" max="772" width="9.1640625" customWidth="1"/>
    <col min="773" max="773" width="8.6640625" customWidth="1"/>
    <col min="774" max="774" width="2.5" customWidth="1"/>
    <col min="775" max="775" width="9.6640625" customWidth="1"/>
    <col min="776" max="776" width="10.5" customWidth="1"/>
    <col min="778" max="778" width="8.6640625" customWidth="1"/>
    <col min="779" max="779" width="2.83203125" customWidth="1"/>
    <col min="780" max="780" width="70.5" customWidth="1"/>
    <col min="1025" max="1025" width="22.5" customWidth="1"/>
    <col min="1026" max="1026" width="9.5" customWidth="1"/>
    <col min="1027" max="1027" width="10.1640625" customWidth="1"/>
    <col min="1028" max="1028" width="9.1640625" customWidth="1"/>
    <col min="1029" max="1029" width="8.6640625" customWidth="1"/>
    <col min="1030" max="1030" width="2.5" customWidth="1"/>
    <col min="1031" max="1031" width="9.6640625" customWidth="1"/>
    <col min="1032" max="1032" width="10.5" customWidth="1"/>
    <col min="1034" max="1034" width="8.6640625" customWidth="1"/>
    <col min="1035" max="1035" width="2.83203125" customWidth="1"/>
    <col min="1036" max="1036" width="70.5" customWidth="1"/>
    <col min="1281" max="1281" width="22.5" customWidth="1"/>
    <col min="1282" max="1282" width="9.5" customWidth="1"/>
    <col min="1283" max="1283" width="10.1640625" customWidth="1"/>
    <col min="1284" max="1284" width="9.1640625" customWidth="1"/>
    <col min="1285" max="1285" width="8.6640625" customWidth="1"/>
    <col min="1286" max="1286" width="2.5" customWidth="1"/>
    <col min="1287" max="1287" width="9.6640625" customWidth="1"/>
    <col min="1288" max="1288" width="10.5" customWidth="1"/>
    <col min="1290" max="1290" width="8.6640625" customWidth="1"/>
    <col min="1291" max="1291" width="2.83203125" customWidth="1"/>
    <col min="1292" max="1292" width="70.5" customWidth="1"/>
    <col min="1537" max="1537" width="22.5" customWidth="1"/>
    <col min="1538" max="1538" width="9.5" customWidth="1"/>
    <col min="1539" max="1539" width="10.1640625" customWidth="1"/>
    <col min="1540" max="1540" width="9.1640625" customWidth="1"/>
    <col min="1541" max="1541" width="8.6640625" customWidth="1"/>
    <col min="1542" max="1542" width="2.5" customWidth="1"/>
    <col min="1543" max="1543" width="9.6640625" customWidth="1"/>
    <col min="1544" max="1544" width="10.5" customWidth="1"/>
    <col min="1546" max="1546" width="8.6640625" customWidth="1"/>
    <col min="1547" max="1547" width="2.83203125" customWidth="1"/>
    <col min="1548" max="1548" width="70.5" customWidth="1"/>
    <col min="1793" max="1793" width="22.5" customWidth="1"/>
    <col min="1794" max="1794" width="9.5" customWidth="1"/>
    <col min="1795" max="1795" width="10.1640625" customWidth="1"/>
    <col min="1796" max="1796" width="9.1640625" customWidth="1"/>
    <col min="1797" max="1797" width="8.6640625" customWidth="1"/>
    <col min="1798" max="1798" width="2.5" customWidth="1"/>
    <col min="1799" max="1799" width="9.6640625" customWidth="1"/>
    <col min="1800" max="1800" width="10.5" customWidth="1"/>
    <col min="1802" max="1802" width="8.6640625" customWidth="1"/>
    <col min="1803" max="1803" width="2.83203125" customWidth="1"/>
    <col min="1804" max="1804" width="70.5" customWidth="1"/>
    <col min="2049" max="2049" width="22.5" customWidth="1"/>
    <col min="2050" max="2050" width="9.5" customWidth="1"/>
    <col min="2051" max="2051" width="10.1640625" customWidth="1"/>
    <col min="2052" max="2052" width="9.1640625" customWidth="1"/>
    <col min="2053" max="2053" width="8.6640625" customWidth="1"/>
    <col min="2054" max="2054" width="2.5" customWidth="1"/>
    <col min="2055" max="2055" width="9.6640625" customWidth="1"/>
    <col min="2056" max="2056" width="10.5" customWidth="1"/>
    <col min="2058" max="2058" width="8.6640625" customWidth="1"/>
    <col min="2059" max="2059" width="2.83203125" customWidth="1"/>
    <col min="2060" max="2060" width="70.5" customWidth="1"/>
    <col min="2305" max="2305" width="22.5" customWidth="1"/>
    <col min="2306" max="2306" width="9.5" customWidth="1"/>
    <col min="2307" max="2307" width="10.1640625" customWidth="1"/>
    <col min="2308" max="2308" width="9.1640625" customWidth="1"/>
    <col min="2309" max="2309" width="8.6640625" customWidth="1"/>
    <col min="2310" max="2310" width="2.5" customWidth="1"/>
    <col min="2311" max="2311" width="9.6640625" customWidth="1"/>
    <col min="2312" max="2312" width="10.5" customWidth="1"/>
    <col min="2314" max="2314" width="8.6640625" customWidth="1"/>
    <col min="2315" max="2315" width="2.83203125" customWidth="1"/>
    <col min="2316" max="2316" width="70.5" customWidth="1"/>
    <col min="2561" max="2561" width="22.5" customWidth="1"/>
    <col min="2562" max="2562" width="9.5" customWidth="1"/>
    <col min="2563" max="2563" width="10.1640625" customWidth="1"/>
    <col min="2564" max="2564" width="9.1640625" customWidth="1"/>
    <col min="2565" max="2565" width="8.6640625" customWidth="1"/>
    <col min="2566" max="2566" width="2.5" customWidth="1"/>
    <col min="2567" max="2567" width="9.6640625" customWidth="1"/>
    <col min="2568" max="2568" width="10.5" customWidth="1"/>
    <col min="2570" max="2570" width="8.6640625" customWidth="1"/>
    <col min="2571" max="2571" width="2.83203125" customWidth="1"/>
    <col min="2572" max="2572" width="70.5" customWidth="1"/>
    <col min="2817" max="2817" width="22.5" customWidth="1"/>
    <col min="2818" max="2818" width="9.5" customWidth="1"/>
    <col min="2819" max="2819" width="10.1640625" customWidth="1"/>
    <col min="2820" max="2820" width="9.1640625" customWidth="1"/>
    <col min="2821" max="2821" width="8.6640625" customWidth="1"/>
    <col min="2822" max="2822" width="2.5" customWidth="1"/>
    <col min="2823" max="2823" width="9.6640625" customWidth="1"/>
    <col min="2824" max="2824" width="10.5" customWidth="1"/>
    <col min="2826" max="2826" width="8.6640625" customWidth="1"/>
    <col min="2827" max="2827" width="2.83203125" customWidth="1"/>
    <col min="2828" max="2828" width="70.5" customWidth="1"/>
    <col min="3073" max="3073" width="22.5" customWidth="1"/>
    <col min="3074" max="3074" width="9.5" customWidth="1"/>
    <col min="3075" max="3075" width="10.1640625" customWidth="1"/>
    <col min="3076" max="3076" width="9.1640625" customWidth="1"/>
    <col min="3077" max="3077" width="8.6640625" customWidth="1"/>
    <col min="3078" max="3078" width="2.5" customWidth="1"/>
    <col min="3079" max="3079" width="9.6640625" customWidth="1"/>
    <col min="3080" max="3080" width="10.5" customWidth="1"/>
    <col min="3082" max="3082" width="8.6640625" customWidth="1"/>
    <col min="3083" max="3083" width="2.83203125" customWidth="1"/>
    <col min="3084" max="3084" width="70.5" customWidth="1"/>
    <col min="3329" max="3329" width="22.5" customWidth="1"/>
    <col min="3330" max="3330" width="9.5" customWidth="1"/>
    <col min="3331" max="3331" width="10.1640625" customWidth="1"/>
    <col min="3332" max="3332" width="9.1640625" customWidth="1"/>
    <col min="3333" max="3333" width="8.6640625" customWidth="1"/>
    <col min="3334" max="3334" width="2.5" customWidth="1"/>
    <col min="3335" max="3335" width="9.6640625" customWidth="1"/>
    <col min="3336" max="3336" width="10.5" customWidth="1"/>
    <col min="3338" max="3338" width="8.6640625" customWidth="1"/>
    <col min="3339" max="3339" width="2.83203125" customWidth="1"/>
    <col min="3340" max="3340" width="70.5" customWidth="1"/>
    <col min="3585" max="3585" width="22.5" customWidth="1"/>
    <col min="3586" max="3586" width="9.5" customWidth="1"/>
    <col min="3587" max="3587" width="10.1640625" customWidth="1"/>
    <col min="3588" max="3588" width="9.1640625" customWidth="1"/>
    <col min="3589" max="3589" width="8.6640625" customWidth="1"/>
    <col min="3590" max="3590" width="2.5" customWidth="1"/>
    <col min="3591" max="3591" width="9.6640625" customWidth="1"/>
    <col min="3592" max="3592" width="10.5" customWidth="1"/>
    <col min="3594" max="3594" width="8.6640625" customWidth="1"/>
    <col min="3595" max="3595" width="2.83203125" customWidth="1"/>
    <col min="3596" max="3596" width="70.5" customWidth="1"/>
    <col min="3841" max="3841" width="22.5" customWidth="1"/>
    <col min="3842" max="3842" width="9.5" customWidth="1"/>
    <col min="3843" max="3843" width="10.1640625" customWidth="1"/>
    <col min="3844" max="3844" width="9.1640625" customWidth="1"/>
    <col min="3845" max="3845" width="8.6640625" customWidth="1"/>
    <col min="3846" max="3846" width="2.5" customWidth="1"/>
    <col min="3847" max="3847" width="9.6640625" customWidth="1"/>
    <col min="3848" max="3848" width="10.5" customWidth="1"/>
    <col min="3850" max="3850" width="8.6640625" customWidth="1"/>
    <col min="3851" max="3851" width="2.83203125" customWidth="1"/>
    <col min="3852" max="3852" width="70.5" customWidth="1"/>
    <col min="4097" max="4097" width="22.5" customWidth="1"/>
    <col min="4098" max="4098" width="9.5" customWidth="1"/>
    <col min="4099" max="4099" width="10.1640625" customWidth="1"/>
    <col min="4100" max="4100" width="9.1640625" customWidth="1"/>
    <col min="4101" max="4101" width="8.6640625" customWidth="1"/>
    <col min="4102" max="4102" width="2.5" customWidth="1"/>
    <col min="4103" max="4103" width="9.6640625" customWidth="1"/>
    <col min="4104" max="4104" width="10.5" customWidth="1"/>
    <col min="4106" max="4106" width="8.6640625" customWidth="1"/>
    <col min="4107" max="4107" width="2.83203125" customWidth="1"/>
    <col min="4108" max="4108" width="70.5" customWidth="1"/>
    <col min="4353" max="4353" width="22.5" customWidth="1"/>
    <col min="4354" max="4354" width="9.5" customWidth="1"/>
    <col min="4355" max="4355" width="10.1640625" customWidth="1"/>
    <col min="4356" max="4356" width="9.1640625" customWidth="1"/>
    <col min="4357" max="4357" width="8.6640625" customWidth="1"/>
    <col min="4358" max="4358" width="2.5" customWidth="1"/>
    <col min="4359" max="4359" width="9.6640625" customWidth="1"/>
    <col min="4360" max="4360" width="10.5" customWidth="1"/>
    <col min="4362" max="4362" width="8.6640625" customWidth="1"/>
    <col min="4363" max="4363" width="2.83203125" customWidth="1"/>
    <col min="4364" max="4364" width="70.5" customWidth="1"/>
    <col min="4609" max="4609" width="22.5" customWidth="1"/>
    <col min="4610" max="4610" width="9.5" customWidth="1"/>
    <col min="4611" max="4611" width="10.1640625" customWidth="1"/>
    <col min="4612" max="4612" width="9.1640625" customWidth="1"/>
    <col min="4613" max="4613" width="8.6640625" customWidth="1"/>
    <col min="4614" max="4614" width="2.5" customWidth="1"/>
    <col min="4615" max="4615" width="9.6640625" customWidth="1"/>
    <col min="4616" max="4616" width="10.5" customWidth="1"/>
    <col min="4618" max="4618" width="8.6640625" customWidth="1"/>
    <col min="4619" max="4619" width="2.83203125" customWidth="1"/>
    <col min="4620" max="4620" width="70.5" customWidth="1"/>
    <col min="4865" max="4865" width="22.5" customWidth="1"/>
    <col min="4866" max="4866" width="9.5" customWidth="1"/>
    <col min="4867" max="4867" width="10.1640625" customWidth="1"/>
    <col min="4868" max="4868" width="9.1640625" customWidth="1"/>
    <col min="4869" max="4869" width="8.6640625" customWidth="1"/>
    <col min="4870" max="4870" width="2.5" customWidth="1"/>
    <col min="4871" max="4871" width="9.6640625" customWidth="1"/>
    <col min="4872" max="4872" width="10.5" customWidth="1"/>
    <col min="4874" max="4874" width="8.6640625" customWidth="1"/>
    <col min="4875" max="4875" width="2.83203125" customWidth="1"/>
    <col min="4876" max="4876" width="70.5" customWidth="1"/>
    <col min="5121" max="5121" width="22.5" customWidth="1"/>
    <col min="5122" max="5122" width="9.5" customWidth="1"/>
    <col min="5123" max="5123" width="10.1640625" customWidth="1"/>
    <col min="5124" max="5124" width="9.1640625" customWidth="1"/>
    <col min="5125" max="5125" width="8.6640625" customWidth="1"/>
    <col min="5126" max="5126" width="2.5" customWidth="1"/>
    <col min="5127" max="5127" width="9.6640625" customWidth="1"/>
    <col min="5128" max="5128" width="10.5" customWidth="1"/>
    <col min="5130" max="5130" width="8.6640625" customWidth="1"/>
    <col min="5131" max="5131" width="2.83203125" customWidth="1"/>
    <col min="5132" max="5132" width="70.5" customWidth="1"/>
    <col min="5377" max="5377" width="22.5" customWidth="1"/>
    <col min="5378" max="5378" width="9.5" customWidth="1"/>
    <col min="5379" max="5379" width="10.1640625" customWidth="1"/>
    <col min="5380" max="5380" width="9.1640625" customWidth="1"/>
    <col min="5381" max="5381" width="8.6640625" customWidth="1"/>
    <col min="5382" max="5382" width="2.5" customWidth="1"/>
    <col min="5383" max="5383" width="9.6640625" customWidth="1"/>
    <col min="5384" max="5384" width="10.5" customWidth="1"/>
    <col min="5386" max="5386" width="8.6640625" customWidth="1"/>
    <col min="5387" max="5387" width="2.83203125" customWidth="1"/>
    <col min="5388" max="5388" width="70.5" customWidth="1"/>
    <col min="5633" max="5633" width="22.5" customWidth="1"/>
    <col min="5634" max="5634" width="9.5" customWidth="1"/>
    <col min="5635" max="5635" width="10.1640625" customWidth="1"/>
    <col min="5636" max="5636" width="9.1640625" customWidth="1"/>
    <col min="5637" max="5637" width="8.6640625" customWidth="1"/>
    <col min="5638" max="5638" width="2.5" customWidth="1"/>
    <col min="5639" max="5639" width="9.6640625" customWidth="1"/>
    <col min="5640" max="5640" width="10.5" customWidth="1"/>
    <col min="5642" max="5642" width="8.6640625" customWidth="1"/>
    <col min="5643" max="5643" width="2.83203125" customWidth="1"/>
    <col min="5644" max="5644" width="70.5" customWidth="1"/>
    <col min="5889" max="5889" width="22.5" customWidth="1"/>
    <col min="5890" max="5890" width="9.5" customWidth="1"/>
    <col min="5891" max="5891" width="10.1640625" customWidth="1"/>
    <col min="5892" max="5892" width="9.1640625" customWidth="1"/>
    <col min="5893" max="5893" width="8.6640625" customWidth="1"/>
    <col min="5894" max="5894" width="2.5" customWidth="1"/>
    <col min="5895" max="5895" width="9.6640625" customWidth="1"/>
    <col min="5896" max="5896" width="10.5" customWidth="1"/>
    <col min="5898" max="5898" width="8.6640625" customWidth="1"/>
    <col min="5899" max="5899" width="2.83203125" customWidth="1"/>
    <col min="5900" max="5900" width="70.5" customWidth="1"/>
    <col min="6145" max="6145" width="22.5" customWidth="1"/>
    <col min="6146" max="6146" width="9.5" customWidth="1"/>
    <col min="6147" max="6147" width="10.1640625" customWidth="1"/>
    <col min="6148" max="6148" width="9.1640625" customWidth="1"/>
    <col min="6149" max="6149" width="8.6640625" customWidth="1"/>
    <col min="6150" max="6150" width="2.5" customWidth="1"/>
    <col min="6151" max="6151" width="9.6640625" customWidth="1"/>
    <col min="6152" max="6152" width="10.5" customWidth="1"/>
    <col min="6154" max="6154" width="8.6640625" customWidth="1"/>
    <col min="6155" max="6155" width="2.83203125" customWidth="1"/>
    <col min="6156" max="6156" width="70.5" customWidth="1"/>
    <col min="6401" max="6401" width="22.5" customWidth="1"/>
    <col min="6402" max="6402" width="9.5" customWidth="1"/>
    <col min="6403" max="6403" width="10.1640625" customWidth="1"/>
    <col min="6404" max="6404" width="9.1640625" customWidth="1"/>
    <col min="6405" max="6405" width="8.6640625" customWidth="1"/>
    <col min="6406" max="6406" width="2.5" customWidth="1"/>
    <col min="6407" max="6407" width="9.6640625" customWidth="1"/>
    <col min="6408" max="6408" width="10.5" customWidth="1"/>
    <col min="6410" max="6410" width="8.6640625" customWidth="1"/>
    <col min="6411" max="6411" width="2.83203125" customWidth="1"/>
    <col min="6412" max="6412" width="70.5" customWidth="1"/>
    <col min="6657" max="6657" width="22.5" customWidth="1"/>
    <col min="6658" max="6658" width="9.5" customWidth="1"/>
    <col min="6659" max="6659" width="10.1640625" customWidth="1"/>
    <col min="6660" max="6660" width="9.1640625" customWidth="1"/>
    <col min="6661" max="6661" width="8.6640625" customWidth="1"/>
    <col min="6662" max="6662" width="2.5" customWidth="1"/>
    <col min="6663" max="6663" width="9.6640625" customWidth="1"/>
    <col min="6664" max="6664" width="10.5" customWidth="1"/>
    <col min="6666" max="6666" width="8.6640625" customWidth="1"/>
    <col min="6667" max="6667" width="2.83203125" customWidth="1"/>
    <col min="6668" max="6668" width="70.5" customWidth="1"/>
    <col min="6913" max="6913" width="22.5" customWidth="1"/>
    <col min="6914" max="6914" width="9.5" customWidth="1"/>
    <col min="6915" max="6915" width="10.1640625" customWidth="1"/>
    <col min="6916" max="6916" width="9.1640625" customWidth="1"/>
    <col min="6917" max="6917" width="8.6640625" customWidth="1"/>
    <col min="6918" max="6918" width="2.5" customWidth="1"/>
    <col min="6919" max="6919" width="9.6640625" customWidth="1"/>
    <col min="6920" max="6920" width="10.5" customWidth="1"/>
    <col min="6922" max="6922" width="8.6640625" customWidth="1"/>
    <col min="6923" max="6923" width="2.83203125" customWidth="1"/>
    <col min="6924" max="6924" width="70.5" customWidth="1"/>
    <col min="7169" max="7169" width="22.5" customWidth="1"/>
    <col min="7170" max="7170" width="9.5" customWidth="1"/>
    <col min="7171" max="7171" width="10.1640625" customWidth="1"/>
    <col min="7172" max="7172" width="9.1640625" customWidth="1"/>
    <col min="7173" max="7173" width="8.6640625" customWidth="1"/>
    <col min="7174" max="7174" width="2.5" customWidth="1"/>
    <col min="7175" max="7175" width="9.6640625" customWidth="1"/>
    <col min="7176" max="7176" width="10.5" customWidth="1"/>
    <col min="7178" max="7178" width="8.6640625" customWidth="1"/>
    <col min="7179" max="7179" width="2.83203125" customWidth="1"/>
    <col min="7180" max="7180" width="70.5" customWidth="1"/>
    <col min="7425" max="7425" width="22.5" customWidth="1"/>
    <col min="7426" max="7426" width="9.5" customWidth="1"/>
    <col min="7427" max="7427" width="10.1640625" customWidth="1"/>
    <col min="7428" max="7428" width="9.1640625" customWidth="1"/>
    <col min="7429" max="7429" width="8.6640625" customWidth="1"/>
    <col min="7430" max="7430" width="2.5" customWidth="1"/>
    <col min="7431" max="7431" width="9.6640625" customWidth="1"/>
    <col min="7432" max="7432" width="10.5" customWidth="1"/>
    <col min="7434" max="7434" width="8.6640625" customWidth="1"/>
    <col min="7435" max="7435" width="2.83203125" customWidth="1"/>
    <col min="7436" max="7436" width="70.5" customWidth="1"/>
    <col min="7681" max="7681" width="22.5" customWidth="1"/>
    <col min="7682" max="7682" width="9.5" customWidth="1"/>
    <col min="7683" max="7683" width="10.1640625" customWidth="1"/>
    <col min="7684" max="7684" width="9.1640625" customWidth="1"/>
    <col min="7685" max="7685" width="8.6640625" customWidth="1"/>
    <col min="7686" max="7686" width="2.5" customWidth="1"/>
    <col min="7687" max="7687" width="9.6640625" customWidth="1"/>
    <col min="7688" max="7688" width="10.5" customWidth="1"/>
    <col min="7690" max="7690" width="8.6640625" customWidth="1"/>
    <col min="7691" max="7691" width="2.83203125" customWidth="1"/>
    <col min="7692" max="7692" width="70.5" customWidth="1"/>
    <col min="7937" max="7937" width="22.5" customWidth="1"/>
    <col min="7938" max="7938" width="9.5" customWidth="1"/>
    <col min="7939" max="7939" width="10.1640625" customWidth="1"/>
    <col min="7940" max="7940" width="9.1640625" customWidth="1"/>
    <col min="7941" max="7941" width="8.6640625" customWidth="1"/>
    <col min="7942" max="7942" width="2.5" customWidth="1"/>
    <col min="7943" max="7943" width="9.6640625" customWidth="1"/>
    <col min="7944" max="7944" width="10.5" customWidth="1"/>
    <col min="7946" max="7946" width="8.6640625" customWidth="1"/>
    <col min="7947" max="7947" width="2.83203125" customWidth="1"/>
    <col min="7948" max="7948" width="70.5" customWidth="1"/>
    <col min="8193" max="8193" width="22.5" customWidth="1"/>
    <col min="8194" max="8194" width="9.5" customWidth="1"/>
    <col min="8195" max="8195" width="10.1640625" customWidth="1"/>
    <col min="8196" max="8196" width="9.1640625" customWidth="1"/>
    <col min="8197" max="8197" width="8.6640625" customWidth="1"/>
    <col min="8198" max="8198" width="2.5" customWidth="1"/>
    <col min="8199" max="8199" width="9.6640625" customWidth="1"/>
    <col min="8200" max="8200" width="10.5" customWidth="1"/>
    <col min="8202" max="8202" width="8.6640625" customWidth="1"/>
    <col min="8203" max="8203" width="2.83203125" customWidth="1"/>
    <col min="8204" max="8204" width="70.5" customWidth="1"/>
    <col min="8449" max="8449" width="22.5" customWidth="1"/>
    <col min="8450" max="8450" width="9.5" customWidth="1"/>
    <col min="8451" max="8451" width="10.1640625" customWidth="1"/>
    <col min="8452" max="8452" width="9.1640625" customWidth="1"/>
    <col min="8453" max="8453" width="8.6640625" customWidth="1"/>
    <col min="8454" max="8454" width="2.5" customWidth="1"/>
    <col min="8455" max="8455" width="9.6640625" customWidth="1"/>
    <col min="8456" max="8456" width="10.5" customWidth="1"/>
    <col min="8458" max="8458" width="8.6640625" customWidth="1"/>
    <col min="8459" max="8459" width="2.83203125" customWidth="1"/>
    <col min="8460" max="8460" width="70.5" customWidth="1"/>
    <col min="8705" max="8705" width="22.5" customWidth="1"/>
    <col min="8706" max="8706" width="9.5" customWidth="1"/>
    <col min="8707" max="8707" width="10.1640625" customWidth="1"/>
    <col min="8708" max="8708" width="9.1640625" customWidth="1"/>
    <col min="8709" max="8709" width="8.6640625" customWidth="1"/>
    <col min="8710" max="8710" width="2.5" customWidth="1"/>
    <col min="8711" max="8711" width="9.6640625" customWidth="1"/>
    <col min="8712" max="8712" width="10.5" customWidth="1"/>
    <col min="8714" max="8714" width="8.6640625" customWidth="1"/>
    <col min="8715" max="8715" width="2.83203125" customWidth="1"/>
    <col min="8716" max="8716" width="70.5" customWidth="1"/>
    <col min="8961" max="8961" width="22.5" customWidth="1"/>
    <col min="8962" max="8962" width="9.5" customWidth="1"/>
    <col min="8963" max="8963" width="10.1640625" customWidth="1"/>
    <col min="8964" max="8964" width="9.1640625" customWidth="1"/>
    <col min="8965" max="8965" width="8.6640625" customWidth="1"/>
    <col min="8966" max="8966" width="2.5" customWidth="1"/>
    <col min="8967" max="8967" width="9.6640625" customWidth="1"/>
    <col min="8968" max="8968" width="10.5" customWidth="1"/>
    <col min="8970" max="8970" width="8.6640625" customWidth="1"/>
    <col min="8971" max="8971" width="2.83203125" customWidth="1"/>
    <col min="8972" max="8972" width="70.5" customWidth="1"/>
    <col min="9217" max="9217" width="22.5" customWidth="1"/>
    <col min="9218" max="9218" width="9.5" customWidth="1"/>
    <col min="9219" max="9219" width="10.1640625" customWidth="1"/>
    <col min="9220" max="9220" width="9.1640625" customWidth="1"/>
    <col min="9221" max="9221" width="8.6640625" customWidth="1"/>
    <col min="9222" max="9222" width="2.5" customWidth="1"/>
    <col min="9223" max="9223" width="9.6640625" customWidth="1"/>
    <col min="9224" max="9224" width="10.5" customWidth="1"/>
    <col min="9226" max="9226" width="8.6640625" customWidth="1"/>
    <col min="9227" max="9227" width="2.83203125" customWidth="1"/>
    <col min="9228" max="9228" width="70.5" customWidth="1"/>
    <col min="9473" max="9473" width="22.5" customWidth="1"/>
    <col min="9474" max="9474" width="9.5" customWidth="1"/>
    <col min="9475" max="9475" width="10.1640625" customWidth="1"/>
    <col min="9476" max="9476" width="9.1640625" customWidth="1"/>
    <col min="9477" max="9477" width="8.6640625" customWidth="1"/>
    <col min="9478" max="9478" width="2.5" customWidth="1"/>
    <col min="9479" max="9479" width="9.6640625" customWidth="1"/>
    <col min="9480" max="9480" width="10.5" customWidth="1"/>
    <col min="9482" max="9482" width="8.6640625" customWidth="1"/>
    <col min="9483" max="9483" width="2.83203125" customWidth="1"/>
    <col min="9484" max="9484" width="70.5" customWidth="1"/>
    <col min="9729" max="9729" width="22.5" customWidth="1"/>
    <col min="9730" max="9730" width="9.5" customWidth="1"/>
    <col min="9731" max="9731" width="10.1640625" customWidth="1"/>
    <col min="9732" max="9732" width="9.1640625" customWidth="1"/>
    <col min="9733" max="9733" width="8.6640625" customWidth="1"/>
    <col min="9734" max="9734" width="2.5" customWidth="1"/>
    <col min="9735" max="9735" width="9.6640625" customWidth="1"/>
    <col min="9736" max="9736" width="10.5" customWidth="1"/>
    <col min="9738" max="9738" width="8.6640625" customWidth="1"/>
    <col min="9739" max="9739" width="2.83203125" customWidth="1"/>
    <col min="9740" max="9740" width="70.5" customWidth="1"/>
    <col min="9985" max="9985" width="22.5" customWidth="1"/>
    <col min="9986" max="9986" width="9.5" customWidth="1"/>
    <col min="9987" max="9987" width="10.1640625" customWidth="1"/>
    <col min="9988" max="9988" width="9.1640625" customWidth="1"/>
    <col min="9989" max="9989" width="8.6640625" customWidth="1"/>
    <col min="9990" max="9990" width="2.5" customWidth="1"/>
    <col min="9991" max="9991" width="9.6640625" customWidth="1"/>
    <col min="9992" max="9992" width="10.5" customWidth="1"/>
    <col min="9994" max="9994" width="8.6640625" customWidth="1"/>
    <col min="9995" max="9995" width="2.83203125" customWidth="1"/>
    <col min="9996" max="9996" width="70.5" customWidth="1"/>
    <col min="10241" max="10241" width="22.5" customWidth="1"/>
    <col min="10242" max="10242" width="9.5" customWidth="1"/>
    <col min="10243" max="10243" width="10.1640625" customWidth="1"/>
    <col min="10244" max="10244" width="9.1640625" customWidth="1"/>
    <col min="10245" max="10245" width="8.6640625" customWidth="1"/>
    <col min="10246" max="10246" width="2.5" customWidth="1"/>
    <col min="10247" max="10247" width="9.6640625" customWidth="1"/>
    <col min="10248" max="10248" width="10.5" customWidth="1"/>
    <col min="10250" max="10250" width="8.6640625" customWidth="1"/>
    <col min="10251" max="10251" width="2.83203125" customWidth="1"/>
    <col min="10252" max="10252" width="70.5" customWidth="1"/>
    <col min="10497" max="10497" width="22.5" customWidth="1"/>
    <col min="10498" max="10498" width="9.5" customWidth="1"/>
    <col min="10499" max="10499" width="10.1640625" customWidth="1"/>
    <col min="10500" max="10500" width="9.1640625" customWidth="1"/>
    <col min="10501" max="10501" width="8.6640625" customWidth="1"/>
    <col min="10502" max="10502" width="2.5" customWidth="1"/>
    <col min="10503" max="10503" width="9.6640625" customWidth="1"/>
    <col min="10504" max="10504" width="10.5" customWidth="1"/>
    <col min="10506" max="10506" width="8.6640625" customWidth="1"/>
    <col min="10507" max="10507" width="2.83203125" customWidth="1"/>
    <col min="10508" max="10508" width="70.5" customWidth="1"/>
    <col min="10753" max="10753" width="22.5" customWidth="1"/>
    <col min="10754" max="10754" width="9.5" customWidth="1"/>
    <col min="10755" max="10755" width="10.1640625" customWidth="1"/>
    <col min="10756" max="10756" width="9.1640625" customWidth="1"/>
    <col min="10757" max="10757" width="8.6640625" customWidth="1"/>
    <col min="10758" max="10758" width="2.5" customWidth="1"/>
    <col min="10759" max="10759" width="9.6640625" customWidth="1"/>
    <col min="10760" max="10760" width="10.5" customWidth="1"/>
    <col min="10762" max="10762" width="8.6640625" customWidth="1"/>
    <col min="10763" max="10763" width="2.83203125" customWidth="1"/>
    <col min="10764" max="10764" width="70.5" customWidth="1"/>
    <col min="11009" max="11009" width="22.5" customWidth="1"/>
    <col min="11010" max="11010" width="9.5" customWidth="1"/>
    <col min="11011" max="11011" width="10.1640625" customWidth="1"/>
    <col min="11012" max="11012" width="9.1640625" customWidth="1"/>
    <col min="11013" max="11013" width="8.6640625" customWidth="1"/>
    <col min="11014" max="11014" width="2.5" customWidth="1"/>
    <col min="11015" max="11015" width="9.6640625" customWidth="1"/>
    <col min="11016" max="11016" width="10.5" customWidth="1"/>
    <col min="11018" max="11018" width="8.6640625" customWidth="1"/>
    <col min="11019" max="11019" width="2.83203125" customWidth="1"/>
    <col min="11020" max="11020" width="70.5" customWidth="1"/>
    <col min="11265" max="11265" width="22.5" customWidth="1"/>
    <col min="11266" max="11266" width="9.5" customWidth="1"/>
    <col min="11267" max="11267" width="10.1640625" customWidth="1"/>
    <col min="11268" max="11268" width="9.1640625" customWidth="1"/>
    <col min="11269" max="11269" width="8.6640625" customWidth="1"/>
    <col min="11270" max="11270" width="2.5" customWidth="1"/>
    <col min="11271" max="11271" width="9.6640625" customWidth="1"/>
    <col min="11272" max="11272" width="10.5" customWidth="1"/>
    <col min="11274" max="11274" width="8.6640625" customWidth="1"/>
    <col min="11275" max="11275" width="2.83203125" customWidth="1"/>
    <col min="11276" max="11276" width="70.5" customWidth="1"/>
    <col min="11521" max="11521" width="22.5" customWidth="1"/>
    <col min="11522" max="11522" width="9.5" customWidth="1"/>
    <col min="11523" max="11523" width="10.1640625" customWidth="1"/>
    <col min="11524" max="11524" width="9.1640625" customWidth="1"/>
    <col min="11525" max="11525" width="8.6640625" customWidth="1"/>
    <col min="11526" max="11526" width="2.5" customWidth="1"/>
    <col min="11527" max="11527" width="9.6640625" customWidth="1"/>
    <col min="11528" max="11528" width="10.5" customWidth="1"/>
    <col min="11530" max="11530" width="8.6640625" customWidth="1"/>
    <col min="11531" max="11531" width="2.83203125" customWidth="1"/>
    <col min="11532" max="11532" width="70.5" customWidth="1"/>
    <col min="11777" max="11777" width="22.5" customWidth="1"/>
    <col min="11778" max="11778" width="9.5" customWidth="1"/>
    <col min="11779" max="11779" width="10.1640625" customWidth="1"/>
    <col min="11780" max="11780" width="9.1640625" customWidth="1"/>
    <col min="11781" max="11781" width="8.6640625" customWidth="1"/>
    <col min="11782" max="11782" width="2.5" customWidth="1"/>
    <col min="11783" max="11783" width="9.6640625" customWidth="1"/>
    <col min="11784" max="11784" width="10.5" customWidth="1"/>
    <col min="11786" max="11786" width="8.6640625" customWidth="1"/>
    <col min="11787" max="11787" width="2.83203125" customWidth="1"/>
    <col min="11788" max="11788" width="70.5" customWidth="1"/>
    <col min="12033" max="12033" width="22.5" customWidth="1"/>
    <col min="12034" max="12034" width="9.5" customWidth="1"/>
    <col min="12035" max="12035" width="10.1640625" customWidth="1"/>
    <col min="12036" max="12036" width="9.1640625" customWidth="1"/>
    <col min="12037" max="12037" width="8.6640625" customWidth="1"/>
    <col min="12038" max="12038" width="2.5" customWidth="1"/>
    <col min="12039" max="12039" width="9.6640625" customWidth="1"/>
    <col min="12040" max="12040" width="10.5" customWidth="1"/>
    <col min="12042" max="12042" width="8.6640625" customWidth="1"/>
    <col min="12043" max="12043" width="2.83203125" customWidth="1"/>
    <col min="12044" max="12044" width="70.5" customWidth="1"/>
    <col min="12289" max="12289" width="22.5" customWidth="1"/>
    <col min="12290" max="12290" width="9.5" customWidth="1"/>
    <col min="12291" max="12291" width="10.1640625" customWidth="1"/>
    <col min="12292" max="12292" width="9.1640625" customWidth="1"/>
    <col min="12293" max="12293" width="8.6640625" customWidth="1"/>
    <col min="12294" max="12294" width="2.5" customWidth="1"/>
    <col min="12295" max="12295" width="9.6640625" customWidth="1"/>
    <col min="12296" max="12296" width="10.5" customWidth="1"/>
    <col min="12298" max="12298" width="8.6640625" customWidth="1"/>
    <col min="12299" max="12299" width="2.83203125" customWidth="1"/>
    <col min="12300" max="12300" width="70.5" customWidth="1"/>
    <col min="12545" max="12545" width="22.5" customWidth="1"/>
    <col min="12546" max="12546" width="9.5" customWidth="1"/>
    <col min="12547" max="12547" width="10.1640625" customWidth="1"/>
    <col min="12548" max="12548" width="9.1640625" customWidth="1"/>
    <col min="12549" max="12549" width="8.6640625" customWidth="1"/>
    <col min="12550" max="12550" width="2.5" customWidth="1"/>
    <col min="12551" max="12551" width="9.6640625" customWidth="1"/>
    <col min="12552" max="12552" width="10.5" customWidth="1"/>
    <col min="12554" max="12554" width="8.6640625" customWidth="1"/>
    <col min="12555" max="12555" width="2.83203125" customWidth="1"/>
    <col min="12556" max="12556" width="70.5" customWidth="1"/>
    <col min="12801" max="12801" width="22.5" customWidth="1"/>
    <col min="12802" max="12802" width="9.5" customWidth="1"/>
    <col min="12803" max="12803" width="10.1640625" customWidth="1"/>
    <col min="12804" max="12804" width="9.1640625" customWidth="1"/>
    <col min="12805" max="12805" width="8.6640625" customWidth="1"/>
    <col min="12806" max="12806" width="2.5" customWidth="1"/>
    <col min="12807" max="12807" width="9.6640625" customWidth="1"/>
    <col min="12808" max="12808" width="10.5" customWidth="1"/>
    <col min="12810" max="12810" width="8.6640625" customWidth="1"/>
    <col min="12811" max="12811" width="2.83203125" customWidth="1"/>
    <col min="12812" max="12812" width="70.5" customWidth="1"/>
    <col min="13057" max="13057" width="22.5" customWidth="1"/>
    <col min="13058" max="13058" width="9.5" customWidth="1"/>
    <col min="13059" max="13059" width="10.1640625" customWidth="1"/>
    <col min="13060" max="13060" width="9.1640625" customWidth="1"/>
    <col min="13061" max="13061" width="8.6640625" customWidth="1"/>
    <col min="13062" max="13062" width="2.5" customWidth="1"/>
    <col min="13063" max="13063" width="9.6640625" customWidth="1"/>
    <col min="13064" max="13064" width="10.5" customWidth="1"/>
    <col min="13066" max="13066" width="8.6640625" customWidth="1"/>
    <col min="13067" max="13067" width="2.83203125" customWidth="1"/>
    <col min="13068" max="13068" width="70.5" customWidth="1"/>
    <col min="13313" max="13313" width="22.5" customWidth="1"/>
    <col min="13314" max="13314" width="9.5" customWidth="1"/>
    <col min="13315" max="13315" width="10.1640625" customWidth="1"/>
    <col min="13316" max="13316" width="9.1640625" customWidth="1"/>
    <col min="13317" max="13317" width="8.6640625" customWidth="1"/>
    <col min="13318" max="13318" width="2.5" customWidth="1"/>
    <col min="13319" max="13319" width="9.6640625" customWidth="1"/>
    <col min="13320" max="13320" width="10.5" customWidth="1"/>
    <col min="13322" max="13322" width="8.6640625" customWidth="1"/>
    <col min="13323" max="13323" width="2.83203125" customWidth="1"/>
    <col min="13324" max="13324" width="70.5" customWidth="1"/>
    <col min="13569" max="13569" width="22.5" customWidth="1"/>
    <col min="13570" max="13570" width="9.5" customWidth="1"/>
    <col min="13571" max="13571" width="10.1640625" customWidth="1"/>
    <col min="13572" max="13572" width="9.1640625" customWidth="1"/>
    <col min="13573" max="13573" width="8.6640625" customWidth="1"/>
    <col min="13574" max="13574" width="2.5" customWidth="1"/>
    <col min="13575" max="13575" width="9.6640625" customWidth="1"/>
    <col min="13576" max="13576" width="10.5" customWidth="1"/>
    <col min="13578" max="13578" width="8.6640625" customWidth="1"/>
    <col min="13579" max="13579" width="2.83203125" customWidth="1"/>
    <col min="13580" max="13580" width="70.5" customWidth="1"/>
    <col min="13825" max="13825" width="22.5" customWidth="1"/>
    <col min="13826" max="13826" width="9.5" customWidth="1"/>
    <col min="13827" max="13827" width="10.1640625" customWidth="1"/>
    <col min="13828" max="13828" width="9.1640625" customWidth="1"/>
    <col min="13829" max="13829" width="8.6640625" customWidth="1"/>
    <col min="13830" max="13830" width="2.5" customWidth="1"/>
    <col min="13831" max="13831" width="9.6640625" customWidth="1"/>
    <col min="13832" max="13832" width="10.5" customWidth="1"/>
    <col min="13834" max="13834" width="8.6640625" customWidth="1"/>
    <col min="13835" max="13835" width="2.83203125" customWidth="1"/>
    <col min="13836" max="13836" width="70.5" customWidth="1"/>
    <col min="14081" max="14081" width="22.5" customWidth="1"/>
    <col min="14082" max="14082" width="9.5" customWidth="1"/>
    <col min="14083" max="14083" width="10.1640625" customWidth="1"/>
    <col min="14084" max="14084" width="9.1640625" customWidth="1"/>
    <col min="14085" max="14085" width="8.6640625" customWidth="1"/>
    <col min="14086" max="14086" width="2.5" customWidth="1"/>
    <col min="14087" max="14087" width="9.6640625" customWidth="1"/>
    <col min="14088" max="14088" width="10.5" customWidth="1"/>
    <col min="14090" max="14090" width="8.6640625" customWidth="1"/>
    <col min="14091" max="14091" width="2.83203125" customWidth="1"/>
    <col min="14092" max="14092" width="70.5" customWidth="1"/>
    <col min="14337" max="14337" width="22.5" customWidth="1"/>
    <col min="14338" max="14338" width="9.5" customWidth="1"/>
    <col min="14339" max="14339" width="10.1640625" customWidth="1"/>
    <col min="14340" max="14340" width="9.1640625" customWidth="1"/>
    <col min="14341" max="14341" width="8.6640625" customWidth="1"/>
    <col min="14342" max="14342" width="2.5" customWidth="1"/>
    <col min="14343" max="14343" width="9.6640625" customWidth="1"/>
    <col min="14344" max="14344" width="10.5" customWidth="1"/>
    <col min="14346" max="14346" width="8.6640625" customWidth="1"/>
    <col min="14347" max="14347" width="2.83203125" customWidth="1"/>
    <col min="14348" max="14348" width="70.5" customWidth="1"/>
    <col min="14593" max="14593" width="22.5" customWidth="1"/>
    <col min="14594" max="14594" width="9.5" customWidth="1"/>
    <col min="14595" max="14595" width="10.1640625" customWidth="1"/>
    <col min="14596" max="14596" width="9.1640625" customWidth="1"/>
    <col min="14597" max="14597" width="8.6640625" customWidth="1"/>
    <col min="14598" max="14598" width="2.5" customWidth="1"/>
    <col min="14599" max="14599" width="9.6640625" customWidth="1"/>
    <col min="14600" max="14600" width="10.5" customWidth="1"/>
    <col min="14602" max="14602" width="8.6640625" customWidth="1"/>
    <col min="14603" max="14603" width="2.83203125" customWidth="1"/>
    <col min="14604" max="14604" width="70.5" customWidth="1"/>
    <col min="14849" max="14849" width="22.5" customWidth="1"/>
    <col min="14850" max="14850" width="9.5" customWidth="1"/>
    <col min="14851" max="14851" width="10.1640625" customWidth="1"/>
    <col min="14852" max="14852" width="9.1640625" customWidth="1"/>
    <col min="14853" max="14853" width="8.6640625" customWidth="1"/>
    <col min="14854" max="14854" width="2.5" customWidth="1"/>
    <col min="14855" max="14855" width="9.6640625" customWidth="1"/>
    <col min="14856" max="14856" width="10.5" customWidth="1"/>
    <col min="14858" max="14858" width="8.6640625" customWidth="1"/>
    <col min="14859" max="14859" width="2.83203125" customWidth="1"/>
    <col min="14860" max="14860" width="70.5" customWidth="1"/>
    <col min="15105" max="15105" width="22.5" customWidth="1"/>
    <col min="15106" max="15106" width="9.5" customWidth="1"/>
    <col min="15107" max="15107" width="10.1640625" customWidth="1"/>
    <col min="15108" max="15108" width="9.1640625" customWidth="1"/>
    <col min="15109" max="15109" width="8.6640625" customWidth="1"/>
    <col min="15110" max="15110" width="2.5" customWidth="1"/>
    <col min="15111" max="15111" width="9.6640625" customWidth="1"/>
    <col min="15112" max="15112" width="10.5" customWidth="1"/>
    <col min="15114" max="15114" width="8.6640625" customWidth="1"/>
    <col min="15115" max="15115" width="2.83203125" customWidth="1"/>
    <col min="15116" max="15116" width="70.5" customWidth="1"/>
    <col min="15361" max="15361" width="22.5" customWidth="1"/>
    <col min="15362" max="15362" width="9.5" customWidth="1"/>
    <col min="15363" max="15363" width="10.1640625" customWidth="1"/>
    <col min="15364" max="15364" width="9.1640625" customWidth="1"/>
    <col min="15365" max="15365" width="8.6640625" customWidth="1"/>
    <col min="15366" max="15366" width="2.5" customWidth="1"/>
    <col min="15367" max="15367" width="9.6640625" customWidth="1"/>
    <col min="15368" max="15368" width="10.5" customWidth="1"/>
    <col min="15370" max="15370" width="8.6640625" customWidth="1"/>
    <col min="15371" max="15371" width="2.83203125" customWidth="1"/>
    <col min="15372" max="15372" width="70.5" customWidth="1"/>
    <col min="15617" max="15617" width="22.5" customWidth="1"/>
    <col min="15618" max="15618" width="9.5" customWidth="1"/>
    <col min="15619" max="15619" width="10.1640625" customWidth="1"/>
    <col min="15620" max="15620" width="9.1640625" customWidth="1"/>
    <col min="15621" max="15621" width="8.6640625" customWidth="1"/>
    <col min="15622" max="15622" width="2.5" customWidth="1"/>
    <col min="15623" max="15623" width="9.6640625" customWidth="1"/>
    <col min="15624" max="15624" width="10.5" customWidth="1"/>
    <col min="15626" max="15626" width="8.6640625" customWidth="1"/>
    <col min="15627" max="15627" width="2.83203125" customWidth="1"/>
    <col min="15628" max="15628" width="70.5" customWidth="1"/>
    <col min="15873" max="15873" width="22.5" customWidth="1"/>
    <col min="15874" max="15874" width="9.5" customWidth="1"/>
    <col min="15875" max="15875" width="10.1640625" customWidth="1"/>
    <col min="15876" max="15876" width="9.1640625" customWidth="1"/>
    <col min="15877" max="15877" width="8.6640625" customWidth="1"/>
    <col min="15878" max="15878" width="2.5" customWidth="1"/>
    <col min="15879" max="15879" width="9.6640625" customWidth="1"/>
    <col min="15880" max="15880" width="10.5" customWidth="1"/>
    <col min="15882" max="15882" width="8.6640625" customWidth="1"/>
    <col min="15883" max="15883" width="2.83203125" customWidth="1"/>
    <col min="15884" max="15884" width="70.5" customWidth="1"/>
    <col min="16129" max="16129" width="22.5" customWidth="1"/>
    <col min="16130" max="16130" width="9.5" customWidth="1"/>
    <col min="16131" max="16131" width="10.1640625" customWidth="1"/>
    <col min="16132" max="16132" width="9.1640625" customWidth="1"/>
    <col min="16133" max="16133" width="8.6640625" customWidth="1"/>
    <col min="16134" max="16134" width="2.5" customWidth="1"/>
    <col min="16135" max="16135" width="9.6640625" customWidth="1"/>
    <col min="16136" max="16136" width="10.5" customWidth="1"/>
    <col min="16138" max="16138" width="8.6640625" customWidth="1"/>
    <col min="16139" max="16139" width="2.83203125" customWidth="1"/>
    <col min="16140" max="16140" width="70.5" customWidth="1"/>
  </cols>
  <sheetData>
    <row r="1" spans="1:16" x14ac:dyDescent="0.2">
      <c r="A1" s="5" t="s">
        <v>2705</v>
      </c>
    </row>
    <row r="2" spans="1:16" x14ac:dyDescent="0.2">
      <c r="A2" s="6" t="s">
        <v>2706</v>
      </c>
      <c r="B2" s="131" t="s">
        <v>2707</v>
      </c>
      <c r="C2" s="132"/>
      <c r="D2" s="132"/>
      <c r="E2" s="132"/>
      <c r="G2" s="131" t="s">
        <v>2708</v>
      </c>
      <c r="H2" s="132"/>
      <c r="I2" s="132"/>
      <c r="J2" s="132"/>
      <c r="K2" s="7"/>
    </row>
    <row r="3" spans="1:16" ht="17" thickBot="1" x14ac:dyDescent="0.25">
      <c r="A3" s="8"/>
      <c r="B3" s="9" t="s">
        <v>2709</v>
      </c>
      <c r="C3" s="134" t="s">
        <v>2710</v>
      </c>
      <c r="D3" s="135"/>
      <c r="E3" s="10" t="s">
        <v>2711</v>
      </c>
      <c r="F3" s="8"/>
      <c r="G3" s="9" t="s">
        <v>2712</v>
      </c>
      <c r="H3" s="134" t="s">
        <v>2710</v>
      </c>
      <c r="I3" s="135"/>
      <c r="J3" s="10" t="s">
        <v>2713</v>
      </c>
      <c r="K3" s="10"/>
      <c r="L3" s="11" t="s">
        <v>2714</v>
      </c>
      <c r="O3" t="s">
        <v>2840</v>
      </c>
      <c r="P3" s="38" t="s">
        <v>2839</v>
      </c>
    </row>
    <row r="4" spans="1:16" ht="17" thickTop="1" x14ac:dyDescent="0.2">
      <c r="A4" s="12" t="s">
        <v>2703</v>
      </c>
      <c r="B4" s="13">
        <v>0.183</v>
      </c>
      <c r="C4" s="136">
        <f>0.001</f>
        <v>1E-3</v>
      </c>
      <c r="D4" s="136"/>
      <c r="E4" s="13">
        <f>B4+C4</f>
        <v>0.184</v>
      </c>
      <c r="F4" s="14"/>
      <c r="G4" s="13">
        <v>0.24299999999999999</v>
      </c>
      <c r="H4" s="136">
        <f>0.001</f>
        <v>1E-3</v>
      </c>
      <c r="I4" s="136"/>
      <c r="J4" s="13">
        <v>0.24400000000000002</v>
      </c>
      <c r="K4" s="13"/>
      <c r="L4" s="15" t="s">
        <v>2715</v>
      </c>
      <c r="O4" s="39">
        <v>44907</v>
      </c>
    </row>
    <row r="5" spans="1:16" ht="27" customHeight="1" x14ac:dyDescent="0.2">
      <c r="B5"/>
      <c r="C5"/>
      <c r="D5"/>
      <c r="E5"/>
      <c r="G5"/>
      <c r="H5" s="16"/>
      <c r="I5" s="16"/>
      <c r="J5" s="17"/>
      <c r="K5" s="17"/>
    </row>
    <row r="6" spans="1:16" ht="17.25" customHeight="1" x14ac:dyDescent="0.2">
      <c r="A6" s="18"/>
      <c r="B6" s="131" t="s">
        <v>2707</v>
      </c>
      <c r="C6" s="132"/>
      <c r="D6" s="132"/>
      <c r="E6" s="132"/>
      <c r="G6" s="131" t="s">
        <v>2708</v>
      </c>
      <c r="H6" s="132"/>
      <c r="I6" s="132"/>
      <c r="J6" s="132"/>
      <c r="K6" s="7"/>
    </row>
    <row r="7" spans="1:16" ht="28" thickBot="1" x14ac:dyDescent="0.25">
      <c r="A7" s="8"/>
      <c r="B7" s="9" t="s">
        <v>2716</v>
      </c>
      <c r="C7" s="9" t="s">
        <v>2717</v>
      </c>
      <c r="D7" s="9" t="s">
        <v>2718</v>
      </c>
      <c r="E7" s="9" t="s">
        <v>2719</v>
      </c>
      <c r="F7" s="19"/>
      <c r="G7" s="9" t="s">
        <v>2716</v>
      </c>
      <c r="H7" s="9" t="s">
        <v>2717</v>
      </c>
      <c r="I7" s="9" t="s">
        <v>2718</v>
      </c>
      <c r="J7" s="9" t="s">
        <v>2719</v>
      </c>
      <c r="K7" s="9"/>
      <c r="L7" s="20" t="s">
        <v>2714</v>
      </c>
    </row>
    <row r="8" spans="1:16" ht="17" thickTop="1" x14ac:dyDescent="0.2">
      <c r="A8" s="21" t="s">
        <v>2720</v>
      </c>
      <c r="B8" s="22">
        <f>AVERAGE(B9:B59)</f>
        <v>0.26300000000000001</v>
      </c>
      <c r="C8" s="22">
        <f>AVERAGE(C9:C59)</f>
        <v>6.2669397777777761E-2</v>
      </c>
      <c r="D8" s="22">
        <f>AVERAGE(D9:D59)</f>
        <v>0.31672790000000001</v>
      </c>
      <c r="E8" s="22">
        <f>AVERAGE(E9:E59)</f>
        <v>0.50072790000000011</v>
      </c>
      <c r="F8" s="23"/>
      <c r="G8" s="22">
        <f>AVERAGE(G9:G59)</f>
        <v>0.27880392156862749</v>
      </c>
      <c r="H8" s="22">
        <f>AVERAGE(H9:H59)</f>
        <v>6.4863895555555537E-2</v>
      </c>
      <c r="I8" s="22">
        <f>AVERAGE(I9:I59)</f>
        <v>0.33446814313725487</v>
      </c>
      <c r="J8" s="24">
        <f>AVERAGE(J9:J59)</f>
        <v>0.57846814313725492</v>
      </c>
      <c r="K8" s="22"/>
      <c r="L8" s="21"/>
    </row>
    <row r="9" spans="1:16" ht="40" x14ac:dyDescent="0.2">
      <c r="A9" s="15" t="s">
        <v>2721</v>
      </c>
      <c r="B9" s="25">
        <v>0.28000000000000003</v>
      </c>
      <c r="C9" s="25">
        <v>1.2E-2</v>
      </c>
      <c r="D9" s="25">
        <f t="shared" ref="D9:D40" si="0">$B9+$C9</f>
        <v>0.29200000000000004</v>
      </c>
      <c r="E9" s="25">
        <f t="shared" ref="E9:E59" si="1">$D9+$E$4</f>
        <v>0.47600000000000003</v>
      </c>
      <c r="F9" s="25"/>
      <c r="G9" s="25">
        <v>0.28999999999999998</v>
      </c>
      <c r="H9" s="25">
        <f>0.0075+0.012</f>
        <v>1.95E-2</v>
      </c>
      <c r="I9" s="25">
        <f t="shared" ref="I9:I40" si="2">$G9+$H9</f>
        <v>0.3095</v>
      </c>
      <c r="J9" s="25">
        <f t="shared" ref="J9:J59" si="3">$I9+$J$4</f>
        <v>0.55349999999999999</v>
      </c>
      <c r="K9" s="25"/>
      <c r="L9" s="15" t="s">
        <v>2722</v>
      </c>
    </row>
    <row r="10" spans="1:16" x14ac:dyDescent="0.2">
      <c r="A10" s="15" t="s">
        <v>2723</v>
      </c>
      <c r="B10" s="25">
        <v>0.08</v>
      </c>
      <c r="C10" s="25">
        <f>0.0095</f>
        <v>9.4999999999999998E-3</v>
      </c>
      <c r="D10" s="25">
        <f t="shared" si="0"/>
        <v>8.9499999999999996E-2</v>
      </c>
      <c r="E10" s="25">
        <f t="shared" si="1"/>
        <v>0.27349999999999997</v>
      </c>
      <c r="F10" s="25"/>
      <c r="G10" s="25">
        <v>0.08</v>
      </c>
      <c r="H10" s="25">
        <f>0.0095</f>
        <v>9.4999999999999998E-3</v>
      </c>
      <c r="I10" s="25">
        <f t="shared" si="2"/>
        <v>8.9499999999999996E-2</v>
      </c>
      <c r="J10" s="25">
        <f t="shared" si="3"/>
        <v>0.33350000000000002</v>
      </c>
      <c r="K10" s="25"/>
      <c r="L10" s="15" t="s">
        <v>2724</v>
      </c>
    </row>
    <row r="11" spans="1:16" x14ac:dyDescent="0.2">
      <c r="A11" s="15" t="s">
        <v>2725</v>
      </c>
      <c r="B11" s="25">
        <v>0.18</v>
      </c>
      <c r="C11" s="25">
        <f>0.01</f>
        <v>0.01</v>
      </c>
      <c r="D11" s="25">
        <f t="shared" si="0"/>
        <v>0.19</v>
      </c>
      <c r="E11" s="25">
        <f t="shared" si="1"/>
        <v>0.374</v>
      </c>
      <c r="F11" s="25"/>
      <c r="G11" s="25">
        <v>0.18</v>
      </c>
      <c r="H11" s="25">
        <f>0.01</f>
        <v>0.01</v>
      </c>
      <c r="I11" s="25">
        <f t="shared" si="2"/>
        <v>0.19</v>
      </c>
      <c r="J11" s="25">
        <f t="shared" si="3"/>
        <v>0.43400000000000005</v>
      </c>
      <c r="K11" s="25"/>
      <c r="L11" s="15" t="s">
        <v>2726</v>
      </c>
    </row>
    <row r="12" spans="1:16" ht="27" x14ac:dyDescent="0.2">
      <c r="A12" s="15" t="s">
        <v>2727</v>
      </c>
      <c r="B12" s="25">
        <v>0.245</v>
      </c>
      <c r="C12" s="25">
        <f>0.003</f>
        <v>3.0000000000000001E-3</v>
      </c>
      <c r="D12" s="25">
        <f t="shared" si="0"/>
        <v>0.248</v>
      </c>
      <c r="E12" s="25">
        <f t="shared" si="1"/>
        <v>0.432</v>
      </c>
      <c r="F12" s="25"/>
      <c r="G12" s="25">
        <v>0.28499999999999998</v>
      </c>
      <c r="H12" s="25">
        <f>0.003</f>
        <v>3.0000000000000001E-3</v>
      </c>
      <c r="I12" s="25">
        <f t="shared" si="2"/>
        <v>0.28799999999999998</v>
      </c>
      <c r="J12" s="25">
        <f t="shared" si="3"/>
        <v>0.53200000000000003</v>
      </c>
      <c r="K12" s="25"/>
      <c r="L12" s="15" t="s">
        <v>2728</v>
      </c>
    </row>
    <row r="13" spans="1:16" ht="52" x14ac:dyDescent="0.2">
      <c r="A13" s="26" t="s">
        <v>2729</v>
      </c>
      <c r="B13" s="27">
        <v>0.53900000000000003</v>
      </c>
      <c r="C13" s="27">
        <f>0.09+0.02+0.002</f>
        <v>0.112</v>
      </c>
      <c r="D13" s="25">
        <f t="shared" si="0"/>
        <v>0.65100000000000002</v>
      </c>
      <c r="E13" s="25">
        <f t="shared" si="1"/>
        <v>0.83499999999999996</v>
      </c>
      <c r="F13" s="25"/>
      <c r="G13" s="27">
        <v>0.41</v>
      </c>
      <c r="H13" s="27">
        <f>0.47+0.02+0.002</f>
        <v>0.49199999999999999</v>
      </c>
      <c r="I13" s="25">
        <f t="shared" si="2"/>
        <v>0.90199999999999991</v>
      </c>
      <c r="J13" s="25">
        <f t="shared" si="3"/>
        <v>1.1459999999999999</v>
      </c>
      <c r="K13" s="25"/>
      <c r="L13" s="28" t="s">
        <v>2730</v>
      </c>
    </row>
    <row r="14" spans="1:16" ht="27" x14ac:dyDescent="0.2">
      <c r="A14" s="26" t="s">
        <v>2731</v>
      </c>
      <c r="B14" s="25">
        <v>0.22</v>
      </c>
      <c r="C14" s="27">
        <f>0.0125</f>
        <v>1.2500000000000001E-2</v>
      </c>
      <c r="D14" s="25">
        <f t="shared" si="0"/>
        <v>0.23250000000000001</v>
      </c>
      <c r="E14" s="25">
        <f t="shared" si="1"/>
        <v>0.41649999999999998</v>
      </c>
      <c r="F14" s="25"/>
      <c r="G14" s="25">
        <v>0.20499999999999999</v>
      </c>
      <c r="H14" s="27">
        <f>0.02+0.0125</f>
        <v>3.2500000000000001E-2</v>
      </c>
      <c r="I14" s="25">
        <f t="shared" si="2"/>
        <v>0.23749999999999999</v>
      </c>
      <c r="J14" s="25">
        <f t="shared" si="3"/>
        <v>0.48150000000000004</v>
      </c>
      <c r="K14" s="25"/>
      <c r="L14" s="15" t="s">
        <v>2732</v>
      </c>
    </row>
    <row r="15" spans="1:16" ht="53" x14ac:dyDescent="0.2">
      <c r="A15" s="26" t="s">
        <v>2733</v>
      </c>
      <c r="B15" s="25">
        <v>0.25</v>
      </c>
      <c r="C15" s="25"/>
      <c r="D15" s="25">
        <f t="shared" si="0"/>
        <v>0.25</v>
      </c>
      <c r="E15" s="25">
        <f t="shared" si="1"/>
        <v>0.434</v>
      </c>
      <c r="F15" s="25"/>
      <c r="G15" s="25">
        <v>0.28999999999999998</v>
      </c>
      <c r="H15" s="27">
        <v>0.13900000000000001</v>
      </c>
      <c r="I15" s="25">
        <f t="shared" si="2"/>
        <v>0.42899999999999999</v>
      </c>
      <c r="J15" s="25">
        <f t="shared" si="3"/>
        <v>0.67300000000000004</v>
      </c>
      <c r="K15" s="25"/>
      <c r="L15" s="15" t="s">
        <v>2734</v>
      </c>
    </row>
    <row r="16" spans="1:16" x14ac:dyDescent="0.2">
      <c r="A16" s="15" t="s">
        <v>2735</v>
      </c>
      <c r="B16" s="25">
        <v>0.23</v>
      </c>
      <c r="C16" s="25"/>
      <c r="D16" s="25">
        <f t="shared" si="0"/>
        <v>0.23</v>
      </c>
      <c r="E16" s="25">
        <f t="shared" si="1"/>
        <v>0.41400000000000003</v>
      </c>
      <c r="F16" s="25"/>
      <c r="G16" s="25">
        <v>0.22</v>
      </c>
      <c r="H16" s="25"/>
      <c r="I16" s="25">
        <f t="shared" si="2"/>
        <v>0.22</v>
      </c>
      <c r="J16" s="25">
        <f t="shared" si="3"/>
        <v>0.46400000000000002</v>
      </c>
      <c r="K16" s="25"/>
      <c r="L16" s="15" t="s">
        <v>2736</v>
      </c>
    </row>
    <row r="17" spans="1:12" x14ac:dyDescent="0.2">
      <c r="A17" s="15" t="s">
        <v>2737</v>
      </c>
      <c r="B17" s="25">
        <v>0.23499999999999999</v>
      </c>
      <c r="C17" s="25">
        <v>0.10299999999999999</v>
      </c>
      <c r="D17" s="25">
        <f t="shared" si="0"/>
        <v>0.33799999999999997</v>
      </c>
      <c r="E17" s="25">
        <f t="shared" si="1"/>
        <v>0.52200000000000002</v>
      </c>
      <c r="F17" s="25"/>
      <c r="G17" s="25">
        <v>0.23499999999999999</v>
      </c>
      <c r="H17" s="25">
        <v>0.10299999999999999</v>
      </c>
      <c r="I17" s="25">
        <f t="shared" si="2"/>
        <v>0.33799999999999997</v>
      </c>
      <c r="J17" s="25">
        <f t="shared" si="3"/>
        <v>0.58199999999999996</v>
      </c>
      <c r="K17" s="25"/>
      <c r="L17" s="15" t="s">
        <v>2738</v>
      </c>
    </row>
    <row r="18" spans="1:12" ht="92" x14ac:dyDescent="0.2">
      <c r="A18" s="26" t="s">
        <v>2739</v>
      </c>
      <c r="B18" s="25">
        <v>0.04</v>
      </c>
      <c r="C18" s="25">
        <f>0.15+0.00125+0.06+0.083+0.00048+0.00119+0.01904</f>
        <v>0.31496000000000002</v>
      </c>
      <c r="D18" s="25">
        <f t="shared" si="0"/>
        <v>0.35496</v>
      </c>
      <c r="E18" s="25">
        <f t="shared" si="1"/>
        <v>0.53895999999999999</v>
      </c>
      <c r="F18" s="25"/>
      <c r="G18" s="25">
        <v>0.04</v>
      </c>
      <c r="H18" s="25">
        <f>0.15+0.01+0.06+0.083+0.00048+0.00119+0.01904</f>
        <v>0.32371</v>
      </c>
      <c r="I18" s="25">
        <f t="shared" si="2"/>
        <v>0.36370999999999998</v>
      </c>
      <c r="J18" s="25">
        <f t="shared" si="3"/>
        <v>0.60770999999999997</v>
      </c>
      <c r="K18" s="25"/>
      <c r="L18" s="15" t="s">
        <v>2740</v>
      </c>
    </row>
    <row r="19" spans="1:12" ht="66" x14ac:dyDescent="0.2">
      <c r="A19" s="26" t="s">
        <v>2741</v>
      </c>
      <c r="B19" s="27">
        <v>0.29099999999999998</v>
      </c>
      <c r="C19" s="25">
        <f>0.0075</f>
        <v>7.4999999999999997E-3</v>
      </c>
      <c r="D19" s="25">
        <f t="shared" si="0"/>
        <v>0.29849999999999999</v>
      </c>
      <c r="E19" s="25">
        <f t="shared" si="1"/>
        <v>0.48249999999999998</v>
      </c>
      <c r="F19" s="25"/>
      <c r="G19" s="27">
        <v>0.32600000000000001</v>
      </c>
      <c r="H19" s="25">
        <f>0.0075</f>
        <v>7.4999999999999997E-3</v>
      </c>
      <c r="I19" s="25">
        <f t="shared" si="2"/>
        <v>0.33350000000000002</v>
      </c>
      <c r="J19" s="25">
        <f t="shared" si="3"/>
        <v>0.57750000000000001</v>
      </c>
      <c r="K19" s="25"/>
      <c r="L19" s="15" t="s">
        <v>2742</v>
      </c>
    </row>
    <row r="20" spans="1:12" ht="27" x14ac:dyDescent="0.2">
      <c r="A20" s="15" t="s">
        <v>2743</v>
      </c>
      <c r="B20" s="25">
        <v>0.16</v>
      </c>
      <c r="C20" s="25">
        <f>0.025</f>
        <v>2.5000000000000001E-2</v>
      </c>
      <c r="D20" s="25">
        <f t="shared" si="0"/>
        <v>0.185</v>
      </c>
      <c r="E20" s="25">
        <f t="shared" si="1"/>
        <v>0.36899999999999999</v>
      </c>
      <c r="F20" s="25"/>
      <c r="G20" s="25">
        <v>0.16</v>
      </c>
      <c r="H20" s="25">
        <f>0.025</f>
        <v>2.5000000000000001E-2</v>
      </c>
      <c r="I20" s="25">
        <f t="shared" si="2"/>
        <v>0.185</v>
      </c>
      <c r="J20" s="25">
        <f t="shared" si="3"/>
        <v>0.42900000000000005</v>
      </c>
      <c r="K20" s="25"/>
      <c r="L20" s="15" t="s">
        <v>2744</v>
      </c>
    </row>
    <row r="21" spans="1:12" x14ac:dyDescent="0.2">
      <c r="A21" s="15" t="s">
        <v>2745</v>
      </c>
      <c r="B21" s="25">
        <v>0.32</v>
      </c>
      <c r="C21" s="25">
        <f>0.01</f>
        <v>0.01</v>
      </c>
      <c r="D21" s="25">
        <f t="shared" si="0"/>
        <v>0.33</v>
      </c>
      <c r="E21" s="25">
        <f t="shared" si="1"/>
        <v>0.51400000000000001</v>
      </c>
      <c r="F21" s="25"/>
      <c r="G21" s="25">
        <v>0.32</v>
      </c>
      <c r="H21" s="25">
        <f>0.01</f>
        <v>0.01</v>
      </c>
      <c r="I21" s="25">
        <f t="shared" si="2"/>
        <v>0.33</v>
      </c>
      <c r="J21" s="25">
        <f t="shared" si="3"/>
        <v>0.57400000000000007</v>
      </c>
      <c r="K21" s="25"/>
      <c r="L21" s="15" t="s">
        <v>2746</v>
      </c>
    </row>
    <row r="22" spans="1:12" ht="40" x14ac:dyDescent="0.2">
      <c r="A22" s="26" t="s">
        <v>2747</v>
      </c>
      <c r="B22" s="25">
        <v>0.39200000000000002</v>
      </c>
      <c r="C22" s="27">
        <f>0.23+0.003+0.008</f>
        <v>0.24100000000000002</v>
      </c>
      <c r="D22" s="25">
        <f t="shared" si="0"/>
        <v>0.63300000000000001</v>
      </c>
      <c r="E22" s="25">
        <f t="shared" si="1"/>
        <v>0.81699999999999995</v>
      </c>
      <c r="F22" s="25"/>
      <c r="G22" s="25">
        <v>0.46700000000000003</v>
      </c>
      <c r="H22" s="27">
        <f>0.23+0.003+0.008</f>
        <v>0.24100000000000002</v>
      </c>
      <c r="I22" s="25">
        <f t="shared" si="2"/>
        <v>0.70800000000000007</v>
      </c>
      <c r="J22" s="25">
        <f t="shared" si="3"/>
        <v>0.95200000000000007</v>
      </c>
      <c r="K22" s="25"/>
      <c r="L22" s="15" t="s">
        <v>2748</v>
      </c>
    </row>
    <row r="23" spans="1:12" ht="66" x14ac:dyDescent="0.2">
      <c r="A23" s="26" t="s">
        <v>2749</v>
      </c>
      <c r="B23" s="27">
        <v>0.33</v>
      </c>
      <c r="C23" s="27">
        <f>0.291+0.01</f>
        <v>0.30099999999999999</v>
      </c>
      <c r="D23" s="25">
        <f t="shared" si="0"/>
        <v>0.63100000000000001</v>
      </c>
      <c r="E23" s="25">
        <f t="shared" si="1"/>
        <v>0.81499999999999995</v>
      </c>
      <c r="F23" s="25"/>
      <c r="G23" s="27">
        <v>0.55000000000000004</v>
      </c>
      <c r="H23" s="25">
        <f>0.01</f>
        <v>0.01</v>
      </c>
      <c r="I23" s="25">
        <f t="shared" si="2"/>
        <v>0.56000000000000005</v>
      </c>
      <c r="J23" s="25">
        <f t="shared" si="3"/>
        <v>0.80400000000000005</v>
      </c>
      <c r="K23" s="25"/>
      <c r="L23" s="15" t="s">
        <v>2750</v>
      </c>
    </row>
    <row r="24" spans="1:12" ht="40" x14ac:dyDescent="0.2">
      <c r="A24" s="15" t="s">
        <v>2751</v>
      </c>
      <c r="B24" s="25">
        <v>0.3</v>
      </c>
      <c r="C24" s="25"/>
      <c r="D24" s="25">
        <f t="shared" si="0"/>
        <v>0.3</v>
      </c>
      <c r="E24" s="25">
        <f t="shared" si="1"/>
        <v>0.48399999999999999</v>
      </c>
      <c r="F24" s="25"/>
      <c r="G24" s="25">
        <v>0.32500000000000001</v>
      </c>
      <c r="H24" s="25"/>
      <c r="I24" s="25">
        <f t="shared" si="2"/>
        <v>0.32500000000000001</v>
      </c>
      <c r="J24" s="25">
        <f t="shared" si="3"/>
        <v>0.56900000000000006</v>
      </c>
      <c r="K24" s="25"/>
      <c r="L24" s="15" t="s">
        <v>2752</v>
      </c>
    </row>
    <row r="25" spans="1:12" ht="27" x14ac:dyDescent="0.2">
      <c r="A25" s="15" t="s">
        <v>2753</v>
      </c>
      <c r="B25" s="25">
        <v>0.24</v>
      </c>
      <c r="C25" s="25">
        <f>0.0003+0.01</f>
        <v>1.03E-2</v>
      </c>
      <c r="D25" s="25">
        <f t="shared" si="0"/>
        <v>0.25029999999999997</v>
      </c>
      <c r="E25" s="25">
        <f t="shared" si="1"/>
        <v>0.43429999999999996</v>
      </c>
      <c r="F25" s="25"/>
      <c r="G25" s="25">
        <v>0.26</v>
      </c>
      <c r="H25" s="25">
        <f>0.0003+0.01</f>
        <v>1.03E-2</v>
      </c>
      <c r="I25" s="25">
        <f t="shared" si="2"/>
        <v>0.27029999999999998</v>
      </c>
      <c r="J25" s="25">
        <f t="shared" si="3"/>
        <v>0.51429999999999998</v>
      </c>
      <c r="K25" s="25"/>
      <c r="L25" s="15" t="s">
        <v>2754</v>
      </c>
    </row>
    <row r="26" spans="1:12" ht="27" x14ac:dyDescent="0.2">
      <c r="A26" s="15" t="s">
        <v>2755</v>
      </c>
      <c r="B26" s="25">
        <v>0.246</v>
      </c>
      <c r="C26" s="25">
        <f>0.014</f>
        <v>1.4E-2</v>
      </c>
      <c r="D26" s="25">
        <f t="shared" si="0"/>
        <v>0.26</v>
      </c>
      <c r="E26" s="25">
        <f t="shared" si="1"/>
        <v>0.44400000000000001</v>
      </c>
      <c r="F26" s="25"/>
      <c r="G26" s="25">
        <v>0.216</v>
      </c>
      <c r="H26" s="25">
        <f>0.014</f>
        <v>1.4E-2</v>
      </c>
      <c r="I26" s="25">
        <f t="shared" si="2"/>
        <v>0.23</v>
      </c>
      <c r="J26" s="25">
        <f t="shared" si="3"/>
        <v>0.47400000000000003</v>
      </c>
      <c r="K26" s="25"/>
      <c r="L26" s="29" t="s">
        <v>2756</v>
      </c>
    </row>
    <row r="27" spans="1:12" ht="40" x14ac:dyDescent="0.2">
      <c r="A27" s="15" t="s">
        <v>2757</v>
      </c>
      <c r="B27" s="25">
        <v>0.2</v>
      </c>
      <c r="C27" s="25">
        <f>0.00125+0.008</f>
        <v>9.2499999999999995E-3</v>
      </c>
      <c r="D27" s="25">
        <f t="shared" si="0"/>
        <v>0.20925000000000002</v>
      </c>
      <c r="E27" s="25">
        <f t="shared" si="1"/>
        <v>0.39324999999999999</v>
      </c>
      <c r="F27" s="25"/>
      <c r="G27" s="25">
        <v>0.2</v>
      </c>
      <c r="H27" s="25">
        <f>0.00125+0.008</f>
        <v>9.2499999999999995E-3</v>
      </c>
      <c r="I27" s="25">
        <f t="shared" si="2"/>
        <v>0.20925000000000002</v>
      </c>
      <c r="J27" s="25">
        <f t="shared" si="3"/>
        <v>0.45325000000000004</v>
      </c>
      <c r="K27" s="25"/>
      <c r="L27" s="15" t="s">
        <v>2758</v>
      </c>
    </row>
    <row r="28" spans="1:12" ht="79" x14ac:dyDescent="0.2">
      <c r="A28" s="15" t="s">
        <v>2759</v>
      </c>
      <c r="B28" s="25">
        <v>0.3</v>
      </c>
      <c r="C28" s="25">
        <f>0.0140476</f>
        <v>1.40476E-2</v>
      </c>
      <c r="D28" s="25">
        <f t="shared" si="0"/>
        <v>0.31404759999999998</v>
      </c>
      <c r="E28" s="25">
        <f t="shared" si="1"/>
        <v>0.49804759999999998</v>
      </c>
      <c r="F28" s="25"/>
      <c r="G28" s="25">
        <v>0.312</v>
      </c>
      <c r="H28" s="25">
        <v>6.7000000000000002E-3</v>
      </c>
      <c r="I28" s="25">
        <f t="shared" si="2"/>
        <v>0.31869999999999998</v>
      </c>
      <c r="J28" s="25">
        <f t="shared" si="3"/>
        <v>0.56269999999999998</v>
      </c>
      <c r="K28" s="25"/>
      <c r="L28" s="15" t="s">
        <v>2760</v>
      </c>
    </row>
    <row r="29" spans="1:12" ht="40" x14ac:dyDescent="0.2">
      <c r="A29" s="26" t="s">
        <v>2761</v>
      </c>
      <c r="B29" s="27">
        <v>0.28899999999999998</v>
      </c>
      <c r="C29" s="27">
        <f>0.138+0.0019</f>
        <v>0.13990000000000002</v>
      </c>
      <c r="D29" s="25">
        <f t="shared" si="0"/>
        <v>0.4289</v>
      </c>
      <c r="E29" s="25">
        <f t="shared" si="1"/>
        <v>0.6129</v>
      </c>
      <c r="F29" s="25"/>
      <c r="G29" s="27">
        <v>0.29649999999999999</v>
      </c>
      <c r="H29" s="27">
        <f>0.138+0.0019</f>
        <v>0.13990000000000002</v>
      </c>
      <c r="I29" s="25">
        <f t="shared" si="2"/>
        <v>0.43640000000000001</v>
      </c>
      <c r="J29" s="25">
        <f t="shared" si="3"/>
        <v>0.6804</v>
      </c>
      <c r="K29" s="25"/>
      <c r="L29" s="15" t="s">
        <v>2762</v>
      </c>
    </row>
    <row r="30" spans="1:12" ht="40" x14ac:dyDescent="0.2">
      <c r="A30" s="15" t="s">
        <v>2763</v>
      </c>
      <c r="B30" s="25">
        <v>0.24</v>
      </c>
      <c r="C30" s="25">
        <f>0.028601+0.0012</f>
        <v>2.9801000000000001E-2</v>
      </c>
      <c r="D30" s="25">
        <f t="shared" si="0"/>
        <v>0.26980100000000001</v>
      </c>
      <c r="E30" s="25">
        <f t="shared" si="1"/>
        <v>0.45380100000000001</v>
      </c>
      <c r="F30" s="25"/>
      <c r="G30" s="25">
        <v>0.24</v>
      </c>
      <c r="H30" s="25">
        <f>0.028601+0.0012</f>
        <v>2.9801000000000001E-2</v>
      </c>
      <c r="I30" s="25">
        <f t="shared" si="2"/>
        <v>0.26980100000000001</v>
      </c>
      <c r="J30" s="25">
        <f t="shared" si="3"/>
        <v>0.51380100000000006</v>
      </c>
      <c r="K30" s="25"/>
      <c r="L30" s="15" t="s">
        <v>2764</v>
      </c>
    </row>
    <row r="31" spans="1:12" ht="40" x14ac:dyDescent="0.2">
      <c r="A31" s="26" t="s">
        <v>2765</v>
      </c>
      <c r="B31" s="25">
        <v>0.27200000000000002</v>
      </c>
      <c r="C31" s="27">
        <f>0.235+0.01</f>
        <v>0.245</v>
      </c>
      <c r="D31" s="25">
        <f t="shared" si="0"/>
        <v>0.51700000000000002</v>
      </c>
      <c r="E31" s="25">
        <f t="shared" si="1"/>
        <v>0.70100000000000007</v>
      </c>
      <c r="F31" s="25"/>
      <c r="G31" s="25">
        <v>0.27200000000000002</v>
      </c>
      <c r="H31" s="27">
        <f>0.28+0.01</f>
        <v>0.29000000000000004</v>
      </c>
      <c r="I31" s="25">
        <f t="shared" si="2"/>
        <v>0.56200000000000006</v>
      </c>
      <c r="J31" s="25">
        <f t="shared" si="3"/>
        <v>0.80600000000000005</v>
      </c>
      <c r="K31" s="25"/>
      <c r="L31" s="15" t="s">
        <v>2766</v>
      </c>
    </row>
    <row r="32" spans="1:12" ht="27" x14ac:dyDescent="0.2">
      <c r="A32" s="15" t="s">
        <v>2767</v>
      </c>
      <c r="B32" s="25">
        <v>0.28499999999999998</v>
      </c>
      <c r="C32" s="25">
        <f>0.001</f>
        <v>1E-3</v>
      </c>
      <c r="D32" s="25">
        <f t="shared" si="0"/>
        <v>0.28599999999999998</v>
      </c>
      <c r="E32" s="25">
        <f t="shared" si="1"/>
        <v>0.47</v>
      </c>
      <c r="F32" s="25"/>
      <c r="G32" s="25">
        <v>0.28499999999999998</v>
      </c>
      <c r="H32" s="25">
        <f>0.001</f>
        <v>1E-3</v>
      </c>
      <c r="I32" s="25">
        <f t="shared" si="2"/>
        <v>0.28599999999999998</v>
      </c>
      <c r="J32" s="25">
        <f t="shared" si="3"/>
        <v>0.53</v>
      </c>
      <c r="K32" s="25"/>
      <c r="L32" s="15" t="s">
        <v>2768</v>
      </c>
    </row>
    <row r="33" spans="1:12" ht="27" x14ac:dyDescent="0.2">
      <c r="A33" s="15" t="s">
        <v>2769</v>
      </c>
      <c r="B33" s="25">
        <v>0.18</v>
      </c>
      <c r="C33" s="25">
        <f>0.004</f>
        <v>4.0000000000000001E-3</v>
      </c>
      <c r="D33" s="25">
        <f t="shared" si="0"/>
        <v>0.184</v>
      </c>
      <c r="E33" s="25">
        <f t="shared" si="1"/>
        <v>0.36799999999999999</v>
      </c>
      <c r="F33" s="25"/>
      <c r="G33" s="25">
        <v>0.18</v>
      </c>
      <c r="H33" s="25">
        <f>0.004</f>
        <v>4.0000000000000001E-3</v>
      </c>
      <c r="I33" s="25">
        <f t="shared" si="2"/>
        <v>0.184</v>
      </c>
      <c r="J33" s="25">
        <f t="shared" si="3"/>
        <v>0.42800000000000005</v>
      </c>
      <c r="K33" s="25"/>
      <c r="L33" s="15" t="s">
        <v>2770</v>
      </c>
    </row>
    <row r="34" spans="1:12" ht="27" x14ac:dyDescent="0.2">
      <c r="A34" s="26" t="s">
        <v>2771</v>
      </c>
      <c r="B34" s="27">
        <v>0.22</v>
      </c>
      <c r="C34" s="25">
        <f>0.0007+0.0035</f>
        <v>4.1999999999999997E-3</v>
      </c>
      <c r="D34" s="25">
        <f t="shared" si="0"/>
        <v>0.22420000000000001</v>
      </c>
      <c r="E34" s="25">
        <f t="shared" si="1"/>
        <v>0.40820000000000001</v>
      </c>
      <c r="F34" s="25"/>
      <c r="G34" s="27">
        <v>0.22</v>
      </c>
      <c r="H34" s="25">
        <f>0.0007+0.0035</f>
        <v>4.1999999999999997E-3</v>
      </c>
      <c r="I34" s="25">
        <f t="shared" si="2"/>
        <v>0.22420000000000001</v>
      </c>
      <c r="J34" s="25">
        <f t="shared" si="3"/>
        <v>0.46820000000000006</v>
      </c>
      <c r="K34" s="25"/>
      <c r="L34" s="15" t="s">
        <v>2772</v>
      </c>
    </row>
    <row r="35" spans="1:12" ht="27" x14ac:dyDescent="0.2">
      <c r="A35" s="26" t="s">
        <v>2773</v>
      </c>
      <c r="B35" s="27">
        <v>0.33</v>
      </c>
      <c r="C35" s="25">
        <f>0.0075</f>
        <v>7.4999999999999997E-3</v>
      </c>
      <c r="D35" s="25">
        <f t="shared" si="0"/>
        <v>0.33750000000000002</v>
      </c>
      <c r="E35" s="25">
        <f t="shared" si="1"/>
        <v>0.52150000000000007</v>
      </c>
      <c r="F35" s="25"/>
      <c r="G35" s="27">
        <v>0.29749999999999999</v>
      </c>
      <c r="H35" s="25">
        <f>0.0075</f>
        <v>7.4999999999999997E-3</v>
      </c>
      <c r="I35" s="25">
        <f t="shared" si="2"/>
        <v>0.30499999999999999</v>
      </c>
      <c r="J35" s="25">
        <f t="shared" si="3"/>
        <v>0.54900000000000004</v>
      </c>
      <c r="K35" s="25"/>
      <c r="L35" s="15" t="s">
        <v>2774</v>
      </c>
    </row>
    <row r="36" spans="1:12" ht="27" x14ac:dyDescent="0.2">
      <c r="A36" s="15" t="s">
        <v>2775</v>
      </c>
      <c r="B36" s="25">
        <v>0.248</v>
      </c>
      <c r="C36" s="25">
        <f>0.009</f>
        <v>8.9999999999999993E-3</v>
      </c>
      <c r="D36" s="25">
        <f t="shared" si="0"/>
        <v>0.25700000000000001</v>
      </c>
      <c r="E36" s="25">
        <f t="shared" si="1"/>
        <v>0.441</v>
      </c>
      <c r="F36" s="25"/>
      <c r="G36" s="25">
        <v>0.248</v>
      </c>
      <c r="H36" s="25">
        <f>0.003</f>
        <v>3.0000000000000001E-3</v>
      </c>
      <c r="I36" s="25">
        <f t="shared" si="2"/>
        <v>0.251</v>
      </c>
      <c r="J36" s="25">
        <f t="shared" si="3"/>
        <v>0.495</v>
      </c>
      <c r="K36" s="25"/>
      <c r="L36" s="15" t="s">
        <v>2776</v>
      </c>
    </row>
    <row r="37" spans="1:12" ht="40" x14ac:dyDescent="0.2">
      <c r="A37" s="15" t="s">
        <v>2777</v>
      </c>
      <c r="B37" s="25">
        <v>0.23</v>
      </c>
      <c r="C37" s="25">
        <f>0.00055+0.0075</f>
        <v>8.0499999999999999E-3</v>
      </c>
      <c r="D37" s="25">
        <f t="shared" si="0"/>
        <v>0.23805000000000001</v>
      </c>
      <c r="E37" s="25">
        <f t="shared" si="1"/>
        <v>0.42205000000000004</v>
      </c>
      <c r="F37" s="25"/>
      <c r="G37" s="25">
        <v>0.27</v>
      </c>
      <c r="H37" s="25">
        <f>0.0075</f>
        <v>7.4999999999999997E-3</v>
      </c>
      <c r="I37" s="25">
        <f t="shared" si="2"/>
        <v>0.27750000000000002</v>
      </c>
      <c r="J37" s="25">
        <f t="shared" si="3"/>
        <v>0.52150000000000007</v>
      </c>
      <c r="K37" s="25"/>
      <c r="L37" s="15" t="s">
        <v>2778</v>
      </c>
    </row>
    <row r="38" spans="1:12" ht="27" x14ac:dyDescent="0.2">
      <c r="A38" s="15" t="s">
        <v>2779</v>
      </c>
      <c r="B38" s="25">
        <v>0.222</v>
      </c>
      <c r="C38" s="25">
        <f>0.015+0.00125</f>
        <v>1.6250000000000001E-2</v>
      </c>
      <c r="D38" s="25">
        <f t="shared" si="0"/>
        <v>0.23825000000000002</v>
      </c>
      <c r="E38" s="25">
        <f t="shared" si="1"/>
        <v>0.42225000000000001</v>
      </c>
      <c r="F38" s="25"/>
      <c r="G38" s="25">
        <v>0.222</v>
      </c>
      <c r="H38" s="25">
        <f>0.015+0.00125</f>
        <v>1.6250000000000001E-2</v>
      </c>
      <c r="I38" s="25">
        <f t="shared" si="2"/>
        <v>0.23825000000000002</v>
      </c>
      <c r="J38" s="25">
        <f t="shared" si="3"/>
        <v>0.48225000000000007</v>
      </c>
      <c r="K38" s="25"/>
      <c r="L38" s="15" t="s">
        <v>2780</v>
      </c>
    </row>
    <row r="39" spans="1:12" ht="40" x14ac:dyDescent="0.2">
      <c r="A39" s="15" t="s">
        <v>2781</v>
      </c>
      <c r="B39" s="25">
        <v>0.105</v>
      </c>
      <c r="C39" s="25">
        <f>0.319+0.0005</f>
        <v>0.31950000000000001</v>
      </c>
      <c r="D39" s="25">
        <f t="shared" si="0"/>
        <v>0.42449999999999999</v>
      </c>
      <c r="E39" s="25">
        <f t="shared" si="1"/>
        <v>0.60850000000000004</v>
      </c>
      <c r="F39" s="25"/>
      <c r="G39" s="25">
        <v>0.13500000000000001</v>
      </c>
      <c r="H39" s="25">
        <f>0.359+0.0005</f>
        <v>0.35949999999999999</v>
      </c>
      <c r="I39" s="25">
        <f t="shared" si="2"/>
        <v>0.4945</v>
      </c>
      <c r="J39" s="25">
        <f t="shared" si="3"/>
        <v>0.73850000000000005</v>
      </c>
      <c r="K39" s="25"/>
      <c r="L39" s="15" t="s">
        <v>2782</v>
      </c>
    </row>
    <row r="40" spans="1:12" ht="27" x14ac:dyDescent="0.2">
      <c r="A40" s="15" t="s">
        <v>2783</v>
      </c>
      <c r="B40" s="25">
        <v>0.17</v>
      </c>
      <c r="C40" s="25">
        <f>0.01875</f>
        <v>1.8749999999999999E-2</v>
      </c>
      <c r="D40" s="25">
        <f t="shared" si="0"/>
        <v>0.18875</v>
      </c>
      <c r="E40" s="25">
        <f t="shared" si="1"/>
        <v>0.37275000000000003</v>
      </c>
      <c r="F40" s="25"/>
      <c r="G40" s="25">
        <v>0.21</v>
      </c>
      <c r="H40" s="25">
        <f>0.01875</f>
        <v>1.8749999999999999E-2</v>
      </c>
      <c r="I40" s="25">
        <f t="shared" si="2"/>
        <v>0.22874999999999998</v>
      </c>
      <c r="J40" s="25">
        <f t="shared" si="3"/>
        <v>0.47275</v>
      </c>
      <c r="K40" s="25"/>
      <c r="L40" s="15" t="s">
        <v>2784</v>
      </c>
    </row>
    <row r="41" spans="1:12" ht="144" x14ac:dyDescent="0.2">
      <c r="A41" s="26" t="s">
        <v>2785</v>
      </c>
      <c r="B41" s="30">
        <v>0.08</v>
      </c>
      <c r="C41" s="27">
        <f>0.173+0.0005+0.003274</f>
        <v>0.17677399999999999</v>
      </c>
      <c r="D41" s="25">
        <f>$C41</f>
        <v>0.17677399999999999</v>
      </c>
      <c r="E41" s="25">
        <f t="shared" si="1"/>
        <v>0.36077399999999998</v>
      </c>
      <c r="F41" s="25"/>
      <c r="G41" s="30">
        <v>0.08</v>
      </c>
      <c r="H41" s="27">
        <f>0.1555+0.003274</f>
        <v>0.158774</v>
      </c>
      <c r="I41" s="25">
        <f>$H41</f>
        <v>0.158774</v>
      </c>
      <c r="J41" s="25">
        <f t="shared" si="3"/>
        <v>0.40277400000000002</v>
      </c>
      <c r="K41" s="25"/>
      <c r="L41" s="15" t="s">
        <v>2786</v>
      </c>
    </row>
    <row r="42" spans="1:12" x14ac:dyDescent="0.2">
      <c r="A42" s="15" t="s">
        <v>2787</v>
      </c>
      <c r="B42" s="25">
        <v>0.38500000000000001</v>
      </c>
      <c r="C42" s="25">
        <f>0.0025</f>
        <v>2.5000000000000001E-3</v>
      </c>
      <c r="D42" s="25">
        <f t="shared" ref="D42:D64" si="4">$B42+$C42</f>
        <v>0.38750000000000001</v>
      </c>
      <c r="E42" s="25">
        <f t="shared" si="1"/>
        <v>0.57150000000000001</v>
      </c>
      <c r="F42" s="25"/>
      <c r="G42" s="25">
        <v>0.38500000000000001</v>
      </c>
      <c r="H42" s="25">
        <f>0.0025</f>
        <v>2.5000000000000001E-3</v>
      </c>
      <c r="I42" s="25">
        <f t="shared" ref="I42:I64" si="5">$G42+$H42</f>
        <v>0.38750000000000001</v>
      </c>
      <c r="J42" s="25">
        <f t="shared" si="3"/>
        <v>0.63150000000000006</v>
      </c>
      <c r="K42" s="25"/>
      <c r="L42" s="15" t="s">
        <v>2788</v>
      </c>
    </row>
    <row r="43" spans="1:12" x14ac:dyDescent="0.2">
      <c r="A43" s="15" t="s">
        <v>2789</v>
      </c>
      <c r="B43" s="25">
        <v>0.23</v>
      </c>
      <c r="C43" s="25">
        <f>0.00025</f>
        <v>2.5000000000000001E-4</v>
      </c>
      <c r="D43" s="25">
        <f t="shared" si="4"/>
        <v>0.23025000000000001</v>
      </c>
      <c r="E43" s="25">
        <f t="shared" si="1"/>
        <v>0.41425000000000001</v>
      </c>
      <c r="F43" s="25"/>
      <c r="G43" s="25">
        <v>0.23</v>
      </c>
      <c r="H43" s="25">
        <f>0.00025</f>
        <v>2.5000000000000001E-4</v>
      </c>
      <c r="I43" s="25">
        <f t="shared" si="5"/>
        <v>0.23025000000000001</v>
      </c>
      <c r="J43" s="25">
        <f t="shared" si="3"/>
        <v>0.47425000000000006</v>
      </c>
      <c r="K43" s="25"/>
      <c r="L43" s="15" t="s">
        <v>2790</v>
      </c>
    </row>
    <row r="44" spans="1:12" ht="27" x14ac:dyDescent="0.2">
      <c r="A44" s="15" t="s">
        <v>2791</v>
      </c>
      <c r="B44" s="25">
        <v>0.38500000000000001</v>
      </c>
      <c r="C44" s="25"/>
      <c r="D44" s="25">
        <f t="shared" si="4"/>
        <v>0.38500000000000001</v>
      </c>
      <c r="E44" s="25">
        <f t="shared" si="1"/>
        <v>0.56899999999999995</v>
      </c>
      <c r="F44" s="25"/>
      <c r="G44" s="25">
        <v>0.47</v>
      </c>
      <c r="H44" s="25"/>
      <c r="I44" s="25">
        <f t="shared" si="5"/>
        <v>0.47</v>
      </c>
      <c r="J44" s="25">
        <f t="shared" si="3"/>
        <v>0.71399999999999997</v>
      </c>
      <c r="K44" s="25"/>
      <c r="L44" s="15" t="s">
        <v>2792</v>
      </c>
    </row>
    <row r="45" spans="1:12" ht="27" x14ac:dyDescent="0.2">
      <c r="A45" s="15" t="s">
        <v>2793</v>
      </c>
      <c r="B45" s="25">
        <v>0.19</v>
      </c>
      <c r="C45" s="25">
        <f>0.01</f>
        <v>0.01</v>
      </c>
      <c r="D45" s="25">
        <f t="shared" si="4"/>
        <v>0.2</v>
      </c>
      <c r="E45" s="25">
        <f t="shared" si="1"/>
        <v>0.38400000000000001</v>
      </c>
      <c r="F45" s="25"/>
      <c r="G45" s="25">
        <v>0.19</v>
      </c>
      <c r="H45" s="25">
        <f>0.01</f>
        <v>0.01</v>
      </c>
      <c r="I45" s="25">
        <f t="shared" si="5"/>
        <v>0.2</v>
      </c>
      <c r="J45" s="25">
        <f t="shared" si="3"/>
        <v>0.44400000000000006</v>
      </c>
      <c r="K45" s="25"/>
      <c r="L45" s="15" t="s">
        <v>2794</v>
      </c>
    </row>
    <row r="46" spans="1:12" ht="27" x14ac:dyDescent="0.2">
      <c r="A46" s="15" t="s">
        <v>2795</v>
      </c>
      <c r="B46" s="25">
        <v>0.38</v>
      </c>
      <c r="C46" s="25"/>
      <c r="D46" s="25">
        <f t="shared" si="4"/>
        <v>0.38</v>
      </c>
      <c r="E46" s="25">
        <f t="shared" si="1"/>
        <v>0.56400000000000006</v>
      </c>
      <c r="F46" s="25"/>
      <c r="G46" s="25">
        <v>0.38</v>
      </c>
      <c r="H46" s="25"/>
      <c r="I46" s="25">
        <f t="shared" si="5"/>
        <v>0.38</v>
      </c>
      <c r="J46" s="25">
        <f t="shared" si="3"/>
        <v>0.624</v>
      </c>
      <c r="K46" s="25"/>
      <c r="L46" s="15" t="s">
        <v>2796</v>
      </c>
    </row>
    <row r="47" spans="1:12" ht="53" x14ac:dyDescent="0.2">
      <c r="A47" s="26" t="s">
        <v>2797</v>
      </c>
      <c r="B47" s="25">
        <v>0.57599999999999996</v>
      </c>
      <c r="C47" s="25">
        <f>0.011</f>
        <v>1.0999999999999999E-2</v>
      </c>
      <c r="D47" s="25">
        <f t="shared" si="4"/>
        <v>0.58699999999999997</v>
      </c>
      <c r="E47" s="25">
        <f t="shared" si="1"/>
        <v>0.77099999999999991</v>
      </c>
      <c r="F47" s="25"/>
      <c r="G47" s="25">
        <v>0.74099999999999999</v>
      </c>
      <c r="H47" s="25"/>
      <c r="I47" s="25">
        <f t="shared" si="5"/>
        <v>0.74099999999999999</v>
      </c>
      <c r="J47" s="25">
        <f t="shared" si="3"/>
        <v>0.98499999999999999</v>
      </c>
      <c r="K47" s="25"/>
      <c r="L47" s="15" t="s">
        <v>2798</v>
      </c>
    </row>
    <row r="48" spans="1:12" ht="27" x14ac:dyDescent="0.2">
      <c r="A48" s="15" t="s">
        <v>2799</v>
      </c>
      <c r="B48" s="25">
        <v>0.34</v>
      </c>
      <c r="C48" s="25">
        <f>0.01+0.0012</f>
        <v>1.12E-2</v>
      </c>
      <c r="D48" s="25">
        <f t="shared" si="4"/>
        <v>0.35120000000000001</v>
      </c>
      <c r="E48" s="25">
        <f t="shared" si="1"/>
        <v>0.53520000000000001</v>
      </c>
      <c r="F48" s="25"/>
      <c r="G48" s="25">
        <v>0.34</v>
      </c>
      <c r="H48" s="25">
        <f>0.01+0.0012</f>
        <v>1.12E-2</v>
      </c>
      <c r="I48" s="25">
        <f t="shared" si="5"/>
        <v>0.35120000000000001</v>
      </c>
      <c r="J48" s="25">
        <f t="shared" si="3"/>
        <v>0.59520000000000006</v>
      </c>
      <c r="K48" s="25"/>
      <c r="L48" s="15" t="s">
        <v>2800</v>
      </c>
    </row>
    <row r="49" spans="1:12" s="31" customFormat="1" ht="15" x14ac:dyDescent="0.2">
      <c r="A49" s="26" t="s">
        <v>2801</v>
      </c>
      <c r="B49" s="27">
        <v>0.28000000000000003</v>
      </c>
      <c r="C49" s="25">
        <f>0.0025+0.005</f>
        <v>7.4999999999999997E-3</v>
      </c>
      <c r="D49" s="25">
        <f t="shared" si="4"/>
        <v>0.28750000000000003</v>
      </c>
      <c r="E49" s="25">
        <f t="shared" si="1"/>
        <v>0.47150000000000003</v>
      </c>
      <c r="F49" s="25"/>
      <c r="G49" s="27">
        <v>0.28000000000000003</v>
      </c>
      <c r="H49" s="25">
        <f>0.0025+0.005</f>
        <v>7.4999999999999997E-3</v>
      </c>
      <c r="I49" s="25">
        <f t="shared" si="5"/>
        <v>0.28750000000000003</v>
      </c>
      <c r="J49" s="25">
        <f t="shared" si="3"/>
        <v>0.53150000000000008</v>
      </c>
      <c r="K49" s="25"/>
      <c r="L49" s="15" t="s">
        <v>2802</v>
      </c>
    </row>
    <row r="50" spans="1:12" x14ac:dyDescent="0.2">
      <c r="A50" s="15" t="s">
        <v>2803</v>
      </c>
      <c r="B50" s="25">
        <v>0.28000000000000003</v>
      </c>
      <c r="C50" s="25">
        <f>0.02</f>
        <v>0.02</v>
      </c>
      <c r="D50" s="25">
        <f t="shared" si="4"/>
        <v>0.30000000000000004</v>
      </c>
      <c r="E50" s="25">
        <f t="shared" si="1"/>
        <v>0.48400000000000004</v>
      </c>
      <c r="F50" s="25"/>
      <c r="G50" s="25">
        <v>0.28000000000000003</v>
      </c>
      <c r="H50" s="25">
        <f>0.02</f>
        <v>0.02</v>
      </c>
      <c r="I50" s="25">
        <f t="shared" si="5"/>
        <v>0.30000000000000004</v>
      </c>
      <c r="J50" s="25">
        <f t="shared" si="3"/>
        <v>0.54400000000000004</v>
      </c>
      <c r="K50" s="25"/>
      <c r="L50" s="15" t="s">
        <v>2804</v>
      </c>
    </row>
    <row r="51" spans="1:12" x14ac:dyDescent="0.2">
      <c r="A51" s="15" t="s">
        <v>2805</v>
      </c>
      <c r="B51" s="25">
        <v>0.26</v>
      </c>
      <c r="C51" s="25">
        <f>0.01+0.004</f>
        <v>1.4E-2</v>
      </c>
      <c r="D51" s="25">
        <f t="shared" si="4"/>
        <v>0.27400000000000002</v>
      </c>
      <c r="E51" s="25">
        <f t="shared" si="1"/>
        <v>0.45800000000000002</v>
      </c>
      <c r="F51" s="25"/>
      <c r="G51" s="25">
        <v>0.27</v>
      </c>
      <c r="H51" s="25">
        <f>0.01+0.004</f>
        <v>1.4E-2</v>
      </c>
      <c r="I51" s="25">
        <f t="shared" si="5"/>
        <v>0.28400000000000003</v>
      </c>
      <c r="J51" s="25">
        <f t="shared" si="3"/>
        <v>0.52800000000000002</v>
      </c>
      <c r="K51" s="25"/>
      <c r="L51" s="15" t="s">
        <v>2806</v>
      </c>
    </row>
    <row r="52" spans="1:12" x14ac:dyDescent="0.2">
      <c r="A52" s="15" t="s">
        <v>2807</v>
      </c>
      <c r="B52" s="25">
        <v>0.2</v>
      </c>
      <c r="C52" s="25"/>
      <c r="D52" s="25">
        <f t="shared" si="4"/>
        <v>0.2</v>
      </c>
      <c r="E52" s="25">
        <f t="shared" si="1"/>
        <v>0.38400000000000001</v>
      </c>
      <c r="F52" s="25"/>
      <c r="G52" s="25">
        <v>0.2</v>
      </c>
      <c r="H52" s="25"/>
      <c r="I52" s="25">
        <f t="shared" si="5"/>
        <v>0.2</v>
      </c>
      <c r="J52" s="25">
        <f t="shared" si="3"/>
        <v>0.44400000000000006</v>
      </c>
      <c r="K52" s="25"/>
      <c r="L52" s="15" t="s">
        <v>2808</v>
      </c>
    </row>
    <row r="53" spans="1:12" x14ac:dyDescent="0.2">
      <c r="A53" s="15" t="s">
        <v>2809</v>
      </c>
      <c r="B53" s="25">
        <v>0.31900000000000001</v>
      </c>
      <c r="C53" s="25">
        <f>0.0065</f>
        <v>6.4999999999999997E-3</v>
      </c>
      <c r="D53" s="25">
        <f t="shared" si="4"/>
        <v>0.32550000000000001</v>
      </c>
      <c r="E53" s="25">
        <f t="shared" si="1"/>
        <v>0.50950000000000006</v>
      </c>
      <c r="F53" s="25"/>
      <c r="G53" s="25">
        <v>0.31900000000000001</v>
      </c>
      <c r="H53" s="25">
        <f>0.0065</f>
        <v>6.4999999999999997E-3</v>
      </c>
      <c r="I53" s="25">
        <f t="shared" si="5"/>
        <v>0.32550000000000001</v>
      </c>
      <c r="J53" s="25">
        <f t="shared" si="3"/>
        <v>0.56950000000000001</v>
      </c>
      <c r="K53" s="25"/>
      <c r="L53" s="15" t="s">
        <v>2810</v>
      </c>
    </row>
    <row r="54" spans="1:12" ht="40" x14ac:dyDescent="0.2">
      <c r="A54" s="26" t="s">
        <v>2811</v>
      </c>
      <c r="B54" s="25">
        <v>0.121</v>
      </c>
      <c r="C54" s="27">
        <f>0.0795+0.1591+0.01</f>
        <v>0.24859999999999999</v>
      </c>
      <c r="D54" s="25">
        <f t="shared" si="4"/>
        <v>0.36959999999999998</v>
      </c>
      <c r="E54" s="25">
        <f t="shared" si="1"/>
        <v>0.55359999999999998</v>
      </c>
      <c r="F54" s="25"/>
      <c r="G54" s="25">
        <v>0.28000000000000003</v>
      </c>
      <c r="H54" s="25">
        <f>0.01+0.03</f>
        <v>0.04</v>
      </c>
      <c r="I54" s="25">
        <f t="shared" si="5"/>
        <v>0.32</v>
      </c>
      <c r="J54" s="25">
        <f t="shared" si="3"/>
        <v>0.56400000000000006</v>
      </c>
      <c r="K54" s="25"/>
      <c r="L54" s="15" t="s">
        <v>2812</v>
      </c>
    </row>
    <row r="55" spans="1:12" ht="27" x14ac:dyDescent="0.2">
      <c r="A55" s="26" t="s">
        <v>2813</v>
      </c>
      <c r="B55" s="27">
        <v>0.28000000000000003</v>
      </c>
      <c r="C55" s="27">
        <f>0.006+0.082</f>
        <v>8.8000000000000009E-2</v>
      </c>
      <c r="D55" s="25">
        <f t="shared" si="4"/>
        <v>0.36800000000000005</v>
      </c>
      <c r="E55" s="25">
        <f t="shared" si="1"/>
        <v>0.55200000000000005</v>
      </c>
      <c r="F55" s="25"/>
      <c r="G55" s="27">
        <v>0.28899999999999998</v>
      </c>
      <c r="H55" s="27">
        <f>0.006+0.083</f>
        <v>8.900000000000001E-2</v>
      </c>
      <c r="I55" s="25">
        <f t="shared" si="5"/>
        <v>0.378</v>
      </c>
      <c r="J55" s="25">
        <f t="shared" si="3"/>
        <v>0.622</v>
      </c>
      <c r="K55" s="25"/>
      <c r="L55" s="15" t="s">
        <v>2814</v>
      </c>
    </row>
    <row r="56" spans="1:12" ht="66" x14ac:dyDescent="0.2">
      <c r="A56" s="26" t="s">
        <v>2815</v>
      </c>
      <c r="B56" s="25">
        <v>0.49399999999999999</v>
      </c>
      <c r="C56" s="27">
        <f>0.0009523+0.000238+0.0286</f>
        <v>2.9790299999999999E-2</v>
      </c>
      <c r="D56" s="25">
        <f t="shared" si="4"/>
        <v>0.52379030000000004</v>
      </c>
      <c r="E56" s="25">
        <f t="shared" si="1"/>
        <v>0.70779030000000009</v>
      </c>
      <c r="F56" s="25"/>
      <c r="G56" s="25">
        <v>0.49399999999999999</v>
      </c>
      <c r="H56" s="27">
        <f>0.0009523+0.000238+0.0286</f>
        <v>2.9790299999999999E-2</v>
      </c>
      <c r="I56" s="25">
        <f t="shared" si="5"/>
        <v>0.52379030000000004</v>
      </c>
      <c r="J56" s="25">
        <f t="shared" si="3"/>
        <v>0.76779030000000004</v>
      </c>
      <c r="K56" s="25"/>
      <c r="L56" s="15" t="s">
        <v>2816</v>
      </c>
    </row>
    <row r="57" spans="1:12" x14ac:dyDescent="0.2">
      <c r="A57" s="15" t="s">
        <v>2817</v>
      </c>
      <c r="B57" s="25">
        <v>0.20499999999999999</v>
      </c>
      <c r="C57" s="25">
        <v>0.152</v>
      </c>
      <c r="D57" s="25">
        <f t="shared" si="4"/>
        <v>0.35699999999999998</v>
      </c>
      <c r="E57" s="25">
        <f t="shared" si="1"/>
        <v>0.54099999999999993</v>
      </c>
      <c r="F57" s="25"/>
      <c r="G57" s="25">
        <v>0.20499999999999999</v>
      </c>
      <c r="H57" s="25">
        <v>0.152</v>
      </c>
      <c r="I57" s="25">
        <f t="shared" si="5"/>
        <v>0.35699999999999998</v>
      </c>
      <c r="J57" s="25">
        <f t="shared" si="3"/>
        <v>0.60099999999999998</v>
      </c>
      <c r="K57" s="25"/>
      <c r="L57" s="15" t="s">
        <v>2818</v>
      </c>
    </row>
    <row r="58" spans="1:12" x14ac:dyDescent="0.2">
      <c r="A58" s="15" t="s">
        <v>2819</v>
      </c>
      <c r="B58" s="25">
        <v>0.309</v>
      </c>
      <c r="C58" s="25">
        <f>0.02</f>
        <v>0.02</v>
      </c>
      <c r="D58" s="25">
        <f t="shared" si="4"/>
        <v>0.32900000000000001</v>
      </c>
      <c r="E58" s="25">
        <f t="shared" si="1"/>
        <v>0.51300000000000001</v>
      </c>
      <c r="F58" s="25"/>
      <c r="G58" s="25">
        <v>0.309</v>
      </c>
      <c r="H58" s="25">
        <f>0.02</f>
        <v>0.02</v>
      </c>
      <c r="I58" s="25">
        <f t="shared" si="5"/>
        <v>0.32900000000000001</v>
      </c>
      <c r="J58" s="25">
        <f t="shared" si="3"/>
        <v>0.57300000000000006</v>
      </c>
      <c r="K58" s="25"/>
      <c r="L58" s="15" t="s">
        <v>2820</v>
      </c>
    </row>
    <row r="59" spans="1:12" x14ac:dyDescent="0.2">
      <c r="A59" s="32" t="s">
        <v>2821</v>
      </c>
      <c r="B59" s="33">
        <v>0.23</v>
      </c>
      <c r="C59" s="33">
        <f>0.01</f>
        <v>0.01</v>
      </c>
      <c r="D59" s="33">
        <f t="shared" si="4"/>
        <v>0.24000000000000002</v>
      </c>
      <c r="E59" s="33">
        <f t="shared" si="1"/>
        <v>0.42400000000000004</v>
      </c>
      <c r="F59" s="33"/>
      <c r="G59" s="33">
        <v>0.23</v>
      </c>
      <c r="H59" s="33">
        <f>0.01</f>
        <v>0.01</v>
      </c>
      <c r="I59" s="33">
        <f t="shared" si="5"/>
        <v>0.24000000000000002</v>
      </c>
      <c r="J59" s="33">
        <f t="shared" si="3"/>
        <v>0.48400000000000004</v>
      </c>
      <c r="K59" s="33"/>
      <c r="L59" s="32" t="s">
        <v>2822</v>
      </c>
    </row>
    <row r="60" spans="1:12" x14ac:dyDescent="0.2">
      <c r="A60" s="15" t="s">
        <v>2823</v>
      </c>
      <c r="B60" s="25">
        <v>0.35</v>
      </c>
      <c r="C60" s="25"/>
      <c r="D60" s="25">
        <f t="shared" si="4"/>
        <v>0.35</v>
      </c>
      <c r="E60" s="25"/>
      <c r="F60" s="25"/>
      <c r="G60" s="25">
        <v>0.315</v>
      </c>
      <c r="H60" s="25">
        <f>0.035</f>
        <v>3.5000000000000003E-2</v>
      </c>
      <c r="I60" s="25">
        <f t="shared" si="5"/>
        <v>0.35</v>
      </c>
      <c r="J60" s="25"/>
      <c r="K60" s="25"/>
      <c r="L60" s="15" t="s">
        <v>2824</v>
      </c>
    </row>
    <row r="61" spans="1:12" ht="40" x14ac:dyDescent="0.2">
      <c r="A61" s="26" t="s">
        <v>2825</v>
      </c>
      <c r="B61" s="25">
        <v>0.15</v>
      </c>
      <c r="C61" s="25">
        <f>0.04</f>
        <v>0.04</v>
      </c>
      <c r="D61" s="25">
        <f t="shared" si="4"/>
        <v>0.19</v>
      </c>
      <c r="E61" s="25"/>
      <c r="F61" s="25"/>
      <c r="G61" s="25">
        <v>0.14000000000000001</v>
      </c>
      <c r="H61" s="25">
        <f>0.04</f>
        <v>0.04</v>
      </c>
      <c r="I61" s="25">
        <f t="shared" si="5"/>
        <v>0.18000000000000002</v>
      </c>
      <c r="J61" s="25"/>
      <c r="K61" s="25"/>
      <c r="L61" s="15" t="s">
        <v>2826</v>
      </c>
    </row>
    <row r="62" spans="1:12" x14ac:dyDescent="0.2">
      <c r="A62" s="15" t="s">
        <v>2827</v>
      </c>
      <c r="B62" s="25">
        <v>0.15</v>
      </c>
      <c r="C62" s="25"/>
      <c r="D62" s="25">
        <f t="shared" si="4"/>
        <v>0.15</v>
      </c>
      <c r="E62" s="25"/>
      <c r="F62" s="25"/>
      <c r="G62" s="25">
        <v>0.15</v>
      </c>
      <c r="H62" s="25"/>
      <c r="I62" s="25">
        <f t="shared" si="5"/>
        <v>0.15</v>
      </c>
      <c r="J62" s="25"/>
      <c r="K62" s="25"/>
      <c r="L62" s="15" t="s">
        <v>2824</v>
      </c>
    </row>
    <row r="63" spans="1:12" ht="53" x14ac:dyDescent="0.2">
      <c r="A63" s="26" t="s">
        <v>2828</v>
      </c>
      <c r="B63" s="25">
        <v>0.16</v>
      </c>
      <c r="C63" s="25">
        <v>0.36899999999999999</v>
      </c>
      <c r="D63" s="25">
        <f t="shared" si="4"/>
        <v>0.52900000000000003</v>
      </c>
      <c r="E63" s="25"/>
      <c r="F63" s="25"/>
      <c r="G63" s="27">
        <v>0.04</v>
      </c>
      <c r="H63" s="25">
        <v>0.22</v>
      </c>
      <c r="I63" s="25">
        <f t="shared" si="5"/>
        <v>0.26</v>
      </c>
      <c r="J63" s="25"/>
      <c r="K63" s="25"/>
      <c r="L63" s="15" t="s">
        <v>2829</v>
      </c>
    </row>
    <row r="64" spans="1:12" ht="17" thickBot="1" x14ac:dyDescent="0.25">
      <c r="A64" s="15" t="s">
        <v>2830</v>
      </c>
      <c r="B64" s="25">
        <v>0.14000000000000001</v>
      </c>
      <c r="C64" s="25"/>
      <c r="D64" s="25">
        <f t="shared" si="4"/>
        <v>0.14000000000000001</v>
      </c>
      <c r="E64" s="25"/>
      <c r="F64" s="25"/>
      <c r="G64" s="25">
        <v>0.14000000000000001</v>
      </c>
      <c r="H64" s="25"/>
      <c r="I64" s="25">
        <f t="shared" si="5"/>
        <v>0.14000000000000001</v>
      </c>
      <c r="J64" s="25"/>
      <c r="K64" s="25"/>
      <c r="L64" s="15" t="s">
        <v>2824</v>
      </c>
    </row>
    <row r="65" spans="1:12" ht="63" customHeight="1" x14ac:dyDescent="0.2">
      <c r="A65" s="133" t="s">
        <v>2831</v>
      </c>
      <c r="B65" s="133"/>
      <c r="C65" s="133"/>
      <c r="D65" s="133"/>
      <c r="E65" s="133"/>
      <c r="F65" s="133"/>
      <c r="G65" s="133"/>
      <c r="H65" s="133"/>
      <c r="I65" s="133"/>
      <c r="J65" s="133"/>
      <c r="K65" s="34"/>
      <c r="L65" s="34"/>
    </row>
    <row r="66" spans="1:12" ht="15" customHeight="1" x14ac:dyDescent="0.2">
      <c r="A66" s="130" t="s">
        <v>2832</v>
      </c>
      <c r="B66" s="130"/>
      <c r="C66" s="130"/>
      <c r="D66" s="130"/>
      <c r="E66" s="130"/>
      <c r="F66" s="130"/>
      <c r="G66" s="130"/>
      <c r="H66" s="130"/>
      <c r="I66" s="130"/>
      <c r="J66" s="130"/>
      <c r="K66" s="35"/>
    </row>
    <row r="67" spans="1:12" ht="15" customHeight="1" x14ac:dyDescent="0.2">
      <c r="A67" s="130" t="s">
        <v>2833</v>
      </c>
      <c r="B67" s="130"/>
      <c r="C67" s="130"/>
      <c r="D67" s="130"/>
      <c r="E67" s="130"/>
      <c r="F67" s="130"/>
      <c r="G67" s="130"/>
      <c r="H67" s="130"/>
      <c r="I67" s="130"/>
      <c r="J67" s="130"/>
      <c r="K67" s="35"/>
    </row>
    <row r="68" spans="1:12" ht="15" customHeight="1" x14ac:dyDescent="0.2">
      <c r="A68" s="130" t="s">
        <v>2834</v>
      </c>
      <c r="B68" s="130"/>
      <c r="C68" s="130"/>
      <c r="D68" s="130"/>
      <c r="E68" s="130"/>
      <c r="F68" s="130"/>
      <c r="G68" s="130"/>
      <c r="H68" s="130"/>
      <c r="I68" s="130"/>
      <c r="J68" s="130"/>
      <c r="K68" s="35"/>
    </row>
    <row r="69" spans="1:12" ht="27" customHeight="1" x14ac:dyDescent="0.2">
      <c r="A69" s="130" t="s">
        <v>2835</v>
      </c>
      <c r="B69" s="130"/>
      <c r="C69" s="130"/>
      <c r="D69" s="130"/>
      <c r="E69" s="130"/>
      <c r="F69" s="130"/>
      <c r="G69" s="130"/>
      <c r="H69" s="130"/>
      <c r="I69" s="130"/>
      <c r="J69" s="130"/>
      <c r="K69" s="35"/>
    </row>
    <row r="70" spans="1:12" x14ac:dyDescent="0.2">
      <c r="A70" s="18" t="s">
        <v>2836</v>
      </c>
    </row>
    <row r="71" spans="1:12" x14ac:dyDescent="0.2">
      <c r="A71" s="36" t="s">
        <v>2837</v>
      </c>
      <c r="B71"/>
      <c r="C71"/>
      <c r="D71"/>
      <c r="F71" s="37" t="s">
        <v>2838</v>
      </c>
      <c r="G71"/>
      <c r="H71"/>
    </row>
  </sheetData>
  <mergeCells count="13">
    <mergeCell ref="B2:E2"/>
    <mergeCell ref="G2:J2"/>
    <mergeCell ref="C3:D3"/>
    <mergeCell ref="H3:I3"/>
    <mergeCell ref="C4:D4"/>
    <mergeCell ref="H4:I4"/>
    <mergeCell ref="A69:J69"/>
    <mergeCell ref="B6:E6"/>
    <mergeCell ref="G6:J6"/>
    <mergeCell ref="A65:J65"/>
    <mergeCell ref="A66:J66"/>
    <mergeCell ref="A67:J67"/>
    <mergeCell ref="A68:J68"/>
  </mergeCells>
  <hyperlinks>
    <hyperlink ref="F71" r:id="rId1" display="mailto:maureen.klein@eia.gov" xr:uid="{24F35F47-6D31-5544-9A5A-B09E50500769}"/>
    <hyperlink ref="P3" r:id="rId2" xr:uid="{B3F74F95-B98A-A64A-BEDB-A70CDB618DCE}"/>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165F-A014-1C4B-A8A9-0AA1416099EF}">
  <dimension ref="A1"/>
  <sheetViews>
    <sheetView workbookViewId="0">
      <selection activeCell="M71" sqref="M71"/>
    </sheetView>
  </sheetViews>
  <sheetFormatPr baseColWidth="10" defaultRowHeight="16"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E0C6-68E2-BD44-83D0-DDC3F7F11D39}">
  <sheetPr filterMode="1"/>
  <dimension ref="A1:AO402"/>
  <sheetViews>
    <sheetView workbookViewId="0">
      <selection activeCell="H443" sqref="H443"/>
    </sheetView>
  </sheetViews>
  <sheetFormatPr baseColWidth="10" defaultRowHeight="16" x14ac:dyDescent="0.2"/>
  <sheetData>
    <row r="1" spans="1:41" x14ac:dyDescent="0.2">
      <c r="A1" t="s">
        <v>333</v>
      </c>
      <c r="B1" t="s">
        <v>2647</v>
      </c>
      <c r="C1" t="s">
        <v>4</v>
      </c>
      <c r="D1" t="s">
        <v>2681</v>
      </c>
      <c r="E1" t="s">
        <v>2682</v>
      </c>
      <c r="F1" t="s">
        <v>2683</v>
      </c>
      <c r="G1" t="s">
        <v>2684</v>
      </c>
      <c r="H1" t="s">
        <v>5</v>
      </c>
      <c r="I1" t="s">
        <v>6</v>
      </c>
      <c r="J1">
        <v>2020</v>
      </c>
      <c r="K1">
        <v>2021</v>
      </c>
      <c r="L1">
        <v>2022</v>
      </c>
      <c r="M1">
        <v>2023</v>
      </c>
      <c r="N1">
        <v>2024</v>
      </c>
      <c r="O1">
        <v>2025</v>
      </c>
      <c r="P1">
        <v>2026</v>
      </c>
      <c r="Q1">
        <v>2027</v>
      </c>
      <c r="R1">
        <v>2028</v>
      </c>
      <c r="S1">
        <v>2029</v>
      </c>
      <c r="T1">
        <v>2030</v>
      </c>
      <c r="U1">
        <v>2031</v>
      </c>
      <c r="V1">
        <v>2032</v>
      </c>
      <c r="W1">
        <v>2033</v>
      </c>
      <c r="X1">
        <v>2034</v>
      </c>
      <c r="Y1">
        <v>2035</v>
      </c>
      <c r="Z1">
        <v>2036</v>
      </c>
      <c r="AA1">
        <v>2037</v>
      </c>
      <c r="AB1">
        <v>2038</v>
      </c>
      <c r="AC1">
        <v>2039</v>
      </c>
      <c r="AD1">
        <v>2040</v>
      </c>
      <c r="AE1">
        <v>2041</v>
      </c>
      <c r="AF1">
        <v>2042</v>
      </c>
      <c r="AG1">
        <v>2043</v>
      </c>
      <c r="AH1">
        <v>2044</v>
      </c>
      <c r="AI1">
        <v>2045</v>
      </c>
      <c r="AJ1">
        <v>2046</v>
      </c>
      <c r="AK1">
        <v>2047</v>
      </c>
      <c r="AL1">
        <v>2048</v>
      </c>
      <c r="AM1">
        <v>2049</v>
      </c>
      <c r="AN1">
        <v>2050</v>
      </c>
      <c r="AO1" t="s">
        <v>7</v>
      </c>
    </row>
    <row r="2" spans="1:41" hidden="1" x14ac:dyDescent="0.2">
      <c r="A2" t="s">
        <v>2704</v>
      </c>
      <c r="B2" t="s">
        <v>9</v>
      </c>
      <c r="C2" t="s">
        <v>2648</v>
      </c>
      <c r="D2" t="s">
        <v>2649</v>
      </c>
      <c r="E2" t="s">
        <v>2650</v>
      </c>
      <c r="I2" t="s">
        <v>10</v>
      </c>
    </row>
    <row r="3" spans="1:41" hidden="1" x14ac:dyDescent="0.2">
      <c r="A3" t="s">
        <v>2704</v>
      </c>
      <c r="B3" t="s">
        <v>11</v>
      </c>
      <c r="C3" t="s">
        <v>2648</v>
      </c>
      <c r="D3" t="s">
        <v>2649</v>
      </c>
      <c r="E3" t="s">
        <v>2650</v>
      </c>
      <c r="F3" t="s">
        <v>2651</v>
      </c>
      <c r="H3" t="s">
        <v>2964</v>
      </c>
      <c r="I3" t="s">
        <v>10</v>
      </c>
      <c r="K3">
        <v>19.182210999999999</v>
      </c>
      <c r="L3">
        <v>20.741095000000001</v>
      </c>
      <c r="M3">
        <v>20.560611999999999</v>
      </c>
      <c r="N3">
        <v>20.601106999999999</v>
      </c>
      <c r="O3">
        <v>20.550187999999999</v>
      </c>
      <c r="P3">
        <v>20.626265</v>
      </c>
      <c r="Q3">
        <v>20.907789000000001</v>
      </c>
      <c r="R3">
        <v>21.375328</v>
      </c>
      <c r="S3">
        <v>21.817360000000001</v>
      </c>
      <c r="T3">
        <v>22.274522999999999</v>
      </c>
      <c r="U3">
        <v>22.714251000000001</v>
      </c>
      <c r="V3">
        <v>23.108678999999999</v>
      </c>
      <c r="W3">
        <v>23.476015</v>
      </c>
      <c r="X3">
        <v>23.761649999999999</v>
      </c>
      <c r="Y3">
        <v>23.977812</v>
      </c>
      <c r="Z3">
        <v>24.184359000000001</v>
      </c>
      <c r="AA3">
        <v>24.408386</v>
      </c>
      <c r="AB3">
        <v>24.628005999999999</v>
      </c>
      <c r="AC3">
        <v>24.790752000000001</v>
      </c>
      <c r="AD3">
        <v>25.054076999999999</v>
      </c>
      <c r="AE3">
        <v>25.283079000000001</v>
      </c>
      <c r="AF3">
        <v>25.406424000000001</v>
      </c>
      <c r="AG3">
        <v>25.586544</v>
      </c>
      <c r="AH3">
        <v>25.805682999999998</v>
      </c>
      <c r="AI3">
        <v>25.928716999999999</v>
      </c>
      <c r="AJ3">
        <v>26.060963000000001</v>
      </c>
      <c r="AK3">
        <v>26.168939999999999</v>
      </c>
      <c r="AL3">
        <v>26.244484</v>
      </c>
      <c r="AM3">
        <v>26.268422999999999</v>
      </c>
      <c r="AN3">
        <v>26.266549999999999</v>
      </c>
      <c r="AO3" s="1">
        <v>1.0999999999999999E-2</v>
      </c>
    </row>
    <row r="4" spans="1:41" hidden="1" x14ac:dyDescent="0.2">
      <c r="A4" t="s">
        <v>2704</v>
      </c>
      <c r="B4" t="s">
        <v>13</v>
      </c>
      <c r="C4" t="s">
        <v>2648</v>
      </c>
      <c r="D4" t="s">
        <v>2649</v>
      </c>
      <c r="E4" t="s">
        <v>2650</v>
      </c>
      <c r="F4" t="s">
        <v>2652</v>
      </c>
      <c r="H4" t="s">
        <v>2965</v>
      </c>
      <c r="I4" t="s">
        <v>10</v>
      </c>
      <c r="K4">
        <v>19.182210999999999</v>
      </c>
      <c r="L4">
        <v>20.473780000000001</v>
      </c>
      <c r="M4">
        <v>19.867771000000001</v>
      </c>
      <c r="N4">
        <v>19.320505000000001</v>
      </c>
      <c r="O4">
        <v>18.848231999999999</v>
      </c>
      <c r="P4">
        <v>18.564768000000001</v>
      </c>
      <c r="Q4">
        <v>18.456251000000002</v>
      </c>
      <c r="R4">
        <v>18.544281000000002</v>
      </c>
      <c r="S4">
        <v>18.757028999999999</v>
      </c>
      <c r="T4">
        <v>18.972318999999999</v>
      </c>
      <c r="U4">
        <v>19.164594999999998</v>
      </c>
      <c r="V4">
        <v>19.471653</v>
      </c>
      <c r="W4">
        <v>19.815725</v>
      </c>
      <c r="X4">
        <v>20.027491000000001</v>
      </c>
      <c r="Y4">
        <v>20.134943</v>
      </c>
      <c r="Z4">
        <v>20.230017</v>
      </c>
      <c r="AA4">
        <v>20.371335999999999</v>
      </c>
      <c r="AB4">
        <v>20.571587000000001</v>
      </c>
      <c r="AC4">
        <v>20.70196</v>
      </c>
      <c r="AD4">
        <v>20.932779</v>
      </c>
      <c r="AE4">
        <v>21.086158999999999</v>
      </c>
      <c r="AF4">
        <v>21.187207999999998</v>
      </c>
      <c r="AG4">
        <v>21.271463000000001</v>
      </c>
      <c r="AH4">
        <v>21.327756999999998</v>
      </c>
      <c r="AI4">
        <v>21.370878000000001</v>
      </c>
      <c r="AJ4">
        <v>21.381886999999999</v>
      </c>
      <c r="AK4">
        <v>21.341728</v>
      </c>
      <c r="AL4">
        <v>21.284302</v>
      </c>
      <c r="AM4">
        <v>21.315736999999999</v>
      </c>
      <c r="AN4">
        <v>21.339124999999999</v>
      </c>
      <c r="AO4" s="1">
        <v>4.0000000000000001E-3</v>
      </c>
    </row>
    <row r="5" spans="1:41" hidden="1" x14ac:dyDescent="0.2">
      <c r="A5" t="s">
        <v>2704</v>
      </c>
      <c r="B5" t="s">
        <v>15</v>
      </c>
      <c r="C5" t="s">
        <v>2648</v>
      </c>
      <c r="D5" t="s">
        <v>2649</v>
      </c>
      <c r="E5" t="s">
        <v>2650</v>
      </c>
      <c r="F5" t="s">
        <v>2653</v>
      </c>
      <c r="H5" t="s">
        <v>2966</v>
      </c>
      <c r="I5" t="s">
        <v>10</v>
      </c>
      <c r="K5">
        <v>19.182210999999999</v>
      </c>
      <c r="L5">
        <v>21.165512</v>
      </c>
      <c r="M5">
        <v>21.528704000000001</v>
      </c>
      <c r="N5">
        <v>22.375919</v>
      </c>
      <c r="O5">
        <v>23.148703000000001</v>
      </c>
      <c r="P5">
        <v>23.899971000000001</v>
      </c>
      <c r="Q5">
        <v>24.642804999999999</v>
      </c>
      <c r="R5">
        <v>25.454350999999999</v>
      </c>
      <c r="S5">
        <v>26.629508999999999</v>
      </c>
      <c r="T5">
        <v>27.668453</v>
      </c>
      <c r="U5">
        <v>28.636223000000001</v>
      </c>
      <c r="V5">
        <v>29.539535999999998</v>
      </c>
      <c r="W5">
        <v>30.336594000000002</v>
      </c>
      <c r="X5">
        <v>31.017202000000001</v>
      </c>
      <c r="Y5">
        <v>31.494948999999998</v>
      </c>
      <c r="Z5">
        <v>32.035553</v>
      </c>
      <c r="AA5">
        <v>32.452305000000003</v>
      </c>
      <c r="AB5">
        <v>32.864620000000002</v>
      </c>
      <c r="AC5">
        <v>33.262718</v>
      </c>
      <c r="AD5">
        <v>33.489628000000003</v>
      </c>
      <c r="AE5">
        <v>33.612544999999997</v>
      </c>
      <c r="AF5">
        <v>33.671398000000003</v>
      </c>
      <c r="AG5">
        <v>33.819465999999998</v>
      </c>
      <c r="AH5">
        <v>34.102832999999997</v>
      </c>
      <c r="AI5">
        <v>34.450951000000003</v>
      </c>
      <c r="AJ5">
        <v>34.729934999999998</v>
      </c>
      <c r="AK5">
        <v>34.950049999999997</v>
      </c>
      <c r="AL5">
        <v>35.088276</v>
      </c>
      <c r="AM5">
        <v>35.260899000000002</v>
      </c>
      <c r="AN5">
        <v>35.356811999999998</v>
      </c>
      <c r="AO5" s="1">
        <v>2.1000000000000001E-2</v>
      </c>
    </row>
    <row r="6" spans="1:41" hidden="1" x14ac:dyDescent="0.2">
      <c r="A6" t="s">
        <v>2704</v>
      </c>
      <c r="B6" t="s">
        <v>17</v>
      </c>
      <c r="C6" t="s">
        <v>2648</v>
      </c>
      <c r="D6" t="s">
        <v>2649</v>
      </c>
      <c r="E6" t="s">
        <v>2654</v>
      </c>
      <c r="I6" t="s">
        <v>10</v>
      </c>
    </row>
    <row r="7" spans="1:41" x14ac:dyDescent="0.2">
      <c r="A7" t="s">
        <v>2704</v>
      </c>
      <c r="B7" t="s">
        <v>11</v>
      </c>
      <c r="C7" t="s">
        <v>2648</v>
      </c>
      <c r="D7" t="s">
        <v>2649</v>
      </c>
      <c r="E7" t="s">
        <v>2654</v>
      </c>
      <c r="F7" t="s">
        <v>2651</v>
      </c>
      <c r="H7" t="s">
        <v>2967</v>
      </c>
      <c r="I7" t="s">
        <v>10</v>
      </c>
      <c r="K7">
        <v>17.199303</v>
      </c>
      <c r="L7">
        <v>16.888845</v>
      </c>
      <c r="M7">
        <v>15.599641999999999</v>
      </c>
      <c r="N7">
        <v>16.388891000000001</v>
      </c>
      <c r="O7">
        <v>16.140855999999999</v>
      </c>
      <c r="P7">
        <v>16.007342999999999</v>
      </c>
      <c r="Q7">
        <v>15.977002000000001</v>
      </c>
      <c r="R7">
        <v>16.206907000000001</v>
      </c>
      <c r="S7">
        <v>16.337620000000001</v>
      </c>
      <c r="T7">
        <v>16.332701</v>
      </c>
      <c r="U7">
        <v>16.634474000000001</v>
      </c>
      <c r="V7">
        <v>16.791132000000001</v>
      </c>
      <c r="W7">
        <v>16.891237</v>
      </c>
      <c r="X7">
        <v>16.976082000000002</v>
      </c>
      <c r="Y7">
        <v>17.079989999999999</v>
      </c>
      <c r="Z7">
        <v>17.249243</v>
      </c>
      <c r="AA7">
        <v>17.472332000000002</v>
      </c>
      <c r="AB7">
        <v>17.608097000000001</v>
      </c>
      <c r="AC7">
        <v>17.676597999999998</v>
      </c>
      <c r="AD7">
        <v>17.914528000000001</v>
      </c>
      <c r="AE7">
        <v>18.018236000000002</v>
      </c>
      <c r="AF7">
        <v>18.034441000000001</v>
      </c>
      <c r="AG7">
        <v>18.266400999999998</v>
      </c>
      <c r="AH7">
        <v>18.534137999999999</v>
      </c>
      <c r="AI7">
        <v>18.633248999999999</v>
      </c>
      <c r="AJ7">
        <v>18.856535000000001</v>
      </c>
      <c r="AK7">
        <v>18.876396</v>
      </c>
      <c r="AL7">
        <v>18.797923999999998</v>
      </c>
      <c r="AM7">
        <v>18.793286999999999</v>
      </c>
      <c r="AN7">
        <v>18.724284999999998</v>
      </c>
      <c r="AO7" s="1">
        <v>3.0000000000000001E-3</v>
      </c>
    </row>
    <row r="8" spans="1:41" x14ac:dyDescent="0.2">
      <c r="A8" t="s">
        <v>2704</v>
      </c>
      <c r="B8" t="s">
        <v>13</v>
      </c>
      <c r="C8" t="s">
        <v>2648</v>
      </c>
      <c r="D8" t="s">
        <v>2649</v>
      </c>
      <c r="E8" t="s">
        <v>2654</v>
      </c>
      <c r="F8" t="s">
        <v>2652</v>
      </c>
      <c r="H8" t="s">
        <v>2968</v>
      </c>
      <c r="I8" t="s">
        <v>10</v>
      </c>
      <c r="K8">
        <v>17.199303</v>
      </c>
      <c r="L8">
        <v>16.888845</v>
      </c>
      <c r="M8">
        <v>15.187267</v>
      </c>
      <c r="N8">
        <v>15.471465</v>
      </c>
      <c r="O8">
        <v>15.201159000000001</v>
      </c>
      <c r="P8">
        <v>15.034397</v>
      </c>
      <c r="Q8">
        <v>15.044518</v>
      </c>
      <c r="R8">
        <v>15.220972</v>
      </c>
      <c r="S8">
        <v>15.293749</v>
      </c>
      <c r="T8">
        <v>15.275067</v>
      </c>
      <c r="U8">
        <v>15.328903</v>
      </c>
      <c r="V8">
        <v>15.422051</v>
      </c>
      <c r="W8">
        <v>15.41982</v>
      </c>
      <c r="X8">
        <v>15.291437999999999</v>
      </c>
      <c r="Y8">
        <v>15.283491</v>
      </c>
      <c r="Z8">
        <v>15.253909999999999</v>
      </c>
      <c r="AA8">
        <v>15.255815999999999</v>
      </c>
      <c r="AB8">
        <v>15.389620000000001</v>
      </c>
      <c r="AC8">
        <v>15.374128000000001</v>
      </c>
      <c r="AD8">
        <v>15.708178999999999</v>
      </c>
      <c r="AE8">
        <v>15.846539999999999</v>
      </c>
      <c r="AF8">
        <v>15.850263999999999</v>
      </c>
      <c r="AG8">
        <v>16.105934000000001</v>
      </c>
      <c r="AH8">
        <v>16.22636</v>
      </c>
      <c r="AI8">
        <v>16.277232999999999</v>
      </c>
      <c r="AJ8">
        <v>16.511703000000001</v>
      </c>
      <c r="AK8">
        <v>16.382601000000001</v>
      </c>
      <c r="AL8">
        <v>16.435596</v>
      </c>
      <c r="AM8">
        <v>16.649418000000001</v>
      </c>
      <c r="AN8">
        <v>16.729704000000002</v>
      </c>
      <c r="AO8" s="1">
        <v>-1E-3</v>
      </c>
    </row>
    <row r="9" spans="1:41" x14ac:dyDescent="0.2">
      <c r="A9" t="s">
        <v>2704</v>
      </c>
      <c r="B9" t="s">
        <v>15</v>
      </c>
      <c r="C9" t="s">
        <v>2648</v>
      </c>
      <c r="D9" t="s">
        <v>2649</v>
      </c>
      <c r="E9" t="s">
        <v>2654</v>
      </c>
      <c r="F9" t="s">
        <v>2653</v>
      </c>
      <c r="H9" t="s">
        <v>2969</v>
      </c>
      <c r="I9" t="s">
        <v>10</v>
      </c>
      <c r="K9">
        <v>17.199303</v>
      </c>
      <c r="L9">
        <v>16.888845</v>
      </c>
      <c r="M9">
        <v>15.564902999999999</v>
      </c>
      <c r="N9">
        <v>16.723189999999999</v>
      </c>
      <c r="O9">
        <v>16.813507000000001</v>
      </c>
      <c r="P9">
        <v>16.820606000000002</v>
      </c>
      <c r="Q9">
        <v>16.931425000000001</v>
      </c>
      <c r="R9">
        <v>17.442599999999999</v>
      </c>
      <c r="S9">
        <v>18.388762</v>
      </c>
      <c r="T9">
        <v>18.683432</v>
      </c>
      <c r="U9">
        <v>19.066257</v>
      </c>
      <c r="V9">
        <v>19.408895000000001</v>
      </c>
      <c r="W9">
        <v>19.685328999999999</v>
      </c>
      <c r="X9">
        <v>19.865141000000001</v>
      </c>
      <c r="Y9">
        <v>19.94293</v>
      </c>
      <c r="Z9">
        <v>20.120911</v>
      </c>
      <c r="AA9">
        <v>20.384212000000002</v>
      </c>
      <c r="AB9">
        <v>20.462177000000001</v>
      </c>
      <c r="AC9">
        <v>20.569597000000002</v>
      </c>
      <c r="AD9">
        <v>20.262840000000001</v>
      </c>
      <c r="AE9">
        <v>20.242273000000001</v>
      </c>
      <c r="AF9">
        <v>20.320105000000002</v>
      </c>
      <c r="AG9">
        <v>20.596235</v>
      </c>
      <c r="AH9">
        <v>20.78163</v>
      </c>
      <c r="AI9">
        <v>21.132114000000001</v>
      </c>
      <c r="AJ9">
        <v>21.23649</v>
      </c>
      <c r="AK9">
        <v>21.293388</v>
      </c>
      <c r="AL9">
        <v>21.112971999999999</v>
      </c>
      <c r="AM9">
        <v>21.139837</v>
      </c>
      <c r="AN9">
        <v>21.191496000000001</v>
      </c>
      <c r="AO9" s="1">
        <v>7.0000000000000001E-3</v>
      </c>
    </row>
    <row r="10" spans="1:41" hidden="1" x14ac:dyDescent="0.2">
      <c r="A10" t="s">
        <v>2704</v>
      </c>
      <c r="B10" t="s">
        <v>21</v>
      </c>
      <c r="C10" t="s">
        <v>2648</v>
      </c>
      <c r="D10" t="s">
        <v>2649</v>
      </c>
      <c r="E10" t="s">
        <v>2655</v>
      </c>
      <c r="I10" t="s">
        <v>10</v>
      </c>
    </row>
    <row r="11" spans="1:41" hidden="1" x14ac:dyDescent="0.2">
      <c r="A11" t="s">
        <v>2704</v>
      </c>
      <c r="B11" t="s">
        <v>11</v>
      </c>
      <c r="C11" t="s">
        <v>2648</v>
      </c>
      <c r="D11" t="s">
        <v>2649</v>
      </c>
      <c r="E11" t="s">
        <v>2655</v>
      </c>
      <c r="F11" t="s">
        <v>2651</v>
      </c>
      <c r="H11" t="s">
        <v>2970</v>
      </c>
      <c r="I11" t="s">
        <v>10</v>
      </c>
      <c r="K11">
        <v>9.7886989999999994</v>
      </c>
      <c r="L11">
        <v>10.262513999999999</v>
      </c>
      <c r="M11">
        <v>8.9893599999999996</v>
      </c>
      <c r="N11">
        <v>8.6432760000000002</v>
      </c>
      <c r="O11">
        <v>8.4653259999999992</v>
      </c>
      <c r="P11">
        <v>8.4441970000000008</v>
      </c>
      <c r="Q11">
        <v>8.519577</v>
      </c>
      <c r="R11">
        <v>8.6764790000000005</v>
      </c>
      <c r="S11">
        <v>8.8956940000000007</v>
      </c>
      <c r="T11">
        <v>8.9781440000000003</v>
      </c>
      <c r="U11">
        <v>9.0876839999999994</v>
      </c>
      <c r="V11">
        <v>9.1278240000000004</v>
      </c>
      <c r="W11">
        <v>9.2401029999999995</v>
      </c>
      <c r="X11">
        <v>9.2500289999999996</v>
      </c>
      <c r="Y11">
        <v>9.2124500000000005</v>
      </c>
      <c r="Z11">
        <v>9.224399</v>
      </c>
      <c r="AA11">
        <v>9.2647279999999999</v>
      </c>
      <c r="AB11">
        <v>9.2909810000000004</v>
      </c>
      <c r="AC11">
        <v>9.3190939999999998</v>
      </c>
      <c r="AD11">
        <v>9.3414590000000004</v>
      </c>
      <c r="AE11">
        <v>9.3721189999999996</v>
      </c>
      <c r="AF11">
        <v>9.3783630000000002</v>
      </c>
      <c r="AG11">
        <v>9.3926309999999997</v>
      </c>
      <c r="AH11">
        <v>9.3668499999999995</v>
      </c>
      <c r="AI11">
        <v>9.3702480000000001</v>
      </c>
      <c r="AJ11">
        <v>9.3805080000000007</v>
      </c>
      <c r="AK11">
        <v>9.3891270000000002</v>
      </c>
      <c r="AL11">
        <v>9.3982200000000002</v>
      </c>
      <c r="AM11">
        <v>9.4203569999999992</v>
      </c>
      <c r="AN11">
        <v>9.4407920000000001</v>
      </c>
      <c r="AO11" s="1">
        <v>-1E-3</v>
      </c>
    </row>
    <row r="12" spans="1:41" hidden="1" x14ac:dyDescent="0.2">
      <c r="A12" t="s">
        <v>2704</v>
      </c>
      <c r="B12" t="s">
        <v>13</v>
      </c>
      <c r="C12" t="s">
        <v>2648</v>
      </c>
      <c r="D12" t="s">
        <v>2649</v>
      </c>
      <c r="E12" t="s">
        <v>2655</v>
      </c>
      <c r="F12" t="s">
        <v>2652</v>
      </c>
      <c r="H12" t="s">
        <v>2971</v>
      </c>
      <c r="I12" t="s">
        <v>10</v>
      </c>
      <c r="K12">
        <v>9.7886989999999994</v>
      </c>
      <c r="L12">
        <v>10.018169</v>
      </c>
      <c r="M12">
        <v>8.5885809999999996</v>
      </c>
      <c r="N12">
        <v>8.157432</v>
      </c>
      <c r="O12">
        <v>7.9248390000000004</v>
      </c>
      <c r="P12">
        <v>7.8591600000000001</v>
      </c>
      <c r="Q12">
        <v>7.8871450000000003</v>
      </c>
      <c r="R12">
        <v>8.0285159999999998</v>
      </c>
      <c r="S12">
        <v>8.1620290000000004</v>
      </c>
      <c r="T12">
        <v>8.254804</v>
      </c>
      <c r="U12">
        <v>8.3205779999999994</v>
      </c>
      <c r="V12">
        <v>8.3493189999999995</v>
      </c>
      <c r="W12">
        <v>8.4402290000000004</v>
      </c>
      <c r="X12">
        <v>8.4673200000000008</v>
      </c>
      <c r="Y12">
        <v>8.4690010000000004</v>
      </c>
      <c r="Z12">
        <v>8.4653799999999997</v>
      </c>
      <c r="AA12">
        <v>8.4856359999999995</v>
      </c>
      <c r="AB12">
        <v>8.4760080000000002</v>
      </c>
      <c r="AC12">
        <v>8.4865060000000003</v>
      </c>
      <c r="AD12">
        <v>8.4731900000000007</v>
      </c>
      <c r="AE12">
        <v>8.4742049999999995</v>
      </c>
      <c r="AF12">
        <v>8.4462390000000003</v>
      </c>
      <c r="AG12">
        <v>8.439387</v>
      </c>
      <c r="AH12">
        <v>8.4365869999999994</v>
      </c>
      <c r="AI12">
        <v>8.4610819999999993</v>
      </c>
      <c r="AJ12">
        <v>8.4795339999999992</v>
      </c>
      <c r="AK12">
        <v>8.4831520000000005</v>
      </c>
      <c r="AL12">
        <v>8.4826689999999996</v>
      </c>
      <c r="AM12">
        <v>8.516788</v>
      </c>
      <c r="AN12">
        <v>8.5463719999999999</v>
      </c>
      <c r="AO12" s="1">
        <v>-5.0000000000000001E-3</v>
      </c>
    </row>
    <row r="13" spans="1:41" hidden="1" x14ac:dyDescent="0.2">
      <c r="A13" t="s">
        <v>2704</v>
      </c>
      <c r="B13" t="s">
        <v>15</v>
      </c>
      <c r="C13" t="s">
        <v>2648</v>
      </c>
      <c r="D13" t="s">
        <v>2649</v>
      </c>
      <c r="E13" t="s">
        <v>2655</v>
      </c>
      <c r="F13" t="s">
        <v>2653</v>
      </c>
      <c r="H13" t="s">
        <v>2972</v>
      </c>
      <c r="I13" t="s">
        <v>10</v>
      </c>
      <c r="K13">
        <v>9.7886989999999994</v>
      </c>
      <c r="L13">
        <v>10.97621</v>
      </c>
      <c r="M13">
        <v>9.8370630000000006</v>
      </c>
      <c r="N13">
        <v>9.8140219999999996</v>
      </c>
      <c r="O13">
        <v>9.6803299999999997</v>
      </c>
      <c r="P13">
        <v>9.7831170000000007</v>
      </c>
      <c r="Q13">
        <v>9.893027</v>
      </c>
      <c r="R13">
        <v>10.187806</v>
      </c>
      <c r="S13">
        <v>10.611592</v>
      </c>
      <c r="T13">
        <v>10.815236000000001</v>
      </c>
      <c r="U13">
        <v>11.108219999999999</v>
      </c>
      <c r="V13">
        <v>11.343896000000001</v>
      </c>
      <c r="W13">
        <v>11.589276</v>
      </c>
      <c r="X13">
        <v>11.750318</v>
      </c>
      <c r="Y13">
        <v>11.823699</v>
      </c>
      <c r="Z13">
        <v>11.97273</v>
      </c>
      <c r="AA13">
        <v>12.094795</v>
      </c>
      <c r="AB13">
        <v>12.191393</v>
      </c>
      <c r="AC13">
        <v>12.310328</v>
      </c>
      <c r="AD13">
        <v>12.427137</v>
      </c>
      <c r="AE13">
        <v>12.480180000000001</v>
      </c>
      <c r="AF13">
        <v>12.466948</v>
      </c>
      <c r="AG13">
        <v>12.453640999999999</v>
      </c>
      <c r="AH13">
        <v>12.566801</v>
      </c>
      <c r="AI13">
        <v>12.654189000000001</v>
      </c>
      <c r="AJ13">
        <v>12.745424</v>
      </c>
      <c r="AK13">
        <v>12.805477</v>
      </c>
      <c r="AL13">
        <v>12.850735</v>
      </c>
      <c r="AM13">
        <v>12.951701999999999</v>
      </c>
      <c r="AN13">
        <v>13.044978</v>
      </c>
      <c r="AO13" s="1">
        <v>0.01</v>
      </c>
    </row>
    <row r="14" spans="1:41" hidden="1" x14ac:dyDescent="0.2">
      <c r="A14" t="s">
        <v>2704</v>
      </c>
      <c r="B14" t="s">
        <v>25</v>
      </c>
      <c r="C14" t="s">
        <v>2648</v>
      </c>
      <c r="D14" t="s">
        <v>2649</v>
      </c>
      <c r="E14" t="s">
        <v>2656</v>
      </c>
      <c r="I14" t="s">
        <v>10</v>
      </c>
    </row>
    <row r="15" spans="1:41" hidden="1" x14ac:dyDescent="0.2">
      <c r="A15" t="s">
        <v>2704</v>
      </c>
      <c r="B15" t="s">
        <v>11</v>
      </c>
      <c r="C15" t="s">
        <v>2648</v>
      </c>
      <c r="D15" t="s">
        <v>2649</v>
      </c>
      <c r="E15" t="s">
        <v>2656</v>
      </c>
      <c r="F15" t="s">
        <v>2651</v>
      </c>
      <c r="H15" t="s">
        <v>2973</v>
      </c>
      <c r="I15" t="s">
        <v>10</v>
      </c>
      <c r="K15">
        <v>39.783447000000002</v>
      </c>
      <c r="L15">
        <v>39.130809999999997</v>
      </c>
      <c r="M15">
        <v>38.557383999999999</v>
      </c>
      <c r="N15">
        <v>37.593887000000002</v>
      </c>
      <c r="O15">
        <v>37.387390000000003</v>
      </c>
      <c r="P15">
        <v>37.124191000000003</v>
      </c>
      <c r="Q15">
        <v>36.993977000000001</v>
      </c>
      <c r="R15">
        <v>36.924202000000001</v>
      </c>
      <c r="S15">
        <v>36.763218000000002</v>
      </c>
      <c r="T15">
        <v>37.221179999999997</v>
      </c>
      <c r="U15">
        <v>37.232193000000002</v>
      </c>
      <c r="V15">
        <v>37.295437</v>
      </c>
      <c r="W15">
        <v>37.224921999999999</v>
      </c>
      <c r="X15">
        <v>37.015045000000001</v>
      </c>
      <c r="Y15">
        <v>36.838431999999997</v>
      </c>
      <c r="Z15">
        <v>36.66283</v>
      </c>
      <c r="AA15">
        <v>36.501873000000003</v>
      </c>
      <c r="AB15">
        <v>36.393493999999997</v>
      </c>
      <c r="AC15">
        <v>36.304366999999999</v>
      </c>
      <c r="AD15">
        <v>36.299179000000002</v>
      </c>
      <c r="AE15">
        <v>36.275818000000001</v>
      </c>
      <c r="AF15">
        <v>36.220818000000001</v>
      </c>
      <c r="AG15">
        <v>36.091712999999999</v>
      </c>
      <c r="AH15">
        <v>35.931514999999997</v>
      </c>
      <c r="AI15">
        <v>35.836098</v>
      </c>
      <c r="AJ15">
        <v>35.763466000000001</v>
      </c>
      <c r="AK15">
        <v>35.668747000000003</v>
      </c>
      <c r="AL15">
        <v>35.592692999999997</v>
      </c>
      <c r="AM15">
        <v>35.432971999999999</v>
      </c>
      <c r="AN15">
        <v>35.251156000000002</v>
      </c>
      <c r="AO15" s="1">
        <v>-4.0000000000000001E-3</v>
      </c>
    </row>
    <row r="16" spans="1:41" hidden="1" x14ac:dyDescent="0.2">
      <c r="A16" t="s">
        <v>2704</v>
      </c>
      <c r="B16" t="s">
        <v>13</v>
      </c>
      <c r="C16" t="s">
        <v>2648</v>
      </c>
      <c r="D16" t="s">
        <v>2649</v>
      </c>
      <c r="E16" t="s">
        <v>2656</v>
      </c>
      <c r="F16" t="s">
        <v>2652</v>
      </c>
      <c r="H16" t="s">
        <v>2974</v>
      </c>
      <c r="I16" t="s">
        <v>10</v>
      </c>
      <c r="K16">
        <v>39.799709</v>
      </c>
      <c r="L16">
        <v>38.773273000000003</v>
      </c>
      <c r="M16">
        <v>38.154305000000001</v>
      </c>
      <c r="N16">
        <v>37.001216999999997</v>
      </c>
      <c r="O16">
        <v>36.677261000000001</v>
      </c>
      <c r="P16">
        <v>36.619129000000001</v>
      </c>
      <c r="Q16">
        <v>36.322296000000001</v>
      </c>
      <c r="R16">
        <v>35.932789</v>
      </c>
      <c r="S16">
        <v>35.894858999999997</v>
      </c>
      <c r="T16">
        <v>35.812325000000001</v>
      </c>
      <c r="U16">
        <v>35.753143000000001</v>
      </c>
      <c r="V16">
        <v>35.68121</v>
      </c>
      <c r="W16">
        <v>35.606082999999998</v>
      </c>
      <c r="X16">
        <v>35.436236999999998</v>
      </c>
      <c r="Y16">
        <v>35.21949</v>
      </c>
      <c r="Z16">
        <v>35.031756999999999</v>
      </c>
      <c r="AA16">
        <v>34.908648999999997</v>
      </c>
      <c r="AB16">
        <v>34.790816999999997</v>
      </c>
      <c r="AC16">
        <v>34.694519</v>
      </c>
      <c r="AD16">
        <v>34.667769999999997</v>
      </c>
      <c r="AE16">
        <v>34.633110000000002</v>
      </c>
      <c r="AF16">
        <v>34.516731</v>
      </c>
      <c r="AG16">
        <v>34.363503000000001</v>
      </c>
      <c r="AH16">
        <v>34.229301</v>
      </c>
      <c r="AI16">
        <v>34.172184000000001</v>
      </c>
      <c r="AJ16">
        <v>34.158366999999998</v>
      </c>
      <c r="AK16">
        <v>34.087730000000001</v>
      </c>
      <c r="AL16">
        <v>33.981186000000001</v>
      </c>
      <c r="AM16">
        <v>33.816025000000003</v>
      </c>
      <c r="AN16">
        <v>33.760508999999999</v>
      </c>
      <c r="AO16" s="1">
        <v>-6.0000000000000001E-3</v>
      </c>
    </row>
    <row r="17" spans="1:41" hidden="1" x14ac:dyDescent="0.2">
      <c r="A17" t="s">
        <v>2704</v>
      </c>
      <c r="B17" t="s">
        <v>15</v>
      </c>
      <c r="C17" t="s">
        <v>2648</v>
      </c>
      <c r="D17" t="s">
        <v>2649</v>
      </c>
      <c r="E17" t="s">
        <v>2656</v>
      </c>
      <c r="F17" t="s">
        <v>2653</v>
      </c>
      <c r="H17" t="s">
        <v>2975</v>
      </c>
      <c r="I17" t="s">
        <v>10</v>
      </c>
      <c r="K17">
        <v>39.846454999999999</v>
      </c>
      <c r="L17">
        <v>38.914332999999999</v>
      </c>
      <c r="M17">
        <v>38.699074000000003</v>
      </c>
      <c r="N17">
        <v>38.761822000000002</v>
      </c>
      <c r="O17">
        <v>38.459778</v>
      </c>
      <c r="P17">
        <v>38.389640999999997</v>
      </c>
      <c r="Q17">
        <v>38.584045000000003</v>
      </c>
      <c r="R17">
        <v>38.882823999999999</v>
      </c>
      <c r="S17">
        <v>39.226357</v>
      </c>
      <c r="T17">
        <v>39.602837000000001</v>
      </c>
      <c r="U17">
        <v>39.597560999999999</v>
      </c>
      <c r="V17">
        <v>39.874659999999999</v>
      </c>
      <c r="W17">
        <v>40.362034000000001</v>
      </c>
      <c r="X17">
        <v>40.412067</v>
      </c>
      <c r="Y17">
        <v>40.286934000000002</v>
      </c>
      <c r="Z17">
        <v>40.432167</v>
      </c>
      <c r="AA17">
        <v>40.167346999999999</v>
      </c>
      <c r="AB17">
        <v>40.323081999999999</v>
      </c>
      <c r="AC17">
        <v>40.331375000000001</v>
      </c>
      <c r="AD17">
        <v>40.422764000000001</v>
      </c>
      <c r="AE17">
        <v>40.419894999999997</v>
      </c>
      <c r="AF17">
        <v>40.297294999999998</v>
      </c>
      <c r="AG17">
        <v>40.050536999999998</v>
      </c>
      <c r="AH17">
        <v>39.944664000000003</v>
      </c>
      <c r="AI17">
        <v>39.921638000000002</v>
      </c>
      <c r="AJ17">
        <v>39.824359999999999</v>
      </c>
      <c r="AK17">
        <v>39.720444000000001</v>
      </c>
      <c r="AL17">
        <v>39.587715000000003</v>
      </c>
      <c r="AM17">
        <v>39.426051999999999</v>
      </c>
      <c r="AN17">
        <v>39.266567000000002</v>
      </c>
      <c r="AO17" s="1">
        <v>-1E-3</v>
      </c>
    </row>
    <row r="18" spans="1:41" hidden="1" x14ac:dyDescent="0.2">
      <c r="A18" t="s">
        <v>2704</v>
      </c>
      <c r="B18" t="s">
        <v>29</v>
      </c>
    </row>
    <row r="19" spans="1:41" hidden="1" x14ac:dyDescent="0.2">
      <c r="A19" t="s">
        <v>2704</v>
      </c>
      <c r="B19" t="s">
        <v>9</v>
      </c>
      <c r="C19" t="s">
        <v>2648</v>
      </c>
      <c r="D19" t="s">
        <v>2657</v>
      </c>
      <c r="E19" t="s">
        <v>2650</v>
      </c>
      <c r="I19" t="s">
        <v>10</v>
      </c>
    </row>
    <row r="20" spans="1:41" hidden="1" x14ac:dyDescent="0.2">
      <c r="A20" t="s">
        <v>2704</v>
      </c>
      <c r="B20" t="s">
        <v>11</v>
      </c>
      <c r="C20" t="s">
        <v>2648</v>
      </c>
      <c r="D20" t="s">
        <v>2657</v>
      </c>
      <c r="E20" t="s">
        <v>2650</v>
      </c>
      <c r="F20" t="s">
        <v>2651</v>
      </c>
      <c r="H20" t="s">
        <v>2976</v>
      </c>
      <c r="I20" t="s">
        <v>10</v>
      </c>
      <c r="K20">
        <v>17.271839</v>
      </c>
      <c r="L20">
        <v>18.210609000000002</v>
      </c>
      <c r="M20">
        <v>16.772604000000001</v>
      </c>
      <c r="N20">
        <v>16.695392999999999</v>
      </c>
      <c r="O20">
        <v>16.571068</v>
      </c>
      <c r="P20">
        <v>16.683606999999999</v>
      </c>
      <c r="Q20">
        <v>17.038813000000001</v>
      </c>
      <c r="R20">
        <v>17.538366</v>
      </c>
      <c r="S20">
        <v>17.880614999999999</v>
      </c>
      <c r="T20">
        <v>18.231988999999999</v>
      </c>
      <c r="U20">
        <v>18.546462999999999</v>
      </c>
      <c r="V20">
        <v>18.804644</v>
      </c>
      <c r="W20">
        <v>19.050709000000001</v>
      </c>
      <c r="X20">
        <v>19.203365000000002</v>
      </c>
      <c r="Y20">
        <v>19.306256999999999</v>
      </c>
      <c r="Z20">
        <v>19.441462999999999</v>
      </c>
      <c r="AA20">
        <v>19.614643000000001</v>
      </c>
      <c r="AB20">
        <v>19.775694000000001</v>
      </c>
      <c r="AC20">
        <v>19.859176999999999</v>
      </c>
      <c r="AD20">
        <v>20.110529</v>
      </c>
      <c r="AE20">
        <v>20.269235999999999</v>
      </c>
      <c r="AF20">
        <v>20.291691</v>
      </c>
      <c r="AG20">
        <v>20.447073</v>
      </c>
      <c r="AH20">
        <v>20.639023000000002</v>
      </c>
      <c r="AI20">
        <v>20.676409</v>
      </c>
      <c r="AJ20">
        <v>20.770178000000001</v>
      </c>
      <c r="AK20">
        <v>20.835552</v>
      </c>
      <c r="AL20">
        <v>20.869893999999999</v>
      </c>
      <c r="AM20">
        <v>20.853173999999999</v>
      </c>
      <c r="AN20">
        <v>20.831161000000002</v>
      </c>
      <c r="AO20" s="1">
        <v>6.0000000000000001E-3</v>
      </c>
    </row>
    <row r="21" spans="1:41" hidden="1" x14ac:dyDescent="0.2">
      <c r="A21" t="s">
        <v>2704</v>
      </c>
      <c r="B21" t="s">
        <v>13</v>
      </c>
      <c r="C21" t="s">
        <v>2648</v>
      </c>
      <c r="D21" t="s">
        <v>2657</v>
      </c>
      <c r="E21" t="s">
        <v>2650</v>
      </c>
      <c r="F21" t="s">
        <v>2652</v>
      </c>
      <c r="H21" t="s">
        <v>2977</v>
      </c>
      <c r="I21" t="s">
        <v>10</v>
      </c>
      <c r="K21">
        <v>17.271839</v>
      </c>
      <c r="L21">
        <v>17.809477000000001</v>
      </c>
      <c r="M21">
        <v>15.946828</v>
      </c>
      <c r="N21">
        <v>15.310976</v>
      </c>
      <c r="O21">
        <v>14.952901000000001</v>
      </c>
      <c r="P21">
        <v>14.848974999999999</v>
      </c>
      <c r="Q21">
        <v>14.900677</v>
      </c>
      <c r="R21">
        <v>15.119888</v>
      </c>
      <c r="S21">
        <v>15.392735</v>
      </c>
      <c r="T21">
        <v>15.579627</v>
      </c>
      <c r="U21">
        <v>15.712907</v>
      </c>
      <c r="V21">
        <v>16.015277999999999</v>
      </c>
      <c r="W21">
        <v>16.312111000000002</v>
      </c>
      <c r="X21">
        <v>16.391783</v>
      </c>
      <c r="Y21">
        <v>16.388453999999999</v>
      </c>
      <c r="Z21">
        <v>16.435341000000001</v>
      </c>
      <c r="AA21">
        <v>16.566400999999999</v>
      </c>
      <c r="AB21">
        <v>16.760120000000001</v>
      </c>
      <c r="AC21">
        <v>16.821489</v>
      </c>
      <c r="AD21">
        <v>17.052392999999999</v>
      </c>
      <c r="AE21">
        <v>17.129162000000001</v>
      </c>
      <c r="AF21">
        <v>17.164359999999999</v>
      </c>
      <c r="AG21">
        <v>17.209126000000001</v>
      </c>
      <c r="AH21">
        <v>17.230509000000001</v>
      </c>
      <c r="AI21">
        <v>17.251259000000001</v>
      </c>
      <c r="AJ21">
        <v>17.238073</v>
      </c>
      <c r="AK21">
        <v>17.173185</v>
      </c>
      <c r="AL21">
        <v>17.113835999999999</v>
      </c>
      <c r="AM21">
        <v>17.19191</v>
      </c>
      <c r="AN21">
        <v>17.216757000000001</v>
      </c>
      <c r="AO21" s="1">
        <v>0</v>
      </c>
    </row>
    <row r="22" spans="1:41" hidden="1" x14ac:dyDescent="0.2">
      <c r="A22" t="s">
        <v>2704</v>
      </c>
      <c r="B22" t="s">
        <v>15</v>
      </c>
      <c r="C22" t="s">
        <v>2648</v>
      </c>
      <c r="D22" t="s">
        <v>2657</v>
      </c>
      <c r="E22" t="s">
        <v>2650</v>
      </c>
      <c r="F22" t="s">
        <v>2653</v>
      </c>
      <c r="H22" t="s">
        <v>2978</v>
      </c>
      <c r="I22" t="s">
        <v>10</v>
      </c>
      <c r="K22">
        <v>17.271839</v>
      </c>
      <c r="L22">
        <v>18.855160000000001</v>
      </c>
      <c r="M22">
        <v>17.916197</v>
      </c>
      <c r="N22">
        <v>18.632774000000001</v>
      </c>
      <c r="O22">
        <v>19.160347000000002</v>
      </c>
      <c r="P22">
        <v>19.677744000000001</v>
      </c>
      <c r="Q22">
        <v>20.209887999999999</v>
      </c>
      <c r="R22">
        <v>20.845624999999998</v>
      </c>
      <c r="S22">
        <v>21.955534</v>
      </c>
      <c r="T22">
        <v>22.668453</v>
      </c>
      <c r="U22">
        <v>23.310524000000001</v>
      </c>
      <c r="V22">
        <v>23.905611</v>
      </c>
      <c r="W22">
        <v>24.396070000000002</v>
      </c>
      <c r="X22">
        <v>24.791924999999999</v>
      </c>
      <c r="Y22">
        <v>24.985600999999999</v>
      </c>
      <c r="Z22">
        <v>25.384150999999999</v>
      </c>
      <c r="AA22">
        <v>25.607278999999998</v>
      </c>
      <c r="AB22">
        <v>25.885505999999999</v>
      </c>
      <c r="AC22">
        <v>26.158344</v>
      </c>
      <c r="AD22">
        <v>26.212526</v>
      </c>
      <c r="AE22">
        <v>26.215236999999998</v>
      </c>
      <c r="AF22">
        <v>26.202452000000001</v>
      </c>
      <c r="AG22">
        <v>26.354136</v>
      </c>
      <c r="AH22">
        <v>26.652173999999999</v>
      </c>
      <c r="AI22">
        <v>26.963664999999999</v>
      </c>
      <c r="AJ22">
        <v>27.135099</v>
      </c>
      <c r="AK22">
        <v>27.253042000000001</v>
      </c>
      <c r="AL22">
        <v>27.296244000000002</v>
      </c>
      <c r="AM22">
        <v>27.432791000000002</v>
      </c>
      <c r="AN22">
        <v>27.459564</v>
      </c>
      <c r="AO22" s="1">
        <v>1.6E-2</v>
      </c>
    </row>
    <row r="23" spans="1:41" hidden="1" x14ac:dyDescent="0.2">
      <c r="A23" t="s">
        <v>2704</v>
      </c>
      <c r="B23" t="s">
        <v>17</v>
      </c>
      <c r="C23" t="s">
        <v>2648</v>
      </c>
      <c r="D23" t="s">
        <v>2657</v>
      </c>
      <c r="E23" t="s">
        <v>2654</v>
      </c>
      <c r="I23" t="s">
        <v>10</v>
      </c>
    </row>
    <row r="24" spans="1:41" x14ac:dyDescent="0.2">
      <c r="A24" t="s">
        <v>2704</v>
      </c>
      <c r="B24" t="s">
        <v>11</v>
      </c>
      <c r="C24" t="s">
        <v>2648</v>
      </c>
      <c r="D24" t="s">
        <v>2657</v>
      </c>
      <c r="E24" t="s">
        <v>2654</v>
      </c>
      <c r="F24" t="s">
        <v>2651</v>
      </c>
      <c r="H24" t="s">
        <v>2979</v>
      </c>
      <c r="I24" t="s">
        <v>10</v>
      </c>
      <c r="K24">
        <v>19.703652999999999</v>
      </c>
      <c r="L24">
        <v>19.724350000000001</v>
      </c>
      <c r="M24">
        <v>18.139303000000002</v>
      </c>
      <c r="N24">
        <v>18.295933000000002</v>
      </c>
      <c r="O24">
        <v>17.578892</v>
      </c>
      <c r="P24">
        <v>16.90962</v>
      </c>
      <c r="Q24">
        <v>16.330560999999999</v>
      </c>
      <c r="R24">
        <v>16.528777999999999</v>
      </c>
      <c r="S24">
        <v>16.655373000000001</v>
      </c>
      <c r="T24">
        <v>16.630089000000002</v>
      </c>
      <c r="U24">
        <v>16.909374</v>
      </c>
      <c r="V24">
        <v>17.028929000000002</v>
      </c>
      <c r="W24">
        <v>17.122242</v>
      </c>
      <c r="X24">
        <v>17.17136</v>
      </c>
      <c r="Y24">
        <v>17.270925999999999</v>
      </c>
      <c r="Z24">
        <v>17.442307</v>
      </c>
      <c r="AA24">
        <v>17.660343000000001</v>
      </c>
      <c r="AB24">
        <v>17.794069</v>
      </c>
      <c r="AC24">
        <v>17.866530999999998</v>
      </c>
      <c r="AD24">
        <v>18.082467999999999</v>
      </c>
      <c r="AE24">
        <v>18.191973000000001</v>
      </c>
      <c r="AF24">
        <v>18.202587000000001</v>
      </c>
      <c r="AG24">
        <v>18.455956</v>
      </c>
      <c r="AH24">
        <v>18.732126000000001</v>
      </c>
      <c r="AI24">
        <v>18.828232</v>
      </c>
      <c r="AJ24">
        <v>19.018038000000001</v>
      </c>
      <c r="AK24">
        <v>19.061796000000001</v>
      </c>
      <c r="AL24">
        <v>19.008095000000001</v>
      </c>
      <c r="AM24">
        <v>18.981634</v>
      </c>
      <c r="AN24">
        <v>18.901606000000001</v>
      </c>
      <c r="AO24" s="1">
        <v>-1E-3</v>
      </c>
    </row>
    <row r="25" spans="1:41" x14ac:dyDescent="0.2">
      <c r="A25" t="s">
        <v>2704</v>
      </c>
      <c r="B25" t="s">
        <v>13</v>
      </c>
      <c r="C25" t="s">
        <v>2648</v>
      </c>
      <c r="D25" t="s">
        <v>2657</v>
      </c>
      <c r="E25" t="s">
        <v>2654</v>
      </c>
      <c r="F25" t="s">
        <v>2652</v>
      </c>
      <c r="H25" t="s">
        <v>2980</v>
      </c>
      <c r="I25" t="s">
        <v>10</v>
      </c>
      <c r="K25">
        <v>19.703652999999999</v>
      </c>
      <c r="L25">
        <v>19.724350000000001</v>
      </c>
      <c r="M25">
        <v>17.687964999999998</v>
      </c>
      <c r="N25">
        <v>17.353515999999999</v>
      </c>
      <c r="O25">
        <v>16.583914</v>
      </c>
      <c r="P25">
        <v>15.917254</v>
      </c>
      <c r="Q25">
        <v>15.392987</v>
      </c>
      <c r="R25">
        <v>15.541763</v>
      </c>
      <c r="S25">
        <v>15.612026999999999</v>
      </c>
      <c r="T25">
        <v>15.556687</v>
      </c>
      <c r="U25">
        <v>15.583894000000001</v>
      </c>
      <c r="V25">
        <v>15.649004</v>
      </c>
      <c r="W25">
        <v>15.663254</v>
      </c>
      <c r="X25">
        <v>15.503944000000001</v>
      </c>
      <c r="Y25">
        <v>15.483072</v>
      </c>
      <c r="Z25">
        <v>15.463442000000001</v>
      </c>
      <c r="AA25">
        <v>15.473318000000001</v>
      </c>
      <c r="AB25">
        <v>15.558932</v>
      </c>
      <c r="AC25">
        <v>15.561862</v>
      </c>
      <c r="AD25">
        <v>15.870089999999999</v>
      </c>
      <c r="AE25">
        <v>16.007483000000001</v>
      </c>
      <c r="AF25">
        <v>16.014433</v>
      </c>
      <c r="AG25">
        <v>16.264471</v>
      </c>
      <c r="AH25">
        <v>16.382753000000001</v>
      </c>
      <c r="AI25">
        <v>16.431936</v>
      </c>
      <c r="AJ25">
        <v>16.668613000000001</v>
      </c>
      <c r="AK25">
        <v>16.539124000000001</v>
      </c>
      <c r="AL25">
        <v>16.588899999999999</v>
      </c>
      <c r="AM25">
        <v>16.795902000000002</v>
      </c>
      <c r="AN25">
        <v>16.868195</v>
      </c>
      <c r="AO25" s="1">
        <v>-5.0000000000000001E-3</v>
      </c>
    </row>
    <row r="26" spans="1:41" x14ac:dyDescent="0.2">
      <c r="A26" t="s">
        <v>2704</v>
      </c>
      <c r="B26" t="s">
        <v>15</v>
      </c>
      <c r="C26" t="s">
        <v>2648</v>
      </c>
      <c r="D26" t="s">
        <v>2657</v>
      </c>
      <c r="E26" t="s">
        <v>2654</v>
      </c>
      <c r="F26" t="s">
        <v>2653</v>
      </c>
      <c r="H26" t="s">
        <v>2981</v>
      </c>
      <c r="I26" t="s">
        <v>10</v>
      </c>
      <c r="K26">
        <v>19.703652999999999</v>
      </c>
      <c r="L26">
        <v>19.724350000000001</v>
      </c>
      <c r="M26">
        <v>18.064164999999999</v>
      </c>
      <c r="N26">
        <v>18.579771000000001</v>
      </c>
      <c r="O26">
        <v>18.199535000000001</v>
      </c>
      <c r="P26">
        <v>17.692260999999998</v>
      </c>
      <c r="Q26">
        <v>17.272478</v>
      </c>
      <c r="R26">
        <v>17.758461</v>
      </c>
      <c r="S26">
        <v>18.682161000000001</v>
      </c>
      <c r="T26">
        <v>18.950861</v>
      </c>
      <c r="U26">
        <v>19.309771999999999</v>
      </c>
      <c r="V26">
        <v>19.637014000000001</v>
      </c>
      <c r="W26">
        <v>19.907506999999999</v>
      </c>
      <c r="X26">
        <v>20.115508999999999</v>
      </c>
      <c r="Y26">
        <v>20.205635000000001</v>
      </c>
      <c r="Z26">
        <v>20.385217999999998</v>
      </c>
      <c r="AA26">
        <v>20.642047999999999</v>
      </c>
      <c r="AB26">
        <v>20.714472000000001</v>
      </c>
      <c r="AC26">
        <v>20.831133000000001</v>
      </c>
      <c r="AD26">
        <v>20.475591999999999</v>
      </c>
      <c r="AE26">
        <v>20.443532999999999</v>
      </c>
      <c r="AF26">
        <v>20.523769000000001</v>
      </c>
      <c r="AG26">
        <v>20.809985999999999</v>
      </c>
      <c r="AH26">
        <v>21.012062</v>
      </c>
      <c r="AI26">
        <v>21.366368999999999</v>
      </c>
      <c r="AJ26">
        <v>21.460795999999998</v>
      </c>
      <c r="AK26">
        <v>21.514361999999998</v>
      </c>
      <c r="AL26">
        <v>21.334827000000001</v>
      </c>
      <c r="AM26">
        <v>21.344275</v>
      </c>
      <c r="AN26">
        <v>21.441040000000001</v>
      </c>
      <c r="AO26" s="1">
        <v>3.0000000000000001E-3</v>
      </c>
    </row>
    <row r="27" spans="1:41" hidden="1" x14ac:dyDescent="0.2">
      <c r="A27" t="s">
        <v>2704</v>
      </c>
      <c r="B27" t="s">
        <v>36</v>
      </c>
      <c r="C27" t="s">
        <v>2648</v>
      </c>
      <c r="D27" t="s">
        <v>2657</v>
      </c>
      <c r="E27" t="s">
        <v>2658</v>
      </c>
      <c r="I27" t="s">
        <v>10</v>
      </c>
    </row>
    <row r="28" spans="1:41" hidden="1" x14ac:dyDescent="0.2">
      <c r="A28" t="s">
        <v>2704</v>
      </c>
      <c r="B28" t="s">
        <v>11</v>
      </c>
      <c r="C28" t="s">
        <v>2648</v>
      </c>
      <c r="D28" t="s">
        <v>2657</v>
      </c>
      <c r="E28" t="s">
        <v>2658</v>
      </c>
      <c r="F28" t="s">
        <v>2651</v>
      </c>
      <c r="H28" t="s">
        <v>2982</v>
      </c>
      <c r="I28" t="s">
        <v>10</v>
      </c>
      <c r="K28">
        <v>6.1884370000000004</v>
      </c>
      <c r="L28">
        <v>7.409567</v>
      </c>
      <c r="M28">
        <v>7.5550889999999997</v>
      </c>
      <c r="N28">
        <v>8.9283450000000002</v>
      </c>
      <c r="O28">
        <v>9.4985250000000008</v>
      </c>
      <c r="P28">
        <v>10.111447999999999</v>
      </c>
      <c r="Q28">
        <v>10.901605</v>
      </c>
      <c r="R28">
        <v>11.106865000000001</v>
      </c>
      <c r="S28">
        <v>11.204986999999999</v>
      </c>
      <c r="T28">
        <v>11.360044</v>
      </c>
      <c r="U28">
        <v>11.540702</v>
      </c>
      <c r="V28">
        <v>11.68164</v>
      </c>
      <c r="W28">
        <v>11.802149</v>
      </c>
      <c r="X28">
        <v>11.814080000000001</v>
      </c>
      <c r="Y28">
        <v>11.833508</v>
      </c>
      <c r="Z28">
        <v>11.767187</v>
      </c>
      <c r="AA28">
        <v>11.690477</v>
      </c>
      <c r="AB28">
        <v>11.933922000000001</v>
      </c>
      <c r="AC28">
        <v>11.791672</v>
      </c>
      <c r="AD28">
        <v>12.314840999999999</v>
      </c>
      <c r="AE28">
        <v>12.486753</v>
      </c>
      <c r="AF28">
        <v>12.627501000000001</v>
      </c>
      <c r="AG28">
        <v>12.998554</v>
      </c>
      <c r="AH28">
        <v>13.245115</v>
      </c>
      <c r="AI28">
        <v>13.320997</v>
      </c>
      <c r="AJ28">
        <v>13.498500999999999</v>
      </c>
      <c r="AK28">
        <v>13.554956000000001</v>
      </c>
      <c r="AL28">
        <v>13.535283</v>
      </c>
      <c r="AM28">
        <v>13.546697999999999</v>
      </c>
      <c r="AN28">
        <v>13.503389</v>
      </c>
      <c r="AO28" s="1">
        <v>2.7E-2</v>
      </c>
    </row>
    <row r="29" spans="1:41" hidden="1" x14ac:dyDescent="0.2">
      <c r="A29" t="s">
        <v>2704</v>
      </c>
      <c r="B29" t="s">
        <v>13</v>
      </c>
      <c r="C29" t="s">
        <v>2648</v>
      </c>
      <c r="D29" t="s">
        <v>2657</v>
      </c>
      <c r="E29" t="s">
        <v>2658</v>
      </c>
      <c r="F29" t="s">
        <v>2652</v>
      </c>
      <c r="H29" t="s">
        <v>2983</v>
      </c>
      <c r="I29" t="s">
        <v>10</v>
      </c>
      <c r="K29">
        <v>6.1884370000000004</v>
      </c>
      <c r="L29">
        <v>7.409567</v>
      </c>
      <c r="M29">
        <v>7.2582579999999997</v>
      </c>
      <c r="N29">
        <v>8.4202139999999996</v>
      </c>
      <c r="O29">
        <v>8.9022500000000004</v>
      </c>
      <c r="P29">
        <v>9.5495629999999991</v>
      </c>
      <c r="Q29">
        <v>10.315454000000001</v>
      </c>
      <c r="R29">
        <v>10.468781</v>
      </c>
      <c r="S29">
        <v>10.567779</v>
      </c>
      <c r="T29">
        <v>10.633808999999999</v>
      </c>
      <c r="U29">
        <v>10.714915</v>
      </c>
      <c r="V29">
        <v>10.823005</v>
      </c>
      <c r="W29">
        <v>10.864489000000001</v>
      </c>
      <c r="X29">
        <v>10.812756</v>
      </c>
      <c r="Y29">
        <v>10.832162</v>
      </c>
      <c r="Z29">
        <v>10.859031999999999</v>
      </c>
      <c r="AA29">
        <v>10.865892000000001</v>
      </c>
      <c r="AB29">
        <v>11.008751999999999</v>
      </c>
      <c r="AC29">
        <v>11.009130000000001</v>
      </c>
      <c r="AD29">
        <v>11.330676</v>
      </c>
      <c r="AE29">
        <v>11.516909</v>
      </c>
      <c r="AF29">
        <v>11.566421999999999</v>
      </c>
      <c r="AG29">
        <v>11.722477</v>
      </c>
      <c r="AH29">
        <v>11.842681000000001</v>
      </c>
      <c r="AI29">
        <v>11.905239999999999</v>
      </c>
      <c r="AJ29">
        <v>12.134957999999999</v>
      </c>
      <c r="AK29">
        <v>12.026838</v>
      </c>
      <c r="AL29">
        <v>12.078521</v>
      </c>
      <c r="AM29">
        <v>12.252548000000001</v>
      </c>
      <c r="AN29">
        <v>12.309078</v>
      </c>
      <c r="AO29" s="1">
        <v>2.4E-2</v>
      </c>
    </row>
    <row r="30" spans="1:41" hidden="1" x14ac:dyDescent="0.2">
      <c r="A30" t="s">
        <v>2704</v>
      </c>
      <c r="B30" t="s">
        <v>15</v>
      </c>
      <c r="C30" t="s">
        <v>2648</v>
      </c>
      <c r="D30" t="s">
        <v>2657</v>
      </c>
      <c r="E30" t="s">
        <v>2658</v>
      </c>
      <c r="F30" t="s">
        <v>2653</v>
      </c>
      <c r="H30" t="s">
        <v>2984</v>
      </c>
      <c r="I30" t="s">
        <v>10</v>
      </c>
      <c r="K30">
        <v>6.1884370000000004</v>
      </c>
      <c r="L30">
        <v>7.409567</v>
      </c>
      <c r="M30">
        <v>7.8158079999999996</v>
      </c>
      <c r="N30">
        <v>9.3896660000000001</v>
      </c>
      <c r="O30">
        <v>10.001244</v>
      </c>
      <c r="P30">
        <v>10.802968999999999</v>
      </c>
      <c r="Q30">
        <v>11.688216000000001</v>
      </c>
      <c r="R30">
        <v>12.048492</v>
      </c>
      <c r="S30">
        <v>12.822016</v>
      </c>
      <c r="T30">
        <v>12.918794999999999</v>
      </c>
      <c r="U30">
        <v>13.139594000000001</v>
      </c>
      <c r="V30">
        <v>13.449211999999999</v>
      </c>
      <c r="W30">
        <v>13.724030000000001</v>
      </c>
      <c r="X30">
        <v>13.839135000000001</v>
      </c>
      <c r="Y30">
        <v>13.824374000000001</v>
      </c>
      <c r="Z30">
        <v>14.072329</v>
      </c>
      <c r="AA30">
        <v>13.983034</v>
      </c>
      <c r="AB30">
        <v>14.380637</v>
      </c>
      <c r="AC30">
        <v>14.229115999999999</v>
      </c>
      <c r="AD30">
        <v>14.562937</v>
      </c>
      <c r="AE30">
        <v>14.712583</v>
      </c>
      <c r="AF30">
        <v>14.822289</v>
      </c>
      <c r="AG30">
        <v>15.100692</v>
      </c>
      <c r="AH30">
        <v>15.040118</v>
      </c>
      <c r="AI30">
        <v>15.136564999999999</v>
      </c>
      <c r="AJ30">
        <v>15.310995999999999</v>
      </c>
      <c r="AK30">
        <v>15.319939</v>
      </c>
      <c r="AL30">
        <v>15.393786</v>
      </c>
      <c r="AM30">
        <v>15.470294000000001</v>
      </c>
      <c r="AN30">
        <v>15.4361</v>
      </c>
      <c r="AO30" s="1">
        <v>3.2000000000000001E-2</v>
      </c>
    </row>
    <row r="31" spans="1:41" hidden="1" x14ac:dyDescent="0.2">
      <c r="A31" t="s">
        <v>2704</v>
      </c>
      <c r="B31" t="s">
        <v>21</v>
      </c>
      <c r="C31" t="s">
        <v>2648</v>
      </c>
      <c r="D31" t="s">
        <v>2657</v>
      </c>
      <c r="E31" t="s">
        <v>2655</v>
      </c>
      <c r="I31" t="s">
        <v>10</v>
      </c>
    </row>
    <row r="32" spans="1:41" hidden="1" x14ac:dyDescent="0.2">
      <c r="A32" t="s">
        <v>2704</v>
      </c>
      <c r="B32" t="s">
        <v>11</v>
      </c>
      <c r="C32" t="s">
        <v>2648</v>
      </c>
      <c r="D32" t="s">
        <v>2657</v>
      </c>
      <c r="E32" t="s">
        <v>2655</v>
      </c>
      <c r="F32" t="s">
        <v>2651</v>
      </c>
      <c r="H32" t="s">
        <v>2985</v>
      </c>
      <c r="I32" t="s">
        <v>10</v>
      </c>
      <c r="K32">
        <v>7.3618980000000001</v>
      </c>
      <c r="L32">
        <v>7.9174439999999997</v>
      </c>
      <c r="M32">
        <v>7.5410389999999996</v>
      </c>
      <c r="N32">
        <v>7.169664</v>
      </c>
      <c r="O32">
        <v>6.9525769999999998</v>
      </c>
      <c r="P32">
        <v>6.8633629999999997</v>
      </c>
      <c r="Q32">
        <v>6.8462180000000004</v>
      </c>
      <c r="R32">
        <v>6.9752789999999996</v>
      </c>
      <c r="S32">
        <v>7.1630390000000004</v>
      </c>
      <c r="T32">
        <v>7.2205950000000003</v>
      </c>
      <c r="U32">
        <v>7.3065689999999996</v>
      </c>
      <c r="V32">
        <v>7.3286290000000003</v>
      </c>
      <c r="W32">
        <v>7.4226140000000003</v>
      </c>
      <c r="X32">
        <v>7.4183300000000001</v>
      </c>
      <c r="Y32">
        <v>7.3718899999999996</v>
      </c>
      <c r="Z32">
        <v>7.3765309999999999</v>
      </c>
      <c r="AA32">
        <v>7.4085260000000002</v>
      </c>
      <c r="AB32">
        <v>7.426698</v>
      </c>
      <c r="AC32">
        <v>7.4481900000000003</v>
      </c>
      <c r="AD32">
        <v>7.4662499999999996</v>
      </c>
      <c r="AE32">
        <v>7.4931809999999999</v>
      </c>
      <c r="AF32">
        <v>7.4959249999999997</v>
      </c>
      <c r="AG32">
        <v>7.5066509999999997</v>
      </c>
      <c r="AH32">
        <v>7.4793729999999998</v>
      </c>
      <c r="AI32">
        <v>7.4808659999999998</v>
      </c>
      <c r="AJ32">
        <v>7.488664</v>
      </c>
      <c r="AK32">
        <v>7.493824</v>
      </c>
      <c r="AL32">
        <v>7.4988049999999999</v>
      </c>
      <c r="AM32">
        <v>7.515727</v>
      </c>
      <c r="AN32">
        <v>7.5301169999999997</v>
      </c>
      <c r="AO32" s="1">
        <v>1E-3</v>
      </c>
    </row>
    <row r="33" spans="1:41" hidden="1" x14ac:dyDescent="0.2">
      <c r="A33" t="s">
        <v>2704</v>
      </c>
      <c r="B33" t="s">
        <v>13</v>
      </c>
      <c r="C33" t="s">
        <v>2648</v>
      </c>
      <c r="D33" t="s">
        <v>2657</v>
      </c>
      <c r="E33" t="s">
        <v>2655</v>
      </c>
      <c r="F33" t="s">
        <v>2652</v>
      </c>
      <c r="H33" t="s">
        <v>2986</v>
      </c>
      <c r="I33" t="s">
        <v>10</v>
      </c>
      <c r="K33">
        <v>7.3618980000000001</v>
      </c>
      <c r="L33">
        <v>7.6595240000000002</v>
      </c>
      <c r="M33">
        <v>7.1542839999999996</v>
      </c>
      <c r="N33">
        <v>6.7158049999999996</v>
      </c>
      <c r="O33">
        <v>6.4609009999999998</v>
      </c>
      <c r="P33">
        <v>6.3414580000000003</v>
      </c>
      <c r="Q33">
        <v>6.2910409999999999</v>
      </c>
      <c r="R33">
        <v>6.4096099999999998</v>
      </c>
      <c r="S33">
        <v>6.5177050000000003</v>
      </c>
      <c r="T33">
        <v>6.5883320000000003</v>
      </c>
      <c r="U33">
        <v>6.6332659999999999</v>
      </c>
      <c r="V33">
        <v>6.6452090000000004</v>
      </c>
      <c r="W33">
        <v>6.718674</v>
      </c>
      <c r="X33">
        <v>6.7306220000000003</v>
      </c>
      <c r="Y33">
        <v>6.720739</v>
      </c>
      <c r="Z33">
        <v>6.708469</v>
      </c>
      <c r="AA33">
        <v>6.7205300000000001</v>
      </c>
      <c r="AB33">
        <v>6.7046260000000002</v>
      </c>
      <c r="AC33">
        <v>6.710286</v>
      </c>
      <c r="AD33">
        <v>6.6950070000000004</v>
      </c>
      <c r="AE33">
        <v>6.6948290000000004</v>
      </c>
      <c r="AF33">
        <v>6.666461</v>
      </c>
      <c r="AG33">
        <v>6.6587639999999997</v>
      </c>
      <c r="AH33">
        <v>6.655017</v>
      </c>
      <c r="AI33">
        <v>6.6764239999999999</v>
      </c>
      <c r="AJ33">
        <v>6.690982</v>
      </c>
      <c r="AK33">
        <v>6.6908729999999998</v>
      </c>
      <c r="AL33">
        <v>6.6870960000000004</v>
      </c>
      <c r="AM33">
        <v>6.7158689999999996</v>
      </c>
      <c r="AN33">
        <v>6.7385109999999999</v>
      </c>
      <c r="AO33" s="1">
        <v>-3.0000000000000001E-3</v>
      </c>
    </row>
    <row r="34" spans="1:41" hidden="1" x14ac:dyDescent="0.2">
      <c r="A34" t="s">
        <v>2704</v>
      </c>
      <c r="B34" t="s">
        <v>15</v>
      </c>
      <c r="C34" t="s">
        <v>2648</v>
      </c>
      <c r="D34" t="s">
        <v>2657</v>
      </c>
      <c r="E34" t="s">
        <v>2655</v>
      </c>
      <c r="F34" t="s">
        <v>2653</v>
      </c>
      <c r="H34" t="s">
        <v>2987</v>
      </c>
      <c r="I34" t="s">
        <v>10</v>
      </c>
      <c r="K34">
        <v>7.3618980000000001</v>
      </c>
      <c r="L34">
        <v>8.6710619999999992</v>
      </c>
      <c r="M34">
        <v>8.3548340000000003</v>
      </c>
      <c r="N34">
        <v>8.2756030000000003</v>
      </c>
      <c r="O34">
        <v>8.0723260000000003</v>
      </c>
      <c r="P34">
        <v>8.0825890000000005</v>
      </c>
      <c r="Q34">
        <v>8.0770379999999999</v>
      </c>
      <c r="R34">
        <v>8.334009</v>
      </c>
      <c r="S34">
        <v>8.7135289999999994</v>
      </c>
      <c r="T34">
        <v>8.8795739999999999</v>
      </c>
      <c r="U34">
        <v>9.1361310000000007</v>
      </c>
      <c r="V34">
        <v>9.340147</v>
      </c>
      <c r="W34">
        <v>9.5561360000000004</v>
      </c>
      <c r="X34">
        <v>9.6926780000000008</v>
      </c>
      <c r="Y34">
        <v>9.7480899999999995</v>
      </c>
      <c r="Z34">
        <v>9.8809500000000003</v>
      </c>
      <c r="AA34">
        <v>9.9878579999999992</v>
      </c>
      <c r="AB34">
        <v>10.070824999999999</v>
      </c>
      <c r="AC34">
        <v>10.177353999999999</v>
      </c>
      <c r="AD34">
        <v>10.283237</v>
      </c>
      <c r="AE34">
        <v>10.327915000000001</v>
      </c>
      <c r="AF34">
        <v>10.308908000000001</v>
      </c>
      <c r="AG34">
        <v>10.291512000000001</v>
      </c>
      <c r="AH34">
        <v>10.397346000000001</v>
      </c>
      <c r="AI34">
        <v>10.474875000000001</v>
      </c>
      <c r="AJ34">
        <v>10.555279000000001</v>
      </c>
      <c r="AK34">
        <v>10.605155</v>
      </c>
      <c r="AL34">
        <v>10.640943999999999</v>
      </c>
      <c r="AM34">
        <v>10.730884</v>
      </c>
      <c r="AN34">
        <v>10.811890999999999</v>
      </c>
      <c r="AO34" s="1">
        <v>1.2999999999999999E-2</v>
      </c>
    </row>
    <row r="35" spans="1:41" hidden="1" x14ac:dyDescent="0.2">
      <c r="A35" t="s">
        <v>2704</v>
      </c>
      <c r="B35" t="s">
        <v>25</v>
      </c>
      <c r="C35" t="s">
        <v>2648</v>
      </c>
      <c r="D35" t="s">
        <v>2657</v>
      </c>
      <c r="E35" t="s">
        <v>2656</v>
      </c>
      <c r="I35" t="s">
        <v>10</v>
      </c>
    </row>
    <row r="36" spans="1:41" hidden="1" x14ac:dyDescent="0.2">
      <c r="A36" t="s">
        <v>2704</v>
      </c>
      <c r="B36" t="s">
        <v>11</v>
      </c>
      <c r="C36" t="s">
        <v>2648</v>
      </c>
      <c r="D36" t="s">
        <v>2657</v>
      </c>
      <c r="E36" t="s">
        <v>2656</v>
      </c>
      <c r="F36" t="s">
        <v>2651</v>
      </c>
      <c r="H36" t="s">
        <v>2988</v>
      </c>
      <c r="I36" t="s">
        <v>10</v>
      </c>
      <c r="K36">
        <v>32.101334000000001</v>
      </c>
      <c r="L36">
        <v>31.933954</v>
      </c>
      <c r="M36">
        <v>30.640937999999998</v>
      </c>
      <c r="N36">
        <v>29.803335000000001</v>
      </c>
      <c r="O36">
        <v>29.526285000000001</v>
      </c>
      <c r="P36">
        <v>29.264544000000001</v>
      </c>
      <c r="Q36">
        <v>29.021975000000001</v>
      </c>
      <c r="R36">
        <v>28.985792</v>
      </c>
      <c r="S36">
        <v>28.778400000000001</v>
      </c>
      <c r="T36">
        <v>29.266306</v>
      </c>
      <c r="U36">
        <v>29.224046999999999</v>
      </c>
      <c r="V36">
        <v>29.207594</v>
      </c>
      <c r="W36">
        <v>29.124565</v>
      </c>
      <c r="X36">
        <v>28.90727</v>
      </c>
      <c r="Y36">
        <v>28.699047</v>
      </c>
      <c r="Z36">
        <v>28.507223</v>
      </c>
      <c r="AA36">
        <v>28.332203</v>
      </c>
      <c r="AB36">
        <v>28.209965</v>
      </c>
      <c r="AC36">
        <v>28.113074999999998</v>
      </c>
      <c r="AD36">
        <v>28.141268</v>
      </c>
      <c r="AE36">
        <v>28.078115</v>
      </c>
      <c r="AF36">
        <v>27.920781999999999</v>
      </c>
      <c r="AG36">
        <v>27.767218</v>
      </c>
      <c r="AH36">
        <v>27.591974</v>
      </c>
      <c r="AI36">
        <v>27.468512</v>
      </c>
      <c r="AJ36">
        <v>27.399989999999999</v>
      </c>
      <c r="AK36">
        <v>27.310213000000001</v>
      </c>
      <c r="AL36">
        <v>27.261589000000001</v>
      </c>
      <c r="AM36">
        <v>27.124741</v>
      </c>
      <c r="AN36">
        <v>26.970628999999999</v>
      </c>
      <c r="AO36" s="1">
        <v>-6.0000000000000001E-3</v>
      </c>
    </row>
    <row r="37" spans="1:41" hidden="1" x14ac:dyDescent="0.2">
      <c r="A37" t="s">
        <v>2704</v>
      </c>
      <c r="B37" t="s">
        <v>13</v>
      </c>
      <c r="C37" t="s">
        <v>2648</v>
      </c>
      <c r="D37" t="s">
        <v>2657</v>
      </c>
      <c r="E37" t="s">
        <v>2656</v>
      </c>
      <c r="F37" t="s">
        <v>2652</v>
      </c>
      <c r="H37" t="s">
        <v>2989</v>
      </c>
      <c r="I37" t="s">
        <v>10</v>
      </c>
      <c r="K37">
        <v>32.115189000000001</v>
      </c>
      <c r="L37">
        <v>31.587278000000001</v>
      </c>
      <c r="M37">
        <v>30.157540999999998</v>
      </c>
      <c r="N37">
        <v>29.220714999999998</v>
      </c>
      <c r="O37">
        <v>28.855678999999999</v>
      </c>
      <c r="P37">
        <v>28.887557999999999</v>
      </c>
      <c r="Q37">
        <v>28.428280000000001</v>
      </c>
      <c r="R37">
        <v>28.139021</v>
      </c>
      <c r="S37">
        <v>28.094452</v>
      </c>
      <c r="T37">
        <v>27.986778000000001</v>
      </c>
      <c r="U37">
        <v>27.895244999999999</v>
      </c>
      <c r="V37">
        <v>27.768387000000001</v>
      </c>
      <c r="W37">
        <v>27.714962</v>
      </c>
      <c r="X37">
        <v>27.561551999999999</v>
      </c>
      <c r="Y37">
        <v>27.307085000000001</v>
      </c>
      <c r="Z37">
        <v>27.129968999999999</v>
      </c>
      <c r="AA37">
        <v>27.002893</v>
      </c>
      <c r="AB37">
        <v>26.879626999999999</v>
      </c>
      <c r="AC37">
        <v>26.778373999999999</v>
      </c>
      <c r="AD37">
        <v>26.739578000000002</v>
      </c>
      <c r="AE37">
        <v>26.665154000000001</v>
      </c>
      <c r="AF37">
        <v>26.513535000000001</v>
      </c>
      <c r="AG37">
        <v>26.298660000000002</v>
      </c>
      <c r="AH37">
        <v>26.123857000000001</v>
      </c>
      <c r="AI37">
        <v>26.024082</v>
      </c>
      <c r="AJ37">
        <v>25.986367999999999</v>
      </c>
      <c r="AK37">
        <v>25.877779</v>
      </c>
      <c r="AL37">
        <v>25.759765999999999</v>
      </c>
      <c r="AM37">
        <v>25.601748000000001</v>
      </c>
      <c r="AN37">
        <v>25.557055999999999</v>
      </c>
      <c r="AO37" s="1">
        <v>-8.0000000000000002E-3</v>
      </c>
    </row>
    <row r="38" spans="1:41" hidden="1" x14ac:dyDescent="0.2">
      <c r="A38" t="s">
        <v>2704</v>
      </c>
      <c r="B38" t="s">
        <v>15</v>
      </c>
      <c r="C38" t="s">
        <v>2648</v>
      </c>
      <c r="D38" t="s">
        <v>2657</v>
      </c>
      <c r="E38" t="s">
        <v>2656</v>
      </c>
      <c r="F38" t="s">
        <v>2653</v>
      </c>
      <c r="H38" t="s">
        <v>2990</v>
      </c>
      <c r="I38" t="s">
        <v>10</v>
      </c>
      <c r="K38">
        <v>32.163319000000001</v>
      </c>
      <c r="L38">
        <v>31.849119000000002</v>
      </c>
      <c r="M38">
        <v>31.178446000000001</v>
      </c>
      <c r="N38">
        <v>31.042202</v>
      </c>
      <c r="O38">
        <v>30.638607</v>
      </c>
      <c r="P38">
        <v>30.565096</v>
      </c>
      <c r="Q38">
        <v>30.719422999999999</v>
      </c>
      <c r="R38">
        <v>31.008441999999999</v>
      </c>
      <c r="S38">
        <v>31.284336</v>
      </c>
      <c r="T38">
        <v>31.564502999999998</v>
      </c>
      <c r="U38">
        <v>31.419460000000001</v>
      </c>
      <c r="V38">
        <v>31.558658999999999</v>
      </c>
      <c r="W38">
        <v>31.987777999999999</v>
      </c>
      <c r="X38">
        <v>31.920580000000001</v>
      </c>
      <c r="Y38">
        <v>31.672293</v>
      </c>
      <c r="Z38">
        <v>31.848557</v>
      </c>
      <c r="AA38">
        <v>31.433710000000001</v>
      </c>
      <c r="AB38">
        <v>31.602049000000001</v>
      </c>
      <c r="AC38">
        <v>31.600607</v>
      </c>
      <c r="AD38">
        <v>31.656015</v>
      </c>
      <c r="AE38">
        <v>31.628342</v>
      </c>
      <c r="AF38">
        <v>31.396201999999999</v>
      </c>
      <c r="AG38">
        <v>31.127814999999998</v>
      </c>
      <c r="AH38">
        <v>30.998829000000001</v>
      </c>
      <c r="AI38">
        <v>30.951654000000001</v>
      </c>
      <c r="AJ38">
        <v>30.867743000000001</v>
      </c>
      <c r="AK38">
        <v>30.753164000000002</v>
      </c>
      <c r="AL38">
        <v>30.669194999999998</v>
      </c>
      <c r="AM38">
        <v>30.562411999999998</v>
      </c>
      <c r="AN38">
        <v>30.469024999999998</v>
      </c>
      <c r="AO38" s="1">
        <v>-2E-3</v>
      </c>
    </row>
    <row r="39" spans="1:41" hidden="1" x14ac:dyDescent="0.2">
      <c r="A39" t="s">
        <v>2704</v>
      </c>
      <c r="B39" t="s">
        <v>46</v>
      </c>
    </row>
    <row r="40" spans="1:41" hidden="1" x14ac:dyDescent="0.2">
      <c r="A40" t="s">
        <v>2704</v>
      </c>
      <c r="B40" t="s">
        <v>9</v>
      </c>
      <c r="C40" t="s">
        <v>2648</v>
      </c>
      <c r="D40" t="s">
        <v>2659</v>
      </c>
      <c r="E40" t="s">
        <v>2650</v>
      </c>
      <c r="I40" t="s">
        <v>10</v>
      </c>
    </row>
    <row r="41" spans="1:41" hidden="1" x14ac:dyDescent="0.2">
      <c r="A41" t="s">
        <v>2704</v>
      </c>
      <c r="B41" t="s">
        <v>11</v>
      </c>
      <c r="C41" t="s">
        <v>2648</v>
      </c>
      <c r="D41" t="s">
        <v>2659</v>
      </c>
      <c r="E41" t="s">
        <v>2650</v>
      </c>
      <c r="F41" t="s">
        <v>2651</v>
      </c>
      <c r="H41" t="s">
        <v>2991</v>
      </c>
      <c r="I41" t="s">
        <v>10</v>
      </c>
      <c r="K41">
        <v>13.641980999999999</v>
      </c>
      <c r="L41">
        <v>14.473857000000001</v>
      </c>
      <c r="M41">
        <v>12.690696000000001</v>
      </c>
      <c r="N41">
        <v>12.673786</v>
      </c>
      <c r="O41">
        <v>12.554608</v>
      </c>
      <c r="P41">
        <v>12.704501</v>
      </c>
      <c r="Q41">
        <v>13.113275</v>
      </c>
      <c r="R41">
        <v>13.681419</v>
      </c>
      <c r="S41">
        <v>14.057202</v>
      </c>
      <c r="T41">
        <v>14.454497</v>
      </c>
      <c r="U41">
        <v>14.810349</v>
      </c>
      <c r="V41">
        <v>15.102989000000001</v>
      </c>
      <c r="W41">
        <v>15.386189</v>
      </c>
      <c r="X41">
        <v>15.557034</v>
      </c>
      <c r="Y41">
        <v>15.672612000000001</v>
      </c>
      <c r="Z41">
        <v>15.832416</v>
      </c>
      <c r="AA41">
        <v>16.038618</v>
      </c>
      <c r="AB41">
        <v>16.228031000000001</v>
      </c>
      <c r="AC41">
        <v>16.321311999999999</v>
      </c>
      <c r="AD41">
        <v>16.630306000000001</v>
      </c>
      <c r="AE41">
        <v>16.814444000000002</v>
      </c>
      <c r="AF41">
        <v>16.831151999999999</v>
      </c>
      <c r="AG41">
        <v>17.024878000000001</v>
      </c>
      <c r="AH41">
        <v>17.258875</v>
      </c>
      <c r="AI41">
        <v>17.293581</v>
      </c>
      <c r="AJ41">
        <v>17.409199000000001</v>
      </c>
      <c r="AK41">
        <v>17.486640999999999</v>
      </c>
      <c r="AL41">
        <v>17.525883</v>
      </c>
      <c r="AM41">
        <v>17.502065999999999</v>
      </c>
      <c r="AN41">
        <v>17.474976999999999</v>
      </c>
      <c r="AO41" s="1">
        <v>8.9999999999999993E-3</v>
      </c>
    </row>
    <row r="42" spans="1:41" hidden="1" x14ac:dyDescent="0.2">
      <c r="A42" t="s">
        <v>2704</v>
      </c>
      <c r="B42" t="s">
        <v>13</v>
      </c>
      <c r="C42" t="s">
        <v>2648</v>
      </c>
      <c r="D42" t="s">
        <v>2659</v>
      </c>
      <c r="E42" t="s">
        <v>2650</v>
      </c>
      <c r="F42" t="s">
        <v>2652</v>
      </c>
      <c r="H42" t="s">
        <v>2992</v>
      </c>
      <c r="I42" t="s">
        <v>10</v>
      </c>
      <c r="K42">
        <v>13.641980999999999</v>
      </c>
      <c r="L42">
        <v>13.992361000000001</v>
      </c>
      <c r="M42">
        <v>11.771788000000001</v>
      </c>
      <c r="N42">
        <v>11.15362</v>
      </c>
      <c r="O42">
        <v>10.81174</v>
      </c>
      <c r="P42">
        <v>10.731717</v>
      </c>
      <c r="Q42">
        <v>10.797969999999999</v>
      </c>
      <c r="R42">
        <v>11.039766</v>
      </c>
      <c r="S42">
        <v>11.332568999999999</v>
      </c>
      <c r="T42">
        <v>11.526113</v>
      </c>
      <c r="U42">
        <v>11.663326</v>
      </c>
      <c r="V42">
        <v>11.997527</v>
      </c>
      <c r="W42">
        <v>12.319461</v>
      </c>
      <c r="X42">
        <v>12.392177</v>
      </c>
      <c r="Y42">
        <v>12.381449999999999</v>
      </c>
      <c r="Z42">
        <v>12.434854</v>
      </c>
      <c r="AA42">
        <v>12.583729999999999</v>
      </c>
      <c r="AB42">
        <v>12.800808999999999</v>
      </c>
      <c r="AC42">
        <v>12.860516000000001</v>
      </c>
      <c r="AD42">
        <v>13.125033</v>
      </c>
      <c r="AE42">
        <v>13.201523</v>
      </c>
      <c r="AF42">
        <v>13.236582</v>
      </c>
      <c r="AG42">
        <v>13.286612999999999</v>
      </c>
      <c r="AH42">
        <v>13.309353</v>
      </c>
      <c r="AI42">
        <v>13.33262</v>
      </c>
      <c r="AJ42">
        <v>13.316136</v>
      </c>
      <c r="AK42">
        <v>13.240873000000001</v>
      </c>
      <c r="AL42">
        <v>13.175625999999999</v>
      </c>
      <c r="AM42">
        <v>13.271592</v>
      </c>
      <c r="AN42">
        <v>13.297623</v>
      </c>
      <c r="AO42" s="1">
        <v>-1E-3</v>
      </c>
    </row>
    <row r="43" spans="1:41" hidden="1" x14ac:dyDescent="0.2">
      <c r="A43" t="s">
        <v>2704</v>
      </c>
      <c r="B43" t="s">
        <v>15</v>
      </c>
      <c r="C43" t="s">
        <v>2648</v>
      </c>
      <c r="D43" t="s">
        <v>2659</v>
      </c>
      <c r="E43" t="s">
        <v>2650</v>
      </c>
      <c r="F43" t="s">
        <v>2653</v>
      </c>
      <c r="H43" t="s">
        <v>2993</v>
      </c>
      <c r="I43" t="s">
        <v>10</v>
      </c>
      <c r="K43">
        <v>13.641980999999999</v>
      </c>
      <c r="L43">
        <v>15.259123000000001</v>
      </c>
      <c r="M43">
        <v>13.994263</v>
      </c>
      <c r="N43">
        <v>14.900345</v>
      </c>
      <c r="O43">
        <v>15.521675999999999</v>
      </c>
      <c r="P43">
        <v>16.139341000000002</v>
      </c>
      <c r="Q43">
        <v>16.768982000000001</v>
      </c>
      <c r="R43">
        <v>17.538236999999999</v>
      </c>
      <c r="S43">
        <v>18.930109000000002</v>
      </c>
      <c r="T43">
        <v>19.791079</v>
      </c>
      <c r="U43">
        <v>20.589682</v>
      </c>
      <c r="V43">
        <v>21.342078999999998</v>
      </c>
      <c r="W43">
        <v>21.963158</v>
      </c>
      <c r="X43">
        <v>22.467511999999999</v>
      </c>
      <c r="Y43">
        <v>22.702618000000001</v>
      </c>
      <c r="Z43">
        <v>23.238289000000002</v>
      </c>
      <c r="AA43">
        <v>23.520513999999999</v>
      </c>
      <c r="AB43">
        <v>23.891157</v>
      </c>
      <c r="AC43">
        <v>24.253948000000001</v>
      </c>
      <c r="AD43">
        <v>24.309107000000001</v>
      </c>
      <c r="AE43">
        <v>24.306349000000001</v>
      </c>
      <c r="AF43">
        <v>24.287579000000001</v>
      </c>
      <c r="AG43">
        <v>24.503086</v>
      </c>
      <c r="AH43">
        <v>24.916274999999999</v>
      </c>
      <c r="AI43">
        <v>25.338739</v>
      </c>
      <c r="AJ43">
        <v>25.559778000000001</v>
      </c>
      <c r="AK43">
        <v>25.713736999999998</v>
      </c>
      <c r="AL43">
        <v>25.765578999999999</v>
      </c>
      <c r="AM43">
        <v>25.957733000000001</v>
      </c>
      <c r="AN43">
        <v>25.986998</v>
      </c>
      <c r="AO43" s="1">
        <v>2.1999999999999999E-2</v>
      </c>
    </row>
    <row r="44" spans="1:41" hidden="1" x14ac:dyDescent="0.2">
      <c r="A44" t="s">
        <v>2704</v>
      </c>
      <c r="B44" t="s">
        <v>17</v>
      </c>
      <c r="C44" t="s">
        <v>2648</v>
      </c>
      <c r="D44" t="s">
        <v>2659</v>
      </c>
      <c r="E44" t="s">
        <v>2654</v>
      </c>
      <c r="I44" t="s">
        <v>10</v>
      </c>
    </row>
    <row r="45" spans="1:41" x14ac:dyDescent="0.2">
      <c r="A45" t="s">
        <v>2704</v>
      </c>
      <c r="B45" t="s">
        <v>11</v>
      </c>
      <c r="C45" t="s">
        <v>2648</v>
      </c>
      <c r="D45" t="s">
        <v>2659</v>
      </c>
      <c r="E45" t="s">
        <v>2654</v>
      </c>
      <c r="F45" t="s">
        <v>2651</v>
      </c>
      <c r="H45" t="s">
        <v>2994</v>
      </c>
      <c r="I45" t="s">
        <v>10</v>
      </c>
      <c r="K45">
        <v>20.117595999999999</v>
      </c>
      <c r="L45">
        <v>20.055503999999999</v>
      </c>
      <c r="M45">
        <v>18.448477</v>
      </c>
      <c r="N45">
        <v>18.528191</v>
      </c>
      <c r="O45">
        <v>17.760922999999998</v>
      </c>
      <c r="P45">
        <v>17.030531</v>
      </c>
      <c r="Q45">
        <v>16.388241000000001</v>
      </c>
      <c r="R45">
        <v>16.581291</v>
      </c>
      <c r="S45">
        <v>16.707208999999999</v>
      </c>
      <c r="T45">
        <v>16.678604</v>
      </c>
      <c r="U45">
        <v>16.954222000000001</v>
      </c>
      <c r="V45">
        <v>17.067723999999998</v>
      </c>
      <c r="W45">
        <v>17.159929000000002</v>
      </c>
      <c r="X45">
        <v>17.203216999999999</v>
      </c>
      <c r="Y45">
        <v>17.302074000000001</v>
      </c>
      <c r="Z45">
        <v>17.473806</v>
      </c>
      <c r="AA45">
        <v>17.691013000000002</v>
      </c>
      <c r="AB45">
        <v>17.824408999999999</v>
      </c>
      <c r="AC45">
        <v>17.897518000000002</v>
      </c>
      <c r="AD45">
        <v>18.109864999999999</v>
      </c>
      <c r="AE45">
        <v>18.220316</v>
      </c>
      <c r="AF45">
        <v>18.230021000000001</v>
      </c>
      <c r="AG45">
        <v>18.486878999999998</v>
      </c>
      <c r="AH45">
        <v>18.764427000000001</v>
      </c>
      <c r="AI45">
        <v>18.860043000000001</v>
      </c>
      <c r="AJ45">
        <v>19.044385999999999</v>
      </c>
      <c r="AK45">
        <v>19.092043</v>
      </c>
      <c r="AL45">
        <v>19.042380999999999</v>
      </c>
      <c r="AM45">
        <v>19.012363000000001</v>
      </c>
      <c r="AN45">
        <v>18.930531999999999</v>
      </c>
      <c r="AO45" s="1">
        <v>-2E-3</v>
      </c>
    </row>
    <row r="46" spans="1:41" x14ac:dyDescent="0.2">
      <c r="A46" t="s">
        <v>2704</v>
      </c>
      <c r="B46" t="s">
        <v>13</v>
      </c>
      <c r="C46" t="s">
        <v>2648</v>
      </c>
      <c r="D46" t="s">
        <v>2659</v>
      </c>
      <c r="E46" t="s">
        <v>2654</v>
      </c>
      <c r="F46" t="s">
        <v>2652</v>
      </c>
      <c r="H46" t="s">
        <v>2995</v>
      </c>
      <c r="I46" t="s">
        <v>10</v>
      </c>
      <c r="K46">
        <v>20.117595999999999</v>
      </c>
      <c r="L46">
        <v>20.055503999999999</v>
      </c>
      <c r="M46">
        <v>17.990787999999998</v>
      </c>
      <c r="N46">
        <v>17.581696000000001</v>
      </c>
      <c r="O46">
        <v>16.756924000000001</v>
      </c>
      <c r="P46">
        <v>16.034998000000002</v>
      </c>
      <c r="Q46">
        <v>15.449838</v>
      </c>
      <c r="R46">
        <v>15.594098000000001</v>
      </c>
      <c r="S46">
        <v>15.663952</v>
      </c>
      <c r="T46">
        <v>15.602632</v>
      </c>
      <c r="U46">
        <v>15.625493000000001</v>
      </c>
      <c r="V46">
        <v>15.686030000000001</v>
      </c>
      <c r="W46">
        <v>15.702970000000001</v>
      </c>
      <c r="X46">
        <v>15.538612000000001</v>
      </c>
      <c r="Y46">
        <v>15.515632999999999</v>
      </c>
      <c r="Z46">
        <v>15.497626</v>
      </c>
      <c r="AA46">
        <v>15.508801</v>
      </c>
      <c r="AB46">
        <v>15.586555000000001</v>
      </c>
      <c r="AC46">
        <v>15.59249</v>
      </c>
      <c r="AD46">
        <v>15.896504999999999</v>
      </c>
      <c r="AE46">
        <v>16.033739000000001</v>
      </c>
      <c r="AF46">
        <v>16.041215999999999</v>
      </c>
      <c r="AG46">
        <v>16.290334999999999</v>
      </c>
      <c r="AH46">
        <v>16.408268</v>
      </c>
      <c r="AI46">
        <v>16.457173999999998</v>
      </c>
      <c r="AJ46">
        <v>16.694212</v>
      </c>
      <c r="AK46">
        <v>16.564658999999999</v>
      </c>
      <c r="AL46">
        <v>16.613911000000002</v>
      </c>
      <c r="AM46">
        <v>16.819800999999998</v>
      </c>
      <c r="AN46">
        <v>16.890789000000002</v>
      </c>
      <c r="AO46" s="1">
        <v>-6.0000000000000001E-3</v>
      </c>
    </row>
    <row r="47" spans="1:41" x14ac:dyDescent="0.2">
      <c r="A47" t="s">
        <v>2704</v>
      </c>
      <c r="B47" t="s">
        <v>15</v>
      </c>
      <c r="C47" t="s">
        <v>2648</v>
      </c>
      <c r="D47" t="s">
        <v>2659</v>
      </c>
      <c r="E47" t="s">
        <v>2654</v>
      </c>
      <c r="F47" t="s">
        <v>2653</v>
      </c>
      <c r="H47" t="s">
        <v>2996</v>
      </c>
      <c r="I47" t="s">
        <v>10</v>
      </c>
      <c r="K47">
        <v>20.117595999999999</v>
      </c>
      <c r="L47">
        <v>20.055503999999999</v>
      </c>
      <c r="M47">
        <v>18.366751000000001</v>
      </c>
      <c r="N47">
        <v>18.803796999999999</v>
      </c>
      <c r="O47">
        <v>18.373080999999999</v>
      </c>
      <c r="P47">
        <v>17.808176</v>
      </c>
      <c r="Q47">
        <v>17.328120999999999</v>
      </c>
      <c r="R47">
        <v>17.809992000000001</v>
      </c>
      <c r="S47">
        <v>18.730025999999999</v>
      </c>
      <c r="T47">
        <v>18.994489999999999</v>
      </c>
      <c r="U47">
        <v>19.349501</v>
      </c>
      <c r="V47">
        <v>19.674232</v>
      </c>
      <c r="W47">
        <v>19.943752</v>
      </c>
      <c r="X47">
        <v>20.156357</v>
      </c>
      <c r="Y47">
        <v>20.248494999999998</v>
      </c>
      <c r="Z47">
        <v>20.428336999999999</v>
      </c>
      <c r="AA47">
        <v>20.684111000000001</v>
      </c>
      <c r="AB47">
        <v>20.75563</v>
      </c>
      <c r="AC47">
        <v>20.873799999999999</v>
      </c>
      <c r="AD47">
        <v>20.510303</v>
      </c>
      <c r="AE47">
        <v>20.476368000000001</v>
      </c>
      <c r="AF47">
        <v>20.556995000000001</v>
      </c>
      <c r="AG47">
        <v>20.844860000000001</v>
      </c>
      <c r="AH47">
        <v>21.049659999999999</v>
      </c>
      <c r="AI47">
        <v>21.404586999999999</v>
      </c>
      <c r="AJ47">
        <v>21.497388999999998</v>
      </c>
      <c r="AK47">
        <v>21.550415000000001</v>
      </c>
      <c r="AL47">
        <v>21.371020999999999</v>
      </c>
      <c r="AM47">
        <v>21.377628000000001</v>
      </c>
      <c r="AN47">
        <v>21.481752</v>
      </c>
      <c r="AO47" s="1">
        <v>2E-3</v>
      </c>
    </row>
    <row r="48" spans="1:41" hidden="1" x14ac:dyDescent="0.2">
      <c r="A48" t="s">
        <v>2704</v>
      </c>
      <c r="B48" t="s">
        <v>36</v>
      </c>
      <c r="C48" t="s">
        <v>2648</v>
      </c>
      <c r="D48" t="s">
        <v>2659</v>
      </c>
      <c r="E48" t="s">
        <v>2660</v>
      </c>
      <c r="I48" t="s">
        <v>10</v>
      </c>
    </row>
    <row r="49" spans="1:41" hidden="1" x14ac:dyDescent="0.2">
      <c r="A49" t="s">
        <v>2704</v>
      </c>
      <c r="B49" t="s">
        <v>11</v>
      </c>
      <c r="C49" t="s">
        <v>2648</v>
      </c>
      <c r="D49" t="s">
        <v>2659</v>
      </c>
      <c r="E49" t="s">
        <v>2660</v>
      </c>
      <c r="F49" t="s">
        <v>2651</v>
      </c>
      <c r="H49" t="s">
        <v>2997</v>
      </c>
      <c r="I49" t="s">
        <v>10</v>
      </c>
      <c r="K49">
        <v>6.0021630000000004</v>
      </c>
      <c r="L49">
        <v>7.2853839999999996</v>
      </c>
      <c r="M49">
        <v>7.455743</v>
      </c>
      <c r="N49">
        <v>8.8538340000000009</v>
      </c>
      <c r="O49">
        <v>9.4488520000000005</v>
      </c>
      <c r="P49">
        <v>10.086611</v>
      </c>
      <c r="Q49">
        <v>10.901605</v>
      </c>
      <c r="R49">
        <v>11.106865000000001</v>
      </c>
      <c r="S49">
        <v>11.204986999999999</v>
      </c>
      <c r="T49">
        <v>11.360044</v>
      </c>
      <c r="U49">
        <v>11.540702</v>
      </c>
      <c r="V49">
        <v>11.68164</v>
      </c>
      <c r="W49">
        <v>11.802149</v>
      </c>
      <c r="X49">
        <v>11.814080000000001</v>
      </c>
      <c r="Y49">
        <v>11.833508</v>
      </c>
      <c r="Z49">
        <v>11.767187</v>
      </c>
      <c r="AA49">
        <v>11.690477</v>
      </c>
      <c r="AB49">
        <v>11.933922000000001</v>
      </c>
      <c r="AC49">
        <v>11.791672</v>
      </c>
      <c r="AD49">
        <v>12.314840999999999</v>
      </c>
      <c r="AE49">
        <v>12.486753</v>
      </c>
      <c r="AF49">
        <v>12.627501000000001</v>
      </c>
      <c r="AG49">
        <v>12.998554</v>
      </c>
      <c r="AH49">
        <v>13.245115</v>
      </c>
      <c r="AI49">
        <v>13.320997</v>
      </c>
      <c r="AJ49">
        <v>13.498500999999999</v>
      </c>
      <c r="AK49">
        <v>13.554956000000001</v>
      </c>
      <c r="AL49">
        <v>13.535283</v>
      </c>
      <c r="AM49">
        <v>13.546697999999999</v>
      </c>
      <c r="AN49">
        <v>13.503389</v>
      </c>
      <c r="AO49" s="1">
        <v>2.8000000000000001E-2</v>
      </c>
    </row>
    <row r="50" spans="1:41" hidden="1" x14ac:dyDescent="0.2">
      <c r="A50" t="s">
        <v>2704</v>
      </c>
      <c r="B50" t="s">
        <v>13</v>
      </c>
      <c r="C50" t="s">
        <v>2648</v>
      </c>
      <c r="D50" t="s">
        <v>2659</v>
      </c>
      <c r="E50" t="s">
        <v>2660</v>
      </c>
      <c r="F50" t="s">
        <v>2652</v>
      </c>
      <c r="H50" t="s">
        <v>2998</v>
      </c>
      <c r="I50" t="s">
        <v>10</v>
      </c>
      <c r="K50">
        <v>6.0021630000000004</v>
      </c>
      <c r="L50">
        <v>7.2853839999999996</v>
      </c>
      <c r="M50">
        <v>7.1589119999999999</v>
      </c>
      <c r="N50">
        <v>8.3457050000000006</v>
      </c>
      <c r="O50">
        <v>8.8525770000000001</v>
      </c>
      <c r="P50">
        <v>9.5247270000000004</v>
      </c>
      <c r="Q50">
        <v>10.315454000000001</v>
      </c>
      <c r="R50">
        <v>10.468781</v>
      </c>
      <c r="S50">
        <v>10.567779</v>
      </c>
      <c r="T50">
        <v>10.633808999999999</v>
      </c>
      <c r="U50">
        <v>10.714915</v>
      </c>
      <c r="V50">
        <v>10.823005</v>
      </c>
      <c r="W50">
        <v>10.864489000000001</v>
      </c>
      <c r="X50">
        <v>10.812756</v>
      </c>
      <c r="Y50">
        <v>10.832162</v>
      </c>
      <c r="Z50">
        <v>10.859031999999999</v>
      </c>
      <c r="AA50">
        <v>10.865892000000001</v>
      </c>
      <c r="AB50">
        <v>11.008751999999999</v>
      </c>
      <c r="AC50">
        <v>11.009130000000001</v>
      </c>
      <c r="AD50">
        <v>11.330676</v>
      </c>
      <c r="AE50">
        <v>11.516909</v>
      </c>
      <c r="AF50">
        <v>11.566421999999999</v>
      </c>
      <c r="AG50">
        <v>11.722477</v>
      </c>
      <c r="AH50">
        <v>11.842681000000001</v>
      </c>
      <c r="AI50">
        <v>11.905239999999999</v>
      </c>
      <c r="AJ50">
        <v>12.134957999999999</v>
      </c>
      <c r="AK50">
        <v>12.026838</v>
      </c>
      <c r="AL50">
        <v>12.078521</v>
      </c>
      <c r="AM50">
        <v>12.252548000000001</v>
      </c>
      <c r="AN50">
        <v>12.309078</v>
      </c>
      <c r="AO50" s="1">
        <v>2.5000000000000001E-2</v>
      </c>
    </row>
    <row r="51" spans="1:41" hidden="1" x14ac:dyDescent="0.2">
      <c r="A51" t="s">
        <v>2704</v>
      </c>
      <c r="B51" t="s">
        <v>15</v>
      </c>
      <c r="C51" t="s">
        <v>2648</v>
      </c>
      <c r="D51" t="s">
        <v>2659</v>
      </c>
      <c r="E51" t="s">
        <v>2660</v>
      </c>
      <c r="F51" t="s">
        <v>2653</v>
      </c>
      <c r="H51" t="s">
        <v>2999</v>
      </c>
      <c r="I51" t="s">
        <v>10</v>
      </c>
      <c r="K51">
        <v>6.0021630000000004</v>
      </c>
      <c r="L51">
        <v>7.2853839999999996</v>
      </c>
      <c r="M51">
        <v>7.7164619999999999</v>
      </c>
      <c r="N51">
        <v>9.315156</v>
      </c>
      <c r="O51">
        <v>9.9515709999999995</v>
      </c>
      <c r="P51">
        <v>10.778133</v>
      </c>
      <c r="Q51">
        <v>11.688216000000001</v>
      </c>
      <c r="R51">
        <v>12.048492</v>
      </c>
      <c r="S51">
        <v>12.822016</v>
      </c>
      <c r="T51">
        <v>12.918794999999999</v>
      </c>
      <c r="U51">
        <v>13.139594000000001</v>
      </c>
      <c r="V51">
        <v>13.449211999999999</v>
      </c>
      <c r="W51">
        <v>13.724030000000001</v>
      </c>
      <c r="X51">
        <v>13.839135000000001</v>
      </c>
      <c r="Y51">
        <v>13.824374000000001</v>
      </c>
      <c r="Z51">
        <v>14.072329</v>
      </c>
      <c r="AA51">
        <v>13.983034</v>
      </c>
      <c r="AB51">
        <v>14.380637</v>
      </c>
      <c r="AC51">
        <v>14.229115999999999</v>
      </c>
      <c r="AD51">
        <v>14.562937</v>
      </c>
      <c r="AE51">
        <v>14.712583</v>
      </c>
      <c r="AF51">
        <v>14.822289</v>
      </c>
      <c r="AG51">
        <v>15.100692</v>
      </c>
      <c r="AH51">
        <v>15.040118</v>
      </c>
      <c r="AI51">
        <v>15.136564999999999</v>
      </c>
      <c r="AJ51">
        <v>15.310995999999999</v>
      </c>
      <c r="AK51">
        <v>15.319939</v>
      </c>
      <c r="AL51">
        <v>15.393786</v>
      </c>
      <c r="AM51">
        <v>15.470294000000001</v>
      </c>
      <c r="AN51">
        <v>15.4361</v>
      </c>
      <c r="AO51" s="1">
        <v>3.3000000000000002E-2</v>
      </c>
    </row>
    <row r="52" spans="1:41" hidden="1" x14ac:dyDescent="0.2">
      <c r="A52" t="s">
        <v>2704</v>
      </c>
      <c r="B52" t="s">
        <v>21</v>
      </c>
      <c r="C52" t="s">
        <v>2648</v>
      </c>
      <c r="D52" t="s">
        <v>2659</v>
      </c>
      <c r="E52" t="s">
        <v>2655</v>
      </c>
      <c r="I52" t="s">
        <v>10</v>
      </c>
    </row>
    <row r="53" spans="1:41" hidden="1" x14ac:dyDescent="0.2">
      <c r="A53" t="s">
        <v>2704</v>
      </c>
      <c r="B53" t="s">
        <v>11</v>
      </c>
      <c r="C53" t="s">
        <v>2648</v>
      </c>
      <c r="D53" t="s">
        <v>2659</v>
      </c>
      <c r="E53" t="s">
        <v>2655</v>
      </c>
      <c r="F53" t="s">
        <v>2651</v>
      </c>
      <c r="H53" t="s">
        <v>3000</v>
      </c>
      <c r="I53" t="s">
        <v>10</v>
      </c>
      <c r="K53">
        <v>5.38551</v>
      </c>
      <c r="L53">
        <v>5.200018</v>
      </c>
      <c r="M53">
        <v>4.8949220000000002</v>
      </c>
      <c r="N53">
        <v>4.589823</v>
      </c>
      <c r="O53">
        <v>4.4290520000000004</v>
      </c>
      <c r="P53">
        <v>4.4031200000000004</v>
      </c>
      <c r="Q53">
        <v>4.4918009999999997</v>
      </c>
      <c r="R53">
        <v>4.6321760000000003</v>
      </c>
      <c r="S53">
        <v>4.7514620000000001</v>
      </c>
      <c r="T53">
        <v>4.8171239999999997</v>
      </c>
      <c r="U53">
        <v>4.8807919999999996</v>
      </c>
      <c r="V53">
        <v>4.8848989999999999</v>
      </c>
      <c r="W53">
        <v>4.9363849999999996</v>
      </c>
      <c r="X53">
        <v>4.8920389999999996</v>
      </c>
      <c r="Y53">
        <v>4.8482659999999997</v>
      </c>
      <c r="Z53">
        <v>4.8324389999999999</v>
      </c>
      <c r="AA53">
        <v>4.8278889999999999</v>
      </c>
      <c r="AB53">
        <v>4.8279370000000004</v>
      </c>
      <c r="AC53">
        <v>4.8185630000000002</v>
      </c>
      <c r="AD53">
        <v>4.8264319999999996</v>
      </c>
      <c r="AE53">
        <v>4.8164790000000002</v>
      </c>
      <c r="AF53">
        <v>4.7949830000000002</v>
      </c>
      <c r="AG53">
        <v>4.7835850000000004</v>
      </c>
      <c r="AH53">
        <v>4.7318860000000003</v>
      </c>
      <c r="AI53">
        <v>4.7076599999999997</v>
      </c>
      <c r="AJ53">
        <v>4.6927209999999997</v>
      </c>
      <c r="AK53">
        <v>4.6713329999999997</v>
      </c>
      <c r="AL53">
        <v>4.6605119999999998</v>
      </c>
      <c r="AM53">
        <v>4.6451500000000001</v>
      </c>
      <c r="AN53">
        <v>4.6367120000000002</v>
      </c>
      <c r="AO53" s="1">
        <v>-5.0000000000000001E-3</v>
      </c>
    </row>
    <row r="54" spans="1:41" hidden="1" x14ac:dyDescent="0.2">
      <c r="A54" t="s">
        <v>2704</v>
      </c>
      <c r="B54" t="s">
        <v>13</v>
      </c>
      <c r="C54" t="s">
        <v>2648</v>
      </c>
      <c r="D54" t="s">
        <v>2659</v>
      </c>
      <c r="E54" t="s">
        <v>2655</v>
      </c>
      <c r="F54" t="s">
        <v>2652</v>
      </c>
      <c r="H54" t="s">
        <v>3001</v>
      </c>
      <c r="I54" t="s">
        <v>10</v>
      </c>
      <c r="K54">
        <v>5.3869059999999998</v>
      </c>
      <c r="L54">
        <v>4.936553</v>
      </c>
      <c r="M54">
        <v>4.490774</v>
      </c>
      <c r="N54">
        <v>4.1155650000000001</v>
      </c>
      <c r="O54">
        <v>3.9295300000000002</v>
      </c>
      <c r="P54">
        <v>3.8674590000000002</v>
      </c>
      <c r="Q54">
        <v>3.899375</v>
      </c>
      <c r="R54">
        <v>4.020994</v>
      </c>
      <c r="S54">
        <v>4.0948399999999996</v>
      </c>
      <c r="T54">
        <v>4.142226</v>
      </c>
      <c r="U54">
        <v>4.1603669999999999</v>
      </c>
      <c r="V54">
        <v>4.1444559999999999</v>
      </c>
      <c r="W54">
        <v>4.1998639999999998</v>
      </c>
      <c r="X54">
        <v>4.1849489999999996</v>
      </c>
      <c r="Y54">
        <v>4.1432700000000002</v>
      </c>
      <c r="Z54">
        <v>4.1103370000000004</v>
      </c>
      <c r="AA54">
        <v>4.0864849999999997</v>
      </c>
      <c r="AB54">
        <v>4.0456009999999996</v>
      </c>
      <c r="AC54">
        <v>4.0308279999999996</v>
      </c>
      <c r="AD54">
        <v>3.9934259999999999</v>
      </c>
      <c r="AE54">
        <v>3.9601649999999999</v>
      </c>
      <c r="AF54">
        <v>3.901246</v>
      </c>
      <c r="AG54">
        <v>3.8682219999999998</v>
      </c>
      <c r="AH54">
        <v>3.8455439999999999</v>
      </c>
      <c r="AI54">
        <v>3.8385560000000001</v>
      </c>
      <c r="AJ54">
        <v>3.825812</v>
      </c>
      <c r="AK54">
        <v>3.798416</v>
      </c>
      <c r="AL54">
        <v>3.7763740000000001</v>
      </c>
      <c r="AM54">
        <v>3.77556</v>
      </c>
      <c r="AN54">
        <v>3.7720009999999999</v>
      </c>
      <c r="AO54" s="1">
        <v>-1.2E-2</v>
      </c>
    </row>
    <row r="55" spans="1:41" hidden="1" x14ac:dyDescent="0.2">
      <c r="A55" t="s">
        <v>2704</v>
      </c>
      <c r="B55" t="s">
        <v>15</v>
      </c>
      <c r="C55" t="s">
        <v>2648</v>
      </c>
      <c r="D55" t="s">
        <v>2659</v>
      </c>
      <c r="E55" t="s">
        <v>2655</v>
      </c>
      <c r="F55" t="s">
        <v>2653</v>
      </c>
      <c r="H55" t="s">
        <v>3002</v>
      </c>
      <c r="I55" t="s">
        <v>10</v>
      </c>
      <c r="K55">
        <v>5.3811450000000001</v>
      </c>
      <c r="L55">
        <v>5.7883490000000002</v>
      </c>
      <c r="M55">
        <v>5.7045089999999998</v>
      </c>
      <c r="N55">
        <v>5.6183019999999999</v>
      </c>
      <c r="O55">
        <v>5.5777890000000001</v>
      </c>
      <c r="P55">
        <v>5.6810390000000002</v>
      </c>
      <c r="Q55">
        <v>5.7765680000000001</v>
      </c>
      <c r="R55">
        <v>6.0412270000000001</v>
      </c>
      <c r="S55">
        <v>6.34389</v>
      </c>
      <c r="T55">
        <v>6.5279129999999999</v>
      </c>
      <c r="U55">
        <v>6.7503570000000002</v>
      </c>
      <c r="V55">
        <v>6.9314179999999999</v>
      </c>
      <c r="W55">
        <v>7.0978919999999999</v>
      </c>
      <c r="X55">
        <v>7.2071249999999996</v>
      </c>
      <c r="Y55">
        <v>7.2425610000000002</v>
      </c>
      <c r="Z55">
        <v>7.3739270000000001</v>
      </c>
      <c r="AA55">
        <v>7.4340770000000003</v>
      </c>
      <c r="AB55">
        <v>7.4968700000000004</v>
      </c>
      <c r="AC55">
        <v>7.5889579999999999</v>
      </c>
      <c r="AD55">
        <v>7.6897539999999998</v>
      </c>
      <c r="AE55">
        <v>7.7062030000000004</v>
      </c>
      <c r="AF55">
        <v>7.6672929999999999</v>
      </c>
      <c r="AG55">
        <v>7.6331499999999997</v>
      </c>
      <c r="AH55">
        <v>7.7439349999999996</v>
      </c>
      <c r="AI55">
        <v>7.7922580000000004</v>
      </c>
      <c r="AJ55">
        <v>7.8489659999999999</v>
      </c>
      <c r="AK55">
        <v>7.8814770000000003</v>
      </c>
      <c r="AL55">
        <v>7.9136610000000003</v>
      </c>
      <c r="AM55">
        <v>7.9825280000000003</v>
      </c>
      <c r="AN55">
        <v>8.0525939999999991</v>
      </c>
      <c r="AO55" s="1">
        <v>1.4E-2</v>
      </c>
    </row>
    <row r="56" spans="1:41" hidden="1" x14ac:dyDescent="0.2">
      <c r="A56" t="s">
        <v>2704</v>
      </c>
      <c r="B56" t="s">
        <v>59</v>
      </c>
      <c r="C56" t="s">
        <v>2648</v>
      </c>
      <c r="D56" t="s">
        <v>2659</v>
      </c>
      <c r="E56" t="s">
        <v>2661</v>
      </c>
      <c r="I56" t="s">
        <v>10</v>
      </c>
    </row>
    <row r="57" spans="1:41" hidden="1" x14ac:dyDescent="0.2">
      <c r="A57" t="s">
        <v>2704</v>
      </c>
      <c r="B57" t="s">
        <v>11</v>
      </c>
      <c r="C57" t="s">
        <v>2648</v>
      </c>
      <c r="D57" t="s">
        <v>2659</v>
      </c>
      <c r="E57" t="s">
        <v>2661</v>
      </c>
      <c r="F57" t="s">
        <v>2651</v>
      </c>
      <c r="H57" t="s">
        <v>3003</v>
      </c>
      <c r="I57" t="s">
        <v>10</v>
      </c>
      <c r="K57">
        <v>4.3967640000000001</v>
      </c>
      <c r="L57">
        <v>3.9900549999999999</v>
      </c>
      <c r="M57">
        <v>3.8209780000000002</v>
      </c>
      <c r="N57">
        <v>3.6649039999999999</v>
      </c>
      <c r="O57">
        <v>3.5707110000000002</v>
      </c>
      <c r="P57">
        <v>3.5137360000000002</v>
      </c>
      <c r="Q57">
        <v>3.4861719999999998</v>
      </c>
      <c r="R57">
        <v>3.4835889999999998</v>
      </c>
      <c r="S57">
        <v>3.4925989999999998</v>
      </c>
      <c r="T57">
        <v>3.512734</v>
      </c>
      <c r="U57">
        <v>3.5338780000000001</v>
      </c>
      <c r="V57">
        <v>3.5613199999999998</v>
      </c>
      <c r="W57">
        <v>3.585807</v>
      </c>
      <c r="X57">
        <v>3.6118399999999999</v>
      </c>
      <c r="Y57">
        <v>3.638747</v>
      </c>
      <c r="Z57">
        <v>3.6668599999999998</v>
      </c>
      <c r="AA57">
        <v>3.6960630000000001</v>
      </c>
      <c r="AB57">
        <v>3.7235339999999999</v>
      </c>
      <c r="AC57">
        <v>3.7485110000000001</v>
      </c>
      <c r="AD57">
        <v>3.778365</v>
      </c>
      <c r="AE57">
        <v>3.8041140000000002</v>
      </c>
      <c r="AF57">
        <v>3.828287</v>
      </c>
      <c r="AG57">
        <v>3.8530880000000001</v>
      </c>
      <c r="AH57">
        <v>3.879731</v>
      </c>
      <c r="AI57">
        <v>3.9083199999999998</v>
      </c>
      <c r="AJ57">
        <v>3.938761</v>
      </c>
      <c r="AK57">
        <v>3.9641130000000002</v>
      </c>
      <c r="AL57">
        <v>3.9855459999999998</v>
      </c>
      <c r="AM57">
        <v>4.0091609999999998</v>
      </c>
      <c r="AN57">
        <v>4.0372380000000003</v>
      </c>
      <c r="AO57" s="1">
        <v>-3.0000000000000001E-3</v>
      </c>
    </row>
    <row r="58" spans="1:41" hidden="1" x14ac:dyDescent="0.2">
      <c r="A58" t="s">
        <v>2704</v>
      </c>
      <c r="B58" t="s">
        <v>13</v>
      </c>
      <c r="C58" t="s">
        <v>2648</v>
      </c>
      <c r="D58" t="s">
        <v>2659</v>
      </c>
      <c r="E58" t="s">
        <v>2661</v>
      </c>
      <c r="F58" t="s">
        <v>2652</v>
      </c>
      <c r="H58" t="s">
        <v>3004</v>
      </c>
      <c r="I58" t="s">
        <v>10</v>
      </c>
      <c r="K58">
        <v>4.3968629999999997</v>
      </c>
      <c r="L58">
        <v>3.9812500000000002</v>
      </c>
      <c r="M58">
        <v>3.812481</v>
      </c>
      <c r="N58">
        <v>3.6535009999999999</v>
      </c>
      <c r="O58">
        <v>3.5579930000000002</v>
      </c>
      <c r="P58">
        <v>3.498065</v>
      </c>
      <c r="Q58">
        <v>3.4684089999999999</v>
      </c>
      <c r="R58">
        <v>3.4604279999999998</v>
      </c>
      <c r="S58">
        <v>3.4642499999999998</v>
      </c>
      <c r="T58">
        <v>3.4802680000000001</v>
      </c>
      <c r="U58">
        <v>3.497166</v>
      </c>
      <c r="V58">
        <v>3.5218250000000002</v>
      </c>
      <c r="W58">
        <v>3.5422739999999999</v>
      </c>
      <c r="X58">
        <v>3.56454</v>
      </c>
      <c r="Y58">
        <v>3.5887519999999999</v>
      </c>
      <c r="Z58">
        <v>3.6141830000000001</v>
      </c>
      <c r="AA58">
        <v>3.6427849999999999</v>
      </c>
      <c r="AB58">
        <v>3.6690390000000002</v>
      </c>
      <c r="AC58">
        <v>3.693511</v>
      </c>
      <c r="AD58">
        <v>3.7229130000000001</v>
      </c>
      <c r="AE58">
        <v>3.745266</v>
      </c>
      <c r="AF58">
        <v>3.766848</v>
      </c>
      <c r="AG58">
        <v>3.7926090000000001</v>
      </c>
      <c r="AH58">
        <v>3.819</v>
      </c>
      <c r="AI58">
        <v>3.8455680000000001</v>
      </c>
      <c r="AJ58">
        <v>3.8758370000000002</v>
      </c>
      <c r="AK58">
        <v>3.9024190000000001</v>
      </c>
      <c r="AL58">
        <v>3.928769</v>
      </c>
      <c r="AM58">
        <v>3.9538440000000001</v>
      </c>
      <c r="AN58">
        <v>3.9786860000000002</v>
      </c>
      <c r="AO58" s="1">
        <v>-3.0000000000000001E-3</v>
      </c>
    </row>
    <row r="59" spans="1:41" hidden="1" x14ac:dyDescent="0.2">
      <c r="A59" t="s">
        <v>2704</v>
      </c>
      <c r="B59" t="s">
        <v>15</v>
      </c>
      <c r="C59" t="s">
        <v>2648</v>
      </c>
      <c r="D59" t="s">
        <v>2659</v>
      </c>
      <c r="E59" t="s">
        <v>2661</v>
      </c>
      <c r="F59" t="s">
        <v>2653</v>
      </c>
      <c r="H59" t="s">
        <v>3005</v>
      </c>
      <c r="I59" t="s">
        <v>10</v>
      </c>
      <c r="K59">
        <v>4.3969469999999999</v>
      </c>
      <c r="L59">
        <v>3.9785080000000002</v>
      </c>
      <c r="M59">
        <v>3.7959849999999999</v>
      </c>
      <c r="N59">
        <v>3.6489470000000002</v>
      </c>
      <c r="O59">
        <v>3.5753629999999998</v>
      </c>
      <c r="P59">
        <v>3.5280909999999999</v>
      </c>
      <c r="Q59">
        <v>3.506103</v>
      </c>
      <c r="R59">
        <v>3.5098020000000001</v>
      </c>
      <c r="S59">
        <v>3.5274540000000001</v>
      </c>
      <c r="T59">
        <v>3.553283</v>
      </c>
      <c r="U59">
        <v>3.5780080000000001</v>
      </c>
      <c r="V59">
        <v>3.6122450000000002</v>
      </c>
      <c r="W59">
        <v>3.64228</v>
      </c>
      <c r="X59">
        <v>3.6724109999999999</v>
      </c>
      <c r="Y59">
        <v>3.7018219999999999</v>
      </c>
      <c r="Z59">
        <v>3.7320730000000002</v>
      </c>
      <c r="AA59">
        <v>3.764716</v>
      </c>
      <c r="AB59">
        <v>3.7956150000000002</v>
      </c>
      <c r="AC59">
        <v>3.8231470000000001</v>
      </c>
      <c r="AD59">
        <v>3.8513730000000002</v>
      </c>
      <c r="AE59">
        <v>3.8760150000000002</v>
      </c>
      <c r="AF59">
        <v>3.9014579999999999</v>
      </c>
      <c r="AG59">
        <v>3.928671</v>
      </c>
      <c r="AH59">
        <v>3.9577589999999998</v>
      </c>
      <c r="AI59">
        <v>3.9896289999999999</v>
      </c>
      <c r="AJ59">
        <v>4.0191249999999998</v>
      </c>
      <c r="AK59">
        <v>4.050376</v>
      </c>
      <c r="AL59">
        <v>4.0746229999999999</v>
      </c>
      <c r="AM59">
        <v>4.1014860000000004</v>
      </c>
      <c r="AN59">
        <v>4.1320189999999997</v>
      </c>
      <c r="AO59" s="1">
        <v>-2E-3</v>
      </c>
    </row>
    <row r="60" spans="1:41" hidden="1" x14ac:dyDescent="0.2">
      <c r="A60" t="s">
        <v>2704</v>
      </c>
      <c r="B60" t="s">
        <v>63</v>
      </c>
      <c r="C60" t="s">
        <v>2648</v>
      </c>
      <c r="D60" t="s">
        <v>2659</v>
      </c>
      <c r="E60" t="s">
        <v>2662</v>
      </c>
      <c r="I60" t="s">
        <v>10</v>
      </c>
    </row>
    <row r="61" spans="1:41" hidden="1" x14ac:dyDescent="0.2">
      <c r="A61" t="s">
        <v>2704</v>
      </c>
      <c r="B61" t="s">
        <v>11</v>
      </c>
      <c r="C61" t="s">
        <v>2648</v>
      </c>
      <c r="D61" t="s">
        <v>2659</v>
      </c>
      <c r="E61" t="s">
        <v>2662</v>
      </c>
      <c r="F61" t="s">
        <v>2651</v>
      </c>
      <c r="H61" t="s">
        <v>3006</v>
      </c>
      <c r="I61" t="s">
        <v>10</v>
      </c>
      <c r="K61">
        <v>2.3064089999999999</v>
      </c>
      <c r="L61">
        <v>2.2883149999999999</v>
      </c>
      <c r="M61">
        <v>2.2762889999999998</v>
      </c>
      <c r="N61">
        <v>2.2816960000000002</v>
      </c>
      <c r="O61">
        <v>2.278797</v>
      </c>
      <c r="P61">
        <v>2.273558</v>
      </c>
      <c r="Q61">
        <v>2.2703530000000001</v>
      </c>
      <c r="R61">
        <v>2.2724229999999999</v>
      </c>
      <c r="S61">
        <v>2.2705120000000001</v>
      </c>
      <c r="T61">
        <v>2.2709169999999999</v>
      </c>
      <c r="U61">
        <v>2.2728290000000002</v>
      </c>
      <c r="V61">
        <v>2.2749160000000002</v>
      </c>
      <c r="W61">
        <v>2.2845010000000001</v>
      </c>
      <c r="X61">
        <v>2.2827489999999999</v>
      </c>
      <c r="Y61">
        <v>2.2763879999999999</v>
      </c>
      <c r="Z61">
        <v>2.2788719999999998</v>
      </c>
      <c r="AA61">
        <v>2.2791600000000001</v>
      </c>
      <c r="AB61">
        <v>2.2800229999999999</v>
      </c>
      <c r="AC61">
        <v>2.2882799999999999</v>
      </c>
      <c r="AD61">
        <v>2.2924869999999999</v>
      </c>
      <c r="AE61">
        <v>2.2966310000000001</v>
      </c>
      <c r="AF61">
        <v>2.295801</v>
      </c>
      <c r="AG61">
        <v>2.2914129999999999</v>
      </c>
      <c r="AH61">
        <v>2.2943280000000001</v>
      </c>
      <c r="AI61">
        <v>2.2998449999999999</v>
      </c>
      <c r="AJ61">
        <v>2.3045079999999998</v>
      </c>
      <c r="AK61">
        <v>2.3072889999999999</v>
      </c>
      <c r="AL61">
        <v>2.3073980000000001</v>
      </c>
      <c r="AM61">
        <v>2.3140390000000002</v>
      </c>
      <c r="AN61">
        <v>2.3182179999999999</v>
      </c>
      <c r="AO61" s="1">
        <v>0</v>
      </c>
    </row>
    <row r="62" spans="1:41" hidden="1" x14ac:dyDescent="0.2">
      <c r="A62" t="s">
        <v>2704</v>
      </c>
      <c r="B62" t="s">
        <v>13</v>
      </c>
      <c r="C62" t="s">
        <v>2648</v>
      </c>
      <c r="D62" t="s">
        <v>2659</v>
      </c>
      <c r="E62" t="s">
        <v>2662</v>
      </c>
      <c r="F62" t="s">
        <v>2652</v>
      </c>
      <c r="H62" t="s">
        <v>3007</v>
      </c>
      <c r="I62" t="s">
        <v>10</v>
      </c>
      <c r="K62">
        <v>2.3289040000000001</v>
      </c>
      <c r="L62">
        <v>2.2604549999999999</v>
      </c>
      <c r="M62">
        <v>2.2660650000000002</v>
      </c>
      <c r="N62">
        <v>2.2791190000000001</v>
      </c>
      <c r="O62">
        <v>2.2670560000000002</v>
      </c>
      <c r="P62">
        <v>2.261892</v>
      </c>
      <c r="Q62">
        <v>2.2569140000000001</v>
      </c>
      <c r="R62">
        <v>2.2439680000000002</v>
      </c>
      <c r="S62">
        <v>2.2411469999999998</v>
      </c>
      <c r="T62">
        <v>2.2354270000000001</v>
      </c>
      <c r="U62">
        <v>2.235986</v>
      </c>
      <c r="V62">
        <v>2.2421139999999999</v>
      </c>
      <c r="W62">
        <v>2.2459449999999999</v>
      </c>
      <c r="X62">
        <v>2.247198</v>
      </c>
      <c r="Y62">
        <v>2.2341839999999999</v>
      </c>
      <c r="Z62">
        <v>2.2261769999999999</v>
      </c>
      <c r="AA62">
        <v>2.225765</v>
      </c>
      <c r="AB62">
        <v>2.2256040000000001</v>
      </c>
      <c r="AC62">
        <v>2.2263510000000002</v>
      </c>
      <c r="AD62">
        <v>2.2296040000000001</v>
      </c>
      <c r="AE62">
        <v>2.2276479999999999</v>
      </c>
      <c r="AF62">
        <v>2.2288700000000001</v>
      </c>
      <c r="AG62">
        <v>2.2282359999999999</v>
      </c>
      <c r="AH62">
        <v>2.2320639999999998</v>
      </c>
      <c r="AI62">
        <v>2.2363200000000001</v>
      </c>
      <c r="AJ62">
        <v>2.2393149999999999</v>
      </c>
      <c r="AK62">
        <v>2.2417579999999999</v>
      </c>
      <c r="AL62">
        <v>2.2441460000000002</v>
      </c>
      <c r="AM62">
        <v>2.2483170000000001</v>
      </c>
      <c r="AN62">
        <v>2.2526229999999998</v>
      </c>
      <c r="AO62" s="1">
        <v>-1E-3</v>
      </c>
    </row>
    <row r="63" spans="1:41" hidden="1" x14ac:dyDescent="0.2">
      <c r="A63" t="s">
        <v>2704</v>
      </c>
      <c r="B63" t="s">
        <v>15</v>
      </c>
      <c r="C63" t="s">
        <v>2648</v>
      </c>
      <c r="D63" t="s">
        <v>2659</v>
      </c>
      <c r="E63" t="s">
        <v>2662</v>
      </c>
      <c r="F63" t="s">
        <v>2653</v>
      </c>
      <c r="H63" t="s">
        <v>3008</v>
      </c>
      <c r="I63" t="s">
        <v>10</v>
      </c>
      <c r="K63">
        <v>2.3284440000000002</v>
      </c>
      <c r="L63">
        <v>2.2741609999999999</v>
      </c>
      <c r="M63">
        <v>2.3068819999999999</v>
      </c>
      <c r="N63">
        <v>2.3515250000000001</v>
      </c>
      <c r="O63">
        <v>2.296881</v>
      </c>
      <c r="P63">
        <v>2.3048060000000001</v>
      </c>
      <c r="Q63">
        <v>2.3089879999999998</v>
      </c>
      <c r="R63">
        <v>2.3184079999999998</v>
      </c>
      <c r="S63">
        <v>2.3280989999999999</v>
      </c>
      <c r="T63">
        <v>2.3397429999999999</v>
      </c>
      <c r="U63">
        <v>2.3470900000000001</v>
      </c>
      <c r="V63">
        <v>2.3527770000000001</v>
      </c>
      <c r="W63">
        <v>2.3592460000000002</v>
      </c>
      <c r="X63">
        <v>2.363521</v>
      </c>
      <c r="Y63">
        <v>2.3708990000000001</v>
      </c>
      <c r="Z63">
        <v>2.374946</v>
      </c>
      <c r="AA63">
        <v>2.3800829999999999</v>
      </c>
      <c r="AB63">
        <v>2.3863080000000001</v>
      </c>
      <c r="AC63">
        <v>2.3922659999999998</v>
      </c>
      <c r="AD63">
        <v>2.3961220000000001</v>
      </c>
      <c r="AE63">
        <v>2.401049</v>
      </c>
      <c r="AF63">
        <v>2.4056160000000002</v>
      </c>
      <c r="AG63">
        <v>2.4127809999999998</v>
      </c>
      <c r="AH63">
        <v>2.4195470000000001</v>
      </c>
      <c r="AI63">
        <v>2.4295710000000001</v>
      </c>
      <c r="AJ63">
        <v>2.4349210000000001</v>
      </c>
      <c r="AK63">
        <v>2.4408180000000002</v>
      </c>
      <c r="AL63">
        <v>2.4449800000000002</v>
      </c>
      <c r="AM63">
        <v>2.4504350000000001</v>
      </c>
      <c r="AN63">
        <v>2.458358</v>
      </c>
      <c r="AO63" s="1">
        <v>2E-3</v>
      </c>
    </row>
    <row r="64" spans="1:41" hidden="1" x14ac:dyDescent="0.2">
      <c r="A64" t="s">
        <v>2704</v>
      </c>
      <c r="B64" t="s">
        <v>67</v>
      </c>
      <c r="C64" t="s">
        <v>2648</v>
      </c>
      <c r="D64" t="s">
        <v>2659</v>
      </c>
      <c r="E64" t="s">
        <v>2663</v>
      </c>
      <c r="I64" t="s">
        <v>10</v>
      </c>
    </row>
    <row r="65" spans="1:41" hidden="1" x14ac:dyDescent="0.2">
      <c r="A65" t="s">
        <v>2704</v>
      </c>
      <c r="B65" t="s">
        <v>11</v>
      </c>
      <c r="C65" t="s">
        <v>2648</v>
      </c>
      <c r="D65" t="s">
        <v>2659</v>
      </c>
      <c r="E65" t="s">
        <v>2663</v>
      </c>
      <c r="F65" t="s">
        <v>2651</v>
      </c>
      <c r="H65" t="s">
        <v>3009</v>
      </c>
      <c r="I65" t="s">
        <v>10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t="s">
        <v>69</v>
      </c>
    </row>
    <row r="66" spans="1:41" hidden="1" x14ac:dyDescent="0.2">
      <c r="A66" t="s">
        <v>2704</v>
      </c>
      <c r="B66" t="s">
        <v>13</v>
      </c>
      <c r="C66" t="s">
        <v>2648</v>
      </c>
      <c r="D66" t="s">
        <v>2659</v>
      </c>
      <c r="E66" t="s">
        <v>2663</v>
      </c>
      <c r="F66" t="s">
        <v>2652</v>
      </c>
      <c r="H66" t="s">
        <v>3010</v>
      </c>
      <c r="I66" t="s">
        <v>10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t="s">
        <v>69</v>
      </c>
    </row>
    <row r="67" spans="1:41" hidden="1" x14ac:dyDescent="0.2">
      <c r="A67" t="s">
        <v>2704</v>
      </c>
      <c r="B67" t="s">
        <v>15</v>
      </c>
      <c r="C67" t="s">
        <v>2648</v>
      </c>
      <c r="D67" t="s">
        <v>2659</v>
      </c>
      <c r="E67" t="s">
        <v>2663</v>
      </c>
      <c r="F67" t="s">
        <v>2653</v>
      </c>
      <c r="H67" t="s">
        <v>3011</v>
      </c>
      <c r="I67" t="s">
        <v>10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t="s">
        <v>69</v>
      </c>
    </row>
    <row r="68" spans="1:41" hidden="1" x14ac:dyDescent="0.2">
      <c r="A68" t="s">
        <v>2704</v>
      </c>
      <c r="B68" t="s">
        <v>25</v>
      </c>
      <c r="C68" t="s">
        <v>2648</v>
      </c>
      <c r="D68" t="s">
        <v>2659</v>
      </c>
      <c r="E68" t="s">
        <v>2656</v>
      </c>
      <c r="I68" t="s">
        <v>10</v>
      </c>
    </row>
    <row r="69" spans="1:41" hidden="1" x14ac:dyDescent="0.2">
      <c r="A69" t="s">
        <v>2704</v>
      </c>
      <c r="B69" t="s">
        <v>11</v>
      </c>
      <c r="C69" t="s">
        <v>2648</v>
      </c>
      <c r="D69" t="s">
        <v>2659</v>
      </c>
      <c r="E69" t="s">
        <v>2656</v>
      </c>
      <c r="F69" t="s">
        <v>2651</v>
      </c>
      <c r="H69" t="s">
        <v>3012</v>
      </c>
      <c r="I69" t="s">
        <v>10</v>
      </c>
      <c r="K69">
        <v>22.784019000000001</v>
      </c>
      <c r="L69">
        <v>22.700050000000001</v>
      </c>
      <c r="M69">
        <v>21.299042</v>
      </c>
      <c r="N69">
        <v>20.660112000000002</v>
      </c>
      <c r="O69">
        <v>20.341745</v>
      </c>
      <c r="P69">
        <v>19.966132999999999</v>
      </c>
      <c r="Q69">
        <v>19.699074</v>
      </c>
      <c r="R69">
        <v>19.646511</v>
      </c>
      <c r="S69">
        <v>19.561492999999999</v>
      </c>
      <c r="T69">
        <v>19.761492000000001</v>
      </c>
      <c r="U69">
        <v>19.727399999999999</v>
      </c>
      <c r="V69">
        <v>19.680320999999999</v>
      </c>
      <c r="W69">
        <v>19.535333999999999</v>
      </c>
      <c r="X69">
        <v>19.425370999999998</v>
      </c>
      <c r="Y69">
        <v>19.253962999999999</v>
      </c>
      <c r="Z69">
        <v>19.109718000000001</v>
      </c>
      <c r="AA69">
        <v>18.968208000000001</v>
      </c>
      <c r="AB69">
        <v>18.883704999999999</v>
      </c>
      <c r="AC69">
        <v>18.816701999999999</v>
      </c>
      <c r="AD69">
        <v>18.816348999999999</v>
      </c>
      <c r="AE69">
        <v>18.769119</v>
      </c>
      <c r="AF69">
        <v>18.653998999999999</v>
      </c>
      <c r="AG69">
        <v>18.542922999999998</v>
      </c>
      <c r="AH69">
        <v>18.396307</v>
      </c>
      <c r="AI69">
        <v>18.286573000000001</v>
      </c>
      <c r="AJ69">
        <v>18.218226999999999</v>
      </c>
      <c r="AK69">
        <v>18.143709000000001</v>
      </c>
      <c r="AL69">
        <v>18.086158999999999</v>
      </c>
      <c r="AM69">
        <v>17.999227999999999</v>
      </c>
      <c r="AN69">
        <v>17.893000000000001</v>
      </c>
      <c r="AO69" s="1">
        <v>-8.0000000000000002E-3</v>
      </c>
    </row>
    <row r="70" spans="1:41" hidden="1" x14ac:dyDescent="0.2">
      <c r="A70" t="s">
        <v>2704</v>
      </c>
      <c r="B70" t="s">
        <v>13</v>
      </c>
      <c r="C70" t="s">
        <v>2648</v>
      </c>
      <c r="D70" t="s">
        <v>2659</v>
      </c>
      <c r="E70" t="s">
        <v>2656</v>
      </c>
      <c r="F70" t="s">
        <v>2652</v>
      </c>
      <c r="H70" t="s">
        <v>3013</v>
      </c>
      <c r="I70" t="s">
        <v>10</v>
      </c>
      <c r="K70">
        <v>22.789829000000001</v>
      </c>
      <c r="L70">
        <v>22.340032999999998</v>
      </c>
      <c r="M70">
        <v>20.757431</v>
      </c>
      <c r="N70">
        <v>20.154442</v>
      </c>
      <c r="O70">
        <v>19.786476</v>
      </c>
      <c r="P70">
        <v>19.56955</v>
      </c>
      <c r="Q70">
        <v>19.094894</v>
      </c>
      <c r="R70">
        <v>18.908638</v>
      </c>
      <c r="S70">
        <v>18.883838999999998</v>
      </c>
      <c r="T70">
        <v>18.794564999999999</v>
      </c>
      <c r="U70">
        <v>18.718174000000001</v>
      </c>
      <c r="V70">
        <v>18.620501000000001</v>
      </c>
      <c r="W70">
        <v>18.507453999999999</v>
      </c>
      <c r="X70">
        <v>18.447362999999999</v>
      </c>
      <c r="Y70">
        <v>18.258205</v>
      </c>
      <c r="Z70">
        <v>18.105238</v>
      </c>
      <c r="AA70">
        <v>17.994513999999999</v>
      </c>
      <c r="AB70">
        <v>17.892464</v>
      </c>
      <c r="AC70">
        <v>17.80875</v>
      </c>
      <c r="AD70">
        <v>17.785868000000001</v>
      </c>
      <c r="AE70">
        <v>17.709313999999999</v>
      </c>
      <c r="AF70">
        <v>17.571304000000001</v>
      </c>
      <c r="AG70">
        <v>17.40559</v>
      </c>
      <c r="AH70">
        <v>17.272708999999999</v>
      </c>
      <c r="AI70">
        <v>17.172125000000001</v>
      </c>
      <c r="AJ70">
        <v>17.092673999999999</v>
      </c>
      <c r="AK70">
        <v>16.984062000000002</v>
      </c>
      <c r="AL70">
        <v>16.860112999999998</v>
      </c>
      <c r="AM70">
        <v>16.742623999999999</v>
      </c>
      <c r="AN70">
        <v>16.707702999999999</v>
      </c>
      <c r="AO70" s="1">
        <v>-1.0999999999999999E-2</v>
      </c>
    </row>
    <row r="71" spans="1:41" hidden="1" x14ac:dyDescent="0.2">
      <c r="A71" t="s">
        <v>2704</v>
      </c>
      <c r="B71" t="s">
        <v>15</v>
      </c>
      <c r="C71" t="s">
        <v>2648</v>
      </c>
      <c r="D71" t="s">
        <v>2659</v>
      </c>
      <c r="E71" t="s">
        <v>2656</v>
      </c>
      <c r="F71" t="s">
        <v>2653</v>
      </c>
      <c r="H71" t="s">
        <v>3014</v>
      </c>
      <c r="I71" t="s">
        <v>10</v>
      </c>
      <c r="K71">
        <v>22.833818000000001</v>
      </c>
      <c r="L71">
        <v>22.656936999999999</v>
      </c>
      <c r="M71">
        <v>22.001476</v>
      </c>
      <c r="N71">
        <v>21.787241000000002</v>
      </c>
      <c r="O71">
        <v>21.315892999999999</v>
      </c>
      <c r="P71">
        <v>21.096060000000001</v>
      </c>
      <c r="Q71">
        <v>21.142296000000002</v>
      </c>
      <c r="R71">
        <v>21.295293999999998</v>
      </c>
      <c r="S71">
        <v>21.552931000000001</v>
      </c>
      <c r="T71">
        <v>21.715129999999998</v>
      </c>
      <c r="U71">
        <v>21.649591000000001</v>
      </c>
      <c r="V71">
        <v>21.710072</v>
      </c>
      <c r="W71">
        <v>21.961238999999999</v>
      </c>
      <c r="X71">
        <v>21.935112</v>
      </c>
      <c r="Y71">
        <v>21.787834</v>
      </c>
      <c r="Z71">
        <v>21.799440000000001</v>
      </c>
      <c r="AA71">
        <v>21.603152999999999</v>
      </c>
      <c r="AB71">
        <v>21.67313</v>
      </c>
      <c r="AC71">
        <v>21.671118</v>
      </c>
      <c r="AD71">
        <v>21.750077999999998</v>
      </c>
      <c r="AE71">
        <v>21.709810000000001</v>
      </c>
      <c r="AF71">
        <v>21.544146000000001</v>
      </c>
      <c r="AG71">
        <v>21.341750999999999</v>
      </c>
      <c r="AH71">
        <v>21.285032000000001</v>
      </c>
      <c r="AI71">
        <v>21.246040000000001</v>
      </c>
      <c r="AJ71">
        <v>21.151907000000001</v>
      </c>
      <c r="AK71">
        <v>21.078368999999999</v>
      </c>
      <c r="AL71">
        <v>20.987659000000001</v>
      </c>
      <c r="AM71">
        <v>20.924274</v>
      </c>
      <c r="AN71">
        <v>20.883462999999999</v>
      </c>
      <c r="AO71" s="1">
        <v>-3.0000000000000001E-3</v>
      </c>
    </row>
    <row r="72" spans="1:41" hidden="1" x14ac:dyDescent="0.2">
      <c r="A72" t="s">
        <v>2704</v>
      </c>
      <c r="B72" t="s">
        <v>75</v>
      </c>
    </row>
    <row r="73" spans="1:41" hidden="1" x14ac:dyDescent="0.2">
      <c r="A73" t="s">
        <v>2704</v>
      </c>
      <c r="B73" t="s">
        <v>9</v>
      </c>
      <c r="C73" t="s">
        <v>2648</v>
      </c>
      <c r="D73" t="s">
        <v>2664</v>
      </c>
      <c r="E73" t="s">
        <v>2650</v>
      </c>
      <c r="I73" t="s">
        <v>10</v>
      </c>
    </row>
    <row r="74" spans="1:41" hidden="1" x14ac:dyDescent="0.2">
      <c r="A74" t="s">
        <v>2704</v>
      </c>
      <c r="B74" t="s">
        <v>11</v>
      </c>
      <c r="C74" t="s">
        <v>2648</v>
      </c>
      <c r="D74" t="s">
        <v>2664</v>
      </c>
      <c r="E74" t="s">
        <v>2650</v>
      </c>
      <c r="F74" t="s">
        <v>2651</v>
      </c>
      <c r="H74" t="s">
        <v>3015</v>
      </c>
      <c r="I74" t="s">
        <v>10</v>
      </c>
      <c r="K74">
        <v>17.684683</v>
      </c>
      <c r="L74">
        <v>18.297205000000002</v>
      </c>
      <c r="M74">
        <v>16.785658000000002</v>
      </c>
      <c r="N74">
        <v>16.789425000000001</v>
      </c>
      <c r="O74">
        <v>16.690318999999999</v>
      </c>
      <c r="P74">
        <v>16.821379</v>
      </c>
      <c r="Q74">
        <v>17.168710999999998</v>
      </c>
      <c r="R74">
        <v>17.641667999999999</v>
      </c>
      <c r="S74">
        <v>17.946777000000001</v>
      </c>
      <c r="T74">
        <v>18.26848</v>
      </c>
      <c r="U74">
        <v>18.553366</v>
      </c>
      <c r="V74">
        <v>18.785655999999999</v>
      </c>
      <c r="W74">
        <v>19.009699000000001</v>
      </c>
      <c r="X74">
        <v>19.143239999999999</v>
      </c>
      <c r="Y74">
        <v>19.233785999999998</v>
      </c>
      <c r="Z74">
        <v>19.359884000000001</v>
      </c>
      <c r="AA74">
        <v>19.521789999999999</v>
      </c>
      <c r="AB74">
        <v>19.669194999999998</v>
      </c>
      <c r="AC74">
        <v>19.740988000000002</v>
      </c>
      <c r="AD74">
        <v>19.981895000000002</v>
      </c>
      <c r="AE74">
        <v>20.12237</v>
      </c>
      <c r="AF74">
        <v>20.134029000000002</v>
      </c>
      <c r="AG74">
        <v>20.284378</v>
      </c>
      <c r="AH74">
        <v>20.463411000000001</v>
      </c>
      <c r="AI74">
        <v>20.488451000000001</v>
      </c>
      <c r="AJ74">
        <v>20.577566000000001</v>
      </c>
      <c r="AK74">
        <v>20.636804999999999</v>
      </c>
      <c r="AL74">
        <v>20.667213</v>
      </c>
      <c r="AM74">
        <v>20.649977</v>
      </c>
      <c r="AN74">
        <v>20.630973999999998</v>
      </c>
      <c r="AO74" s="1">
        <v>5.0000000000000001E-3</v>
      </c>
    </row>
    <row r="75" spans="1:41" hidden="1" x14ac:dyDescent="0.2">
      <c r="A75" t="s">
        <v>2704</v>
      </c>
      <c r="B75" t="s">
        <v>13</v>
      </c>
      <c r="C75" t="s">
        <v>2648</v>
      </c>
      <c r="D75" t="s">
        <v>2664</v>
      </c>
      <c r="E75" t="s">
        <v>2650</v>
      </c>
      <c r="F75" t="s">
        <v>2652</v>
      </c>
      <c r="H75" t="s">
        <v>3016</v>
      </c>
      <c r="I75" t="s">
        <v>10</v>
      </c>
      <c r="K75">
        <v>17.685305</v>
      </c>
      <c r="L75">
        <v>17.901209000000001</v>
      </c>
      <c r="M75">
        <v>15.993814</v>
      </c>
      <c r="N75">
        <v>15.46874</v>
      </c>
      <c r="O75">
        <v>15.171556000000001</v>
      </c>
      <c r="P75">
        <v>15.105174</v>
      </c>
      <c r="Q75">
        <v>15.167961999999999</v>
      </c>
      <c r="R75">
        <v>15.386976000000001</v>
      </c>
      <c r="S75">
        <v>15.647455000000001</v>
      </c>
      <c r="T75">
        <v>15.816411</v>
      </c>
      <c r="U75">
        <v>15.935632999999999</v>
      </c>
      <c r="V75">
        <v>16.228311999999999</v>
      </c>
      <c r="W75">
        <v>16.505172999999999</v>
      </c>
      <c r="X75">
        <v>16.56448</v>
      </c>
      <c r="Y75">
        <v>16.554680000000001</v>
      </c>
      <c r="Z75">
        <v>16.601825999999999</v>
      </c>
      <c r="AA75">
        <v>16.730634999999999</v>
      </c>
      <c r="AB75">
        <v>16.915945000000001</v>
      </c>
      <c r="AC75">
        <v>16.965094000000001</v>
      </c>
      <c r="AD75">
        <v>17.190028999999999</v>
      </c>
      <c r="AE75">
        <v>17.252528999999999</v>
      </c>
      <c r="AF75">
        <v>17.281884999999999</v>
      </c>
      <c r="AG75">
        <v>17.324618999999998</v>
      </c>
      <c r="AH75">
        <v>17.344231000000001</v>
      </c>
      <c r="AI75">
        <v>17.364674000000001</v>
      </c>
      <c r="AJ75">
        <v>17.351610000000001</v>
      </c>
      <c r="AK75">
        <v>17.289549000000001</v>
      </c>
      <c r="AL75">
        <v>17.236540000000002</v>
      </c>
      <c r="AM75">
        <v>17.319799</v>
      </c>
      <c r="AN75">
        <v>17.342002999999998</v>
      </c>
      <c r="AO75" s="1">
        <v>-1E-3</v>
      </c>
    </row>
    <row r="76" spans="1:41" hidden="1" x14ac:dyDescent="0.2">
      <c r="A76" t="s">
        <v>2704</v>
      </c>
      <c r="B76" t="s">
        <v>15</v>
      </c>
      <c r="C76" t="s">
        <v>2648</v>
      </c>
      <c r="D76" t="s">
        <v>2664</v>
      </c>
      <c r="E76" t="s">
        <v>2650</v>
      </c>
      <c r="F76" t="s">
        <v>2653</v>
      </c>
      <c r="H76" t="s">
        <v>3017</v>
      </c>
      <c r="I76" t="s">
        <v>10</v>
      </c>
      <c r="K76">
        <v>17.684322000000002</v>
      </c>
      <c r="L76">
        <v>18.933751999999998</v>
      </c>
      <c r="M76">
        <v>17.873383</v>
      </c>
      <c r="N76">
        <v>18.624817</v>
      </c>
      <c r="O76">
        <v>19.114564999999999</v>
      </c>
      <c r="P76">
        <v>19.595075999999999</v>
      </c>
      <c r="Q76">
        <v>20.078505</v>
      </c>
      <c r="R76">
        <v>20.661633999999999</v>
      </c>
      <c r="S76">
        <v>21.698886999999999</v>
      </c>
      <c r="T76">
        <v>22.316063</v>
      </c>
      <c r="U76">
        <v>22.883704999999999</v>
      </c>
      <c r="V76">
        <v>23.411974000000001</v>
      </c>
      <c r="W76">
        <v>23.842129</v>
      </c>
      <c r="X76">
        <v>24.188455999999999</v>
      </c>
      <c r="Y76">
        <v>24.347003999999998</v>
      </c>
      <c r="Z76">
        <v>24.715322</v>
      </c>
      <c r="AA76">
        <v>24.904646</v>
      </c>
      <c r="AB76">
        <v>25.155716000000002</v>
      </c>
      <c r="AC76">
        <v>25.399501999999998</v>
      </c>
      <c r="AD76">
        <v>25.434359000000001</v>
      </c>
      <c r="AE76">
        <v>25.432941</v>
      </c>
      <c r="AF76">
        <v>25.421503000000001</v>
      </c>
      <c r="AG76">
        <v>25.568832</v>
      </c>
      <c r="AH76">
        <v>25.846475999999999</v>
      </c>
      <c r="AI76">
        <v>26.126387000000001</v>
      </c>
      <c r="AJ76">
        <v>26.270593999999999</v>
      </c>
      <c r="AK76">
        <v>26.371888999999999</v>
      </c>
      <c r="AL76">
        <v>26.406305</v>
      </c>
      <c r="AM76">
        <v>26.534535999999999</v>
      </c>
      <c r="AN76">
        <v>26.553737999999999</v>
      </c>
      <c r="AO76" s="1">
        <v>1.4E-2</v>
      </c>
    </row>
    <row r="77" spans="1:41" hidden="1" x14ac:dyDescent="0.2">
      <c r="A77" t="s">
        <v>2704</v>
      </c>
      <c r="B77" t="s">
        <v>79</v>
      </c>
      <c r="C77" t="s">
        <v>2648</v>
      </c>
      <c r="D77" t="s">
        <v>2664</v>
      </c>
      <c r="E77" t="s">
        <v>2665</v>
      </c>
      <c r="I77" t="s">
        <v>10</v>
      </c>
    </row>
    <row r="78" spans="1:41" hidden="1" x14ac:dyDescent="0.2">
      <c r="A78" t="s">
        <v>2704</v>
      </c>
      <c r="B78" t="s">
        <v>11</v>
      </c>
      <c r="C78" t="s">
        <v>2648</v>
      </c>
      <c r="D78" t="s">
        <v>2664</v>
      </c>
      <c r="E78" t="s">
        <v>2665</v>
      </c>
      <c r="F78" t="s">
        <v>2651</v>
      </c>
      <c r="H78" t="s">
        <v>3018</v>
      </c>
      <c r="I78" t="s">
        <v>10</v>
      </c>
      <c r="K78">
        <v>25.084902</v>
      </c>
      <c r="L78">
        <v>25.084902</v>
      </c>
      <c r="M78">
        <v>26.041430999999999</v>
      </c>
      <c r="N78">
        <v>25.788145</v>
      </c>
      <c r="O78">
        <v>25.468914000000002</v>
      </c>
      <c r="P78">
        <v>25.722093999999998</v>
      </c>
      <c r="Q78">
        <v>26.034859000000001</v>
      </c>
      <c r="R78">
        <v>26.321179999999998</v>
      </c>
      <c r="S78">
        <v>26.537724000000001</v>
      </c>
      <c r="T78">
        <v>27.227118999999998</v>
      </c>
      <c r="U78">
        <v>27.612853999999999</v>
      </c>
      <c r="V78">
        <v>27.955154</v>
      </c>
      <c r="W78">
        <v>28.083915999999999</v>
      </c>
      <c r="X78">
        <v>28.435419</v>
      </c>
      <c r="Y78">
        <v>28.685072000000002</v>
      </c>
      <c r="Z78">
        <v>28.702501000000002</v>
      </c>
      <c r="AA78">
        <v>28.863941000000001</v>
      </c>
      <c r="AB78">
        <v>29.227990999999999</v>
      </c>
      <c r="AC78">
        <v>29.194469000000002</v>
      </c>
      <c r="AD78">
        <v>29.433088000000001</v>
      </c>
      <c r="AE78">
        <v>29.621355000000001</v>
      </c>
      <c r="AF78">
        <v>29.648562999999999</v>
      </c>
      <c r="AG78">
        <v>29.933776999999999</v>
      </c>
      <c r="AH78">
        <v>30.229633</v>
      </c>
      <c r="AI78">
        <v>30.315462</v>
      </c>
      <c r="AJ78">
        <v>30.575375000000001</v>
      </c>
      <c r="AK78">
        <v>30.677424999999999</v>
      </c>
      <c r="AL78">
        <v>30.597104999999999</v>
      </c>
      <c r="AM78">
        <v>30.620923999999999</v>
      </c>
      <c r="AN78">
        <v>30.598845000000001</v>
      </c>
      <c r="AO78" s="1">
        <v>7.0000000000000001E-3</v>
      </c>
    </row>
    <row r="79" spans="1:41" hidden="1" x14ac:dyDescent="0.2">
      <c r="A79" t="s">
        <v>2704</v>
      </c>
      <c r="B79" t="s">
        <v>13</v>
      </c>
      <c r="C79" t="s">
        <v>2648</v>
      </c>
      <c r="D79" t="s">
        <v>2664</v>
      </c>
      <c r="E79" t="s">
        <v>2665</v>
      </c>
      <c r="F79" t="s">
        <v>2652</v>
      </c>
      <c r="H79" t="s">
        <v>3019</v>
      </c>
      <c r="I79" t="s">
        <v>10</v>
      </c>
      <c r="K79">
        <v>25.084902</v>
      </c>
      <c r="L79">
        <v>25.084902</v>
      </c>
      <c r="M79">
        <v>25.581686000000001</v>
      </c>
      <c r="N79">
        <v>24.710128999999998</v>
      </c>
      <c r="O79">
        <v>24.327202</v>
      </c>
      <c r="P79">
        <v>24.508742999999999</v>
      </c>
      <c r="Q79">
        <v>24.860571</v>
      </c>
      <c r="R79">
        <v>24.841557000000002</v>
      </c>
      <c r="S79">
        <v>25.021750999999998</v>
      </c>
      <c r="T79">
        <v>25.407033999999999</v>
      </c>
      <c r="U79">
        <v>25.806915</v>
      </c>
      <c r="V79">
        <v>26.009067999999999</v>
      </c>
      <c r="W79">
        <v>25.789052999999999</v>
      </c>
      <c r="X79">
        <v>26.017137999999999</v>
      </c>
      <c r="Y79">
        <v>26.040164999999998</v>
      </c>
      <c r="Z79">
        <v>25.801777000000001</v>
      </c>
      <c r="AA79">
        <v>25.649853</v>
      </c>
      <c r="AB79">
        <v>26.159735000000001</v>
      </c>
      <c r="AC79">
        <v>26.013783</v>
      </c>
      <c r="AD79">
        <v>26.767285999999999</v>
      </c>
      <c r="AE79">
        <v>26.875306999999999</v>
      </c>
      <c r="AF79">
        <v>26.923964999999999</v>
      </c>
      <c r="AG79">
        <v>27.092262000000002</v>
      </c>
      <c r="AH79">
        <v>27.173307000000001</v>
      </c>
      <c r="AI79">
        <v>27.217299000000001</v>
      </c>
      <c r="AJ79">
        <v>27.151892</v>
      </c>
      <c r="AK79">
        <v>27.028697999999999</v>
      </c>
      <c r="AL79">
        <v>27.203869000000001</v>
      </c>
      <c r="AM79">
        <v>27.463999000000001</v>
      </c>
      <c r="AN79">
        <v>27.731103999999998</v>
      </c>
      <c r="AO79" s="1">
        <v>3.0000000000000001E-3</v>
      </c>
    </row>
    <row r="80" spans="1:41" hidden="1" x14ac:dyDescent="0.2">
      <c r="A80" t="s">
        <v>2704</v>
      </c>
      <c r="B80" t="s">
        <v>15</v>
      </c>
      <c r="C80" t="s">
        <v>2648</v>
      </c>
      <c r="D80" t="s">
        <v>2664</v>
      </c>
      <c r="E80" t="s">
        <v>2665</v>
      </c>
      <c r="F80" t="s">
        <v>2653</v>
      </c>
      <c r="H80" t="s">
        <v>3020</v>
      </c>
      <c r="I80" t="s">
        <v>10</v>
      </c>
      <c r="K80">
        <v>25.084902</v>
      </c>
      <c r="L80">
        <v>25.084902</v>
      </c>
      <c r="M80">
        <v>25.914341</v>
      </c>
      <c r="N80">
        <v>26.833994000000001</v>
      </c>
      <c r="O80">
        <v>27.034635999999999</v>
      </c>
      <c r="P80">
        <v>27.370470000000001</v>
      </c>
      <c r="Q80">
        <v>27.833943999999999</v>
      </c>
      <c r="R80">
        <v>28.309189</v>
      </c>
      <c r="S80">
        <v>29.390678000000001</v>
      </c>
      <c r="T80">
        <v>30.029602000000001</v>
      </c>
      <c r="U80">
        <v>30.490041999999999</v>
      </c>
      <c r="V80">
        <v>31.055026999999999</v>
      </c>
      <c r="W80">
        <v>31.460491000000001</v>
      </c>
      <c r="X80">
        <v>31.858868000000001</v>
      </c>
      <c r="Y80">
        <v>32.035065000000003</v>
      </c>
      <c r="Z80">
        <v>32.265224000000003</v>
      </c>
      <c r="AA80">
        <v>32.540165000000002</v>
      </c>
      <c r="AB80">
        <v>32.642719</v>
      </c>
      <c r="AC80">
        <v>32.859839999999998</v>
      </c>
      <c r="AD80">
        <v>32.474826999999998</v>
      </c>
      <c r="AE80">
        <v>32.336329999999997</v>
      </c>
      <c r="AF80">
        <v>32.758094999999997</v>
      </c>
      <c r="AG80">
        <v>33.080288000000003</v>
      </c>
      <c r="AH80">
        <v>33.233212000000002</v>
      </c>
      <c r="AI80">
        <v>33.717841999999997</v>
      </c>
      <c r="AJ80">
        <v>33.584147999999999</v>
      </c>
      <c r="AK80">
        <v>33.558509999999998</v>
      </c>
      <c r="AL80">
        <v>33.300133000000002</v>
      </c>
      <c r="AM80">
        <v>33.547573</v>
      </c>
      <c r="AN80">
        <v>33.726180999999997</v>
      </c>
      <c r="AO80" s="1">
        <v>0.01</v>
      </c>
    </row>
    <row r="81" spans="1:41" hidden="1" x14ac:dyDescent="0.2">
      <c r="A81" t="s">
        <v>2704</v>
      </c>
      <c r="B81" t="s">
        <v>83</v>
      </c>
      <c r="C81" t="s">
        <v>2648</v>
      </c>
      <c r="D81" t="s">
        <v>2664</v>
      </c>
      <c r="E81" t="s">
        <v>2666</v>
      </c>
      <c r="I81" t="s">
        <v>10</v>
      </c>
    </row>
    <row r="82" spans="1:41" x14ac:dyDescent="0.2">
      <c r="A82" t="s">
        <v>2704</v>
      </c>
      <c r="B82" t="s">
        <v>11</v>
      </c>
      <c r="C82" t="s">
        <v>2648</v>
      </c>
      <c r="D82" t="s">
        <v>2664</v>
      </c>
      <c r="E82" t="s">
        <v>2666</v>
      </c>
      <c r="F82" t="s">
        <v>2651</v>
      </c>
      <c r="H82" t="s">
        <v>3021</v>
      </c>
      <c r="I82" t="s">
        <v>10</v>
      </c>
      <c r="K82">
        <v>25.560938</v>
      </c>
      <c r="L82">
        <v>24.526081000000001</v>
      </c>
      <c r="M82">
        <v>21.696604000000001</v>
      </c>
      <c r="N82">
        <v>21.485572999999999</v>
      </c>
      <c r="O82">
        <v>21.219602999999999</v>
      </c>
      <c r="P82">
        <v>21.430544000000001</v>
      </c>
      <c r="Q82">
        <v>21.691123999999999</v>
      </c>
      <c r="R82">
        <v>21.929676000000001</v>
      </c>
      <c r="S82">
        <v>22.110092000000002</v>
      </c>
      <c r="T82">
        <v>22.684464999999999</v>
      </c>
      <c r="U82">
        <v>22.977985</v>
      </c>
      <c r="V82">
        <v>23.234698999999999</v>
      </c>
      <c r="W82">
        <v>23.369980000000002</v>
      </c>
      <c r="X82">
        <v>23.576843</v>
      </c>
      <c r="Y82">
        <v>23.673157</v>
      </c>
      <c r="Z82">
        <v>23.855851999999999</v>
      </c>
      <c r="AA82">
        <v>24.019079000000001</v>
      </c>
      <c r="AB82">
        <v>24.292604000000001</v>
      </c>
      <c r="AC82">
        <v>24.294125000000001</v>
      </c>
      <c r="AD82">
        <v>24.522385</v>
      </c>
      <c r="AE82">
        <v>24.671762000000001</v>
      </c>
      <c r="AF82">
        <v>24.701908</v>
      </c>
      <c r="AG82">
        <v>24.939537000000001</v>
      </c>
      <c r="AH82">
        <v>25.186031</v>
      </c>
      <c r="AI82">
        <v>25.257542000000001</v>
      </c>
      <c r="AJ82">
        <v>25.474088999999999</v>
      </c>
      <c r="AK82">
        <v>25.559113</v>
      </c>
      <c r="AL82">
        <v>25.492193</v>
      </c>
      <c r="AM82">
        <v>25.512036999999999</v>
      </c>
      <c r="AN82">
        <v>25.493641</v>
      </c>
      <c r="AO82" s="1">
        <v>0</v>
      </c>
    </row>
    <row r="83" spans="1:41" x14ac:dyDescent="0.2">
      <c r="A83" t="s">
        <v>2704</v>
      </c>
      <c r="B83" t="s">
        <v>13</v>
      </c>
      <c r="C83" t="s">
        <v>2648</v>
      </c>
      <c r="D83" t="s">
        <v>2664</v>
      </c>
      <c r="E83" t="s">
        <v>2666</v>
      </c>
      <c r="F83" t="s">
        <v>2652</v>
      </c>
      <c r="H83" t="s">
        <v>3022</v>
      </c>
      <c r="I83" t="s">
        <v>10</v>
      </c>
      <c r="K83">
        <v>25.560938</v>
      </c>
      <c r="L83">
        <v>24.526081000000001</v>
      </c>
      <c r="M83">
        <v>21.364878000000001</v>
      </c>
      <c r="N83">
        <v>20.632887</v>
      </c>
      <c r="O83">
        <v>20.297906999999999</v>
      </c>
      <c r="P83">
        <v>20.395980999999999</v>
      </c>
      <c r="Q83">
        <v>20.641216</v>
      </c>
      <c r="R83">
        <v>20.711348999999998</v>
      </c>
      <c r="S83">
        <v>20.823906000000001</v>
      </c>
      <c r="T83">
        <v>21.092655000000001</v>
      </c>
      <c r="U83">
        <v>21.233198000000002</v>
      </c>
      <c r="V83">
        <v>21.411187999999999</v>
      </c>
      <c r="W83">
        <v>21.429559999999999</v>
      </c>
      <c r="X83">
        <v>21.419112999999999</v>
      </c>
      <c r="Y83">
        <v>21.425404</v>
      </c>
      <c r="Z83">
        <v>21.434155000000001</v>
      </c>
      <c r="AA83">
        <v>21.370646000000001</v>
      </c>
      <c r="AB83">
        <v>21.521823999999999</v>
      </c>
      <c r="AC83">
        <v>21.56671</v>
      </c>
      <c r="AD83">
        <v>21.962107</v>
      </c>
      <c r="AE83">
        <v>22.081828999999999</v>
      </c>
      <c r="AF83">
        <v>22.136742000000002</v>
      </c>
      <c r="AG83">
        <v>22.301871999999999</v>
      </c>
      <c r="AH83">
        <v>22.426228999999999</v>
      </c>
      <c r="AI83">
        <v>22.462250000000001</v>
      </c>
      <c r="AJ83">
        <v>22.613705</v>
      </c>
      <c r="AK83">
        <v>22.468720999999999</v>
      </c>
      <c r="AL83">
        <v>22.566025</v>
      </c>
      <c r="AM83">
        <v>22.827154</v>
      </c>
      <c r="AN83">
        <v>23.054660999999999</v>
      </c>
      <c r="AO83" s="1">
        <v>-4.0000000000000001E-3</v>
      </c>
    </row>
    <row r="84" spans="1:41" x14ac:dyDescent="0.2">
      <c r="A84" t="s">
        <v>2704</v>
      </c>
      <c r="B84" t="s">
        <v>15</v>
      </c>
      <c r="C84" t="s">
        <v>2648</v>
      </c>
      <c r="D84" t="s">
        <v>2664</v>
      </c>
      <c r="E84" t="s">
        <v>2666</v>
      </c>
      <c r="F84" t="s">
        <v>2653</v>
      </c>
      <c r="H84" t="s">
        <v>3023</v>
      </c>
      <c r="I84" t="s">
        <v>10</v>
      </c>
      <c r="K84">
        <v>25.560938</v>
      </c>
      <c r="L84">
        <v>24.526081000000001</v>
      </c>
      <c r="M84">
        <v>21.627811000000001</v>
      </c>
      <c r="N84">
        <v>22.395192999999999</v>
      </c>
      <c r="O84">
        <v>22.562684999999998</v>
      </c>
      <c r="P84">
        <v>22.844781999999999</v>
      </c>
      <c r="Q84">
        <v>23.229792</v>
      </c>
      <c r="R84">
        <v>23.602492999999999</v>
      </c>
      <c r="S84">
        <v>24.526683999999999</v>
      </c>
      <c r="T84">
        <v>25.061789999999998</v>
      </c>
      <c r="U84">
        <v>25.444185000000001</v>
      </c>
      <c r="V84">
        <v>25.915835999999999</v>
      </c>
      <c r="W84">
        <v>26.254169000000001</v>
      </c>
      <c r="X84">
        <v>26.576654000000001</v>
      </c>
      <c r="Y84">
        <v>26.709557</v>
      </c>
      <c r="Z84">
        <v>26.919363000000001</v>
      </c>
      <c r="AA84">
        <v>27.132303</v>
      </c>
      <c r="AB84">
        <v>27.217834</v>
      </c>
      <c r="AC84">
        <v>27.406986</v>
      </c>
      <c r="AD84">
        <v>27.089914</v>
      </c>
      <c r="AE84">
        <v>26.977097000000001</v>
      </c>
      <c r="AF84">
        <v>27.297611</v>
      </c>
      <c r="AG84">
        <v>27.564171000000002</v>
      </c>
      <c r="AH84">
        <v>27.723099000000001</v>
      </c>
      <c r="AI84">
        <v>28.109687999999998</v>
      </c>
      <c r="AJ84">
        <v>28.000519000000001</v>
      </c>
      <c r="AK84">
        <v>27.978041000000001</v>
      </c>
      <c r="AL84">
        <v>27.778776000000001</v>
      </c>
      <c r="AM84">
        <v>27.985353</v>
      </c>
      <c r="AN84">
        <v>28.140599999999999</v>
      </c>
      <c r="AO84" s="1">
        <v>3.0000000000000001E-3</v>
      </c>
    </row>
    <row r="85" spans="1:41" hidden="1" x14ac:dyDescent="0.2">
      <c r="A85" t="s">
        <v>2704</v>
      </c>
      <c r="B85" t="s">
        <v>87</v>
      </c>
      <c r="C85" t="s">
        <v>2648</v>
      </c>
      <c r="D85" t="s">
        <v>2664</v>
      </c>
      <c r="E85" t="s">
        <v>2667</v>
      </c>
      <c r="I85" t="s">
        <v>10</v>
      </c>
    </row>
    <row r="86" spans="1:41" x14ac:dyDescent="0.2">
      <c r="A86" t="s">
        <v>2704</v>
      </c>
      <c r="B86" t="s">
        <v>11</v>
      </c>
      <c r="C86" t="s">
        <v>2648</v>
      </c>
      <c r="D86" t="s">
        <v>2664</v>
      </c>
      <c r="E86" t="s">
        <v>2667</v>
      </c>
      <c r="F86" t="s">
        <v>2651</v>
      </c>
      <c r="H86" t="s">
        <v>3024</v>
      </c>
      <c r="I86" t="s">
        <v>10</v>
      </c>
      <c r="K86">
        <v>14.612163000000001</v>
      </c>
      <c r="L86">
        <v>15.129591</v>
      </c>
      <c r="M86">
        <v>14.071358</v>
      </c>
      <c r="N86">
        <v>15.164351</v>
      </c>
      <c r="O86">
        <v>15.164463</v>
      </c>
      <c r="P86">
        <v>15.27829</v>
      </c>
      <c r="Q86">
        <v>15.501832</v>
      </c>
      <c r="R86">
        <v>15.774134</v>
      </c>
      <c r="S86">
        <v>15.932620999999999</v>
      </c>
      <c r="T86">
        <v>15.909235000000001</v>
      </c>
      <c r="U86">
        <v>16.284625999999999</v>
      </c>
      <c r="V86">
        <v>16.466978000000001</v>
      </c>
      <c r="W86">
        <v>16.594555</v>
      </c>
      <c r="X86">
        <v>16.690290000000001</v>
      </c>
      <c r="Y86">
        <v>16.813317999999999</v>
      </c>
      <c r="Z86">
        <v>17.020702</v>
      </c>
      <c r="AA86">
        <v>17.271993999999999</v>
      </c>
      <c r="AB86">
        <v>17.433001000000001</v>
      </c>
      <c r="AC86">
        <v>17.521464999999999</v>
      </c>
      <c r="AD86">
        <v>17.670694000000001</v>
      </c>
      <c r="AE86">
        <v>17.803315999999999</v>
      </c>
      <c r="AF86">
        <v>17.834140999999999</v>
      </c>
      <c r="AG86">
        <v>18.11129</v>
      </c>
      <c r="AH86">
        <v>18.420003999999999</v>
      </c>
      <c r="AI86">
        <v>18.526071999999999</v>
      </c>
      <c r="AJ86">
        <v>18.727314</v>
      </c>
      <c r="AK86">
        <v>18.806927000000002</v>
      </c>
      <c r="AL86">
        <v>18.781054000000001</v>
      </c>
      <c r="AM86">
        <v>18.830020999999999</v>
      </c>
      <c r="AN86">
        <v>18.753689000000001</v>
      </c>
      <c r="AO86" s="1">
        <v>8.9999999999999993E-3</v>
      </c>
    </row>
    <row r="87" spans="1:41" x14ac:dyDescent="0.2">
      <c r="A87" t="s">
        <v>2704</v>
      </c>
      <c r="B87" t="s">
        <v>13</v>
      </c>
      <c r="C87" t="s">
        <v>2648</v>
      </c>
      <c r="D87" t="s">
        <v>2664</v>
      </c>
      <c r="E87" t="s">
        <v>2667</v>
      </c>
      <c r="F87" t="s">
        <v>2652</v>
      </c>
      <c r="H87" t="s">
        <v>3025</v>
      </c>
      <c r="I87" t="s">
        <v>10</v>
      </c>
      <c r="K87">
        <v>14.612163000000001</v>
      </c>
      <c r="L87">
        <v>15.129591</v>
      </c>
      <c r="M87">
        <v>13.649848</v>
      </c>
      <c r="N87">
        <v>14.119961999999999</v>
      </c>
      <c r="O87">
        <v>14.041302999999999</v>
      </c>
      <c r="P87">
        <v>14.166007</v>
      </c>
      <c r="Q87">
        <v>14.391978999999999</v>
      </c>
      <c r="R87">
        <v>14.628522999999999</v>
      </c>
      <c r="S87">
        <v>14.770638999999999</v>
      </c>
      <c r="T87">
        <v>14.726559</v>
      </c>
      <c r="U87">
        <v>14.850032000000001</v>
      </c>
      <c r="V87">
        <v>14.986973000000001</v>
      </c>
      <c r="W87">
        <v>14.971394999999999</v>
      </c>
      <c r="X87">
        <v>14.82549</v>
      </c>
      <c r="Y87">
        <v>14.852312</v>
      </c>
      <c r="Z87">
        <v>14.830823000000001</v>
      </c>
      <c r="AA87">
        <v>14.868200999999999</v>
      </c>
      <c r="AB87">
        <v>15.037049</v>
      </c>
      <c r="AC87">
        <v>15.041065</v>
      </c>
      <c r="AD87">
        <v>15.384366</v>
      </c>
      <c r="AE87">
        <v>15.531081</v>
      </c>
      <c r="AF87">
        <v>15.524540999999999</v>
      </c>
      <c r="AG87">
        <v>15.849501999999999</v>
      </c>
      <c r="AH87">
        <v>15.990872</v>
      </c>
      <c r="AI87">
        <v>16.064508</v>
      </c>
      <c r="AJ87">
        <v>16.287763999999999</v>
      </c>
      <c r="AK87">
        <v>16.187424</v>
      </c>
      <c r="AL87">
        <v>16.266521000000001</v>
      </c>
      <c r="AM87">
        <v>16.525922999999999</v>
      </c>
      <c r="AN87">
        <v>16.675940000000001</v>
      </c>
      <c r="AO87" s="1">
        <v>5.0000000000000001E-3</v>
      </c>
    </row>
    <row r="88" spans="1:41" x14ac:dyDescent="0.2">
      <c r="A88" t="s">
        <v>2704</v>
      </c>
      <c r="B88" t="s">
        <v>15</v>
      </c>
      <c r="C88" t="s">
        <v>2648</v>
      </c>
      <c r="D88" t="s">
        <v>2664</v>
      </c>
      <c r="E88" t="s">
        <v>2667</v>
      </c>
      <c r="F88" t="s">
        <v>2653</v>
      </c>
      <c r="H88" t="s">
        <v>3026</v>
      </c>
      <c r="I88" t="s">
        <v>10</v>
      </c>
      <c r="K88">
        <v>14.612163000000001</v>
      </c>
      <c r="L88">
        <v>15.129591</v>
      </c>
      <c r="M88">
        <v>14.000683</v>
      </c>
      <c r="N88">
        <v>15.404263</v>
      </c>
      <c r="O88">
        <v>15.790844999999999</v>
      </c>
      <c r="P88">
        <v>16.046821999999999</v>
      </c>
      <c r="Q88">
        <v>16.357996</v>
      </c>
      <c r="R88">
        <v>16.947405</v>
      </c>
      <c r="S88">
        <v>17.960626999999999</v>
      </c>
      <c r="T88">
        <v>18.247025000000001</v>
      </c>
      <c r="U88">
        <v>18.723099000000001</v>
      </c>
      <c r="V88">
        <v>19.105318</v>
      </c>
      <c r="W88">
        <v>19.408438</v>
      </c>
      <c r="X88">
        <v>19.600944999999999</v>
      </c>
      <c r="Y88">
        <v>19.696467999999999</v>
      </c>
      <c r="Z88">
        <v>19.897933999999999</v>
      </c>
      <c r="AA88">
        <v>20.196777000000001</v>
      </c>
      <c r="AB88">
        <v>20.291491000000001</v>
      </c>
      <c r="AC88">
        <v>20.422356000000001</v>
      </c>
      <c r="AD88">
        <v>20.128208000000001</v>
      </c>
      <c r="AE88">
        <v>20.128679000000002</v>
      </c>
      <c r="AF88">
        <v>20.231283000000001</v>
      </c>
      <c r="AG88">
        <v>20.536137</v>
      </c>
      <c r="AH88">
        <v>20.739129999999999</v>
      </c>
      <c r="AI88">
        <v>21.117156999999999</v>
      </c>
      <c r="AJ88">
        <v>21.235312</v>
      </c>
      <c r="AK88">
        <v>21.322258000000001</v>
      </c>
      <c r="AL88">
        <v>21.155833999999999</v>
      </c>
      <c r="AM88">
        <v>21.200009999999999</v>
      </c>
      <c r="AN88">
        <v>21.273796000000001</v>
      </c>
      <c r="AO88" s="1">
        <v>1.2999999999999999E-2</v>
      </c>
    </row>
    <row r="89" spans="1:41" hidden="1" x14ac:dyDescent="0.2">
      <c r="A89" t="s">
        <v>2704</v>
      </c>
      <c r="B89" t="s">
        <v>91</v>
      </c>
      <c r="C89" t="s">
        <v>2648</v>
      </c>
      <c r="D89" t="s">
        <v>2664</v>
      </c>
      <c r="E89" t="s">
        <v>2668</v>
      </c>
      <c r="I89" t="s">
        <v>10</v>
      </c>
    </row>
    <row r="90" spans="1:41" x14ac:dyDescent="0.2">
      <c r="A90" t="s">
        <v>2704</v>
      </c>
      <c r="B90" t="s">
        <v>11</v>
      </c>
      <c r="C90" t="s">
        <v>2648</v>
      </c>
      <c r="D90" t="s">
        <v>2664</v>
      </c>
      <c r="E90" t="s">
        <v>2668</v>
      </c>
      <c r="F90" t="s">
        <v>2651</v>
      </c>
      <c r="H90" t="s">
        <v>3027</v>
      </c>
      <c r="I90" t="s">
        <v>10</v>
      </c>
      <c r="K90">
        <v>23.304950999999999</v>
      </c>
      <c r="L90">
        <v>22.497762999999999</v>
      </c>
      <c r="M90">
        <v>21.756730999999998</v>
      </c>
      <c r="N90">
        <v>22.58042</v>
      </c>
      <c r="O90">
        <v>22.631440999999999</v>
      </c>
      <c r="P90">
        <v>22.692080000000001</v>
      </c>
      <c r="Q90">
        <v>22.830152999999999</v>
      </c>
      <c r="R90">
        <v>23.008364</v>
      </c>
      <c r="S90">
        <v>23.1416</v>
      </c>
      <c r="T90">
        <v>23.104330000000001</v>
      </c>
      <c r="U90">
        <v>23.366292999999999</v>
      </c>
      <c r="V90">
        <v>23.471236999999999</v>
      </c>
      <c r="W90">
        <v>23.558819</v>
      </c>
      <c r="X90">
        <v>23.591495999999999</v>
      </c>
      <c r="Y90">
        <v>23.690083000000001</v>
      </c>
      <c r="Z90">
        <v>23.878637000000001</v>
      </c>
      <c r="AA90">
        <v>24.068532999999999</v>
      </c>
      <c r="AB90">
        <v>24.199771999999999</v>
      </c>
      <c r="AC90">
        <v>24.28491</v>
      </c>
      <c r="AD90">
        <v>24.490615999999999</v>
      </c>
      <c r="AE90">
        <v>24.602982999999998</v>
      </c>
      <c r="AF90">
        <v>24.609566000000001</v>
      </c>
      <c r="AG90">
        <v>24.870735</v>
      </c>
      <c r="AH90">
        <v>25.155783</v>
      </c>
      <c r="AI90">
        <v>25.243642999999999</v>
      </c>
      <c r="AJ90">
        <v>25.418023999999999</v>
      </c>
      <c r="AK90">
        <v>25.479642999999999</v>
      </c>
      <c r="AL90">
        <v>25.430923</v>
      </c>
      <c r="AM90">
        <v>25.395123999999999</v>
      </c>
      <c r="AN90">
        <v>25.321166999999999</v>
      </c>
      <c r="AO90" s="1">
        <v>3.0000000000000001E-3</v>
      </c>
    </row>
    <row r="91" spans="1:41" x14ac:dyDescent="0.2">
      <c r="A91" t="s">
        <v>2704</v>
      </c>
      <c r="B91" t="s">
        <v>13</v>
      </c>
      <c r="C91" t="s">
        <v>2648</v>
      </c>
      <c r="D91" t="s">
        <v>2664</v>
      </c>
      <c r="E91" t="s">
        <v>2668</v>
      </c>
      <c r="F91" t="s">
        <v>2652</v>
      </c>
      <c r="H91" t="s">
        <v>3028</v>
      </c>
      <c r="I91" t="s">
        <v>10</v>
      </c>
      <c r="K91">
        <v>23.304950999999999</v>
      </c>
      <c r="L91">
        <v>22.497762999999999</v>
      </c>
      <c r="M91">
        <v>21.432203000000001</v>
      </c>
      <c r="N91">
        <v>21.775057</v>
      </c>
      <c r="O91">
        <v>21.793627000000001</v>
      </c>
      <c r="P91">
        <v>21.844007000000001</v>
      </c>
      <c r="Q91">
        <v>22.045105</v>
      </c>
      <c r="R91">
        <v>22.165296999999999</v>
      </c>
      <c r="S91">
        <v>22.266499</v>
      </c>
      <c r="T91">
        <v>22.232443</v>
      </c>
      <c r="U91">
        <v>22.298891000000001</v>
      </c>
      <c r="V91">
        <v>22.341518000000001</v>
      </c>
      <c r="W91">
        <v>22.320398000000001</v>
      </c>
      <c r="X91">
        <v>22.126078</v>
      </c>
      <c r="Y91">
        <v>22.113755999999999</v>
      </c>
      <c r="Z91">
        <v>22.124783000000001</v>
      </c>
      <c r="AA91">
        <v>22.157412000000001</v>
      </c>
      <c r="AB91">
        <v>22.210560000000001</v>
      </c>
      <c r="AC91">
        <v>22.211601000000002</v>
      </c>
      <c r="AD91">
        <v>22.501847999999999</v>
      </c>
      <c r="AE91">
        <v>22.648061999999999</v>
      </c>
      <c r="AF91">
        <v>22.681584999999998</v>
      </c>
      <c r="AG91">
        <v>22.908470000000001</v>
      </c>
      <c r="AH91">
        <v>22.972308999999999</v>
      </c>
      <c r="AI91">
        <v>23.043688</v>
      </c>
      <c r="AJ91">
        <v>23.266438000000001</v>
      </c>
      <c r="AK91">
        <v>23.158073000000002</v>
      </c>
      <c r="AL91">
        <v>23.218868000000001</v>
      </c>
      <c r="AM91">
        <v>23.444277</v>
      </c>
      <c r="AN91">
        <v>23.500214</v>
      </c>
      <c r="AO91" s="1">
        <v>0</v>
      </c>
    </row>
    <row r="92" spans="1:41" x14ac:dyDescent="0.2">
      <c r="A92" t="s">
        <v>2704</v>
      </c>
      <c r="B92" t="s">
        <v>15</v>
      </c>
      <c r="C92" t="s">
        <v>2648</v>
      </c>
      <c r="D92" t="s">
        <v>2664</v>
      </c>
      <c r="E92" t="s">
        <v>2668</v>
      </c>
      <c r="F92" t="s">
        <v>2653</v>
      </c>
      <c r="H92" t="s">
        <v>3029</v>
      </c>
      <c r="I92" t="s">
        <v>10</v>
      </c>
      <c r="K92">
        <v>23.304950999999999</v>
      </c>
      <c r="L92">
        <v>22.497762999999999</v>
      </c>
      <c r="M92">
        <v>21.740127999999999</v>
      </c>
      <c r="N92">
        <v>22.950481</v>
      </c>
      <c r="O92">
        <v>23.357567</v>
      </c>
      <c r="P92">
        <v>23.595839999999999</v>
      </c>
      <c r="Q92">
        <v>23.900036</v>
      </c>
      <c r="R92">
        <v>24.272945</v>
      </c>
      <c r="S92">
        <v>25.264071000000001</v>
      </c>
      <c r="T92">
        <v>25.550166999999998</v>
      </c>
      <c r="U92">
        <v>25.899163999999999</v>
      </c>
      <c r="V92">
        <v>26.229659999999999</v>
      </c>
      <c r="W92">
        <v>26.456419</v>
      </c>
      <c r="X92">
        <v>26.637592000000001</v>
      </c>
      <c r="Y92">
        <v>26.686501</v>
      </c>
      <c r="Z92">
        <v>26.931370000000001</v>
      </c>
      <c r="AA92">
        <v>27.128291999999998</v>
      </c>
      <c r="AB92">
        <v>27.160318</v>
      </c>
      <c r="AC92">
        <v>27.33098</v>
      </c>
      <c r="AD92">
        <v>27.004663000000001</v>
      </c>
      <c r="AE92">
        <v>26.99118</v>
      </c>
      <c r="AF92">
        <v>27.061620999999999</v>
      </c>
      <c r="AG92">
        <v>27.360989</v>
      </c>
      <c r="AH92">
        <v>27.515284000000001</v>
      </c>
      <c r="AI92">
        <v>27.821065999999998</v>
      </c>
      <c r="AJ92">
        <v>27.964279000000001</v>
      </c>
      <c r="AK92">
        <v>27.980221</v>
      </c>
      <c r="AL92">
        <v>27.886253</v>
      </c>
      <c r="AM92">
        <v>27.891769</v>
      </c>
      <c r="AN92">
        <v>28.003665999999999</v>
      </c>
      <c r="AO92" s="1">
        <v>6.0000000000000001E-3</v>
      </c>
    </row>
    <row r="93" spans="1:41" hidden="1" x14ac:dyDescent="0.2">
      <c r="A93" t="s">
        <v>2704</v>
      </c>
      <c r="B93" t="s">
        <v>36</v>
      </c>
      <c r="C93" t="s">
        <v>2648</v>
      </c>
      <c r="D93" t="s">
        <v>2664</v>
      </c>
      <c r="E93" t="s">
        <v>2660</v>
      </c>
      <c r="I93" t="s">
        <v>10</v>
      </c>
    </row>
    <row r="94" spans="1:41" hidden="1" x14ac:dyDescent="0.2">
      <c r="A94" t="s">
        <v>2704</v>
      </c>
      <c r="B94" t="s">
        <v>11</v>
      </c>
      <c r="C94" t="s">
        <v>2648</v>
      </c>
      <c r="D94" t="s">
        <v>2664</v>
      </c>
      <c r="E94" t="s">
        <v>2660</v>
      </c>
      <c r="F94" t="s">
        <v>2651</v>
      </c>
      <c r="H94" t="s">
        <v>3030</v>
      </c>
      <c r="I94" t="s">
        <v>10</v>
      </c>
      <c r="K94">
        <v>8.3744359999999993</v>
      </c>
      <c r="L94">
        <v>6.9233250000000002</v>
      </c>
      <c r="M94">
        <v>9.6047530000000005</v>
      </c>
      <c r="N94">
        <v>10.544333</v>
      </c>
      <c r="O94">
        <v>10.675746999999999</v>
      </c>
      <c r="P94">
        <v>10.844517</v>
      </c>
      <c r="Q94">
        <v>11.187315</v>
      </c>
      <c r="R94">
        <v>11.392326000000001</v>
      </c>
      <c r="S94">
        <v>11.493245999999999</v>
      </c>
      <c r="T94">
        <v>11.649709</v>
      </c>
      <c r="U94">
        <v>11.832388</v>
      </c>
      <c r="V94">
        <v>11.974247999999999</v>
      </c>
      <c r="W94">
        <v>12.096605</v>
      </c>
      <c r="X94">
        <v>12.111712000000001</v>
      </c>
      <c r="Y94">
        <v>12.133466</v>
      </c>
      <c r="Z94">
        <v>12.070888</v>
      </c>
      <c r="AA94">
        <v>11.997877000000001</v>
      </c>
      <c r="AB94">
        <v>12.238916</v>
      </c>
      <c r="AC94">
        <v>12.102691999999999</v>
      </c>
      <c r="AD94">
        <v>12.611734999999999</v>
      </c>
      <c r="AE94">
        <v>12.777218</v>
      </c>
      <c r="AF94">
        <v>12.91206</v>
      </c>
      <c r="AG94">
        <v>13.269023000000001</v>
      </c>
      <c r="AH94">
        <v>13.50332</v>
      </c>
      <c r="AI94">
        <v>13.575322</v>
      </c>
      <c r="AJ94">
        <v>13.745456000000001</v>
      </c>
      <c r="AK94">
        <v>13.798951000000001</v>
      </c>
      <c r="AL94">
        <v>13.780993</v>
      </c>
      <c r="AM94">
        <v>13.791503000000001</v>
      </c>
      <c r="AN94">
        <v>13.750208000000001</v>
      </c>
      <c r="AO94" s="1">
        <v>1.7000000000000001E-2</v>
      </c>
    </row>
    <row r="95" spans="1:41" hidden="1" x14ac:dyDescent="0.2">
      <c r="A95" t="s">
        <v>2704</v>
      </c>
      <c r="B95" t="s">
        <v>13</v>
      </c>
      <c r="C95" t="s">
        <v>2648</v>
      </c>
      <c r="D95" t="s">
        <v>2664</v>
      </c>
      <c r="E95" t="s">
        <v>2660</v>
      </c>
      <c r="F95" t="s">
        <v>2652</v>
      </c>
      <c r="H95" t="s">
        <v>3031</v>
      </c>
      <c r="I95" t="s">
        <v>10</v>
      </c>
      <c r="K95">
        <v>8.3745290000000008</v>
      </c>
      <c r="L95">
        <v>6.9214120000000001</v>
      </c>
      <c r="M95">
        <v>9.2804959999999994</v>
      </c>
      <c r="N95">
        <v>10.010603</v>
      </c>
      <c r="O95">
        <v>10.080761000000001</v>
      </c>
      <c r="P95">
        <v>10.28506</v>
      </c>
      <c r="Q95">
        <v>10.60821</v>
      </c>
      <c r="R95">
        <v>10.762465000000001</v>
      </c>
      <c r="S95">
        <v>10.864717000000001</v>
      </c>
      <c r="T95">
        <v>10.9359</v>
      </c>
      <c r="U95">
        <v>11.021671</v>
      </c>
      <c r="V95">
        <v>11.130440999999999</v>
      </c>
      <c r="W95">
        <v>11.175542</v>
      </c>
      <c r="X95">
        <v>11.128913000000001</v>
      </c>
      <c r="Y95">
        <v>11.150067999999999</v>
      </c>
      <c r="Z95">
        <v>11.178093000000001</v>
      </c>
      <c r="AA95">
        <v>11.186557000000001</v>
      </c>
      <c r="AB95">
        <v>11.326053999999999</v>
      </c>
      <c r="AC95">
        <v>11.33217</v>
      </c>
      <c r="AD95">
        <v>11.642389</v>
      </c>
      <c r="AE95">
        <v>11.824081</v>
      </c>
      <c r="AF95">
        <v>11.875124</v>
      </c>
      <c r="AG95">
        <v>12.016584999999999</v>
      </c>
      <c r="AH95">
        <v>12.131835000000001</v>
      </c>
      <c r="AI95">
        <v>12.194331999999999</v>
      </c>
      <c r="AJ95">
        <v>12.410596999999999</v>
      </c>
      <c r="AK95">
        <v>12.310608999999999</v>
      </c>
      <c r="AL95">
        <v>12.359961</v>
      </c>
      <c r="AM95">
        <v>12.522936</v>
      </c>
      <c r="AN95">
        <v>12.576995999999999</v>
      </c>
      <c r="AO95" s="1">
        <v>1.4E-2</v>
      </c>
    </row>
    <row r="96" spans="1:41" hidden="1" x14ac:dyDescent="0.2">
      <c r="A96" t="s">
        <v>2704</v>
      </c>
      <c r="B96" t="s">
        <v>15</v>
      </c>
      <c r="C96" t="s">
        <v>2648</v>
      </c>
      <c r="D96" t="s">
        <v>2664</v>
      </c>
      <c r="E96" t="s">
        <v>2660</v>
      </c>
      <c r="F96" t="s">
        <v>2653</v>
      </c>
      <c r="H96" t="s">
        <v>3032</v>
      </c>
      <c r="I96" t="s">
        <v>10</v>
      </c>
      <c r="K96">
        <v>8.3744180000000004</v>
      </c>
      <c r="L96">
        <v>6.9306239999999999</v>
      </c>
      <c r="M96">
        <v>10.023452000000001</v>
      </c>
      <c r="N96">
        <v>11.124134</v>
      </c>
      <c r="O96">
        <v>11.255634000000001</v>
      </c>
      <c r="P96">
        <v>11.569285000000001</v>
      </c>
      <c r="Q96">
        <v>11.965489</v>
      </c>
      <c r="R96">
        <v>12.325303</v>
      </c>
      <c r="S96">
        <v>13.092419</v>
      </c>
      <c r="T96">
        <v>13.193581</v>
      </c>
      <c r="U96">
        <v>13.416053</v>
      </c>
      <c r="V96">
        <v>13.726407999999999</v>
      </c>
      <c r="W96">
        <v>14.003228</v>
      </c>
      <c r="X96">
        <v>14.120979</v>
      </c>
      <c r="Y96">
        <v>14.111516999999999</v>
      </c>
      <c r="Z96">
        <v>14.358669000000001</v>
      </c>
      <c r="AA96">
        <v>14.271444000000001</v>
      </c>
      <c r="AB96">
        <v>14.666119</v>
      </c>
      <c r="AC96">
        <v>14.520258999999999</v>
      </c>
      <c r="AD96">
        <v>14.85609</v>
      </c>
      <c r="AE96">
        <v>15.003325999999999</v>
      </c>
      <c r="AF96">
        <v>15.111419</v>
      </c>
      <c r="AG96">
        <v>15.38302</v>
      </c>
      <c r="AH96">
        <v>15.325965</v>
      </c>
      <c r="AI96">
        <v>15.419055999999999</v>
      </c>
      <c r="AJ96">
        <v>15.591570000000001</v>
      </c>
      <c r="AK96">
        <v>15.601679000000001</v>
      </c>
      <c r="AL96">
        <v>15.674678</v>
      </c>
      <c r="AM96">
        <v>15.750939000000001</v>
      </c>
      <c r="AN96">
        <v>15.719898000000001</v>
      </c>
      <c r="AO96" s="1">
        <v>2.1999999999999999E-2</v>
      </c>
    </row>
    <row r="97" spans="1:41" hidden="1" x14ac:dyDescent="0.2">
      <c r="A97" t="s">
        <v>2704</v>
      </c>
      <c r="B97" t="s">
        <v>21</v>
      </c>
      <c r="C97" t="s">
        <v>2648</v>
      </c>
      <c r="D97" t="s">
        <v>2664</v>
      </c>
      <c r="E97" t="s">
        <v>2655</v>
      </c>
      <c r="I97" t="s">
        <v>10</v>
      </c>
    </row>
    <row r="98" spans="1:41" hidden="1" x14ac:dyDescent="0.2">
      <c r="A98" t="s">
        <v>2704</v>
      </c>
      <c r="B98" t="s">
        <v>11</v>
      </c>
      <c r="C98" t="s">
        <v>2648</v>
      </c>
      <c r="D98" t="s">
        <v>2664</v>
      </c>
      <c r="E98" t="s">
        <v>2655</v>
      </c>
      <c r="F98" t="s">
        <v>2651</v>
      </c>
      <c r="H98" t="s">
        <v>3033</v>
      </c>
      <c r="I98" t="s">
        <v>10</v>
      </c>
      <c r="K98">
        <v>16.528711000000001</v>
      </c>
      <c r="L98">
        <v>16.177420000000001</v>
      </c>
      <c r="M98">
        <v>15.517647</v>
      </c>
      <c r="N98">
        <v>14.905589000000001</v>
      </c>
      <c r="O98">
        <v>14.30875</v>
      </c>
      <c r="P98">
        <v>13.765446000000001</v>
      </c>
      <c r="Q98">
        <v>13.328393</v>
      </c>
      <c r="R98">
        <v>12.962911999999999</v>
      </c>
      <c r="S98">
        <v>12.614333</v>
      </c>
      <c r="T98">
        <v>12.281236</v>
      </c>
      <c r="U98">
        <v>12.022093</v>
      </c>
      <c r="V98">
        <v>11.747952</v>
      </c>
      <c r="W98">
        <v>11.572289</v>
      </c>
      <c r="X98">
        <v>11.347187</v>
      </c>
      <c r="Y98">
        <v>11.139181000000001</v>
      </c>
      <c r="Z98">
        <v>10.998338</v>
      </c>
      <c r="AA98">
        <v>10.877050000000001</v>
      </c>
      <c r="AB98">
        <v>10.780908999999999</v>
      </c>
      <c r="AC98">
        <v>10.690967000000001</v>
      </c>
      <c r="AD98">
        <v>10.63593</v>
      </c>
      <c r="AE98">
        <v>10.576670999999999</v>
      </c>
      <c r="AF98">
        <v>10.511252000000001</v>
      </c>
      <c r="AG98">
        <v>10.469604</v>
      </c>
      <c r="AH98">
        <v>10.393525</v>
      </c>
      <c r="AI98">
        <v>10.35155</v>
      </c>
      <c r="AJ98">
        <v>10.324968</v>
      </c>
      <c r="AK98">
        <v>10.298306</v>
      </c>
      <c r="AL98">
        <v>10.283573000000001</v>
      </c>
      <c r="AM98">
        <v>10.271158</v>
      </c>
      <c r="AN98">
        <v>10.266446999999999</v>
      </c>
      <c r="AO98" s="1">
        <v>-1.6E-2</v>
      </c>
    </row>
    <row r="99" spans="1:41" hidden="1" x14ac:dyDescent="0.2">
      <c r="A99" t="s">
        <v>2704</v>
      </c>
      <c r="B99" t="s">
        <v>13</v>
      </c>
      <c r="C99" t="s">
        <v>2648</v>
      </c>
      <c r="D99" t="s">
        <v>2664</v>
      </c>
      <c r="E99" t="s">
        <v>2655</v>
      </c>
      <c r="F99" t="s">
        <v>2652</v>
      </c>
      <c r="H99" t="s">
        <v>3034</v>
      </c>
      <c r="I99" t="s">
        <v>10</v>
      </c>
      <c r="K99">
        <v>16.516817</v>
      </c>
      <c r="L99">
        <v>15.894443000000001</v>
      </c>
      <c r="M99">
        <v>15.102204</v>
      </c>
      <c r="N99">
        <v>14.408094999999999</v>
      </c>
      <c r="O99">
        <v>13.801214999999999</v>
      </c>
      <c r="P99">
        <v>13.218726</v>
      </c>
      <c r="Q99">
        <v>12.723063</v>
      </c>
      <c r="R99">
        <v>12.309912000000001</v>
      </c>
      <c r="S99">
        <v>11.898038</v>
      </c>
      <c r="T99">
        <v>11.538981</v>
      </c>
      <c r="U99">
        <v>11.218007</v>
      </c>
      <c r="V99">
        <v>10.906912999999999</v>
      </c>
      <c r="W99">
        <v>10.723203</v>
      </c>
      <c r="X99">
        <v>10.509186</v>
      </c>
      <c r="Y99">
        <v>10.287107000000001</v>
      </c>
      <c r="Z99">
        <v>10.107047</v>
      </c>
      <c r="AA99">
        <v>9.946377</v>
      </c>
      <c r="AB99">
        <v>9.789434</v>
      </c>
      <c r="AC99">
        <v>9.6751070000000006</v>
      </c>
      <c r="AD99">
        <v>9.5591539999999995</v>
      </c>
      <c r="AE99">
        <v>9.4563620000000004</v>
      </c>
      <c r="AF99">
        <v>9.3334519999999994</v>
      </c>
      <c r="AG99">
        <v>9.2606889999999993</v>
      </c>
      <c r="AH99">
        <v>9.202045</v>
      </c>
      <c r="AI99">
        <v>9.169238</v>
      </c>
      <c r="AJ99">
        <v>9.1338480000000004</v>
      </c>
      <c r="AK99">
        <v>9.0871060000000003</v>
      </c>
      <c r="AL99">
        <v>9.0550569999999997</v>
      </c>
      <c r="AM99">
        <v>9.0488660000000003</v>
      </c>
      <c r="AN99">
        <v>9.0406060000000004</v>
      </c>
      <c r="AO99" s="1">
        <v>-2.1000000000000001E-2</v>
      </c>
    </row>
    <row r="100" spans="1:41" hidden="1" x14ac:dyDescent="0.2">
      <c r="A100" t="s">
        <v>2704</v>
      </c>
      <c r="B100" t="s">
        <v>15</v>
      </c>
      <c r="C100" t="s">
        <v>2648</v>
      </c>
      <c r="D100" t="s">
        <v>2664</v>
      </c>
      <c r="E100" t="s">
        <v>2655</v>
      </c>
      <c r="F100" t="s">
        <v>2653</v>
      </c>
      <c r="H100" t="s">
        <v>3035</v>
      </c>
      <c r="I100" t="s">
        <v>10</v>
      </c>
      <c r="K100">
        <v>16.529361999999999</v>
      </c>
      <c r="L100">
        <v>16.842918000000001</v>
      </c>
      <c r="M100">
        <v>16.409009999999999</v>
      </c>
      <c r="N100">
        <v>16.034711999999999</v>
      </c>
      <c r="O100">
        <v>15.553121000000001</v>
      </c>
      <c r="P100">
        <v>15.144413</v>
      </c>
      <c r="Q100">
        <v>14.718121999999999</v>
      </c>
      <c r="R100">
        <v>14.483079999999999</v>
      </c>
      <c r="S100">
        <v>14.322806</v>
      </c>
      <c r="T100">
        <v>14.112700999999999</v>
      </c>
      <c r="U100">
        <v>14.027418000000001</v>
      </c>
      <c r="V100">
        <v>13.952465999999999</v>
      </c>
      <c r="W100">
        <v>13.918742999999999</v>
      </c>
      <c r="X100">
        <v>13.861789</v>
      </c>
      <c r="Y100">
        <v>13.748168</v>
      </c>
      <c r="Z100">
        <v>13.761316000000001</v>
      </c>
      <c r="AA100">
        <v>13.718163000000001</v>
      </c>
      <c r="AB100">
        <v>13.691511999999999</v>
      </c>
      <c r="AC100">
        <v>13.712977</v>
      </c>
      <c r="AD100">
        <v>13.753277000000001</v>
      </c>
      <c r="AE100">
        <v>13.710260999999999</v>
      </c>
      <c r="AF100">
        <v>13.611039</v>
      </c>
      <c r="AG100">
        <v>13.527513000000001</v>
      </c>
      <c r="AH100">
        <v>13.600425</v>
      </c>
      <c r="AI100">
        <v>13.627772999999999</v>
      </c>
      <c r="AJ100">
        <v>13.662473</v>
      </c>
      <c r="AK100">
        <v>13.674572</v>
      </c>
      <c r="AL100">
        <v>13.685364</v>
      </c>
      <c r="AM100">
        <v>13.742739</v>
      </c>
      <c r="AN100">
        <v>13.800796999999999</v>
      </c>
      <c r="AO100" s="1">
        <v>-6.0000000000000001E-3</v>
      </c>
    </row>
    <row r="101" spans="1:41" hidden="1" x14ac:dyDescent="0.2">
      <c r="A101" t="s">
        <v>2704</v>
      </c>
      <c r="B101" t="s">
        <v>25</v>
      </c>
      <c r="C101" t="s">
        <v>2648</v>
      </c>
      <c r="D101" t="s">
        <v>2664</v>
      </c>
      <c r="E101" t="s">
        <v>2656</v>
      </c>
      <c r="I101" t="s">
        <v>10</v>
      </c>
    </row>
    <row r="102" spans="1:41" hidden="1" x14ac:dyDescent="0.2">
      <c r="A102" t="s">
        <v>2704</v>
      </c>
      <c r="B102" t="s">
        <v>11</v>
      </c>
      <c r="C102" t="s">
        <v>2648</v>
      </c>
      <c r="D102" t="s">
        <v>2664</v>
      </c>
      <c r="E102" t="s">
        <v>2656</v>
      </c>
      <c r="F102" t="s">
        <v>2651</v>
      </c>
      <c r="H102" t="s">
        <v>3036</v>
      </c>
      <c r="I102" t="s">
        <v>10</v>
      </c>
      <c r="K102">
        <v>31.118948</v>
      </c>
      <c r="L102">
        <v>33.360371000000001</v>
      </c>
      <c r="M102">
        <v>33.370102000000003</v>
      </c>
      <c r="N102">
        <v>33.246814999999998</v>
      </c>
      <c r="O102">
        <v>33.685355999999999</v>
      </c>
      <c r="P102">
        <v>33.915379000000001</v>
      </c>
      <c r="Q102">
        <v>33.876033999999997</v>
      </c>
      <c r="R102">
        <v>33.944823999999997</v>
      </c>
      <c r="S102">
        <v>33.966884999999998</v>
      </c>
      <c r="T102">
        <v>34.137852000000002</v>
      </c>
      <c r="U102">
        <v>34.072032999999998</v>
      </c>
      <c r="V102">
        <v>34.094433000000002</v>
      </c>
      <c r="W102">
        <v>34.026198999999998</v>
      </c>
      <c r="X102">
        <v>33.650944000000003</v>
      </c>
      <c r="Y102">
        <v>33.344203999999998</v>
      </c>
      <c r="Z102">
        <v>33.065353000000002</v>
      </c>
      <c r="AA102">
        <v>32.782772000000001</v>
      </c>
      <c r="AB102">
        <v>32.545403</v>
      </c>
      <c r="AC102">
        <v>32.340622000000003</v>
      </c>
      <c r="AD102">
        <v>32.176136</v>
      </c>
      <c r="AE102">
        <v>32.031424999999999</v>
      </c>
      <c r="AF102">
        <v>31.877486999999999</v>
      </c>
      <c r="AG102">
        <v>31.592243</v>
      </c>
      <c r="AH102">
        <v>31.326584</v>
      </c>
      <c r="AI102">
        <v>31.147175000000001</v>
      </c>
      <c r="AJ102">
        <v>30.975335999999999</v>
      </c>
      <c r="AK102">
        <v>30.805603000000001</v>
      </c>
      <c r="AL102">
        <v>30.637080999999998</v>
      </c>
      <c r="AM102">
        <v>30.422968000000001</v>
      </c>
      <c r="AN102">
        <v>30.211842000000001</v>
      </c>
      <c r="AO102" s="1">
        <v>-1E-3</v>
      </c>
    </row>
    <row r="103" spans="1:41" hidden="1" x14ac:dyDescent="0.2">
      <c r="A103" t="s">
        <v>2704</v>
      </c>
      <c r="B103" t="s">
        <v>13</v>
      </c>
      <c r="C103" t="s">
        <v>2648</v>
      </c>
      <c r="D103" t="s">
        <v>2664</v>
      </c>
      <c r="E103" t="s">
        <v>2656</v>
      </c>
      <c r="F103" t="s">
        <v>2652</v>
      </c>
      <c r="H103" t="s">
        <v>3037</v>
      </c>
      <c r="I103" t="s">
        <v>10</v>
      </c>
      <c r="K103">
        <v>31.238077000000001</v>
      </c>
      <c r="L103">
        <v>32.978203000000001</v>
      </c>
      <c r="M103">
        <v>32.778725000000001</v>
      </c>
      <c r="N103">
        <v>32.545425000000002</v>
      </c>
      <c r="O103">
        <v>32.943722000000001</v>
      </c>
      <c r="P103">
        <v>33.170982000000002</v>
      </c>
      <c r="Q103">
        <v>32.996174000000003</v>
      </c>
      <c r="R103">
        <v>32.803505000000001</v>
      </c>
      <c r="S103">
        <v>32.795276999999999</v>
      </c>
      <c r="T103">
        <v>32.731827000000003</v>
      </c>
      <c r="U103">
        <v>32.627285000000001</v>
      </c>
      <c r="V103">
        <v>32.523055999999997</v>
      </c>
      <c r="W103">
        <v>32.431702000000001</v>
      </c>
      <c r="X103">
        <v>32.076824000000002</v>
      </c>
      <c r="Y103">
        <v>31.736484999999998</v>
      </c>
      <c r="Z103">
        <v>31.437985999999999</v>
      </c>
      <c r="AA103">
        <v>31.171092999999999</v>
      </c>
      <c r="AB103">
        <v>30.928626999999999</v>
      </c>
      <c r="AC103">
        <v>30.712195999999999</v>
      </c>
      <c r="AD103">
        <v>30.514551000000001</v>
      </c>
      <c r="AE103">
        <v>30.350603</v>
      </c>
      <c r="AF103">
        <v>30.102564000000001</v>
      </c>
      <c r="AG103">
        <v>29.873331</v>
      </c>
      <c r="AH103">
        <v>29.622520000000002</v>
      </c>
      <c r="AI103">
        <v>29.474281000000001</v>
      </c>
      <c r="AJ103">
        <v>29.321321000000001</v>
      </c>
      <c r="AK103">
        <v>29.143145000000001</v>
      </c>
      <c r="AL103">
        <v>28.934888999999998</v>
      </c>
      <c r="AM103">
        <v>28.722738</v>
      </c>
      <c r="AN103">
        <v>28.546355999999999</v>
      </c>
      <c r="AO103" s="1">
        <v>-3.0000000000000001E-3</v>
      </c>
    </row>
    <row r="104" spans="1:41" hidden="1" x14ac:dyDescent="0.2">
      <c r="A104" t="s">
        <v>2704</v>
      </c>
      <c r="B104" t="s">
        <v>15</v>
      </c>
      <c r="C104" t="s">
        <v>2648</v>
      </c>
      <c r="D104" t="s">
        <v>2664</v>
      </c>
      <c r="E104" t="s">
        <v>2656</v>
      </c>
      <c r="F104" t="s">
        <v>2653</v>
      </c>
      <c r="H104" t="s">
        <v>3038</v>
      </c>
      <c r="I104" t="s">
        <v>10</v>
      </c>
      <c r="K104">
        <v>31.233737999999999</v>
      </c>
      <c r="L104">
        <v>33.336468000000004</v>
      </c>
      <c r="M104">
        <v>33.850658000000003</v>
      </c>
      <c r="N104">
        <v>34.479892999999997</v>
      </c>
      <c r="O104">
        <v>35.039616000000002</v>
      </c>
      <c r="P104">
        <v>35.33831</v>
      </c>
      <c r="Q104">
        <v>35.611477000000001</v>
      </c>
      <c r="R104">
        <v>35.961829999999999</v>
      </c>
      <c r="S104">
        <v>36.337291999999998</v>
      </c>
      <c r="T104">
        <v>36.706848000000001</v>
      </c>
      <c r="U104">
        <v>36.844966999999997</v>
      </c>
      <c r="V104">
        <v>37.174613999999998</v>
      </c>
      <c r="W104">
        <v>37.396481000000001</v>
      </c>
      <c r="X104">
        <v>37.385094000000002</v>
      </c>
      <c r="Y104">
        <v>37.224449</v>
      </c>
      <c r="Z104">
        <v>37.133133000000001</v>
      </c>
      <c r="AA104">
        <v>37.010486999999998</v>
      </c>
      <c r="AB104">
        <v>37.001224999999998</v>
      </c>
      <c r="AC104">
        <v>36.906661999999997</v>
      </c>
      <c r="AD104">
        <v>36.815494999999999</v>
      </c>
      <c r="AE104">
        <v>36.720314000000002</v>
      </c>
      <c r="AF104">
        <v>36.515490999999997</v>
      </c>
      <c r="AG104">
        <v>36.153548999999998</v>
      </c>
      <c r="AH104">
        <v>35.944744</v>
      </c>
      <c r="AI104">
        <v>35.821167000000003</v>
      </c>
      <c r="AJ104">
        <v>35.655563000000001</v>
      </c>
      <c r="AK104">
        <v>35.45787</v>
      </c>
      <c r="AL104">
        <v>35.281196999999999</v>
      </c>
      <c r="AM104">
        <v>35.020350999999998</v>
      </c>
      <c r="AN104">
        <v>34.775599999999997</v>
      </c>
      <c r="AO104" s="1">
        <v>4.0000000000000001E-3</v>
      </c>
    </row>
    <row r="105" spans="1:41" hidden="1" x14ac:dyDescent="0.2">
      <c r="A105" t="s">
        <v>2704</v>
      </c>
      <c r="B105" t="s">
        <v>104</v>
      </c>
    </row>
    <row r="106" spans="1:41" hidden="1" x14ac:dyDescent="0.2">
      <c r="A106" t="s">
        <v>2704</v>
      </c>
      <c r="B106" t="s">
        <v>17</v>
      </c>
      <c r="C106" t="s">
        <v>2648</v>
      </c>
      <c r="D106" t="s">
        <v>2669</v>
      </c>
      <c r="E106" t="s">
        <v>2654</v>
      </c>
      <c r="I106" t="s">
        <v>10</v>
      </c>
    </row>
    <row r="107" spans="1:41" x14ac:dyDescent="0.2">
      <c r="A107" t="s">
        <v>2704</v>
      </c>
      <c r="B107" t="s">
        <v>11</v>
      </c>
      <c r="C107" t="s">
        <v>2648</v>
      </c>
      <c r="D107" t="s">
        <v>2669</v>
      </c>
      <c r="E107" t="s">
        <v>2654</v>
      </c>
      <c r="F107" t="s">
        <v>2651</v>
      </c>
      <c r="H107" t="s">
        <v>3039</v>
      </c>
      <c r="I107" t="s">
        <v>10</v>
      </c>
      <c r="K107">
        <v>19.993411999999999</v>
      </c>
      <c r="L107">
        <v>19.952019</v>
      </c>
      <c r="M107">
        <v>18.050180000000001</v>
      </c>
      <c r="N107">
        <v>18.226797000000001</v>
      </c>
      <c r="O107">
        <v>17.366125</v>
      </c>
      <c r="P107">
        <v>16.619978</v>
      </c>
      <c r="Q107">
        <v>15.977002000000001</v>
      </c>
      <c r="R107">
        <v>16.206907000000001</v>
      </c>
      <c r="S107">
        <v>16.337620000000001</v>
      </c>
      <c r="T107">
        <v>16.332701</v>
      </c>
      <c r="U107">
        <v>16.634474000000001</v>
      </c>
      <c r="V107">
        <v>16.791132000000001</v>
      </c>
      <c r="W107">
        <v>16.891237</v>
      </c>
      <c r="X107">
        <v>16.976082000000002</v>
      </c>
      <c r="Y107">
        <v>17.079989999999999</v>
      </c>
      <c r="Z107">
        <v>17.249243</v>
      </c>
      <c r="AA107">
        <v>17.472332000000002</v>
      </c>
      <c r="AB107">
        <v>17.608097000000001</v>
      </c>
      <c r="AC107">
        <v>17.676597999999998</v>
      </c>
      <c r="AD107">
        <v>17.914528000000001</v>
      </c>
      <c r="AE107">
        <v>18.018236000000002</v>
      </c>
      <c r="AF107">
        <v>18.034441000000001</v>
      </c>
      <c r="AG107">
        <v>18.266400999999998</v>
      </c>
      <c r="AH107">
        <v>18.534137999999999</v>
      </c>
      <c r="AI107">
        <v>18.633248999999999</v>
      </c>
      <c r="AJ107">
        <v>18.856535000000001</v>
      </c>
      <c r="AK107">
        <v>18.876396</v>
      </c>
      <c r="AL107">
        <v>18.797923999999998</v>
      </c>
      <c r="AM107">
        <v>18.793286999999999</v>
      </c>
      <c r="AN107">
        <v>18.724284999999998</v>
      </c>
      <c r="AO107" s="1">
        <v>-2E-3</v>
      </c>
    </row>
    <row r="108" spans="1:41" x14ac:dyDescent="0.2">
      <c r="A108" t="s">
        <v>2704</v>
      </c>
      <c r="B108" t="s">
        <v>13</v>
      </c>
      <c r="C108" t="s">
        <v>2648</v>
      </c>
      <c r="D108" t="s">
        <v>2669</v>
      </c>
      <c r="E108" t="s">
        <v>2654</v>
      </c>
      <c r="F108" t="s">
        <v>2652</v>
      </c>
      <c r="H108" t="s">
        <v>3040</v>
      </c>
      <c r="I108" t="s">
        <v>10</v>
      </c>
      <c r="K108">
        <v>19.993411999999999</v>
      </c>
      <c r="L108">
        <v>19.952019</v>
      </c>
      <c r="M108">
        <v>17.637808</v>
      </c>
      <c r="N108">
        <v>17.309370000000001</v>
      </c>
      <c r="O108">
        <v>16.426428000000001</v>
      </c>
      <c r="P108">
        <v>15.647031</v>
      </c>
      <c r="Q108">
        <v>15.044518</v>
      </c>
      <c r="R108">
        <v>15.220972</v>
      </c>
      <c r="S108">
        <v>15.293749</v>
      </c>
      <c r="T108">
        <v>15.275067</v>
      </c>
      <c r="U108">
        <v>15.328903</v>
      </c>
      <c r="V108">
        <v>15.422051</v>
      </c>
      <c r="W108">
        <v>15.41982</v>
      </c>
      <c r="X108">
        <v>15.291437999999999</v>
      </c>
      <c r="Y108">
        <v>15.283491</v>
      </c>
      <c r="Z108">
        <v>15.253909999999999</v>
      </c>
      <c r="AA108">
        <v>15.255815999999999</v>
      </c>
      <c r="AB108">
        <v>15.389620000000001</v>
      </c>
      <c r="AC108">
        <v>15.374128000000001</v>
      </c>
      <c r="AD108">
        <v>15.708178999999999</v>
      </c>
      <c r="AE108">
        <v>15.846539999999999</v>
      </c>
      <c r="AF108">
        <v>15.850263999999999</v>
      </c>
      <c r="AG108">
        <v>16.105934000000001</v>
      </c>
      <c r="AH108">
        <v>16.22636</v>
      </c>
      <c r="AI108">
        <v>16.277232999999999</v>
      </c>
      <c r="AJ108">
        <v>16.511703000000001</v>
      </c>
      <c r="AK108">
        <v>16.382601000000001</v>
      </c>
      <c r="AL108">
        <v>16.435596</v>
      </c>
      <c r="AM108">
        <v>16.649418000000001</v>
      </c>
      <c r="AN108">
        <v>16.729704000000002</v>
      </c>
      <c r="AO108" s="1">
        <v>-6.0000000000000001E-3</v>
      </c>
    </row>
    <row r="109" spans="1:41" x14ac:dyDescent="0.2">
      <c r="A109" t="s">
        <v>2704</v>
      </c>
      <c r="B109" t="s">
        <v>15</v>
      </c>
      <c r="C109" t="s">
        <v>2648</v>
      </c>
      <c r="D109" t="s">
        <v>2669</v>
      </c>
      <c r="E109" t="s">
        <v>2654</v>
      </c>
      <c r="F109" t="s">
        <v>2653</v>
      </c>
      <c r="H109" t="s">
        <v>3041</v>
      </c>
      <c r="I109" t="s">
        <v>10</v>
      </c>
      <c r="K109">
        <v>19.993411999999999</v>
      </c>
      <c r="L109">
        <v>19.952019</v>
      </c>
      <c r="M109">
        <v>18.015440000000002</v>
      </c>
      <c r="N109">
        <v>18.561091999999999</v>
      </c>
      <c r="O109">
        <v>18.038778000000001</v>
      </c>
      <c r="P109">
        <v>17.433240999999999</v>
      </c>
      <c r="Q109">
        <v>16.931425000000001</v>
      </c>
      <c r="R109">
        <v>17.442599999999999</v>
      </c>
      <c r="S109">
        <v>18.388762</v>
      </c>
      <c r="T109">
        <v>18.683432</v>
      </c>
      <c r="U109">
        <v>19.066257</v>
      </c>
      <c r="V109">
        <v>19.408895000000001</v>
      </c>
      <c r="W109">
        <v>19.685328999999999</v>
      </c>
      <c r="X109">
        <v>19.865141000000001</v>
      </c>
      <c r="Y109">
        <v>19.94293</v>
      </c>
      <c r="Z109">
        <v>20.120911</v>
      </c>
      <c r="AA109">
        <v>20.384212000000002</v>
      </c>
      <c r="AB109">
        <v>20.462177000000001</v>
      </c>
      <c r="AC109">
        <v>20.569597000000002</v>
      </c>
      <c r="AD109">
        <v>20.262840000000001</v>
      </c>
      <c r="AE109">
        <v>20.242273000000001</v>
      </c>
      <c r="AF109">
        <v>20.320105000000002</v>
      </c>
      <c r="AG109">
        <v>20.596235</v>
      </c>
      <c r="AH109">
        <v>20.78163</v>
      </c>
      <c r="AI109">
        <v>21.132114000000001</v>
      </c>
      <c r="AJ109">
        <v>21.23649</v>
      </c>
      <c r="AK109">
        <v>21.293388</v>
      </c>
      <c r="AL109">
        <v>21.112971999999999</v>
      </c>
      <c r="AM109">
        <v>21.139837</v>
      </c>
      <c r="AN109">
        <v>21.191496000000001</v>
      </c>
      <c r="AO109" s="1">
        <v>2E-3</v>
      </c>
    </row>
    <row r="110" spans="1:41" hidden="1" x14ac:dyDescent="0.2">
      <c r="A110" t="s">
        <v>2704</v>
      </c>
      <c r="B110" t="s">
        <v>36</v>
      </c>
      <c r="C110" t="s">
        <v>2648</v>
      </c>
      <c r="D110" t="s">
        <v>2669</v>
      </c>
      <c r="E110" t="s">
        <v>2660</v>
      </c>
      <c r="I110" t="s">
        <v>10</v>
      </c>
    </row>
    <row r="111" spans="1:41" hidden="1" x14ac:dyDescent="0.2">
      <c r="A111" t="s">
        <v>2704</v>
      </c>
      <c r="B111" t="s">
        <v>11</v>
      </c>
      <c r="C111" t="s">
        <v>2648</v>
      </c>
      <c r="D111" t="s">
        <v>2669</v>
      </c>
      <c r="E111" t="s">
        <v>2660</v>
      </c>
      <c r="F111" t="s">
        <v>2651</v>
      </c>
      <c r="H111" t="s">
        <v>3042</v>
      </c>
      <c r="I111" t="s">
        <v>10</v>
      </c>
      <c r="K111">
        <v>10.514134</v>
      </c>
      <c r="L111">
        <v>11.010865000000001</v>
      </c>
      <c r="M111">
        <v>10.436128</v>
      </c>
      <c r="N111">
        <v>11.089123000000001</v>
      </c>
      <c r="O111">
        <v>10.939044000000001</v>
      </c>
      <c r="P111">
        <v>10.831708000000001</v>
      </c>
      <c r="Q111">
        <v>10.901605</v>
      </c>
      <c r="R111">
        <v>11.106865000000001</v>
      </c>
      <c r="S111">
        <v>11.204986999999999</v>
      </c>
      <c r="T111">
        <v>11.360044</v>
      </c>
      <c r="U111">
        <v>11.540702</v>
      </c>
      <c r="V111">
        <v>11.68164</v>
      </c>
      <c r="W111">
        <v>11.802149</v>
      </c>
      <c r="X111">
        <v>11.814080000000001</v>
      </c>
      <c r="Y111">
        <v>11.833508</v>
      </c>
      <c r="Z111">
        <v>11.767187</v>
      </c>
      <c r="AA111">
        <v>11.690477</v>
      </c>
      <c r="AB111">
        <v>11.933922000000001</v>
      </c>
      <c r="AC111">
        <v>11.791672</v>
      </c>
      <c r="AD111">
        <v>12.314840999999999</v>
      </c>
      <c r="AE111">
        <v>12.486753</v>
      </c>
      <c r="AF111">
        <v>12.627501000000001</v>
      </c>
      <c r="AG111">
        <v>12.998554</v>
      </c>
      <c r="AH111">
        <v>13.245115</v>
      </c>
      <c r="AI111">
        <v>13.320997</v>
      </c>
      <c r="AJ111">
        <v>13.498500999999999</v>
      </c>
      <c r="AK111">
        <v>13.554956000000001</v>
      </c>
      <c r="AL111">
        <v>13.535283</v>
      </c>
      <c r="AM111">
        <v>13.546697999999999</v>
      </c>
      <c r="AN111">
        <v>13.503389</v>
      </c>
      <c r="AO111" s="1">
        <v>8.9999999999999993E-3</v>
      </c>
    </row>
    <row r="112" spans="1:41" hidden="1" x14ac:dyDescent="0.2">
      <c r="A112" t="s">
        <v>2704</v>
      </c>
      <c r="B112" t="s">
        <v>13</v>
      </c>
      <c r="C112" t="s">
        <v>2648</v>
      </c>
      <c r="D112" t="s">
        <v>2669</v>
      </c>
      <c r="E112" t="s">
        <v>2660</v>
      </c>
      <c r="F112" t="s">
        <v>2652</v>
      </c>
      <c r="H112" t="s">
        <v>3043</v>
      </c>
      <c r="I112" t="s">
        <v>10</v>
      </c>
      <c r="K112">
        <v>10.514134</v>
      </c>
      <c r="L112">
        <v>11.010865000000001</v>
      </c>
      <c r="M112">
        <v>10.139296999999999</v>
      </c>
      <c r="N112">
        <v>10.580994</v>
      </c>
      <c r="O112">
        <v>10.34277</v>
      </c>
      <c r="P112">
        <v>10.269823000000001</v>
      </c>
      <c r="Q112">
        <v>10.315454000000001</v>
      </c>
      <c r="R112">
        <v>10.468781</v>
      </c>
      <c r="S112">
        <v>10.567779</v>
      </c>
      <c r="T112">
        <v>10.633808999999999</v>
      </c>
      <c r="U112">
        <v>10.714915</v>
      </c>
      <c r="V112">
        <v>10.823005</v>
      </c>
      <c r="W112">
        <v>10.864489000000001</v>
      </c>
      <c r="X112">
        <v>10.812756</v>
      </c>
      <c r="Y112">
        <v>10.832162</v>
      </c>
      <c r="Z112">
        <v>10.859031999999999</v>
      </c>
      <c r="AA112">
        <v>10.865892000000001</v>
      </c>
      <c r="AB112">
        <v>11.008751999999999</v>
      </c>
      <c r="AC112">
        <v>11.009130000000001</v>
      </c>
      <c r="AD112">
        <v>11.330676</v>
      </c>
      <c r="AE112">
        <v>11.516909</v>
      </c>
      <c r="AF112">
        <v>11.566421999999999</v>
      </c>
      <c r="AG112">
        <v>11.722477</v>
      </c>
      <c r="AH112">
        <v>11.842681000000001</v>
      </c>
      <c r="AI112">
        <v>11.905239999999999</v>
      </c>
      <c r="AJ112">
        <v>12.134957999999999</v>
      </c>
      <c r="AK112">
        <v>12.026838</v>
      </c>
      <c r="AL112">
        <v>12.078521</v>
      </c>
      <c r="AM112">
        <v>12.252548000000001</v>
      </c>
      <c r="AN112">
        <v>12.309078</v>
      </c>
      <c r="AO112" s="1">
        <v>5.0000000000000001E-3</v>
      </c>
    </row>
    <row r="113" spans="1:41" hidden="1" x14ac:dyDescent="0.2">
      <c r="A113" t="s">
        <v>2704</v>
      </c>
      <c r="B113" t="s">
        <v>15</v>
      </c>
      <c r="C113" t="s">
        <v>2648</v>
      </c>
      <c r="D113" t="s">
        <v>2669</v>
      </c>
      <c r="E113" t="s">
        <v>2660</v>
      </c>
      <c r="F113" t="s">
        <v>2653</v>
      </c>
      <c r="H113" t="s">
        <v>3044</v>
      </c>
      <c r="I113" t="s">
        <v>10</v>
      </c>
      <c r="K113">
        <v>10.514134</v>
      </c>
      <c r="L113">
        <v>11.010865000000001</v>
      </c>
      <c r="M113">
        <v>10.696847999999999</v>
      </c>
      <c r="N113">
        <v>11.550445</v>
      </c>
      <c r="O113">
        <v>11.441763</v>
      </c>
      <c r="P113">
        <v>11.52323</v>
      </c>
      <c r="Q113">
        <v>11.688216000000001</v>
      </c>
      <c r="R113">
        <v>12.048492</v>
      </c>
      <c r="S113">
        <v>12.822016</v>
      </c>
      <c r="T113">
        <v>12.918794999999999</v>
      </c>
      <c r="U113">
        <v>13.139594000000001</v>
      </c>
      <c r="V113">
        <v>13.449211999999999</v>
      </c>
      <c r="W113">
        <v>13.724030000000001</v>
      </c>
      <c r="X113">
        <v>13.839135000000001</v>
      </c>
      <c r="Y113">
        <v>13.824374000000001</v>
      </c>
      <c r="Z113">
        <v>14.072329</v>
      </c>
      <c r="AA113">
        <v>13.983034</v>
      </c>
      <c r="AB113">
        <v>14.380637</v>
      </c>
      <c r="AC113">
        <v>14.229115999999999</v>
      </c>
      <c r="AD113">
        <v>14.562937</v>
      </c>
      <c r="AE113">
        <v>14.712583</v>
      </c>
      <c r="AF113">
        <v>14.822289</v>
      </c>
      <c r="AG113">
        <v>15.100692</v>
      </c>
      <c r="AH113">
        <v>15.040118</v>
      </c>
      <c r="AI113">
        <v>15.136564999999999</v>
      </c>
      <c r="AJ113">
        <v>15.310995999999999</v>
      </c>
      <c r="AK113">
        <v>15.319939</v>
      </c>
      <c r="AL113">
        <v>15.393786</v>
      </c>
      <c r="AM113">
        <v>15.470294000000001</v>
      </c>
      <c r="AN113">
        <v>15.4361</v>
      </c>
      <c r="AO113" s="1">
        <v>1.2999999999999999E-2</v>
      </c>
    </row>
    <row r="114" spans="1:41" hidden="1" x14ac:dyDescent="0.2">
      <c r="A114" t="s">
        <v>2704</v>
      </c>
      <c r="B114" t="s">
        <v>21</v>
      </c>
      <c r="C114" t="s">
        <v>2648</v>
      </c>
      <c r="D114" t="s">
        <v>2669</v>
      </c>
      <c r="E114" t="s">
        <v>2655</v>
      </c>
      <c r="I114" t="s">
        <v>10</v>
      </c>
    </row>
    <row r="115" spans="1:41" hidden="1" x14ac:dyDescent="0.2">
      <c r="A115" t="s">
        <v>2704</v>
      </c>
      <c r="B115" t="s">
        <v>11</v>
      </c>
      <c r="C115" t="s">
        <v>2648</v>
      </c>
      <c r="D115" t="s">
        <v>2669</v>
      </c>
      <c r="E115" t="s">
        <v>2655</v>
      </c>
      <c r="F115" t="s">
        <v>2651</v>
      </c>
      <c r="H115" t="s">
        <v>3045</v>
      </c>
      <c r="I115" t="s">
        <v>10</v>
      </c>
      <c r="K115">
        <v>4.4924520000000001</v>
      </c>
      <c r="L115">
        <v>3.6152160000000002</v>
      </c>
      <c r="M115">
        <v>3.3803559999999999</v>
      </c>
      <c r="N115">
        <v>3.1606610000000002</v>
      </c>
      <c r="O115">
        <v>3.0114860000000001</v>
      </c>
      <c r="P115">
        <v>3.02258</v>
      </c>
      <c r="Q115">
        <v>3.1570689999999999</v>
      </c>
      <c r="R115">
        <v>3.3190360000000001</v>
      </c>
      <c r="S115">
        <v>3.4115829999999998</v>
      </c>
      <c r="T115">
        <v>3.4569179999999999</v>
      </c>
      <c r="U115">
        <v>3.5209779999999999</v>
      </c>
      <c r="V115">
        <v>3.5251100000000002</v>
      </c>
      <c r="W115">
        <v>3.5717159999999999</v>
      </c>
      <c r="X115">
        <v>3.491025</v>
      </c>
      <c r="Y115">
        <v>3.4195600000000002</v>
      </c>
      <c r="Z115">
        <v>3.396458</v>
      </c>
      <c r="AA115">
        <v>3.380131</v>
      </c>
      <c r="AB115">
        <v>3.3837350000000002</v>
      </c>
      <c r="AC115">
        <v>3.3727999999999998</v>
      </c>
      <c r="AD115">
        <v>3.4063340000000002</v>
      </c>
      <c r="AE115">
        <v>3.388239</v>
      </c>
      <c r="AF115">
        <v>3.3693939999999998</v>
      </c>
      <c r="AG115">
        <v>3.3494860000000002</v>
      </c>
      <c r="AH115">
        <v>3.297768</v>
      </c>
      <c r="AI115">
        <v>3.2727680000000001</v>
      </c>
      <c r="AJ115">
        <v>3.256875</v>
      </c>
      <c r="AK115">
        <v>3.230502</v>
      </c>
      <c r="AL115">
        <v>3.2265100000000002</v>
      </c>
      <c r="AM115">
        <v>3.1987049999999999</v>
      </c>
      <c r="AN115">
        <v>3.1883330000000001</v>
      </c>
      <c r="AO115" s="1">
        <v>-1.2E-2</v>
      </c>
    </row>
    <row r="116" spans="1:41" hidden="1" x14ac:dyDescent="0.2">
      <c r="A116" t="s">
        <v>2704</v>
      </c>
      <c r="B116" t="s">
        <v>13</v>
      </c>
      <c r="C116" t="s">
        <v>2648</v>
      </c>
      <c r="D116" t="s">
        <v>2669</v>
      </c>
      <c r="E116" t="s">
        <v>2655</v>
      </c>
      <c r="F116" t="s">
        <v>2652</v>
      </c>
      <c r="H116" t="s">
        <v>3046</v>
      </c>
      <c r="I116" t="s">
        <v>10</v>
      </c>
      <c r="K116">
        <v>4.5052479999999999</v>
      </c>
      <c r="L116">
        <v>3.3595969999999999</v>
      </c>
      <c r="M116">
        <v>2.98393</v>
      </c>
      <c r="N116">
        <v>2.713965</v>
      </c>
      <c r="O116">
        <v>2.5502419999999999</v>
      </c>
      <c r="P116">
        <v>2.5248889999999999</v>
      </c>
      <c r="Q116">
        <v>2.5626799999999998</v>
      </c>
      <c r="R116">
        <v>2.701962</v>
      </c>
      <c r="S116">
        <v>2.7710819999999998</v>
      </c>
      <c r="T116">
        <v>2.8067549999999999</v>
      </c>
      <c r="U116">
        <v>2.8132100000000002</v>
      </c>
      <c r="V116">
        <v>2.7825839999999999</v>
      </c>
      <c r="W116">
        <v>2.8246120000000001</v>
      </c>
      <c r="X116">
        <v>2.7858640000000001</v>
      </c>
      <c r="Y116">
        <v>2.7301319999999998</v>
      </c>
      <c r="Z116">
        <v>2.7004229999999998</v>
      </c>
      <c r="AA116">
        <v>2.6679200000000001</v>
      </c>
      <c r="AB116">
        <v>2.6267480000000001</v>
      </c>
      <c r="AC116">
        <v>2.6167129999999998</v>
      </c>
      <c r="AD116">
        <v>2.5901160000000001</v>
      </c>
      <c r="AE116">
        <v>2.5581700000000001</v>
      </c>
      <c r="AF116">
        <v>2.497179</v>
      </c>
      <c r="AG116">
        <v>2.4615200000000002</v>
      </c>
      <c r="AH116">
        <v>2.4513440000000002</v>
      </c>
      <c r="AI116">
        <v>2.4484050000000002</v>
      </c>
      <c r="AJ116">
        <v>2.4353449999999999</v>
      </c>
      <c r="AK116">
        <v>2.4095979999999999</v>
      </c>
      <c r="AL116">
        <v>2.3836170000000001</v>
      </c>
      <c r="AM116">
        <v>2.3751199999999999</v>
      </c>
      <c r="AN116">
        <v>2.3674369999999998</v>
      </c>
      <c r="AO116" s="1">
        <v>-2.1999999999999999E-2</v>
      </c>
    </row>
    <row r="117" spans="1:41" hidden="1" x14ac:dyDescent="0.2">
      <c r="A117" t="s">
        <v>2704</v>
      </c>
      <c r="B117" t="s">
        <v>15</v>
      </c>
      <c r="C117" t="s">
        <v>2648</v>
      </c>
      <c r="D117" t="s">
        <v>2669</v>
      </c>
      <c r="E117" t="s">
        <v>2655</v>
      </c>
      <c r="F117" t="s">
        <v>2653</v>
      </c>
      <c r="H117" t="s">
        <v>3047</v>
      </c>
      <c r="I117" t="s">
        <v>10</v>
      </c>
      <c r="K117">
        <v>4.4795959999999999</v>
      </c>
      <c r="L117">
        <v>4.1579030000000001</v>
      </c>
      <c r="M117">
        <v>4.1706669999999999</v>
      </c>
      <c r="N117">
        <v>4.0902310000000002</v>
      </c>
      <c r="O117">
        <v>4.044708</v>
      </c>
      <c r="P117">
        <v>4.2033820000000004</v>
      </c>
      <c r="Q117">
        <v>4.3255689999999998</v>
      </c>
      <c r="R117">
        <v>4.6110850000000001</v>
      </c>
      <c r="S117">
        <v>4.8827150000000001</v>
      </c>
      <c r="T117">
        <v>5.0620750000000001</v>
      </c>
      <c r="U117">
        <v>5.2618710000000002</v>
      </c>
      <c r="V117">
        <v>5.4437379999999997</v>
      </c>
      <c r="W117">
        <v>5.5690119999999999</v>
      </c>
      <c r="X117">
        <v>5.6639879999999998</v>
      </c>
      <c r="Y117">
        <v>5.7050640000000001</v>
      </c>
      <c r="Z117">
        <v>5.8420820000000004</v>
      </c>
      <c r="AA117">
        <v>5.8626959999999997</v>
      </c>
      <c r="AB117">
        <v>5.9100590000000004</v>
      </c>
      <c r="AC117">
        <v>6.0049760000000001</v>
      </c>
      <c r="AD117">
        <v>6.1363219999999998</v>
      </c>
      <c r="AE117">
        <v>6.1874969999999996</v>
      </c>
      <c r="AF117">
        <v>6.1700739999999996</v>
      </c>
      <c r="AG117">
        <v>6.1330369999999998</v>
      </c>
      <c r="AH117">
        <v>6.2332640000000001</v>
      </c>
      <c r="AI117">
        <v>6.2838310000000002</v>
      </c>
      <c r="AJ117">
        <v>6.3037970000000003</v>
      </c>
      <c r="AK117">
        <v>6.4107690000000002</v>
      </c>
      <c r="AL117">
        <v>6.4476610000000001</v>
      </c>
      <c r="AM117">
        <v>6.5510770000000003</v>
      </c>
      <c r="AN117">
        <v>6.5802709999999998</v>
      </c>
      <c r="AO117" s="1">
        <v>1.2999999999999999E-2</v>
      </c>
    </row>
    <row r="118" spans="1:41" hidden="1" x14ac:dyDescent="0.2">
      <c r="A118" t="s">
        <v>2704</v>
      </c>
      <c r="B118" t="s">
        <v>114</v>
      </c>
      <c r="C118" t="s">
        <v>2648</v>
      </c>
      <c r="D118" t="s">
        <v>2669</v>
      </c>
      <c r="E118" t="s">
        <v>2670</v>
      </c>
      <c r="I118" t="s">
        <v>10</v>
      </c>
    </row>
    <row r="119" spans="1:41" hidden="1" x14ac:dyDescent="0.2">
      <c r="A119" t="s">
        <v>2704</v>
      </c>
      <c r="B119" t="s">
        <v>11</v>
      </c>
      <c r="C119" t="s">
        <v>2648</v>
      </c>
      <c r="D119" t="s">
        <v>2669</v>
      </c>
      <c r="E119" t="s">
        <v>2670</v>
      </c>
      <c r="F119" t="s">
        <v>2651</v>
      </c>
      <c r="H119" t="s">
        <v>3048</v>
      </c>
      <c r="I119" t="s">
        <v>10</v>
      </c>
      <c r="K119">
        <v>2.0490439999999999</v>
      </c>
      <c r="L119">
        <v>2.0183770000000001</v>
      </c>
      <c r="M119">
        <v>1.9917940000000001</v>
      </c>
      <c r="N119">
        <v>1.989889</v>
      </c>
      <c r="O119">
        <v>1.9759040000000001</v>
      </c>
      <c r="P119">
        <v>1.9598850000000001</v>
      </c>
      <c r="Q119">
        <v>1.9544699999999999</v>
      </c>
      <c r="R119">
        <v>1.957384</v>
      </c>
      <c r="S119">
        <v>1.949697</v>
      </c>
      <c r="T119">
        <v>1.9442680000000001</v>
      </c>
      <c r="U119">
        <v>1.9376420000000001</v>
      </c>
      <c r="V119">
        <v>1.9327030000000001</v>
      </c>
      <c r="W119">
        <v>1.9424920000000001</v>
      </c>
      <c r="X119">
        <v>1.935983</v>
      </c>
      <c r="Y119">
        <v>1.9315260000000001</v>
      </c>
      <c r="Z119">
        <v>1.928077</v>
      </c>
      <c r="AA119">
        <v>1.9208909999999999</v>
      </c>
      <c r="AB119">
        <v>1.9129179999999999</v>
      </c>
      <c r="AC119">
        <v>1.9098090000000001</v>
      </c>
      <c r="AD119">
        <v>1.908272</v>
      </c>
      <c r="AE119">
        <v>1.906126</v>
      </c>
      <c r="AF119">
        <v>1.9001349999999999</v>
      </c>
      <c r="AG119">
        <v>1.8974070000000001</v>
      </c>
      <c r="AH119">
        <v>1.8946430000000001</v>
      </c>
      <c r="AI119">
        <v>1.8953960000000001</v>
      </c>
      <c r="AJ119">
        <v>1.8926750000000001</v>
      </c>
      <c r="AK119">
        <v>1.888193</v>
      </c>
      <c r="AL119">
        <v>1.883783</v>
      </c>
      <c r="AM119">
        <v>1.880185</v>
      </c>
      <c r="AN119">
        <v>1.8760110000000001</v>
      </c>
      <c r="AO119" s="1">
        <v>-3.0000000000000001E-3</v>
      </c>
    </row>
    <row r="120" spans="1:41" hidden="1" x14ac:dyDescent="0.2">
      <c r="A120" t="s">
        <v>2704</v>
      </c>
      <c r="B120" t="s">
        <v>13</v>
      </c>
      <c r="C120" t="s">
        <v>2648</v>
      </c>
      <c r="D120" t="s">
        <v>2669</v>
      </c>
      <c r="E120" t="s">
        <v>2670</v>
      </c>
      <c r="F120" t="s">
        <v>2652</v>
      </c>
      <c r="H120" t="s">
        <v>3049</v>
      </c>
      <c r="I120" t="s">
        <v>10</v>
      </c>
      <c r="K120">
        <v>2.0981529999999999</v>
      </c>
      <c r="L120">
        <v>1.9532879999999999</v>
      </c>
      <c r="M120">
        <v>1.9680089999999999</v>
      </c>
      <c r="N120">
        <v>1.985806</v>
      </c>
      <c r="O120">
        <v>1.959584</v>
      </c>
      <c r="P120">
        <v>1.94045</v>
      </c>
      <c r="Q120">
        <v>1.9384410000000001</v>
      </c>
      <c r="R120">
        <v>1.9335800000000001</v>
      </c>
      <c r="S120">
        <v>1.9187460000000001</v>
      </c>
      <c r="T120">
        <v>1.9063909999999999</v>
      </c>
      <c r="U120">
        <v>1.8997980000000001</v>
      </c>
      <c r="V120">
        <v>1.905816</v>
      </c>
      <c r="W120">
        <v>1.902552</v>
      </c>
      <c r="X120">
        <v>1.903661</v>
      </c>
      <c r="Y120">
        <v>1.898045</v>
      </c>
      <c r="Z120">
        <v>1.882825</v>
      </c>
      <c r="AA120">
        <v>1.8764400000000001</v>
      </c>
      <c r="AB120">
        <v>1.8711070000000001</v>
      </c>
      <c r="AC120">
        <v>1.8653580000000001</v>
      </c>
      <c r="AD120">
        <v>1.8644019999999999</v>
      </c>
      <c r="AE120">
        <v>1.8600399999999999</v>
      </c>
      <c r="AF120">
        <v>1.8516049999999999</v>
      </c>
      <c r="AG120">
        <v>1.845205</v>
      </c>
      <c r="AH120">
        <v>1.838921</v>
      </c>
      <c r="AI120">
        <v>1.8334820000000001</v>
      </c>
      <c r="AJ120">
        <v>1.8288390000000001</v>
      </c>
      <c r="AK120">
        <v>1.8205150000000001</v>
      </c>
      <c r="AL120">
        <v>1.8162860000000001</v>
      </c>
      <c r="AM120">
        <v>1.811569</v>
      </c>
      <c r="AN120">
        <v>1.805944</v>
      </c>
      <c r="AO120" s="1">
        <v>-5.0000000000000001E-3</v>
      </c>
    </row>
    <row r="121" spans="1:41" hidden="1" x14ac:dyDescent="0.2">
      <c r="A121" t="s">
        <v>2704</v>
      </c>
      <c r="B121" t="s">
        <v>15</v>
      </c>
      <c r="C121" t="s">
        <v>2648</v>
      </c>
      <c r="D121" t="s">
        <v>2669</v>
      </c>
      <c r="E121" t="s">
        <v>2670</v>
      </c>
      <c r="F121" t="s">
        <v>2653</v>
      </c>
      <c r="H121" t="s">
        <v>3050</v>
      </c>
      <c r="I121" t="s">
        <v>10</v>
      </c>
      <c r="K121">
        <v>2.0982319999999999</v>
      </c>
      <c r="L121">
        <v>1.9828570000000001</v>
      </c>
      <c r="M121">
        <v>2.0335559999999999</v>
      </c>
      <c r="N121">
        <v>2.1259950000000001</v>
      </c>
      <c r="O121">
        <v>2.00251</v>
      </c>
      <c r="P121">
        <v>1.9984919999999999</v>
      </c>
      <c r="Q121">
        <v>2.0005009999999999</v>
      </c>
      <c r="R121">
        <v>2.0089329999999999</v>
      </c>
      <c r="S121">
        <v>2.0100720000000001</v>
      </c>
      <c r="T121">
        <v>2.0177339999999999</v>
      </c>
      <c r="U121">
        <v>2.0174439999999998</v>
      </c>
      <c r="V121">
        <v>2.014783</v>
      </c>
      <c r="W121">
        <v>2.0154529999999999</v>
      </c>
      <c r="X121">
        <v>2.0151539999999999</v>
      </c>
      <c r="Y121">
        <v>2.0198200000000002</v>
      </c>
      <c r="Z121">
        <v>2.0171410000000001</v>
      </c>
      <c r="AA121">
        <v>2.0166439999999999</v>
      </c>
      <c r="AB121">
        <v>2.0184660000000001</v>
      </c>
      <c r="AC121">
        <v>2.0197829999999999</v>
      </c>
      <c r="AD121">
        <v>2.0200999999999998</v>
      </c>
      <c r="AE121">
        <v>2.0205009999999999</v>
      </c>
      <c r="AF121">
        <v>2.018338</v>
      </c>
      <c r="AG121">
        <v>2.0167350000000002</v>
      </c>
      <c r="AH121">
        <v>2.0147590000000002</v>
      </c>
      <c r="AI121">
        <v>2.0150320000000002</v>
      </c>
      <c r="AJ121">
        <v>2.0090170000000001</v>
      </c>
      <c r="AK121">
        <v>2.0055990000000001</v>
      </c>
      <c r="AL121">
        <v>2.0019629999999999</v>
      </c>
      <c r="AM121">
        <v>1.997584</v>
      </c>
      <c r="AN121">
        <v>1.9946010000000001</v>
      </c>
      <c r="AO121" s="1">
        <v>-2E-3</v>
      </c>
    </row>
    <row r="122" spans="1:41" hidden="1" x14ac:dyDescent="0.2">
      <c r="A122" t="s">
        <v>2704</v>
      </c>
      <c r="B122" t="s">
        <v>118</v>
      </c>
      <c r="C122" t="s">
        <v>2648</v>
      </c>
      <c r="D122" t="s">
        <v>2669</v>
      </c>
      <c r="E122" t="s">
        <v>2671</v>
      </c>
      <c r="I122" t="s">
        <v>10</v>
      </c>
    </row>
    <row r="123" spans="1:41" hidden="1" x14ac:dyDescent="0.2">
      <c r="A123" t="s">
        <v>2704</v>
      </c>
      <c r="B123" t="s">
        <v>11</v>
      </c>
      <c r="C123" t="s">
        <v>2648</v>
      </c>
      <c r="D123" t="s">
        <v>2669</v>
      </c>
      <c r="E123" t="s">
        <v>2671</v>
      </c>
      <c r="F123" t="s">
        <v>2651</v>
      </c>
      <c r="H123" t="s">
        <v>3051</v>
      </c>
      <c r="I123" t="s">
        <v>10</v>
      </c>
      <c r="K123">
        <v>0.71666399999999997</v>
      </c>
      <c r="L123">
        <v>0.71771300000000005</v>
      </c>
      <c r="M123">
        <v>0.71981200000000001</v>
      </c>
      <c r="N123">
        <v>0.72086099999999997</v>
      </c>
      <c r="O123">
        <v>0.72295900000000002</v>
      </c>
      <c r="P123">
        <v>0.72400900000000001</v>
      </c>
      <c r="Q123">
        <v>0.72610699999999995</v>
      </c>
      <c r="R123">
        <v>0.72715700000000005</v>
      </c>
      <c r="S123">
        <v>0.72925499999999999</v>
      </c>
      <c r="T123">
        <v>0.73135399999999995</v>
      </c>
      <c r="U123">
        <v>0.73240300000000003</v>
      </c>
      <c r="V123">
        <v>0.73450199999999999</v>
      </c>
      <c r="W123">
        <v>0.73660000000000003</v>
      </c>
      <c r="X123">
        <v>0.737649</v>
      </c>
      <c r="Y123">
        <v>0.73974799999999996</v>
      </c>
      <c r="Z123">
        <v>0.74184700000000003</v>
      </c>
      <c r="AA123">
        <v>0.742896</v>
      </c>
      <c r="AB123">
        <v>0.74499400000000005</v>
      </c>
      <c r="AC123">
        <v>0.74709300000000001</v>
      </c>
      <c r="AD123">
        <v>0.74919199999999997</v>
      </c>
      <c r="AE123">
        <v>0.75129000000000001</v>
      </c>
      <c r="AF123">
        <v>0.75338899999999998</v>
      </c>
      <c r="AG123">
        <v>0.75548700000000002</v>
      </c>
      <c r="AH123">
        <v>0.75758599999999998</v>
      </c>
      <c r="AI123">
        <v>0.75968500000000005</v>
      </c>
      <c r="AJ123">
        <v>0.76178299999999999</v>
      </c>
      <c r="AK123">
        <v>0.76388199999999995</v>
      </c>
      <c r="AL123">
        <v>0.76597999999999999</v>
      </c>
      <c r="AM123">
        <v>0.76807899999999996</v>
      </c>
      <c r="AN123">
        <v>0.770177</v>
      </c>
      <c r="AO123" s="1">
        <v>2E-3</v>
      </c>
    </row>
    <row r="124" spans="1:41" hidden="1" x14ac:dyDescent="0.2">
      <c r="A124" t="s">
        <v>2704</v>
      </c>
      <c r="B124" t="s">
        <v>13</v>
      </c>
      <c r="C124" t="s">
        <v>2648</v>
      </c>
      <c r="D124" t="s">
        <v>2669</v>
      </c>
      <c r="E124" t="s">
        <v>2671</v>
      </c>
      <c r="F124" t="s">
        <v>2652</v>
      </c>
      <c r="H124" t="s">
        <v>3052</v>
      </c>
      <c r="I124" t="s">
        <v>10</v>
      </c>
      <c r="K124">
        <v>0.71666399999999997</v>
      </c>
      <c r="L124">
        <v>0.71771300000000005</v>
      </c>
      <c r="M124">
        <v>0.71981200000000001</v>
      </c>
      <c r="N124">
        <v>0.72086099999999997</v>
      </c>
      <c r="O124">
        <v>0.72295900000000002</v>
      </c>
      <c r="P124">
        <v>0.72400900000000001</v>
      </c>
      <c r="Q124">
        <v>0.72610699999999995</v>
      </c>
      <c r="R124">
        <v>0.72715700000000005</v>
      </c>
      <c r="S124">
        <v>0.72925499999999999</v>
      </c>
      <c r="T124">
        <v>0.73135399999999995</v>
      </c>
      <c r="U124">
        <v>0.73240300000000003</v>
      </c>
      <c r="V124">
        <v>0.73450199999999999</v>
      </c>
      <c r="W124">
        <v>0.73660000000000003</v>
      </c>
      <c r="X124">
        <v>0.737649</v>
      </c>
      <c r="Y124">
        <v>0.73974799999999996</v>
      </c>
      <c r="Z124">
        <v>0.74184700000000003</v>
      </c>
      <c r="AA124">
        <v>0.742896</v>
      </c>
      <c r="AB124">
        <v>0.74499400000000005</v>
      </c>
      <c r="AC124">
        <v>0.74709300000000001</v>
      </c>
      <c r="AD124">
        <v>0.74919199999999997</v>
      </c>
      <c r="AE124">
        <v>0.75129000000000001</v>
      </c>
      <c r="AF124">
        <v>0.75338899999999998</v>
      </c>
      <c r="AG124">
        <v>0.75548700000000002</v>
      </c>
      <c r="AH124">
        <v>0.75758599999999998</v>
      </c>
      <c r="AI124">
        <v>0.75968500000000005</v>
      </c>
      <c r="AJ124">
        <v>0.76178299999999999</v>
      </c>
      <c r="AK124">
        <v>0.76388199999999995</v>
      </c>
      <c r="AL124">
        <v>0.76597999999999999</v>
      </c>
      <c r="AM124">
        <v>0.76807899999999996</v>
      </c>
      <c r="AN124">
        <v>0.770177</v>
      </c>
      <c r="AO124" s="1">
        <v>2E-3</v>
      </c>
    </row>
    <row r="125" spans="1:41" hidden="1" x14ac:dyDescent="0.2">
      <c r="A125" t="s">
        <v>2704</v>
      </c>
      <c r="B125" t="s">
        <v>15</v>
      </c>
      <c r="C125" t="s">
        <v>2648</v>
      </c>
      <c r="D125" t="s">
        <v>2669</v>
      </c>
      <c r="E125" t="s">
        <v>2671</v>
      </c>
      <c r="F125" t="s">
        <v>2653</v>
      </c>
      <c r="H125" t="s">
        <v>3053</v>
      </c>
      <c r="I125" t="s">
        <v>10</v>
      </c>
      <c r="K125">
        <v>0.71666399999999997</v>
      </c>
      <c r="L125">
        <v>0.71771300000000005</v>
      </c>
      <c r="M125">
        <v>0.71981200000000001</v>
      </c>
      <c r="N125">
        <v>0.72086099999999997</v>
      </c>
      <c r="O125">
        <v>0.72295900000000002</v>
      </c>
      <c r="P125">
        <v>0.72400900000000001</v>
      </c>
      <c r="Q125">
        <v>0.72610699999999995</v>
      </c>
      <c r="R125">
        <v>0.72715700000000005</v>
      </c>
      <c r="S125">
        <v>0.72925499999999999</v>
      </c>
      <c r="T125">
        <v>0.73135399999999995</v>
      </c>
      <c r="U125">
        <v>0.73240300000000003</v>
      </c>
      <c r="V125">
        <v>0.73450199999999999</v>
      </c>
      <c r="W125">
        <v>0.73660000000000003</v>
      </c>
      <c r="X125">
        <v>0.737649</v>
      </c>
      <c r="Y125">
        <v>0.73974799999999996</v>
      </c>
      <c r="Z125">
        <v>0.74184700000000003</v>
      </c>
      <c r="AA125">
        <v>0.742896</v>
      </c>
      <c r="AB125">
        <v>0.74499400000000005</v>
      </c>
      <c r="AC125">
        <v>0.74709300000000001</v>
      </c>
      <c r="AD125">
        <v>0.74919199999999997</v>
      </c>
      <c r="AE125">
        <v>0.75129000000000001</v>
      </c>
      <c r="AF125">
        <v>0.75338899999999998</v>
      </c>
      <c r="AG125">
        <v>0.75548700000000002</v>
      </c>
      <c r="AH125">
        <v>0.75758599999999998</v>
      </c>
      <c r="AI125">
        <v>0.75968500000000005</v>
      </c>
      <c r="AJ125">
        <v>0.76178299999999999</v>
      </c>
      <c r="AK125">
        <v>0.76388199999999995</v>
      </c>
      <c r="AL125">
        <v>0.76597999999999999</v>
      </c>
      <c r="AM125">
        <v>0.76807899999999996</v>
      </c>
      <c r="AN125">
        <v>0.770177</v>
      </c>
      <c r="AO125" s="1">
        <v>2E-3</v>
      </c>
    </row>
    <row r="126" spans="1:41" hidden="1" x14ac:dyDescent="0.2">
      <c r="A126" t="s">
        <v>2704</v>
      </c>
      <c r="B126" t="s">
        <v>122</v>
      </c>
    </row>
    <row r="127" spans="1:41" hidden="1" x14ac:dyDescent="0.2">
      <c r="A127" t="s">
        <v>2704</v>
      </c>
      <c r="B127" t="s">
        <v>9</v>
      </c>
      <c r="C127" t="s">
        <v>2648</v>
      </c>
      <c r="D127" t="s">
        <v>2672</v>
      </c>
      <c r="E127" t="s">
        <v>2650</v>
      </c>
      <c r="I127" t="s">
        <v>10</v>
      </c>
    </row>
    <row r="128" spans="1:41" hidden="1" x14ac:dyDescent="0.2">
      <c r="A128" t="s">
        <v>2704</v>
      </c>
      <c r="B128" t="s">
        <v>11</v>
      </c>
      <c r="C128" t="s">
        <v>2648</v>
      </c>
      <c r="D128" t="s">
        <v>2672</v>
      </c>
      <c r="E128" t="s">
        <v>2650</v>
      </c>
      <c r="F128" t="s">
        <v>2651</v>
      </c>
      <c r="H128" t="s">
        <v>3054</v>
      </c>
      <c r="I128" t="s">
        <v>10</v>
      </c>
      <c r="K128">
        <v>17.856767999999999</v>
      </c>
      <c r="L128">
        <v>19.592281</v>
      </c>
      <c r="M128">
        <v>19.061198999999998</v>
      </c>
      <c r="N128">
        <v>19.238371000000001</v>
      </c>
      <c r="O128">
        <v>19.172143999999999</v>
      </c>
      <c r="P128">
        <v>19.264626</v>
      </c>
      <c r="Q128">
        <v>19.559180999999999</v>
      </c>
      <c r="R128">
        <v>20.031846999999999</v>
      </c>
      <c r="S128">
        <v>20.438593000000001</v>
      </c>
      <c r="T128">
        <v>20.861151</v>
      </c>
      <c r="U128">
        <v>21.258704999999999</v>
      </c>
      <c r="V128">
        <v>21.593187</v>
      </c>
      <c r="W128">
        <v>21.921530000000001</v>
      </c>
      <c r="X128">
        <v>22.159351000000001</v>
      </c>
      <c r="Y128">
        <v>22.332280999999998</v>
      </c>
      <c r="Z128">
        <v>22.508568</v>
      </c>
      <c r="AA128">
        <v>22.702601999999999</v>
      </c>
      <c r="AB128">
        <v>22.889462000000002</v>
      </c>
      <c r="AC128">
        <v>23.012568000000002</v>
      </c>
      <c r="AD128">
        <v>23.263027000000001</v>
      </c>
      <c r="AE128">
        <v>23.461634</v>
      </c>
      <c r="AF128">
        <v>23.541478999999999</v>
      </c>
      <c r="AG128">
        <v>23.705814</v>
      </c>
      <c r="AH128">
        <v>23.908752</v>
      </c>
      <c r="AI128">
        <v>23.992151</v>
      </c>
      <c r="AJ128">
        <v>24.101633</v>
      </c>
      <c r="AK128">
        <v>24.184737999999999</v>
      </c>
      <c r="AL128">
        <v>24.235043000000001</v>
      </c>
      <c r="AM128">
        <v>24.232246</v>
      </c>
      <c r="AN128">
        <v>24.209837</v>
      </c>
      <c r="AO128" s="1">
        <v>1.0999999999999999E-2</v>
      </c>
    </row>
    <row r="129" spans="1:41" hidden="1" x14ac:dyDescent="0.2">
      <c r="A129" t="s">
        <v>2704</v>
      </c>
      <c r="B129" t="s">
        <v>13</v>
      </c>
      <c r="C129" t="s">
        <v>2648</v>
      </c>
      <c r="D129" t="s">
        <v>2672</v>
      </c>
      <c r="E129" t="s">
        <v>2650</v>
      </c>
      <c r="F129" t="s">
        <v>2652</v>
      </c>
      <c r="H129" t="s">
        <v>3055</v>
      </c>
      <c r="I129" t="s">
        <v>10</v>
      </c>
      <c r="K129">
        <v>17.856542999999999</v>
      </c>
      <c r="L129">
        <v>19.183817000000001</v>
      </c>
      <c r="M129">
        <v>18.320629</v>
      </c>
      <c r="N129">
        <v>17.915602</v>
      </c>
      <c r="O129">
        <v>17.475888999999999</v>
      </c>
      <c r="P129">
        <v>17.243919000000002</v>
      </c>
      <c r="Q129">
        <v>17.168942999999999</v>
      </c>
      <c r="R129">
        <v>17.285948000000001</v>
      </c>
      <c r="S129">
        <v>17.507066999999999</v>
      </c>
      <c r="T129">
        <v>17.707024000000001</v>
      </c>
      <c r="U129">
        <v>17.874051999999999</v>
      </c>
      <c r="V129">
        <v>18.160914999999999</v>
      </c>
      <c r="W129">
        <v>18.488239</v>
      </c>
      <c r="X129">
        <v>18.653065000000002</v>
      </c>
      <c r="Y129">
        <v>18.718754000000001</v>
      </c>
      <c r="Z129">
        <v>18.790997999999998</v>
      </c>
      <c r="AA129">
        <v>18.915569000000001</v>
      </c>
      <c r="AB129">
        <v>19.100726999999999</v>
      </c>
      <c r="AC129">
        <v>19.196266000000001</v>
      </c>
      <c r="AD129">
        <v>19.417831</v>
      </c>
      <c r="AE129">
        <v>19.538520999999999</v>
      </c>
      <c r="AF129">
        <v>19.609461</v>
      </c>
      <c r="AG129">
        <v>19.671945999999998</v>
      </c>
      <c r="AH129">
        <v>19.707169</v>
      </c>
      <c r="AI129">
        <v>19.732880000000002</v>
      </c>
      <c r="AJ129">
        <v>19.725218000000002</v>
      </c>
      <c r="AK129">
        <v>19.665125</v>
      </c>
      <c r="AL129">
        <v>19.595057000000001</v>
      </c>
      <c r="AM129">
        <v>19.632266999999999</v>
      </c>
      <c r="AN129">
        <v>19.645121</v>
      </c>
      <c r="AO129" s="1">
        <v>3.0000000000000001E-3</v>
      </c>
    </row>
    <row r="130" spans="1:41" hidden="1" x14ac:dyDescent="0.2">
      <c r="A130" t="s">
        <v>2704</v>
      </c>
      <c r="B130" t="s">
        <v>15</v>
      </c>
      <c r="C130" t="s">
        <v>2648</v>
      </c>
      <c r="D130" t="s">
        <v>2672</v>
      </c>
      <c r="E130" t="s">
        <v>2650</v>
      </c>
      <c r="F130" t="s">
        <v>2653</v>
      </c>
      <c r="H130" t="s">
        <v>3056</v>
      </c>
      <c r="I130" t="s">
        <v>10</v>
      </c>
      <c r="K130">
        <v>17.857033000000001</v>
      </c>
      <c r="L130">
        <v>20.006266</v>
      </c>
      <c r="M130">
        <v>20.094076000000001</v>
      </c>
      <c r="N130">
        <v>21.084783999999999</v>
      </c>
      <c r="O130">
        <v>21.808043000000001</v>
      </c>
      <c r="P130">
        <v>22.513598999999999</v>
      </c>
      <c r="Q130">
        <v>23.198405999999999</v>
      </c>
      <c r="R130">
        <v>23.964749999999999</v>
      </c>
      <c r="S130">
        <v>25.135981000000001</v>
      </c>
      <c r="T130">
        <v>26.089472000000001</v>
      </c>
      <c r="U130">
        <v>26.968958000000001</v>
      </c>
      <c r="V130">
        <v>27.773250999999998</v>
      </c>
      <c r="W130">
        <v>28.484895999999999</v>
      </c>
      <c r="X130">
        <v>29.079499999999999</v>
      </c>
      <c r="Y130">
        <v>29.463018000000002</v>
      </c>
      <c r="Z130">
        <v>29.959305000000001</v>
      </c>
      <c r="AA130">
        <v>30.30217</v>
      </c>
      <c r="AB130">
        <v>30.661404000000001</v>
      </c>
      <c r="AC130">
        <v>31.010097999999999</v>
      </c>
      <c r="AD130">
        <v>31.165215</v>
      </c>
      <c r="AE130">
        <v>31.234559999999998</v>
      </c>
      <c r="AF130">
        <v>31.253885</v>
      </c>
      <c r="AG130">
        <v>31.393253000000001</v>
      </c>
      <c r="AH130">
        <v>31.677244000000002</v>
      </c>
      <c r="AI130">
        <v>32.009953000000003</v>
      </c>
      <c r="AJ130">
        <v>32.244675000000001</v>
      </c>
      <c r="AK130">
        <v>32.420444000000003</v>
      </c>
      <c r="AL130">
        <v>32.513195000000003</v>
      </c>
      <c r="AM130">
        <v>32.664127000000001</v>
      </c>
      <c r="AN130">
        <v>32.721240999999999</v>
      </c>
      <c r="AO130" s="1">
        <v>2.1000000000000001E-2</v>
      </c>
    </row>
    <row r="131" spans="1:41" hidden="1" x14ac:dyDescent="0.2">
      <c r="A131" t="s">
        <v>2704</v>
      </c>
      <c r="B131" t="s">
        <v>79</v>
      </c>
      <c r="C131" t="s">
        <v>2648</v>
      </c>
      <c r="D131" t="s">
        <v>2672</v>
      </c>
      <c r="E131" t="s">
        <v>2665</v>
      </c>
      <c r="I131" t="s">
        <v>10</v>
      </c>
    </row>
    <row r="132" spans="1:41" hidden="1" x14ac:dyDescent="0.2">
      <c r="A132" t="s">
        <v>2704</v>
      </c>
      <c r="B132" t="s">
        <v>11</v>
      </c>
      <c r="C132" t="s">
        <v>2648</v>
      </c>
      <c r="D132" t="s">
        <v>2672</v>
      </c>
      <c r="E132" t="s">
        <v>2665</v>
      </c>
      <c r="F132" t="s">
        <v>2651</v>
      </c>
      <c r="H132" t="s">
        <v>3057</v>
      </c>
      <c r="I132" t="s">
        <v>10</v>
      </c>
      <c r="K132">
        <v>25.084902</v>
      </c>
      <c r="L132">
        <v>25.084902</v>
      </c>
      <c r="M132">
        <v>26.041430999999999</v>
      </c>
      <c r="N132">
        <v>25.788145</v>
      </c>
      <c r="O132">
        <v>25.468914000000002</v>
      </c>
      <c r="P132">
        <v>25.722093999999998</v>
      </c>
      <c r="Q132">
        <v>26.034859000000001</v>
      </c>
      <c r="R132">
        <v>26.321179999999998</v>
      </c>
      <c r="S132">
        <v>26.537724000000001</v>
      </c>
      <c r="T132">
        <v>27.227118999999998</v>
      </c>
      <c r="U132">
        <v>27.612853999999999</v>
      </c>
      <c r="V132">
        <v>27.955154</v>
      </c>
      <c r="W132">
        <v>28.083915999999999</v>
      </c>
      <c r="X132">
        <v>28.435419</v>
      </c>
      <c r="Y132">
        <v>28.685072000000002</v>
      </c>
      <c r="Z132">
        <v>28.702501000000002</v>
      </c>
      <c r="AA132">
        <v>28.863941000000001</v>
      </c>
      <c r="AB132">
        <v>29.227990999999999</v>
      </c>
      <c r="AC132">
        <v>29.194469000000002</v>
      </c>
      <c r="AD132">
        <v>29.433088000000001</v>
      </c>
      <c r="AE132">
        <v>29.621355000000001</v>
      </c>
      <c r="AF132">
        <v>29.648562999999999</v>
      </c>
      <c r="AG132">
        <v>29.933776999999999</v>
      </c>
      <c r="AH132">
        <v>30.229633</v>
      </c>
      <c r="AI132">
        <v>30.315462</v>
      </c>
      <c r="AJ132">
        <v>30.575375000000001</v>
      </c>
      <c r="AK132">
        <v>30.677424999999999</v>
      </c>
      <c r="AL132">
        <v>30.597104999999999</v>
      </c>
      <c r="AM132">
        <v>30.620923999999999</v>
      </c>
      <c r="AN132">
        <v>30.598845000000001</v>
      </c>
      <c r="AO132" s="1">
        <v>7.0000000000000001E-3</v>
      </c>
    </row>
    <row r="133" spans="1:41" hidden="1" x14ac:dyDescent="0.2">
      <c r="A133" t="s">
        <v>2704</v>
      </c>
      <c r="B133" t="s">
        <v>13</v>
      </c>
      <c r="C133" t="s">
        <v>2648</v>
      </c>
      <c r="D133" t="s">
        <v>2672</v>
      </c>
      <c r="E133" t="s">
        <v>2665</v>
      </c>
      <c r="F133" t="s">
        <v>2652</v>
      </c>
      <c r="H133" t="s">
        <v>3058</v>
      </c>
      <c r="I133" t="s">
        <v>10</v>
      </c>
      <c r="K133">
        <v>25.084902</v>
      </c>
      <c r="L133">
        <v>25.084902</v>
      </c>
      <c r="M133">
        <v>25.581686000000001</v>
      </c>
      <c r="N133">
        <v>24.710128999999998</v>
      </c>
      <c r="O133">
        <v>24.327202</v>
      </c>
      <c r="P133">
        <v>24.508742999999999</v>
      </c>
      <c r="Q133">
        <v>24.860571</v>
      </c>
      <c r="R133">
        <v>24.841557000000002</v>
      </c>
      <c r="S133">
        <v>25.021750999999998</v>
      </c>
      <c r="T133">
        <v>25.407033999999999</v>
      </c>
      <c r="U133">
        <v>25.806915</v>
      </c>
      <c r="V133">
        <v>26.009067999999999</v>
      </c>
      <c r="W133">
        <v>25.789052999999999</v>
      </c>
      <c r="X133">
        <v>26.017137999999999</v>
      </c>
      <c r="Y133">
        <v>26.040164999999998</v>
      </c>
      <c r="Z133">
        <v>25.801777000000001</v>
      </c>
      <c r="AA133">
        <v>25.649853</v>
      </c>
      <c r="AB133">
        <v>26.159735000000001</v>
      </c>
      <c r="AC133">
        <v>26.013783</v>
      </c>
      <c r="AD133">
        <v>26.767285999999999</v>
      </c>
      <c r="AE133">
        <v>26.875306999999999</v>
      </c>
      <c r="AF133">
        <v>26.923964999999999</v>
      </c>
      <c r="AG133">
        <v>27.092262000000002</v>
      </c>
      <c r="AH133">
        <v>27.173307000000001</v>
      </c>
      <c r="AI133">
        <v>27.217299000000001</v>
      </c>
      <c r="AJ133">
        <v>27.151892</v>
      </c>
      <c r="AK133">
        <v>27.028697999999999</v>
      </c>
      <c r="AL133">
        <v>27.203869000000001</v>
      </c>
      <c r="AM133">
        <v>27.463999000000001</v>
      </c>
      <c r="AN133">
        <v>27.731103999999998</v>
      </c>
      <c r="AO133" s="1">
        <v>3.0000000000000001E-3</v>
      </c>
    </row>
    <row r="134" spans="1:41" hidden="1" x14ac:dyDescent="0.2">
      <c r="A134" t="s">
        <v>2704</v>
      </c>
      <c r="B134" t="s">
        <v>15</v>
      </c>
      <c r="C134" t="s">
        <v>2648</v>
      </c>
      <c r="D134" t="s">
        <v>2672</v>
      </c>
      <c r="E134" t="s">
        <v>2665</v>
      </c>
      <c r="F134" t="s">
        <v>2653</v>
      </c>
      <c r="H134" t="s">
        <v>3059</v>
      </c>
      <c r="I134" t="s">
        <v>10</v>
      </c>
      <c r="K134">
        <v>25.084902</v>
      </c>
      <c r="L134">
        <v>25.084902</v>
      </c>
      <c r="M134">
        <v>25.914341</v>
      </c>
      <c r="N134">
        <v>26.833994000000001</v>
      </c>
      <c r="O134">
        <v>27.034635999999999</v>
      </c>
      <c r="P134">
        <v>27.370470000000001</v>
      </c>
      <c r="Q134">
        <v>27.833943999999999</v>
      </c>
      <c r="R134">
        <v>28.309189</v>
      </c>
      <c r="S134">
        <v>29.390678000000001</v>
      </c>
      <c r="T134">
        <v>30.029602000000001</v>
      </c>
      <c r="U134">
        <v>30.490041999999999</v>
      </c>
      <c r="V134">
        <v>31.055026999999999</v>
      </c>
      <c r="W134">
        <v>31.460491000000001</v>
      </c>
      <c r="X134">
        <v>31.858868000000001</v>
      </c>
      <c r="Y134">
        <v>32.035065000000003</v>
      </c>
      <c r="Z134">
        <v>32.265224000000003</v>
      </c>
      <c r="AA134">
        <v>32.540165000000002</v>
      </c>
      <c r="AB134">
        <v>32.642719</v>
      </c>
      <c r="AC134">
        <v>32.859839999999998</v>
      </c>
      <c r="AD134">
        <v>32.474826999999998</v>
      </c>
      <c r="AE134">
        <v>32.336329999999997</v>
      </c>
      <c r="AF134">
        <v>32.758094999999997</v>
      </c>
      <c r="AG134">
        <v>33.080288000000003</v>
      </c>
      <c r="AH134">
        <v>33.233212000000002</v>
      </c>
      <c r="AI134">
        <v>33.717841999999997</v>
      </c>
      <c r="AJ134">
        <v>33.584147999999999</v>
      </c>
      <c r="AK134">
        <v>33.558509999999998</v>
      </c>
      <c r="AL134">
        <v>33.300133000000002</v>
      </c>
      <c r="AM134">
        <v>33.547573</v>
      </c>
      <c r="AN134">
        <v>33.726180999999997</v>
      </c>
      <c r="AO134" s="1">
        <v>0.01</v>
      </c>
    </row>
    <row r="135" spans="1:41" hidden="1" x14ac:dyDescent="0.2">
      <c r="A135" t="s">
        <v>2704</v>
      </c>
      <c r="B135" t="s">
        <v>83</v>
      </c>
      <c r="C135" t="s">
        <v>2648</v>
      </c>
      <c r="D135" t="s">
        <v>2672</v>
      </c>
      <c r="E135" t="s">
        <v>2666</v>
      </c>
      <c r="I135" t="s">
        <v>10</v>
      </c>
    </row>
    <row r="136" spans="1:41" x14ac:dyDescent="0.2">
      <c r="A136" t="s">
        <v>2704</v>
      </c>
      <c r="B136" t="s">
        <v>11</v>
      </c>
      <c r="C136" t="s">
        <v>2648</v>
      </c>
      <c r="D136" t="s">
        <v>2672</v>
      </c>
      <c r="E136" t="s">
        <v>2666</v>
      </c>
      <c r="F136" t="s">
        <v>2651</v>
      </c>
      <c r="H136" t="s">
        <v>3060</v>
      </c>
      <c r="I136" t="s">
        <v>10</v>
      </c>
      <c r="K136">
        <v>25.556322000000002</v>
      </c>
      <c r="L136">
        <v>24.522922999999999</v>
      </c>
      <c r="M136">
        <v>21.723541000000001</v>
      </c>
      <c r="N136">
        <v>21.521894</v>
      </c>
      <c r="O136">
        <v>21.251289</v>
      </c>
      <c r="P136">
        <v>21.448772000000002</v>
      </c>
      <c r="Q136">
        <v>21.691123999999999</v>
      </c>
      <c r="R136">
        <v>21.929676000000001</v>
      </c>
      <c r="S136">
        <v>22.11009</v>
      </c>
      <c r="T136">
        <v>22.684464999999999</v>
      </c>
      <c r="U136">
        <v>22.977982000000001</v>
      </c>
      <c r="V136">
        <v>23.234701000000001</v>
      </c>
      <c r="W136">
        <v>23.369980000000002</v>
      </c>
      <c r="X136">
        <v>23.576841000000002</v>
      </c>
      <c r="Y136">
        <v>23.673161</v>
      </c>
      <c r="Z136">
        <v>23.855851999999999</v>
      </c>
      <c r="AA136">
        <v>24.019081</v>
      </c>
      <c r="AB136">
        <v>24.292603</v>
      </c>
      <c r="AC136">
        <v>24.294125000000001</v>
      </c>
      <c r="AD136">
        <v>24.522386999999998</v>
      </c>
      <c r="AE136">
        <v>24.671761</v>
      </c>
      <c r="AF136">
        <v>24.701908</v>
      </c>
      <c r="AG136">
        <v>24.939534999999999</v>
      </c>
      <c r="AH136">
        <v>25.186032999999998</v>
      </c>
      <c r="AI136">
        <v>25.257542000000001</v>
      </c>
      <c r="AJ136">
        <v>25.474088999999999</v>
      </c>
      <c r="AK136">
        <v>25.559111000000001</v>
      </c>
      <c r="AL136">
        <v>25.492190999999998</v>
      </c>
      <c r="AM136">
        <v>25.512035000000001</v>
      </c>
      <c r="AN136">
        <v>25.493639000000002</v>
      </c>
      <c r="AO136" s="1">
        <v>0</v>
      </c>
    </row>
    <row r="137" spans="1:41" x14ac:dyDescent="0.2">
      <c r="A137" t="s">
        <v>2704</v>
      </c>
      <c r="B137" t="s">
        <v>13</v>
      </c>
      <c r="C137" t="s">
        <v>2648</v>
      </c>
      <c r="D137" t="s">
        <v>2672</v>
      </c>
      <c r="E137" t="s">
        <v>2666</v>
      </c>
      <c r="F137" t="s">
        <v>2652</v>
      </c>
      <c r="H137" t="s">
        <v>3061</v>
      </c>
      <c r="I137" t="s">
        <v>10</v>
      </c>
      <c r="K137">
        <v>25.556319999999999</v>
      </c>
      <c r="L137">
        <v>24.522924</v>
      </c>
      <c r="M137">
        <v>21.393469</v>
      </c>
      <c r="N137">
        <v>20.671468999999998</v>
      </c>
      <c r="O137">
        <v>20.331568000000001</v>
      </c>
      <c r="P137">
        <v>20.415334999999999</v>
      </c>
      <c r="Q137">
        <v>20.641216</v>
      </c>
      <c r="R137">
        <v>20.711348999999998</v>
      </c>
      <c r="S137">
        <v>20.823906000000001</v>
      </c>
      <c r="T137">
        <v>21.092652999999999</v>
      </c>
      <c r="U137">
        <v>21.233196</v>
      </c>
      <c r="V137">
        <v>21.411183999999999</v>
      </c>
      <c r="W137">
        <v>21.429559999999999</v>
      </c>
      <c r="X137">
        <v>21.419112999999999</v>
      </c>
      <c r="Y137">
        <v>21.425404</v>
      </c>
      <c r="Z137">
        <v>21.434155000000001</v>
      </c>
      <c r="AA137">
        <v>21.370643999999999</v>
      </c>
      <c r="AB137">
        <v>21.521826000000001</v>
      </c>
      <c r="AC137">
        <v>21.566707999999998</v>
      </c>
      <c r="AD137">
        <v>21.962107</v>
      </c>
      <c r="AE137">
        <v>22.081827000000001</v>
      </c>
      <c r="AF137">
        <v>22.136742000000002</v>
      </c>
      <c r="AG137">
        <v>22.301874000000002</v>
      </c>
      <c r="AH137">
        <v>22.426227999999998</v>
      </c>
      <c r="AI137">
        <v>22.462250000000001</v>
      </c>
      <c r="AJ137">
        <v>22.613705</v>
      </c>
      <c r="AK137">
        <v>22.468720999999999</v>
      </c>
      <c r="AL137">
        <v>22.566025</v>
      </c>
      <c r="AM137">
        <v>22.827154</v>
      </c>
      <c r="AN137">
        <v>23.054659000000001</v>
      </c>
      <c r="AO137" s="1">
        <v>-4.0000000000000001E-3</v>
      </c>
    </row>
    <row r="138" spans="1:41" x14ac:dyDescent="0.2">
      <c r="A138" t="s">
        <v>2704</v>
      </c>
      <c r="B138" t="s">
        <v>15</v>
      </c>
      <c r="C138" t="s">
        <v>2648</v>
      </c>
      <c r="D138" t="s">
        <v>2672</v>
      </c>
      <c r="E138" t="s">
        <v>2666</v>
      </c>
      <c r="F138" t="s">
        <v>2653</v>
      </c>
      <c r="H138" t="s">
        <v>3062</v>
      </c>
      <c r="I138" t="s">
        <v>10</v>
      </c>
      <c r="K138">
        <v>25.556322000000002</v>
      </c>
      <c r="L138">
        <v>24.522924</v>
      </c>
      <c r="M138">
        <v>21.64818</v>
      </c>
      <c r="N138">
        <v>22.422910999999999</v>
      </c>
      <c r="O138">
        <v>22.586960000000001</v>
      </c>
      <c r="P138">
        <v>22.858792999999999</v>
      </c>
      <c r="Q138">
        <v>23.229790000000001</v>
      </c>
      <c r="R138">
        <v>23.602495000000001</v>
      </c>
      <c r="S138">
        <v>24.526682000000001</v>
      </c>
      <c r="T138">
        <v>25.061789000000001</v>
      </c>
      <c r="U138">
        <v>25.444186999999999</v>
      </c>
      <c r="V138">
        <v>25.915838000000001</v>
      </c>
      <c r="W138">
        <v>26.254169000000001</v>
      </c>
      <c r="X138">
        <v>26.576654000000001</v>
      </c>
      <c r="Y138">
        <v>26.709555000000002</v>
      </c>
      <c r="Z138">
        <v>26.919363000000001</v>
      </c>
      <c r="AA138">
        <v>27.132304999999999</v>
      </c>
      <c r="AB138">
        <v>27.217834</v>
      </c>
      <c r="AC138">
        <v>27.406986</v>
      </c>
      <c r="AD138">
        <v>27.089915999999999</v>
      </c>
      <c r="AE138">
        <v>26.977094999999998</v>
      </c>
      <c r="AF138">
        <v>27.297612999999998</v>
      </c>
      <c r="AG138">
        <v>27.564169</v>
      </c>
      <c r="AH138">
        <v>27.723101</v>
      </c>
      <c r="AI138">
        <v>28.109687999999998</v>
      </c>
      <c r="AJ138">
        <v>28.000516999999999</v>
      </c>
      <c r="AK138">
        <v>27.978038999999999</v>
      </c>
      <c r="AL138">
        <v>27.778773999999999</v>
      </c>
      <c r="AM138">
        <v>27.985354999999998</v>
      </c>
      <c r="AN138">
        <v>28.140598000000001</v>
      </c>
      <c r="AO138" s="1">
        <v>3.0000000000000001E-3</v>
      </c>
    </row>
    <row r="139" spans="1:41" hidden="1" x14ac:dyDescent="0.2">
      <c r="A139" t="s">
        <v>2704</v>
      </c>
      <c r="B139" t="s">
        <v>87</v>
      </c>
      <c r="C139" t="s">
        <v>2648</v>
      </c>
      <c r="D139" t="s">
        <v>2672</v>
      </c>
      <c r="E139" t="s">
        <v>2667</v>
      </c>
      <c r="I139" t="s">
        <v>10</v>
      </c>
    </row>
    <row r="140" spans="1:41" x14ac:dyDescent="0.2">
      <c r="A140" t="s">
        <v>2704</v>
      </c>
      <c r="B140" t="s">
        <v>11</v>
      </c>
      <c r="C140" t="s">
        <v>2648</v>
      </c>
      <c r="D140" t="s">
        <v>2672</v>
      </c>
      <c r="E140" t="s">
        <v>2667</v>
      </c>
      <c r="F140" t="s">
        <v>2651</v>
      </c>
      <c r="H140" t="s">
        <v>3063</v>
      </c>
      <c r="I140" t="s">
        <v>10</v>
      </c>
      <c r="K140">
        <v>14.612163000000001</v>
      </c>
      <c r="L140">
        <v>15.129591</v>
      </c>
      <c r="M140">
        <v>14.071358</v>
      </c>
      <c r="N140">
        <v>15.164351</v>
      </c>
      <c r="O140">
        <v>15.164463</v>
      </c>
      <c r="P140">
        <v>15.27829</v>
      </c>
      <c r="Q140">
        <v>15.501832</v>
      </c>
      <c r="R140">
        <v>15.774134</v>
      </c>
      <c r="S140">
        <v>15.932620999999999</v>
      </c>
      <c r="T140">
        <v>15.909235000000001</v>
      </c>
      <c r="U140">
        <v>16.284625999999999</v>
      </c>
      <c r="V140">
        <v>16.466978000000001</v>
      </c>
      <c r="W140">
        <v>16.594555</v>
      </c>
      <c r="X140">
        <v>16.690290000000001</v>
      </c>
      <c r="Y140">
        <v>16.813317999999999</v>
      </c>
      <c r="Z140">
        <v>17.020702</v>
      </c>
      <c r="AA140">
        <v>17.271993999999999</v>
      </c>
      <c r="AB140">
        <v>17.433001000000001</v>
      </c>
      <c r="AC140">
        <v>17.521464999999999</v>
      </c>
      <c r="AD140">
        <v>17.670694000000001</v>
      </c>
      <c r="AE140">
        <v>17.803315999999999</v>
      </c>
      <c r="AF140">
        <v>17.834140999999999</v>
      </c>
      <c r="AG140">
        <v>18.11129</v>
      </c>
      <c r="AH140">
        <v>18.420003999999999</v>
      </c>
      <c r="AI140">
        <v>18.526071999999999</v>
      </c>
      <c r="AJ140">
        <v>18.727314</v>
      </c>
      <c r="AK140">
        <v>18.806927000000002</v>
      </c>
      <c r="AL140">
        <v>18.781054000000001</v>
      </c>
      <c r="AM140">
        <v>18.830020999999999</v>
      </c>
      <c r="AN140">
        <v>18.753689000000001</v>
      </c>
      <c r="AO140" s="1">
        <v>8.9999999999999993E-3</v>
      </c>
    </row>
    <row r="141" spans="1:41" x14ac:dyDescent="0.2">
      <c r="A141" t="s">
        <v>2704</v>
      </c>
      <c r="B141" t="s">
        <v>13</v>
      </c>
      <c r="C141" t="s">
        <v>2648</v>
      </c>
      <c r="D141" t="s">
        <v>2672</v>
      </c>
      <c r="E141" t="s">
        <v>2667</v>
      </c>
      <c r="F141" t="s">
        <v>2652</v>
      </c>
      <c r="H141" t="s">
        <v>3064</v>
      </c>
      <c r="I141" t="s">
        <v>10</v>
      </c>
      <c r="K141">
        <v>14.612163000000001</v>
      </c>
      <c r="L141">
        <v>15.129591</v>
      </c>
      <c r="M141">
        <v>13.649848</v>
      </c>
      <c r="N141">
        <v>14.119961999999999</v>
      </c>
      <c r="O141">
        <v>14.041302999999999</v>
      </c>
      <c r="P141">
        <v>14.166007</v>
      </c>
      <c r="Q141">
        <v>14.391978999999999</v>
      </c>
      <c r="R141">
        <v>14.628522999999999</v>
      </c>
      <c r="S141">
        <v>14.770638999999999</v>
      </c>
      <c r="T141">
        <v>14.726559</v>
      </c>
      <c r="U141">
        <v>14.850032000000001</v>
      </c>
      <c r="V141">
        <v>14.986973000000001</v>
      </c>
      <c r="W141">
        <v>14.971394999999999</v>
      </c>
      <c r="X141">
        <v>14.82549</v>
      </c>
      <c r="Y141">
        <v>14.852312</v>
      </c>
      <c r="Z141">
        <v>14.830823000000001</v>
      </c>
      <c r="AA141">
        <v>14.868200999999999</v>
      </c>
      <c r="AB141">
        <v>15.037049</v>
      </c>
      <c r="AC141">
        <v>15.041065</v>
      </c>
      <c r="AD141">
        <v>15.384366</v>
      </c>
      <c r="AE141">
        <v>15.531081</v>
      </c>
      <c r="AF141">
        <v>15.524540999999999</v>
      </c>
      <c r="AG141">
        <v>15.849501999999999</v>
      </c>
      <c r="AH141">
        <v>15.990872</v>
      </c>
      <c r="AI141">
        <v>16.064508</v>
      </c>
      <c r="AJ141">
        <v>16.287763999999999</v>
      </c>
      <c r="AK141">
        <v>16.187424</v>
      </c>
      <c r="AL141">
        <v>16.266521000000001</v>
      </c>
      <c r="AM141">
        <v>16.525922999999999</v>
      </c>
      <c r="AN141">
        <v>16.675940000000001</v>
      </c>
      <c r="AO141" s="1">
        <v>5.0000000000000001E-3</v>
      </c>
    </row>
    <row r="142" spans="1:41" x14ac:dyDescent="0.2">
      <c r="A142" t="s">
        <v>2704</v>
      </c>
      <c r="B142" t="s">
        <v>15</v>
      </c>
      <c r="C142" t="s">
        <v>2648</v>
      </c>
      <c r="D142" t="s">
        <v>2672</v>
      </c>
      <c r="E142" t="s">
        <v>2667</v>
      </c>
      <c r="F142" t="s">
        <v>2653</v>
      </c>
      <c r="H142" t="s">
        <v>3065</v>
      </c>
      <c r="I142" t="s">
        <v>10</v>
      </c>
      <c r="K142">
        <v>14.612163000000001</v>
      </c>
      <c r="L142">
        <v>15.129591</v>
      </c>
      <c r="M142">
        <v>14.000683</v>
      </c>
      <c r="N142">
        <v>15.404263</v>
      </c>
      <c r="O142">
        <v>15.790844999999999</v>
      </c>
      <c r="P142">
        <v>16.046821999999999</v>
      </c>
      <c r="Q142">
        <v>16.357996</v>
      </c>
      <c r="R142">
        <v>16.947405</v>
      </c>
      <c r="S142">
        <v>17.960626999999999</v>
      </c>
      <c r="T142">
        <v>18.247025000000001</v>
      </c>
      <c r="U142">
        <v>18.723099000000001</v>
      </c>
      <c r="V142">
        <v>19.105318</v>
      </c>
      <c r="W142">
        <v>19.408438</v>
      </c>
      <c r="X142">
        <v>19.600944999999999</v>
      </c>
      <c r="Y142">
        <v>19.696467999999999</v>
      </c>
      <c r="Z142">
        <v>19.897933999999999</v>
      </c>
      <c r="AA142">
        <v>20.196777000000001</v>
      </c>
      <c r="AB142">
        <v>20.291491000000001</v>
      </c>
      <c r="AC142">
        <v>20.422356000000001</v>
      </c>
      <c r="AD142">
        <v>20.128208000000001</v>
      </c>
      <c r="AE142">
        <v>20.128679000000002</v>
      </c>
      <c r="AF142">
        <v>20.231283000000001</v>
      </c>
      <c r="AG142">
        <v>20.536137</v>
      </c>
      <c r="AH142">
        <v>20.739129999999999</v>
      </c>
      <c r="AI142">
        <v>21.117156999999999</v>
      </c>
      <c r="AJ142">
        <v>21.235312</v>
      </c>
      <c r="AK142">
        <v>21.322258000000001</v>
      </c>
      <c r="AL142">
        <v>21.155833999999999</v>
      </c>
      <c r="AM142">
        <v>21.200009999999999</v>
      </c>
      <c r="AN142">
        <v>21.273796000000001</v>
      </c>
      <c r="AO142" s="1">
        <v>1.2999999999999999E-2</v>
      </c>
    </row>
    <row r="143" spans="1:41" hidden="1" x14ac:dyDescent="0.2">
      <c r="A143" t="s">
        <v>2704</v>
      </c>
      <c r="B143" t="s">
        <v>17</v>
      </c>
      <c r="C143" t="s">
        <v>2648</v>
      </c>
      <c r="D143" t="s">
        <v>2672</v>
      </c>
      <c r="E143" t="s">
        <v>2654</v>
      </c>
      <c r="I143" t="s">
        <v>10</v>
      </c>
    </row>
    <row r="144" spans="1:41" x14ac:dyDescent="0.2">
      <c r="A144" t="s">
        <v>2704</v>
      </c>
      <c r="B144" t="s">
        <v>11</v>
      </c>
      <c r="C144" t="s">
        <v>2648</v>
      </c>
      <c r="D144" t="s">
        <v>2672</v>
      </c>
      <c r="E144" t="s">
        <v>2654</v>
      </c>
      <c r="F144" t="s">
        <v>2651</v>
      </c>
      <c r="H144" t="s">
        <v>3066</v>
      </c>
      <c r="I144" t="s">
        <v>10</v>
      </c>
      <c r="K144">
        <v>22.645392999999999</v>
      </c>
      <c r="L144">
        <v>21.971598</v>
      </c>
      <c r="M144">
        <v>21.067274000000001</v>
      </c>
      <c r="N144">
        <v>21.766228000000002</v>
      </c>
      <c r="O144">
        <v>21.655366999999998</v>
      </c>
      <c r="P144">
        <v>21.561274000000001</v>
      </c>
      <c r="Q144">
        <v>21.547350000000002</v>
      </c>
      <c r="R144">
        <v>21.723284</v>
      </c>
      <c r="S144">
        <v>21.838025999999999</v>
      </c>
      <c r="T144">
        <v>21.793227999999999</v>
      </c>
      <c r="U144">
        <v>22.048658</v>
      </c>
      <c r="V144">
        <v>22.137274000000001</v>
      </c>
      <c r="W144">
        <v>22.214269999999999</v>
      </c>
      <c r="X144">
        <v>22.239058</v>
      </c>
      <c r="Y144">
        <v>22.324165000000001</v>
      </c>
      <c r="Z144">
        <v>22.484102</v>
      </c>
      <c r="AA144">
        <v>22.687977</v>
      </c>
      <c r="AB144">
        <v>22.808509999999998</v>
      </c>
      <c r="AC144">
        <v>22.869705</v>
      </c>
      <c r="AD144">
        <v>23.066714999999999</v>
      </c>
      <c r="AE144">
        <v>23.168883999999998</v>
      </c>
      <c r="AF144">
        <v>23.169636000000001</v>
      </c>
      <c r="AG144">
        <v>23.424648000000001</v>
      </c>
      <c r="AH144">
        <v>23.696601999999999</v>
      </c>
      <c r="AI144">
        <v>23.783166999999999</v>
      </c>
      <c r="AJ144">
        <v>23.952736000000002</v>
      </c>
      <c r="AK144">
        <v>23.997419000000001</v>
      </c>
      <c r="AL144">
        <v>23.942841999999999</v>
      </c>
      <c r="AM144">
        <v>23.898734999999999</v>
      </c>
      <c r="AN144">
        <v>23.806011000000002</v>
      </c>
      <c r="AO144" s="1">
        <v>2E-3</v>
      </c>
    </row>
    <row r="145" spans="1:41" x14ac:dyDescent="0.2">
      <c r="A145" t="s">
        <v>2704</v>
      </c>
      <c r="B145" t="s">
        <v>13</v>
      </c>
      <c r="C145" t="s">
        <v>2648</v>
      </c>
      <c r="D145" t="s">
        <v>2672</v>
      </c>
      <c r="E145" t="s">
        <v>2654</v>
      </c>
      <c r="F145" t="s">
        <v>2652</v>
      </c>
      <c r="H145" t="s">
        <v>3067</v>
      </c>
      <c r="I145" t="s">
        <v>10</v>
      </c>
      <c r="K145">
        <v>22.645378000000001</v>
      </c>
      <c r="L145">
        <v>21.978103999999998</v>
      </c>
      <c r="M145">
        <v>20.608082</v>
      </c>
      <c r="N145">
        <v>20.823699999999999</v>
      </c>
      <c r="O145">
        <v>20.648882</v>
      </c>
      <c r="P145">
        <v>20.571141999999998</v>
      </c>
      <c r="Q145">
        <v>20.619119999999999</v>
      </c>
      <c r="R145">
        <v>20.747388999999998</v>
      </c>
      <c r="S145">
        <v>20.801856999999998</v>
      </c>
      <c r="T145">
        <v>20.715959999999999</v>
      </c>
      <c r="U145">
        <v>20.717428000000002</v>
      </c>
      <c r="V145">
        <v>20.753008000000001</v>
      </c>
      <c r="W145">
        <v>20.759159</v>
      </c>
      <c r="X145">
        <v>20.576077999999999</v>
      </c>
      <c r="Y145">
        <v>20.537210000000002</v>
      </c>
      <c r="Z145">
        <v>20.509411</v>
      </c>
      <c r="AA145">
        <v>20.510058999999998</v>
      </c>
      <c r="AB145">
        <v>20.565327</v>
      </c>
      <c r="AC145">
        <v>20.563112</v>
      </c>
      <c r="AD145">
        <v>20.850947999999999</v>
      </c>
      <c r="AE145">
        <v>20.980345</v>
      </c>
      <c r="AF145">
        <v>20.981556000000001</v>
      </c>
      <c r="AG145">
        <v>21.224903000000001</v>
      </c>
      <c r="AH145">
        <v>21.337140999999999</v>
      </c>
      <c r="AI145">
        <v>21.378719</v>
      </c>
      <c r="AJ145">
        <v>21.613001000000001</v>
      </c>
      <c r="AK145">
        <v>21.479258000000002</v>
      </c>
      <c r="AL145">
        <v>21.522371</v>
      </c>
      <c r="AM145">
        <v>21.720333</v>
      </c>
      <c r="AN145">
        <v>21.785568000000001</v>
      </c>
      <c r="AO145" s="1">
        <v>-1E-3</v>
      </c>
    </row>
    <row r="146" spans="1:41" x14ac:dyDescent="0.2">
      <c r="A146" t="s">
        <v>2704</v>
      </c>
      <c r="B146" t="s">
        <v>15</v>
      </c>
      <c r="C146" t="s">
        <v>2648</v>
      </c>
      <c r="D146" t="s">
        <v>2672</v>
      </c>
      <c r="E146" t="s">
        <v>2654</v>
      </c>
      <c r="F146" t="s">
        <v>2653</v>
      </c>
      <c r="H146" t="s">
        <v>3068</v>
      </c>
      <c r="I146" t="s">
        <v>10</v>
      </c>
      <c r="K146">
        <v>22.645395000000001</v>
      </c>
      <c r="L146">
        <v>21.977810000000002</v>
      </c>
      <c r="M146">
        <v>20.974525</v>
      </c>
      <c r="N146">
        <v>22.028836999999999</v>
      </c>
      <c r="O146">
        <v>22.249486999999998</v>
      </c>
      <c r="P146">
        <v>22.322507999999999</v>
      </c>
      <c r="Q146">
        <v>22.471979000000001</v>
      </c>
      <c r="R146">
        <v>22.938541000000001</v>
      </c>
      <c r="S146">
        <v>23.843938999999999</v>
      </c>
      <c r="T146">
        <v>24.088839</v>
      </c>
      <c r="U146">
        <v>24.426532999999999</v>
      </c>
      <c r="V146">
        <v>24.732531000000002</v>
      </c>
      <c r="W146">
        <v>24.988226000000001</v>
      </c>
      <c r="X146">
        <v>25.196003000000001</v>
      </c>
      <c r="Y146">
        <v>25.279572999999999</v>
      </c>
      <c r="Z146">
        <v>25.448792000000001</v>
      </c>
      <c r="AA146">
        <v>25.691381</v>
      </c>
      <c r="AB146">
        <v>25.75066</v>
      </c>
      <c r="AC146">
        <v>25.85812</v>
      </c>
      <c r="AD146">
        <v>25.470897999999998</v>
      </c>
      <c r="AE146">
        <v>25.423145000000002</v>
      </c>
      <c r="AF146">
        <v>25.495398000000002</v>
      </c>
      <c r="AG146">
        <v>25.777567000000001</v>
      </c>
      <c r="AH146">
        <v>25.976395</v>
      </c>
      <c r="AI146">
        <v>26.321867000000001</v>
      </c>
      <c r="AJ146">
        <v>26.403411999999999</v>
      </c>
      <c r="AK146">
        <v>26.446014000000002</v>
      </c>
      <c r="AL146">
        <v>26.255151999999999</v>
      </c>
      <c r="AM146">
        <v>26.247505</v>
      </c>
      <c r="AN146">
        <v>26.352319999999999</v>
      </c>
      <c r="AO146" s="1">
        <v>5.0000000000000001E-3</v>
      </c>
    </row>
    <row r="147" spans="1:41" hidden="1" x14ac:dyDescent="0.2">
      <c r="A147" t="s">
        <v>2704</v>
      </c>
      <c r="B147" t="s">
        <v>36</v>
      </c>
      <c r="C147" t="s">
        <v>2648</v>
      </c>
      <c r="D147" t="s">
        <v>2672</v>
      </c>
      <c r="E147" t="s">
        <v>2660</v>
      </c>
      <c r="I147" t="s">
        <v>10</v>
      </c>
    </row>
    <row r="148" spans="1:41" hidden="1" x14ac:dyDescent="0.2">
      <c r="A148" t="s">
        <v>2704</v>
      </c>
      <c r="B148" t="s">
        <v>11</v>
      </c>
      <c r="C148" t="s">
        <v>2648</v>
      </c>
      <c r="D148" t="s">
        <v>2672</v>
      </c>
      <c r="E148" t="s">
        <v>2660</v>
      </c>
      <c r="F148" t="s">
        <v>2651</v>
      </c>
      <c r="H148" t="s">
        <v>3069</v>
      </c>
      <c r="I148" t="s">
        <v>10</v>
      </c>
      <c r="K148">
        <v>7.9679060000000002</v>
      </c>
      <c r="L148">
        <v>7.4445360000000003</v>
      </c>
      <c r="M148">
        <v>9.126144</v>
      </c>
      <c r="N148">
        <v>10.151942999999999</v>
      </c>
      <c r="O148">
        <v>10.369983</v>
      </c>
      <c r="P148">
        <v>10.624691</v>
      </c>
      <c r="Q148">
        <v>11.062267</v>
      </c>
      <c r="R148">
        <v>11.264521</v>
      </c>
      <c r="S148">
        <v>11.361986</v>
      </c>
      <c r="T148">
        <v>11.515364</v>
      </c>
      <c r="U148">
        <v>11.697087</v>
      </c>
      <c r="V148">
        <v>11.83686</v>
      </c>
      <c r="W148">
        <v>11.957003</v>
      </c>
      <c r="X148">
        <v>11.969836000000001</v>
      </c>
      <c r="Y148">
        <v>11.989832</v>
      </c>
      <c r="Z148">
        <v>11.924873</v>
      </c>
      <c r="AA148">
        <v>11.849478</v>
      </c>
      <c r="AB148">
        <v>12.090515999999999</v>
      </c>
      <c r="AC148">
        <v>11.950519</v>
      </c>
      <c r="AD148">
        <v>12.46419</v>
      </c>
      <c r="AE148">
        <v>12.631359</v>
      </c>
      <c r="AF148">
        <v>12.767763</v>
      </c>
      <c r="AG148">
        <v>13.129925999999999</v>
      </c>
      <c r="AH148">
        <v>13.369342</v>
      </c>
      <c r="AI148">
        <v>13.442688</v>
      </c>
      <c r="AJ148">
        <v>13.615639</v>
      </c>
      <c r="AK148">
        <v>13.669971</v>
      </c>
      <c r="AL148">
        <v>13.650829</v>
      </c>
      <c r="AM148">
        <v>13.661448</v>
      </c>
      <c r="AN148">
        <v>13.618746</v>
      </c>
      <c r="AO148" s="1">
        <v>1.9E-2</v>
      </c>
    </row>
    <row r="149" spans="1:41" hidden="1" x14ac:dyDescent="0.2">
      <c r="A149" t="s">
        <v>2704</v>
      </c>
      <c r="B149" t="s">
        <v>13</v>
      </c>
      <c r="C149" t="s">
        <v>2648</v>
      </c>
      <c r="D149" t="s">
        <v>2672</v>
      </c>
      <c r="E149" t="s">
        <v>2660</v>
      </c>
      <c r="F149" t="s">
        <v>2652</v>
      </c>
      <c r="H149" t="s">
        <v>3070</v>
      </c>
      <c r="I149" t="s">
        <v>10</v>
      </c>
      <c r="K149">
        <v>7.9682370000000002</v>
      </c>
      <c r="L149">
        <v>7.4394239999999998</v>
      </c>
      <c r="M149">
        <v>8.7794340000000002</v>
      </c>
      <c r="N149">
        <v>9.6023399999999999</v>
      </c>
      <c r="O149">
        <v>9.7600470000000001</v>
      </c>
      <c r="P149">
        <v>10.057664000000001</v>
      </c>
      <c r="Q149">
        <v>10.479506000000001</v>
      </c>
      <c r="R149">
        <v>10.630922</v>
      </c>
      <c r="S149">
        <v>10.730026000000001</v>
      </c>
      <c r="T149">
        <v>10.797318000000001</v>
      </c>
      <c r="U149">
        <v>10.881399999999999</v>
      </c>
      <c r="V149">
        <v>10.988697</v>
      </c>
      <c r="W149">
        <v>11.030817000000001</v>
      </c>
      <c r="X149">
        <v>10.980829</v>
      </c>
      <c r="Y149">
        <v>11.000322000000001</v>
      </c>
      <c r="Z149">
        <v>11.026695</v>
      </c>
      <c r="AA149">
        <v>11.033242</v>
      </c>
      <c r="AB149">
        <v>11.173018000000001</v>
      </c>
      <c r="AC149">
        <v>11.175281999999999</v>
      </c>
      <c r="AD149">
        <v>11.489299000000001</v>
      </c>
      <c r="AE149">
        <v>11.671953</v>
      </c>
      <c r="AF149">
        <v>11.721420999999999</v>
      </c>
      <c r="AG149">
        <v>11.868281</v>
      </c>
      <c r="AH149">
        <v>11.984676</v>
      </c>
      <c r="AI149">
        <v>12.046288000000001</v>
      </c>
      <c r="AJ149">
        <v>12.267874000000001</v>
      </c>
      <c r="AK149">
        <v>12.163143</v>
      </c>
      <c r="AL149">
        <v>12.213048000000001</v>
      </c>
      <c r="AM149">
        <v>12.380864000000001</v>
      </c>
      <c r="AN149">
        <v>12.435408000000001</v>
      </c>
      <c r="AO149" s="1">
        <v>1.4999999999999999E-2</v>
      </c>
    </row>
    <row r="150" spans="1:41" hidden="1" x14ac:dyDescent="0.2">
      <c r="A150" t="s">
        <v>2704</v>
      </c>
      <c r="B150" t="s">
        <v>15</v>
      </c>
      <c r="C150" t="s">
        <v>2648</v>
      </c>
      <c r="D150" t="s">
        <v>2672</v>
      </c>
      <c r="E150" t="s">
        <v>2660</v>
      </c>
      <c r="F150" t="s">
        <v>2653</v>
      </c>
      <c r="H150" t="s">
        <v>3071</v>
      </c>
      <c r="I150" t="s">
        <v>10</v>
      </c>
      <c r="K150">
        <v>7.9677930000000003</v>
      </c>
      <c r="L150">
        <v>7.4468259999999997</v>
      </c>
      <c r="M150">
        <v>9.4173950000000008</v>
      </c>
      <c r="N150">
        <v>10.646729000000001</v>
      </c>
      <c r="O150">
        <v>10.897003</v>
      </c>
      <c r="P150">
        <v>11.323689</v>
      </c>
      <c r="Q150">
        <v>11.840258</v>
      </c>
      <c r="R150">
        <v>12.197525000000001</v>
      </c>
      <c r="S150">
        <v>12.964843999999999</v>
      </c>
      <c r="T150">
        <v>13.061673000000001</v>
      </c>
      <c r="U150">
        <v>13.280964000000001</v>
      </c>
      <c r="V150">
        <v>13.589168000000001</v>
      </c>
      <c r="W150">
        <v>13.864703</v>
      </c>
      <c r="X150">
        <v>13.979736000000001</v>
      </c>
      <c r="Y150">
        <v>13.966516</v>
      </c>
      <c r="Z150">
        <v>14.212135</v>
      </c>
      <c r="AA150">
        <v>14.122583000000001</v>
      </c>
      <c r="AB150">
        <v>14.517346</v>
      </c>
      <c r="AC150">
        <v>14.367107000000001</v>
      </c>
      <c r="AD150">
        <v>14.700224</v>
      </c>
      <c r="AE150">
        <v>14.847780999999999</v>
      </c>
      <c r="AF150">
        <v>14.955901000000001</v>
      </c>
      <c r="AG150">
        <v>15.230631000000001</v>
      </c>
      <c r="AH150">
        <v>15.1708</v>
      </c>
      <c r="AI150">
        <v>15.265643000000001</v>
      </c>
      <c r="AJ150">
        <v>15.438367</v>
      </c>
      <c r="AK150">
        <v>15.447364</v>
      </c>
      <c r="AL150">
        <v>15.520189</v>
      </c>
      <c r="AM150">
        <v>15.59595</v>
      </c>
      <c r="AN150">
        <v>15.562391999999999</v>
      </c>
      <c r="AO150" s="1">
        <v>2.3E-2</v>
      </c>
    </row>
    <row r="151" spans="1:41" hidden="1" x14ac:dyDescent="0.2">
      <c r="A151" t="s">
        <v>2704</v>
      </c>
      <c r="B151" t="s">
        <v>21</v>
      </c>
      <c r="C151" t="s">
        <v>2648</v>
      </c>
      <c r="D151" t="s">
        <v>2672</v>
      </c>
      <c r="E151" t="s">
        <v>2655</v>
      </c>
      <c r="I151" t="s">
        <v>10</v>
      </c>
    </row>
    <row r="152" spans="1:41" hidden="1" x14ac:dyDescent="0.2">
      <c r="A152" t="s">
        <v>2704</v>
      </c>
      <c r="B152" t="s">
        <v>11</v>
      </c>
      <c r="C152" t="s">
        <v>2648</v>
      </c>
      <c r="D152" t="s">
        <v>2672</v>
      </c>
      <c r="E152" t="s">
        <v>2655</v>
      </c>
      <c r="F152" t="s">
        <v>2651</v>
      </c>
      <c r="H152" t="s">
        <v>3072</v>
      </c>
      <c r="I152" t="s">
        <v>10</v>
      </c>
      <c r="K152">
        <v>6.7753620000000003</v>
      </c>
      <c r="L152">
        <v>6.6103100000000001</v>
      </c>
      <c r="M152">
        <v>6.0434830000000002</v>
      </c>
      <c r="N152">
        <v>5.6708049999999997</v>
      </c>
      <c r="O152">
        <v>5.4732810000000001</v>
      </c>
      <c r="P152">
        <v>5.43642</v>
      </c>
      <c r="Q152">
        <v>5.436572</v>
      </c>
      <c r="R152">
        <v>5.5580660000000002</v>
      </c>
      <c r="S152">
        <v>5.6729019999999997</v>
      </c>
      <c r="T152">
        <v>5.7597680000000002</v>
      </c>
      <c r="U152">
        <v>5.7897639999999999</v>
      </c>
      <c r="V152">
        <v>5.7883110000000002</v>
      </c>
      <c r="W152">
        <v>5.7771220000000003</v>
      </c>
      <c r="X152">
        <v>5.7180980000000003</v>
      </c>
      <c r="Y152">
        <v>5.6722469999999996</v>
      </c>
      <c r="Z152">
        <v>5.6420519999999996</v>
      </c>
      <c r="AA152">
        <v>5.62256</v>
      </c>
      <c r="AB152">
        <v>5.6179790000000001</v>
      </c>
      <c r="AC152">
        <v>5.5964669999999996</v>
      </c>
      <c r="AD152">
        <v>5.594773</v>
      </c>
      <c r="AE152">
        <v>5.5812020000000002</v>
      </c>
      <c r="AF152">
        <v>5.5534990000000004</v>
      </c>
      <c r="AG152">
        <v>5.5272370000000004</v>
      </c>
      <c r="AH152">
        <v>5.461379</v>
      </c>
      <c r="AI152">
        <v>5.4353809999999996</v>
      </c>
      <c r="AJ152">
        <v>5.404058</v>
      </c>
      <c r="AK152">
        <v>5.368131</v>
      </c>
      <c r="AL152">
        <v>5.3533330000000001</v>
      </c>
      <c r="AM152">
        <v>5.3331929999999996</v>
      </c>
      <c r="AN152">
        <v>5.3162589999999996</v>
      </c>
      <c r="AO152" s="1">
        <v>-8.0000000000000002E-3</v>
      </c>
    </row>
    <row r="153" spans="1:41" hidden="1" x14ac:dyDescent="0.2">
      <c r="A153" t="s">
        <v>2704</v>
      </c>
      <c r="B153" t="s">
        <v>13</v>
      </c>
      <c r="C153" t="s">
        <v>2648</v>
      </c>
      <c r="D153" t="s">
        <v>2672</v>
      </c>
      <c r="E153" t="s">
        <v>2655</v>
      </c>
      <c r="F153" t="s">
        <v>2652</v>
      </c>
      <c r="H153" t="s">
        <v>3073</v>
      </c>
      <c r="I153" t="s">
        <v>10</v>
      </c>
      <c r="K153">
        <v>6.7832030000000003</v>
      </c>
      <c r="L153">
        <v>6.353796</v>
      </c>
      <c r="M153">
        <v>5.6434730000000002</v>
      </c>
      <c r="N153">
        <v>5.147418</v>
      </c>
      <c r="O153">
        <v>4.9125880000000004</v>
      </c>
      <c r="P153">
        <v>4.8308400000000002</v>
      </c>
      <c r="Q153">
        <v>4.7700719999999999</v>
      </c>
      <c r="R153">
        <v>4.8113849999999996</v>
      </c>
      <c r="S153">
        <v>4.8559060000000001</v>
      </c>
      <c r="T153">
        <v>4.8943149999999997</v>
      </c>
      <c r="U153">
        <v>4.8834900000000001</v>
      </c>
      <c r="V153">
        <v>4.8247150000000003</v>
      </c>
      <c r="W153">
        <v>4.7828150000000003</v>
      </c>
      <c r="X153">
        <v>4.7298150000000003</v>
      </c>
      <c r="Y153">
        <v>4.6702729999999999</v>
      </c>
      <c r="Z153">
        <v>4.6235549999999996</v>
      </c>
      <c r="AA153">
        <v>4.5894870000000001</v>
      </c>
      <c r="AB153">
        <v>4.5336910000000001</v>
      </c>
      <c r="AC153">
        <v>4.4987659999999998</v>
      </c>
      <c r="AD153">
        <v>4.4496180000000001</v>
      </c>
      <c r="AE153">
        <v>4.4061430000000001</v>
      </c>
      <c r="AF153">
        <v>4.3374810000000004</v>
      </c>
      <c r="AG153">
        <v>4.2841839999999998</v>
      </c>
      <c r="AH153">
        <v>4.249835</v>
      </c>
      <c r="AI153">
        <v>4.2315750000000003</v>
      </c>
      <c r="AJ153">
        <v>4.2028629999999998</v>
      </c>
      <c r="AK153">
        <v>4.1630700000000003</v>
      </c>
      <c r="AL153">
        <v>4.1302269999999996</v>
      </c>
      <c r="AM153">
        <v>4.1150570000000002</v>
      </c>
      <c r="AN153">
        <v>4.0975279999999996</v>
      </c>
      <c r="AO153" s="1">
        <v>-1.7000000000000001E-2</v>
      </c>
    </row>
    <row r="154" spans="1:41" hidden="1" x14ac:dyDescent="0.2">
      <c r="A154" t="s">
        <v>2704</v>
      </c>
      <c r="B154" t="s">
        <v>15</v>
      </c>
      <c r="C154" t="s">
        <v>2648</v>
      </c>
      <c r="D154" t="s">
        <v>2672</v>
      </c>
      <c r="E154" t="s">
        <v>2655</v>
      </c>
      <c r="F154" t="s">
        <v>2653</v>
      </c>
      <c r="H154" t="s">
        <v>3074</v>
      </c>
      <c r="I154" t="s">
        <v>10</v>
      </c>
      <c r="K154">
        <v>6.7727979999999999</v>
      </c>
      <c r="L154">
        <v>7.2646730000000002</v>
      </c>
      <c r="M154">
        <v>6.9142210000000004</v>
      </c>
      <c r="N154">
        <v>6.864738</v>
      </c>
      <c r="O154">
        <v>6.8160610000000004</v>
      </c>
      <c r="P154">
        <v>6.9353230000000003</v>
      </c>
      <c r="Q154">
        <v>7.0472330000000003</v>
      </c>
      <c r="R154">
        <v>7.3391070000000003</v>
      </c>
      <c r="S154">
        <v>7.709797</v>
      </c>
      <c r="T154">
        <v>7.9236769999999996</v>
      </c>
      <c r="U154">
        <v>8.1814680000000006</v>
      </c>
      <c r="V154">
        <v>8.3991769999999999</v>
      </c>
      <c r="W154">
        <v>8.5743679999999998</v>
      </c>
      <c r="X154">
        <v>8.7179660000000005</v>
      </c>
      <c r="Y154">
        <v>8.7903739999999999</v>
      </c>
      <c r="Z154">
        <v>8.9228609999999993</v>
      </c>
      <c r="AA154">
        <v>8.9918549999999993</v>
      </c>
      <c r="AB154">
        <v>9.047879</v>
      </c>
      <c r="AC154">
        <v>9.1395649999999993</v>
      </c>
      <c r="AD154">
        <v>9.2570730000000001</v>
      </c>
      <c r="AE154">
        <v>9.2803579999999997</v>
      </c>
      <c r="AF154">
        <v>9.2519259999999992</v>
      </c>
      <c r="AG154">
        <v>9.2144019999999998</v>
      </c>
      <c r="AH154">
        <v>9.3016279999999991</v>
      </c>
      <c r="AI154">
        <v>9.3731849999999994</v>
      </c>
      <c r="AJ154">
        <v>9.4196570000000008</v>
      </c>
      <c r="AK154">
        <v>9.5014400000000006</v>
      </c>
      <c r="AL154">
        <v>9.5183359999999997</v>
      </c>
      <c r="AM154">
        <v>9.6255400000000009</v>
      </c>
      <c r="AN154">
        <v>9.7010360000000002</v>
      </c>
      <c r="AO154" s="1">
        <v>1.2E-2</v>
      </c>
    </row>
    <row r="155" spans="1:41" hidden="1" x14ac:dyDescent="0.2">
      <c r="A155" t="s">
        <v>2704</v>
      </c>
      <c r="B155" t="s">
        <v>59</v>
      </c>
      <c r="C155" t="s">
        <v>2648</v>
      </c>
      <c r="D155" t="s">
        <v>2672</v>
      </c>
      <c r="E155" t="s">
        <v>2661</v>
      </c>
      <c r="I155" t="s">
        <v>10</v>
      </c>
    </row>
    <row r="156" spans="1:41" hidden="1" x14ac:dyDescent="0.2">
      <c r="A156" t="s">
        <v>2704</v>
      </c>
      <c r="B156" t="s">
        <v>11</v>
      </c>
      <c r="C156" t="s">
        <v>2648</v>
      </c>
      <c r="D156" t="s">
        <v>2672</v>
      </c>
      <c r="E156" t="s">
        <v>2661</v>
      </c>
      <c r="F156" t="s">
        <v>2651</v>
      </c>
      <c r="H156" t="s">
        <v>3075</v>
      </c>
      <c r="I156" t="s">
        <v>10</v>
      </c>
      <c r="K156">
        <v>4.3967640000000001</v>
      </c>
      <c r="L156">
        <v>3.9900549999999999</v>
      </c>
      <c r="M156">
        <v>3.8209780000000002</v>
      </c>
      <c r="N156">
        <v>3.6649039999999999</v>
      </c>
      <c r="O156">
        <v>3.5707110000000002</v>
      </c>
      <c r="P156">
        <v>3.5137360000000002</v>
      </c>
      <c r="Q156">
        <v>3.4861719999999998</v>
      </c>
      <c r="R156">
        <v>3.4835889999999998</v>
      </c>
      <c r="S156">
        <v>3.4925989999999998</v>
      </c>
      <c r="T156">
        <v>3.512734</v>
      </c>
      <c r="U156">
        <v>3.5338780000000001</v>
      </c>
      <c r="V156">
        <v>3.5613199999999998</v>
      </c>
      <c r="W156">
        <v>3.585807</v>
      </c>
      <c r="X156">
        <v>3.6118399999999999</v>
      </c>
      <c r="Y156">
        <v>3.638747</v>
      </c>
      <c r="Z156">
        <v>3.6668599999999998</v>
      </c>
      <c r="AA156">
        <v>3.6960630000000001</v>
      </c>
      <c r="AB156">
        <v>3.7235339999999999</v>
      </c>
      <c r="AC156">
        <v>3.7485110000000001</v>
      </c>
      <c r="AD156">
        <v>3.778365</v>
      </c>
      <c r="AE156">
        <v>3.8041140000000002</v>
      </c>
      <c r="AF156">
        <v>3.828287</v>
      </c>
      <c r="AG156">
        <v>3.8530880000000001</v>
      </c>
      <c r="AH156">
        <v>3.879731</v>
      </c>
      <c r="AI156">
        <v>3.9083199999999998</v>
      </c>
      <c r="AJ156">
        <v>3.938761</v>
      </c>
      <c r="AK156">
        <v>3.9641130000000002</v>
      </c>
      <c r="AL156">
        <v>3.9855459999999998</v>
      </c>
      <c r="AM156">
        <v>4.0091609999999998</v>
      </c>
      <c r="AN156">
        <v>4.0372380000000003</v>
      </c>
      <c r="AO156" s="1">
        <v>-3.0000000000000001E-3</v>
      </c>
    </row>
    <row r="157" spans="1:41" hidden="1" x14ac:dyDescent="0.2">
      <c r="A157" t="s">
        <v>2704</v>
      </c>
      <c r="B157" t="s">
        <v>13</v>
      </c>
      <c r="C157" t="s">
        <v>2648</v>
      </c>
      <c r="D157" t="s">
        <v>2672</v>
      </c>
      <c r="E157" t="s">
        <v>2661</v>
      </c>
      <c r="F157" t="s">
        <v>2652</v>
      </c>
      <c r="H157" t="s">
        <v>3076</v>
      </c>
      <c r="I157" t="s">
        <v>10</v>
      </c>
      <c r="K157">
        <v>4.3968629999999997</v>
      </c>
      <c r="L157">
        <v>3.9812500000000002</v>
      </c>
      <c r="M157">
        <v>3.812481</v>
      </c>
      <c r="N157">
        <v>3.6535009999999999</v>
      </c>
      <c r="O157">
        <v>3.5579930000000002</v>
      </c>
      <c r="P157">
        <v>3.498065</v>
      </c>
      <c r="Q157">
        <v>3.4684089999999999</v>
      </c>
      <c r="R157">
        <v>3.4604279999999998</v>
      </c>
      <c r="S157">
        <v>3.4642499999999998</v>
      </c>
      <c r="T157">
        <v>3.4802680000000001</v>
      </c>
      <c r="U157">
        <v>3.497166</v>
      </c>
      <c r="V157">
        <v>3.5218250000000002</v>
      </c>
      <c r="W157">
        <v>3.5422739999999999</v>
      </c>
      <c r="X157">
        <v>3.56454</v>
      </c>
      <c r="Y157">
        <v>3.5887519999999999</v>
      </c>
      <c r="Z157">
        <v>3.6141830000000001</v>
      </c>
      <c r="AA157">
        <v>3.6427849999999999</v>
      </c>
      <c r="AB157">
        <v>3.6690390000000002</v>
      </c>
      <c r="AC157">
        <v>3.693511</v>
      </c>
      <c r="AD157">
        <v>3.7229130000000001</v>
      </c>
      <c r="AE157">
        <v>3.745266</v>
      </c>
      <c r="AF157">
        <v>3.766848</v>
      </c>
      <c r="AG157">
        <v>3.7926090000000001</v>
      </c>
      <c r="AH157">
        <v>3.819</v>
      </c>
      <c r="AI157">
        <v>3.8455680000000001</v>
      </c>
      <c r="AJ157">
        <v>3.8758370000000002</v>
      </c>
      <c r="AK157">
        <v>3.9024190000000001</v>
      </c>
      <c r="AL157">
        <v>3.928769</v>
      </c>
      <c r="AM157">
        <v>3.9538440000000001</v>
      </c>
      <c r="AN157">
        <v>3.9786860000000002</v>
      </c>
      <c r="AO157" s="1">
        <v>-3.0000000000000001E-3</v>
      </c>
    </row>
    <row r="158" spans="1:41" hidden="1" x14ac:dyDescent="0.2">
      <c r="A158" t="s">
        <v>2704</v>
      </c>
      <c r="B158" t="s">
        <v>15</v>
      </c>
      <c r="C158" t="s">
        <v>2648</v>
      </c>
      <c r="D158" t="s">
        <v>2672</v>
      </c>
      <c r="E158" t="s">
        <v>2661</v>
      </c>
      <c r="F158" t="s">
        <v>2653</v>
      </c>
      <c r="H158" t="s">
        <v>3077</v>
      </c>
      <c r="I158" t="s">
        <v>10</v>
      </c>
      <c r="K158">
        <v>4.3969469999999999</v>
      </c>
      <c r="L158">
        <v>3.9785080000000002</v>
      </c>
      <c r="M158">
        <v>3.7959849999999999</v>
      </c>
      <c r="N158">
        <v>3.6489470000000002</v>
      </c>
      <c r="O158">
        <v>3.5753629999999998</v>
      </c>
      <c r="P158">
        <v>3.5280909999999999</v>
      </c>
      <c r="Q158">
        <v>3.506103</v>
      </c>
      <c r="R158">
        <v>3.5098020000000001</v>
      </c>
      <c r="S158">
        <v>3.5274540000000001</v>
      </c>
      <c r="T158">
        <v>3.553283</v>
      </c>
      <c r="U158">
        <v>3.5780080000000001</v>
      </c>
      <c r="V158">
        <v>3.6122450000000002</v>
      </c>
      <c r="W158">
        <v>3.64228</v>
      </c>
      <c r="X158">
        <v>3.6724109999999999</v>
      </c>
      <c r="Y158">
        <v>3.7018219999999999</v>
      </c>
      <c r="Z158">
        <v>3.7320730000000002</v>
      </c>
      <c r="AA158">
        <v>3.764716</v>
      </c>
      <c r="AB158">
        <v>3.7956150000000002</v>
      </c>
      <c r="AC158">
        <v>3.8231470000000001</v>
      </c>
      <c r="AD158">
        <v>3.8513730000000002</v>
      </c>
      <c r="AE158">
        <v>3.8760150000000002</v>
      </c>
      <c r="AF158">
        <v>3.9014579999999999</v>
      </c>
      <c r="AG158">
        <v>3.928671</v>
      </c>
      <c r="AH158">
        <v>3.9577589999999998</v>
      </c>
      <c r="AI158">
        <v>3.9896289999999999</v>
      </c>
      <c r="AJ158">
        <v>4.0191249999999998</v>
      </c>
      <c r="AK158">
        <v>4.050376</v>
      </c>
      <c r="AL158">
        <v>4.0746229999999999</v>
      </c>
      <c r="AM158">
        <v>4.1014860000000004</v>
      </c>
      <c r="AN158">
        <v>4.1320189999999997</v>
      </c>
      <c r="AO158" s="1">
        <v>-2E-3</v>
      </c>
    </row>
    <row r="159" spans="1:41" hidden="1" x14ac:dyDescent="0.2">
      <c r="A159" t="s">
        <v>2704</v>
      </c>
      <c r="B159" t="s">
        <v>147</v>
      </c>
      <c r="C159" t="s">
        <v>2648</v>
      </c>
      <c r="D159" t="s">
        <v>2672</v>
      </c>
      <c r="E159" t="s">
        <v>2673</v>
      </c>
      <c r="I159" t="s">
        <v>10</v>
      </c>
    </row>
    <row r="160" spans="1:41" hidden="1" x14ac:dyDescent="0.2">
      <c r="A160" t="s">
        <v>2704</v>
      </c>
      <c r="B160" t="s">
        <v>11</v>
      </c>
      <c r="C160" t="s">
        <v>2648</v>
      </c>
      <c r="D160" t="s">
        <v>2672</v>
      </c>
      <c r="E160" t="s">
        <v>2673</v>
      </c>
      <c r="F160" t="s">
        <v>2651</v>
      </c>
      <c r="H160" t="s">
        <v>3078</v>
      </c>
      <c r="I160" t="s">
        <v>10</v>
      </c>
      <c r="K160">
        <v>2.0642450000000001</v>
      </c>
      <c r="L160">
        <v>2.0347230000000001</v>
      </c>
      <c r="M160">
        <v>2.009007</v>
      </c>
      <c r="N160">
        <v>2.009506</v>
      </c>
      <c r="O160">
        <v>1.997916</v>
      </c>
      <c r="P160">
        <v>1.984084</v>
      </c>
      <c r="Q160">
        <v>1.9794369999999999</v>
      </c>
      <c r="R160">
        <v>1.9830730000000001</v>
      </c>
      <c r="S160">
        <v>1.9777940000000001</v>
      </c>
      <c r="T160">
        <v>1.9750799999999999</v>
      </c>
      <c r="U160">
        <v>1.9704410000000001</v>
      </c>
      <c r="V160">
        <v>1.96658</v>
      </c>
      <c r="W160">
        <v>1.975806</v>
      </c>
      <c r="X160">
        <v>1.9728460000000001</v>
      </c>
      <c r="Y160">
        <v>1.9684680000000001</v>
      </c>
      <c r="Z160">
        <v>1.9666790000000001</v>
      </c>
      <c r="AA160">
        <v>1.960766</v>
      </c>
      <c r="AB160">
        <v>1.953063</v>
      </c>
      <c r="AC160">
        <v>1.9515450000000001</v>
      </c>
      <c r="AD160">
        <v>1.9510730000000001</v>
      </c>
      <c r="AE160">
        <v>1.9494400000000001</v>
      </c>
      <c r="AF160">
        <v>1.9439150000000001</v>
      </c>
      <c r="AG160">
        <v>1.940947</v>
      </c>
      <c r="AH160">
        <v>1.9389799999999999</v>
      </c>
      <c r="AI160">
        <v>1.9398690000000001</v>
      </c>
      <c r="AJ160">
        <v>1.9378139999999999</v>
      </c>
      <c r="AK160">
        <v>1.93401</v>
      </c>
      <c r="AL160">
        <v>1.929908</v>
      </c>
      <c r="AM160">
        <v>1.9272830000000001</v>
      </c>
      <c r="AN160">
        <v>1.923872</v>
      </c>
      <c r="AO160" s="1">
        <v>-2E-3</v>
      </c>
    </row>
    <row r="161" spans="1:41" hidden="1" x14ac:dyDescent="0.2">
      <c r="A161" t="s">
        <v>2704</v>
      </c>
      <c r="B161" t="s">
        <v>13</v>
      </c>
      <c r="C161" t="s">
        <v>2648</v>
      </c>
      <c r="D161" t="s">
        <v>2672</v>
      </c>
      <c r="E161" t="s">
        <v>2673</v>
      </c>
      <c r="F161" t="s">
        <v>2652</v>
      </c>
      <c r="H161" t="s">
        <v>3079</v>
      </c>
      <c r="I161" t="s">
        <v>10</v>
      </c>
      <c r="K161">
        <v>2.1118899999999998</v>
      </c>
      <c r="L161">
        <v>1.971695</v>
      </c>
      <c r="M161">
        <v>1.9867459999999999</v>
      </c>
      <c r="N161">
        <v>2.0062829999999998</v>
      </c>
      <c r="O161">
        <v>1.9834780000000001</v>
      </c>
      <c r="P161">
        <v>1.9682789999999999</v>
      </c>
      <c r="Q161">
        <v>1.9690840000000001</v>
      </c>
      <c r="R161">
        <v>1.9656279999999999</v>
      </c>
      <c r="S161">
        <v>1.9516290000000001</v>
      </c>
      <c r="T161">
        <v>1.940318</v>
      </c>
      <c r="U161">
        <v>1.937962</v>
      </c>
      <c r="V161">
        <v>1.9430099999999999</v>
      </c>
      <c r="W161">
        <v>1.939902</v>
      </c>
      <c r="X161">
        <v>1.942564</v>
      </c>
      <c r="Y161">
        <v>1.9361900000000001</v>
      </c>
      <c r="Z161">
        <v>1.9230849999999999</v>
      </c>
      <c r="AA161">
        <v>1.918604</v>
      </c>
      <c r="AB161">
        <v>1.9118379999999999</v>
      </c>
      <c r="AC161">
        <v>1.9082760000000001</v>
      </c>
      <c r="AD161">
        <v>1.9078299999999999</v>
      </c>
      <c r="AE161">
        <v>1.9045620000000001</v>
      </c>
      <c r="AF161">
        <v>1.8975500000000001</v>
      </c>
      <c r="AG161">
        <v>1.892469</v>
      </c>
      <c r="AH161">
        <v>1.88774</v>
      </c>
      <c r="AI161">
        <v>1.8831869999999999</v>
      </c>
      <c r="AJ161">
        <v>1.882252</v>
      </c>
      <c r="AK161">
        <v>1.8763430000000001</v>
      </c>
      <c r="AL161">
        <v>1.874689</v>
      </c>
      <c r="AM161">
        <v>1.8706560000000001</v>
      </c>
      <c r="AN161">
        <v>1.8660600000000001</v>
      </c>
      <c r="AO161" s="1">
        <v>-4.0000000000000001E-3</v>
      </c>
    </row>
    <row r="162" spans="1:41" hidden="1" x14ac:dyDescent="0.2">
      <c r="A162" t="s">
        <v>2704</v>
      </c>
      <c r="B162" t="s">
        <v>15</v>
      </c>
      <c r="C162" t="s">
        <v>2648</v>
      </c>
      <c r="D162" t="s">
        <v>2672</v>
      </c>
      <c r="E162" t="s">
        <v>2673</v>
      </c>
      <c r="F162" t="s">
        <v>2653</v>
      </c>
      <c r="H162" t="s">
        <v>3080</v>
      </c>
      <c r="I162" t="s">
        <v>10</v>
      </c>
      <c r="K162">
        <v>2.1119460000000001</v>
      </c>
      <c r="L162">
        <v>2.0002740000000001</v>
      </c>
      <c r="M162">
        <v>2.0485829999999998</v>
      </c>
      <c r="N162">
        <v>2.1397189999999999</v>
      </c>
      <c r="O162">
        <v>2.0207329999999999</v>
      </c>
      <c r="P162">
        <v>2.0182660000000001</v>
      </c>
      <c r="Q162">
        <v>2.0201920000000002</v>
      </c>
      <c r="R162">
        <v>2.030621</v>
      </c>
      <c r="S162">
        <v>2.0345369999999998</v>
      </c>
      <c r="T162">
        <v>2.0429040000000001</v>
      </c>
      <c r="U162">
        <v>2.0441729999999998</v>
      </c>
      <c r="V162">
        <v>2.0424169999999999</v>
      </c>
      <c r="W162">
        <v>2.0434830000000002</v>
      </c>
      <c r="X162">
        <v>2.0434450000000002</v>
      </c>
      <c r="Y162">
        <v>2.0486849999999999</v>
      </c>
      <c r="Z162">
        <v>2.0464760000000002</v>
      </c>
      <c r="AA162">
        <v>2.04684</v>
      </c>
      <c r="AB162">
        <v>2.0498669999999999</v>
      </c>
      <c r="AC162">
        <v>2.0514839999999999</v>
      </c>
      <c r="AD162">
        <v>2.0520079999999998</v>
      </c>
      <c r="AE162">
        <v>2.0527190000000002</v>
      </c>
      <c r="AF162">
        <v>2.0510630000000001</v>
      </c>
      <c r="AG162">
        <v>2.0502220000000002</v>
      </c>
      <c r="AH162">
        <v>2.048702</v>
      </c>
      <c r="AI162">
        <v>2.0497779999999999</v>
      </c>
      <c r="AJ162">
        <v>2.0447709999999999</v>
      </c>
      <c r="AK162">
        <v>2.042233</v>
      </c>
      <c r="AL162">
        <v>2.039091</v>
      </c>
      <c r="AM162">
        <v>2.035682</v>
      </c>
      <c r="AN162">
        <v>2.0334490000000001</v>
      </c>
      <c r="AO162" s="1">
        <v>-1E-3</v>
      </c>
    </row>
    <row r="163" spans="1:41" hidden="1" x14ac:dyDescent="0.2">
      <c r="A163" t="s">
        <v>2704</v>
      </c>
      <c r="B163" t="s">
        <v>67</v>
      </c>
      <c r="C163" t="s">
        <v>2648</v>
      </c>
      <c r="D163" t="s">
        <v>2672</v>
      </c>
      <c r="E163" t="s">
        <v>2663</v>
      </c>
      <c r="I163" t="s">
        <v>10</v>
      </c>
    </row>
    <row r="164" spans="1:41" hidden="1" x14ac:dyDescent="0.2">
      <c r="A164" t="s">
        <v>2704</v>
      </c>
      <c r="B164" t="s">
        <v>11</v>
      </c>
      <c r="C164" t="s">
        <v>2648</v>
      </c>
      <c r="D164" t="s">
        <v>2672</v>
      </c>
      <c r="E164" t="s">
        <v>2663</v>
      </c>
      <c r="F164" t="s">
        <v>2651</v>
      </c>
      <c r="H164" t="s">
        <v>3081</v>
      </c>
      <c r="I164" t="s">
        <v>10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t="s">
        <v>69</v>
      </c>
    </row>
    <row r="165" spans="1:41" hidden="1" x14ac:dyDescent="0.2">
      <c r="A165" t="s">
        <v>2704</v>
      </c>
      <c r="B165" t="s">
        <v>13</v>
      </c>
      <c r="C165" t="s">
        <v>2648</v>
      </c>
      <c r="D165" t="s">
        <v>2672</v>
      </c>
      <c r="E165" t="s">
        <v>2663</v>
      </c>
      <c r="F165" t="s">
        <v>2652</v>
      </c>
      <c r="H165" t="s">
        <v>3082</v>
      </c>
      <c r="I165" t="s">
        <v>10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t="s">
        <v>69</v>
      </c>
    </row>
    <row r="166" spans="1:41" hidden="1" x14ac:dyDescent="0.2">
      <c r="A166" t="s">
        <v>2704</v>
      </c>
      <c r="B166" t="s">
        <v>15</v>
      </c>
      <c r="C166" t="s">
        <v>2648</v>
      </c>
      <c r="D166" t="s">
        <v>2672</v>
      </c>
      <c r="E166" t="s">
        <v>2663</v>
      </c>
      <c r="F166" t="s">
        <v>2653</v>
      </c>
      <c r="H166" t="s">
        <v>3083</v>
      </c>
      <c r="I166" t="s">
        <v>10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t="s">
        <v>69</v>
      </c>
    </row>
    <row r="167" spans="1:41" hidden="1" x14ac:dyDescent="0.2">
      <c r="A167" t="s">
        <v>2704</v>
      </c>
      <c r="B167" t="s">
        <v>25</v>
      </c>
      <c r="C167" t="s">
        <v>2648</v>
      </c>
      <c r="D167" t="s">
        <v>2672</v>
      </c>
      <c r="E167" t="s">
        <v>2656</v>
      </c>
      <c r="I167" t="s">
        <v>10</v>
      </c>
    </row>
    <row r="168" spans="1:41" hidden="1" x14ac:dyDescent="0.2">
      <c r="A168" t="s">
        <v>2704</v>
      </c>
      <c r="B168" t="s">
        <v>11</v>
      </c>
      <c r="C168" t="s">
        <v>2648</v>
      </c>
      <c r="D168" t="s">
        <v>2672</v>
      </c>
      <c r="E168" t="s">
        <v>2656</v>
      </c>
      <c r="F168" t="s">
        <v>2651</v>
      </c>
      <c r="H168" t="s">
        <v>3084</v>
      </c>
      <c r="I168" t="s">
        <v>10</v>
      </c>
      <c r="K168">
        <v>31.687614</v>
      </c>
      <c r="L168">
        <v>31.202567999999999</v>
      </c>
      <c r="M168">
        <v>30.153628999999999</v>
      </c>
      <c r="N168">
        <v>29.363565000000001</v>
      </c>
      <c r="O168">
        <v>29.093060999999999</v>
      </c>
      <c r="P168">
        <v>28.780366999999998</v>
      </c>
      <c r="Q168">
        <v>28.572635999999999</v>
      </c>
      <c r="R168">
        <v>28.525290999999999</v>
      </c>
      <c r="S168">
        <v>28.373685999999999</v>
      </c>
      <c r="T168">
        <v>28.748128999999999</v>
      </c>
      <c r="U168">
        <v>28.722300000000001</v>
      </c>
      <c r="V168">
        <v>28.718890999999999</v>
      </c>
      <c r="W168">
        <v>28.621604999999999</v>
      </c>
      <c r="X168">
        <v>28.449511000000001</v>
      </c>
      <c r="Y168">
        <v>28.270662000000002</v>
      </c>
      <c r="Z168">
        <v>28.107182000000002</v>
      </c>
      <c r="AA168">
        <v>27.949583000000001</v>
      </c>
      <c r="AB168">
        <v>27.848617999999998</v>
      </c>
      <c r="AC168">
        <v>27.770519</v>
      </c>
      <c r="AD168">
        <v>27.782259</v>
      </c>
      <c r="AE168">
        <v>27.736899999999999</v>
      </c>
      <c r="AF168">
        <v>27.627132</v>
      </c>
      <c r="AG168">
        <v>27.496272999999999</v>
      </c>
      <c r="AH168">
        <v>27.342852000000001</v>
      </c>
      <c r="AI168">
        <v>27.240182999999998</v>
      </c>
      <c r="AJ168">
        <v>27.175068</v>
      </c>
      <c r="AK168">
        <v>27.101462999999999</v>
      </c>
      <c r="AL168">
        <v>27.057880000000001</v>
      </c>
      <c r="AM168">
        <v>26.943878000000002</v>
      </c>
      <c r="AN168">
        <v>26.801195</v>
      </c>
      <c r="AO168" s="1">
        <v>-6.0000000000000001E-3</v>
      </c>
    </row>
    <row r="169" spans="1:41" hidden="1" x14ac:dyDescent="0.2">
      <c r="A169" t="s">
        <v>2704</v>
      </c>
      <c r="B169" t="s">
        <v>13</v>
      </c>
      <c r="C169" t="s">
        <v>2648</v>
      </c>
      <c r="D169" t="s">
        <v>2672</v>
      </c>
      <c r="E169" t="s">
        <v>2656</v>
      </c>
      <c r="F169" t="s">
        <v>2652</v>
      </c>
      <c r="H169" t="s">
        <v>3085</v>
      </c>
      <c r="I169" t="s">
        <v>10</v>
      </c>
      <c r="K169">
        <v>31.699724</v>
      </c>
      <c r="L169">
        <v>30.866675999999998</v>
      </c>
      <c r="M169">
        <v>29.685230000000001</v>
      </c>
      <c r="N169">
        <v>28.777570999999998</v>
      </c>
      <c r="O169">
        <v>28.408165</v>
      </c>
      <c r="P169">
        <v>28.307410999999998</v>
      </c>
      <c r="Q169">
        <v>27.904548999999999</v>
      </c>
      <c r="R169">
        <v>27.623176999999998</v>
      </c>
      <c r="S169">
        <v>27.591135000000001</v>
      </c>
      <c r="T169">
        <v>27.504280000000001</v>
      </c>
      <c r="U169">
        <v>27.433575000000001</v>
      </c>
      <c r="V169">
        <v>27.341709000000002</v>
      </c>
      <c r="W169">
        <v>27.265709000000001</v>
      </c>
      <c r="X169">
        <v>27.142965</v>
      </c>
      <c r="Y169">
        <v>26.926000999999999</v>
      </c>
      <c r="Z169">
        <v>26.753803000000001</v>
      </c>
      <c r="AA169">
        <v>26.63307</v>
      </c>
      <c r="AB169">
        <v>26.521875000000001</v>
      </c>
      <c r="AC169">
        <v>26.429680000000001</v>
      </c>
      <c r="AD169">
        <v>26.403956999999998</v>
      </c>
      <c r="AE169">
        <v>26.336262000000001</v>
      </c>
      <c r="AF169">
        <v>26.192646</v>
      </c>
      <c r="AG169">
        <v>26.007725000000001</v>
      </c>
      <c r="AH169">
        <v>25.85914</v>
      </c>
      <c r="AI169">
        <v>25.775124000000002</v>
      </c>
      <c r="AJ169">
        <v>25.731089000000001</v>
      </c>
      <c r="AK169">
        <v>25.625634999999999</v>
      </c>
      <c r="AL169">
        <v>25.510033</v>
      </c>
      <c r="AM169">
        <v>25.370433999999999</v>
      </c>
      <c r="AN169">
        <v>25.320050999999999</v>
      </c>
      <c r="AO169" s="1">
        <v>-8.0000000000000002E-3</v>
      </c>
    </row>
    <row r="170" spans="1:41" hidden="1" x14ac:dyDescent="0.2">
      <c r="A170" t="s">
        <v>2704</v>
      </c>
      <c r="B170" t="s">
        <v>15</v>
      </c>
      <c r="C170" t="s">
        <v>2648</v>
      </c>
      <c r="D170" t="s">
        <v>2672</v>
      </c>
      <c r="E170" t="s">
        <v>2656</v>
      </c>
      <c r="F170" t="s">
        <v>2653</v>
      </c>
      <c r="H170" t="s">
        <v>3086</v>
      </c>
      <c r="I170" t="s">
        <v>10</v>
      </c>
      <c r="K170">
        <v>31.745949</v>
      </c>
      <c r="L170">
        <v>31.10511</v>
      </c>
      <c r="M170">
        <v>30.715872000000001</v>
      </c>
      <c r="N170">
        <v>30.653255000000001</v>
      </c>
      <c r="O170">
        <v>30.274090000000001</v>
      </c>
      <c r="P170">
        <v>30.161562</v>
      </c>
      <c r="Q170">
        <v>30.292066999999999</v>
      </c>
      <c r="R170">
        <v>30.538751999999999</v>
      </c>
      <c r="S170">
        <v>30.826392999999999</v>
      </c>
      <c r="T170">
        <v>31.090471000000001</v>
      </c>
      <c r="U170">
        <v>30.998301000000001</v>
      </c>
      <c r="V170">
        <v>31.141020000000001</v>
      </c>
      <c r="W170">
        <v>31.512705</v>
      </c>
      <c r="X170">
        <v>31.485395</v>
      </c>
      <c r="Y170">
        <v>31.306007000000001</v>
      </c>
      <c r="Z170">
        <v>31.406412</v>
      </c>
      <c r="AA170">
        <v>31.120259999999998</v>
      </c>
      <c r="AB170">
        <v>31.251404000000001</v>
      </c>
      <c r="AC170">
        <v>31.260252000000001</v>
      </c>
      <c r="AD170">
        <v>31.342328999999999</v>
      </c>
      <c r="AE170">
        <v>31.32169</v>
      </c>
      <c r="AF170">
        <v>31.151029999999999</v>
      </c>
      <c r="AG170">
        <v>30.914635000000001</v>
      </c>
      <c r="AH170">
        <v>30.828827</v>
      </c>
      <c r="AI170">
        <v>30.806545</v>
      </c>
      <c r="AJ170">
        <v>30.728784999999998</v>
      </c>
      <c r="AK170">
        <v>30.647129</v>
      </c>
      <c r="AL170">
        <v>30.568311999999999</v>
      </c>
      <c r="AM170">
        <v>30.475338000000001</v>
      </c>
      <c r="AN170">
        <v>30.383603999999998</v>
      </c>
      <c r="AO170" s="1">
        <v>-2E-3</v>
      </c>
    </row>
    <row r="171" spans="1:41" hidden="1" x14ac:dyDescent="0.2">
      <c r="A171" t="s">
        <v>2704</v>
      </c>
      <c r="B171" t="s">
        <v>157</v>
      </c>
    </row>
    <row r="172" spans="1:41" hidden="1" x14ac:dyDescent="0.2">
      <c r="A172" t="s">
        <v>2704</v>
      </c>
      <c r="B172" t="s">
        <v>158</v>
      </c>
    </row>
    <row r="173" spans="1:41" hidden="1" x14ac:dyDescent="0.2">
      <c r="A173" t="s">
        <v>2704</v>
      </c>
      <c r="B173" t="s">
        <v>8</v>
      </c>
      <c r="C173" t="s">
        <v>181</v>
      </c>
      <c r="D173" t="s">
        <v>2674</v>
      </c>
      <c r="I173" t="s">
        <v>159</v>
      </c>
    </row>
    <row r="174" spans="1:41" hidden="1" x14ac:dyDescent="0.2">
      <c r="A174" t="s">
        <v>2704</v>
      </c>
      <c r="B174" t="s">
        <v>11</v>
      </c>
      <c r="C174" t="s">
        <v>181</v>
      </c>
      <c r="D174" t="s">
        <v>2674</v>
      </c>
      <c r="E174" t="s">
        <v>2651</v>
      </c>
      <c r="H174" t="s">
        <v>3087</v>
      </c>
      <c r="I174" t="s">
        <v>159</v>
      </c>
      <c r="K174">
        <v>40.861542</v>
      </c>
      <c r="L174">
        <v>39.762337000000002</v>
      </c>
      <c r="M174">
        <v>39.817954999999998</v>
      </c>
      <c r="N174">
        <v>38.936230000000002</v>
      </c>
      <c r="O174">
        <v>38.685164999999998</v>
      </c>
      <c r="P174">
        <v>38.520724999999999</v>
      </c>
      <c r="Q174">
        <v>38.544826999999998</v>
      </c>
      <c r="R174">
        <v>38.721916</v>
      </c>
      <c r="S174">
        <v>38.906590000000001</v>
      </c>
      <c r="T174">
        <v>39.29224</v>
      </c>
      <c r="U174">
        <v>39.416027</v>
      </c>
      <c r="V174">
        <v>39.513069000000002</v>
      </c>
      <c r="W174">
        <v>39.634281000000001</v>
      </c>
      <c r="X174">
        <v>39.556747000000001</v>
      </c>
      <c r="Y174">
        <v>39.466251</v>
      </c>
      <c r="Z174">
        <v>39.445861999999998</v>
      </c>
      <c r="AA174">
        <v>39.488022000000001</v>
      </c>
      <c r="AB174">
        <v>39.545639000000001</v>
      </c>
      <c r="AC174">
        <v>39.610626000000003</v>
      </c>
      <c r="AD174">
        <v>39.722465999999997</v>
      </c>
      <c r="AE174">
        <v>39.818874000000001</v>
      </c>
      <c r="AF174">
        <v>39.873550000000002</v>
      </c>
      <c r="AG174">
        <v>39.908127</v>
      </c>
      <c r="AH174">
        <v>39.899299999999997</v>
      </c>
      <c r="AI174">
        <v>39.965591000000003</v>
      </c>
      <c r="AJ174">
        <v>40.065277000000002</v>
      </c>
      <c r="AK174">
        <v>40.141272999999998</v>
      </c>
      <c r="AL174">
        <v>40.243018999999997</v>
      </c>
      <c r="AM174">
        <v>40.309463999999998</v>
      </c>
      <c r="AN174">
        <v>40.368141000000001</v>
      </c>
      <c r="AO174" s="1">
        <v>0</v>
      </c>
    </row>
    <row r="175" spans="1:41" hidden="1" x14ac:dyDescent="0.2">
      <c r="A175" t="s">
        <v>2704</v>
      </c>
      <c r="B175" t="s">
        <v>13</v>
      </c>
      <c r="C175" t="s">
        <v>181</v>
      </c>
      <c r="D175" t="s">
        <v>2674</v>
      </c>
      <c r="E175" t="s">
        <v>2652</v>
      </c>
      <c r="H175" t="s">
        <v>3088</v>
      </c>
      <c r="I175" t="s">
        <v>159</v>
      </c>
      <c r="K175">
        <v>40.872314000000003</v>
      </c>
      <c r="L175">
        <v>39.212524000000002</v>
      </c>
      <c r="M175">
        <v>39.063789</v>
      </c>
      <c r="N175">
        <v>37.946323</v>
      </c>
      <c r="O175">
        <v>37.563896</v>
      </c>
      <c r="P175">
        <v>37.473080000000003</v>
      </c>
      <c r="Q175">
        <v>37.322533</v>
      </c>
      <c r="R175">
        <v>37.283180000000002</v>
      </c>
      <c r="S175">
        <v>37.461844999999997</v>
      </c>
      <c r="T175">
        <v>37.534621999999999</v>
      </c>
      <c r="U175">
        <v>37.574317999999998</v>
      </c>
      <c r="V175">
        <v>37.591202000000003</v>
      </c>
      <c r="W175">
        <v>37.695473</v>
      </c>
      <c r="X175">
        <v>37.656852999999998</v>
      </c>
      <c r="Y175">
        <v>37.572654999999997</v>
      </c>
      <c r="Z175">
        <v>37.511859999999999</v>
      </c>
      <c r="AA175">
        <v>37.544249999999998</v>
      </c>
      <c r="AB175">
        <v>37.553955000000002</v>
      </c>
      <c r="AC175">
        <v>37.593615999999997</v>
      </c>
      <c r="AD175">
        <v>37.653286000000001</v>
      </c>
      <c r="AE175">
        <v>37.709389000000002</v>
      </c>
      <c r="AF175">
        <v>37.688907999999998</v>
      </c>
      <c r="AG175">
        <v>37.684258</v>
      </c>
      <c r="AH175">
        <v>37.707709999999999</v>
      </c>
      <c r="AI175">
        <v>37.814807999999999</v>
      </c>
      <c r="AJ175">
        <v>37.946243000000003</v>
      </c>
      <c r="AK175">
        <v>38.015171000000002</v>
      </c>
      <c r="AL175">
        <v>38.074672999999997</v>
      </c>
      <c r="AM175">
        <v>38.152504</v>
      </c>
      <c r="AN175">
        <v>38.311382000000002</v>
      </c>
      <c r="AO175" s="1">
        <v>-2E-3</v>
      </c>
    </row>
    <row r="176" spans="1:41" hidden="1" x14ac:dyDescent="0.2">
      <c r="A176" t="s">
        <v>2704</v>
      </c>
      <c r="B176" t="s">
        <v>15</v>
      </c>
      <c r="C176" t="s">
        <v>181</v>
      </c>
      <c r="D176" t="s">
        <v>2674</v>
      </c>
      <c r="E176" t="s">
        <v>2653</v>
      </c>
      <c r="H176" t="s">
        <v>3089</v>
      </c>
      <c r="I176" t="s">
        <v>159</v>
      </c>
      <c r="K176">
        <v>40.903281999999997</v>
      </c>
      <c r="L176">
        <v>40.525928</v>
      </c>
      <c r="M176">
        <v>40.972813000000002</v>
      </c>
      <c r="N176">
        <v>41.103382000000003</v>
      </c>
      <c r="O176">
        <v>40.816710999999998</v>
      </c>
      <c r="P176">
        <v>40.916325000000001</v>
      </c>
      <c r="Q176">
        <v>41.167006999999998</v>
      </c>
      <c r="R176">
        <v>41.691581999999997</v>
      </c>
      <c r="S176">
        <v>42.413113000000003</v>
      </c>
      <c r="T176">
        <v>42.855300999999997</v>
      </c>
      <c r="U176">
        <v>43.178238</v>
      </c>
      <c r="V176">
        <v>43.637535</v>
      </c>
      <c r="W176">
        <v>44.228394000000002</v>
      </c>
      <c r="X176">
        <v>44.450400999999999</v>
      </c>
      <c r="Y176">
        <v>44.494678</v>
      </c>
      <c r="Z176">
        <v>44.824272000000001</v>
      </c>
      <c r="AA176">
        <v>44.874516</v>
      </c>
      <c r="AB176">
        <v>45.163756999999997</v>
      </c>
      <c r="AC176">
        <v>45.379905999999998</v>
      </c>
      <c r="AD176">
        <v>45.613349999999997</v>
      </c>
      <c r="AE176">
        <v>45.708561000000003</v>
      </c>
      <c r="AF176">
        <v>45.682372999999998</v>
      </c>
      <c r="AG176">
        <v>45.609099999999998</v>
      </c>
      <c r="AH176">
        <v>45.787483000000002</v>
      </c>
      <c r="AI176">
        <v>45.987761999999996</v>
      </c>
      <c r="AJ176">
        <v>46.137726000000001</v>
      </c>
      <c r="AK176">
        <v>46.250430999999999</v>
      </c>
      <c r="AL176">
        <v>46.341330999999997</v>
      </c>
      <c r="AM176">
        <v>46.486618</v>
      </c>
      <c r="AN176">
        <v>46.628310999999997</v>
      </c>
      <c r="AO176" s="1">
        <v>5.0000000000000001E-3</v>
      </c>
    </row>
    <row r="177" spans="1:41" hidden="1" x14ac:dyDescent="0.2">
      <c r="A177" t="s">
        <v>2704</v>
      </c>
      <c r="B177" t="s">
        <v>29</v>
      </c>
      <c r="C177" t="s">
        <v>181</v>
      </c>
      <c r="D177" t="s">
        <v>2675</v>
      </c>
      <c r="I177" t="s">
        <v>159</v>
      </c>
    </row>
    <row r="178" spans="1:41" hidden="1" x14ac:dyDescent="0.2">
      <c r="A178" t="s">
        <v>2704</v>
      </c>
      <c r="B178" t="s">
        <v>11</v>
      </c>
      <c r="C178" t="s">
        <v>181</v>
      </c>
      <c r="D178" t="s">
        <v>2675</v>
      </c>
      <c r="E178" t="s">
        <v>2651</v>
      </c>
      <c r="H178" t="s">
        <v>3090</v>
      </c>
      <c r="I178" t="s">
        <v>159</v>
      </c>
      <c r="K178">
        <v>27.262526999999999</v>
      </c>
      <c r="L178">
        <v>27.906154999999998</v>
      </c>
      <c r="M178">
        <v>26.677755000000001</v>
      </c>
      <c r="N178">
        <v>25.870829000000001</v>
      </c>
      <c r="O178">
        <v>25.490781999999999</v>
      </c>
      <c r="P178">
        <v>25.170981999999999</v>
      </c>
      <c r="Q178">
        <v>25.024206</v>
      </c>
      <c r="R178">
        <v>25.134087000000001</v>
      </c>
      <c r="S178">
        <v>25.163605</v>
      </c>
      <c r="T178">
        <v>25.470511999999999</v>
      </c>
      <c r="U178">
        <v>25.520496000000001</v>
      </c>
      <c r="V178">
        <v>25.555022999999998</v>
      </c>
      <c r="W178">
        <v>25.623245000000001</v>
      </c>
      <c r="X178">
        <v>25.559657999999999</v>
      </c>
      <c r="Y178">
        <v>25.481148000000001</v>
      </c>
      <c r="Z178">
        <v>25.459154000000002</v>
      </c>
      <c r="AA178">
        <v>25.468647000000001</v>
      </c>
      <c r="AB178">
        <v>25.502254000000001</v>
      </c>
      <c r="AC178">
        <v>25.527065</v>
      </c>
      <c r="AD178">
        <v>25.630177</v>
      </c>
      <c r="AE178">
        <v>25.698011000000001</v>
      </c>
      <c r="AF178">
        <v>25.696024000000001</v>
      </c>
      <c r="AG178">
        <v>25.732555000000001</v>
      </c>
      <c r="AH178">
        <v>25.730612000000001</v>
      </c>
      <c r="AI178">
        <v>25.773945000000001</v>
      </c>
      <c r="AJ178">
        <v>25.849888</v>
      </c>
      <c r="AK178">
        <v>25.912315</v>
      </c>
      <c r="AL178">
        <v>25.990606</v>
      </c>
      <c r="AM178">
        <v>26.043308</v>
      </c>
      <c r="AN178">
        <v>26.082599999999999</v>
      </c>
      <c r="AO178" s="1">
        <v>-2E-3</v>
      </c>
    </row>
    <row r="179" spans="1:41" hidden="1" x14ac:dyDescent="0.2">
      <c r="A179" t="s">
        <v>2704</v>
      </c>
      <c r="B179" t="s">
        <v>13</v>
      </c>
      <c r="C179" t="s">
        <v>181</v>
      </c>
      <c r="D179" t="s">
        <v>2675</v>
      </c>
      <c r="E179" t="s">
        <v>2652</v>
      </c>
      <c r="H179" t="s">
        <v>3091</v>
      </c>
      <c r="I179" t="s">
        <v>159</v>
      </c>
      <c r="K179">
        <v>27.270828000000002</v>
      </c>
      <c r="L179">
        <v>27.480778000000001</v>
      </c>
      <c r="M179">
        <v>26.096844000000001</v>
      </c>
      <c r="N179">
        <v>25.179155000000002</v>
      </c>
      <c r="O179">
        <v>24.757961000000002</v>
      </c>
      <c r="P179">
        <v>24.614773</v>
      </c>
      <c r="Q179">
        <v>24.329941000000002</v>
      </c>
      <c r="R179">
        <v>24.297149999999998</v>
      </c>
      <c r="S179">
        <v>24.383942000000001</v>
      </c>
      <c r="T179">
        <v>24.372817999999999</v>
      </c>
      <c r="U179">
        <v>24.370781000000001</v>
      </c>
      <c r="V179">
        <v>24.351808999999999</v>
      </c>
      <c r="W179">
        <v>24.419478999999999</v>
      </c>
      <c r="X179">
        <v>24.382317</v>
      </c>
      <c r="Y179">
        <v>24.292202</v>
      </c>
      <c r="Z179">
        <v>24.245166999999999</v>
      </c>
      <c r="AA179">
        <v>24.243092000000001</v>
      </c>
      <c r="AB179">
        <v>24.245626000000001</v>
      </c>
      <c r="AC179">
        <v>24.266779</v>
      </c>
      <c r="AD179">
        <v>24.332160999999999</v>
      </c>
      <c r="AE179">
        <v>24.376712999999999</v>
      </c>
      <c r="AF179">
        <v>24.355391000000001</v>
      </c>
      <c r="AG179">
        <v>24.343657</v>
      </c>
      <c r="AH179">
        <v>24.35445</v>
      </c>
      <c r="AI179">
        <v>24.427008000000001</v>
      </c>
      <c r="AJ179">
        <v>24.533394000000001</v>
      </c>
      <c r="AK179">
        <v>24.571684000000001</v>
      </c>
      <c r="AL179">
        <v>24.630610000000001</v>
      </c>
      <c r="AM179">
        <v>24.709951</v>
      </c>
      <c r="AN179">
        <v>24.833943999999999</v>
      </c>
      <c r="AO179" s="1">
        <v>-3.0000000000000001E-3</v>
      </c>
    </row>
    <row r="180" spans="1:41" hidden="1" x14ac:dyDescent="0.2">
      <c r="A180" t="s">
        <v>2704</v>
      </c>
      <c r="B180" t="s">
        <v>15</v>
      </c>
      <c r="C180" t="s">
        <v>181</v>
      </c>
      <c r="D180" t="s">
        <v>2675</v>
      </c>
      <c r="E180" t="s">
        <v>2653</v>
      </c>
      <c r="H180" t="s">
        <v>3092</v>
      </c>
      <c r="I180" t="s">
        <v>159</v>
      </c>
      <c r="K180">
        <v>27.299561000000001</v>
      </c>
      <c r="L180">
        <v>28.477958999999998</v>
      </c>
      <c r="M180">
        <v>27.542061</v>
      </c>
      <c r="N180">
        <v>27.32666</v>
      </c>
      <c r="O180">
        <v>26.834156</v>
      </c>
      <c r="P180">
        <v>26.647518000000002</v>
      </c>
      <c r="Q180">
        <v>26.706492999999998</v>
      </c>
      <c r="R180">
        <v>27.041385999999999</v>
      </c>
      <c r="S180">
        <v>27.475083999999999</v>
      </c>
      <c r="T180">
        <v>27.682521999999999</v>
      </c>
      <c r="U180">
        <v>27.765250999999999</v>
      </c>
      <c r="V180">
        <v>28.002571</v>
      </c>
      <c r="W180">
        <v>28.406452000000002</v>
      </c>
      <c r="X180">
        <v>28.505199000000001</v>
      </c>
      <c r="Y180">
        <v>28.462872000000001</v>
      </c>
      <c r="Z180">
        <v>28.713692000000002</v>
      </c>
      <c r="AA180">
        <v>28.645599000000001</v>
      </c>
      <c r="AB180">
        <v>28.851330000000001</v>
      </c>
      <c r="AC180">
        <v>28.987303000000001</v>
      </c>
      <c r="AD180">
        <v>29.100603</v>
      </c>
      <c r="AE180">
        <v>29.152470000000001</v>
      </c>
      <c r="AF180">
        <v>29.099874</v>
      </c>
      <c r="AG180">
        <v>29.053294999999999</v>
      </c>
      <c r="AH180">
        <v>29.157233999999999</v>
      </c>
      <c r="AI180">
        <v>29.295490000000001</v>
      </c>
      <c r="AJ180">
        <v>29.349717999999999</v>
      </c>
      <c r="AK180">
        <v>29.399546000000001</v>
      </c>
      <c r="AL180">
        <v>29.446331000000001</v>
      </c>
      <c r="AM180">
        <v>29.546606000000001</v>
      </c>
      <c r="AN180">
        <v>29.637398000000001</v>
      </c>
      <c r="AO180" s="1">
        <v>3.0000000000000001E-3</v>
      </c>
    </row>
    <row r="181" spans="1:41" hidden="1" x14ac:dyDescent="0.2">
      <c r="A181" t="s">
        <v>2704</v>
      </c>
      <c r="B181" t="s">
        <v>46</v>
      </c>
      <c r="C181" t="s">
        <v>181</v>
      </c>
      <c r="D181" t="s">
        <v>2676</v>
      </c>
      <c r="I181" t="s">
        <v>159</v>
      </c>
    </row>
    <row r="182" spans="1:41" hidden="1" x14ac:dyDescent="0.2">
      <c r="A182" t="s">
        <v>2704</v>
      </c>
      <c r="B182" t="s">
        <v>11</v>
      </c>
      <c r="C182" t="s">
        <v>181</v>
      </c>
      <c r="D182" t="s">
        <v>2676</v>
      </c>
      <c r="E182" t="s">
        <v>2651</v>
      </c>
      <c r="H182" t="s">
        <v>3093</v>
      </c>
      <c r="I182" t="s">
        <v>159</v>
      </c>
      <c r="K182">
        <v>28.279040999999999</v>
      </c>
      <c r="L182">
        <v>28.778877000000001</v>
      </c>
      <c r="M182">
        <v>27.385909999999999</v>
      </c>
      <c r="N182">
        <v>27.229009999999999</v>
      </c>
      <c r="O182">
        <v>26.873567999999999</v>
      </c>
      <c r="P182">
        <v>26.738071000000001</v>
      </c>
      <c r="Q182">
        <v>26.728016</v>
      </c>
      <c r="R182">
        <v>27.104149</v>
      </c>
      <c r="S182">
        <v>27.397593000000001</v>
      </c>
      <c r="T182">
        <v>27.765561999999999</v>
      </c>
      <c r="U182">
        <v>28.049330000000001</v>
      </c>
      <c r="V182">
        <v>28.257959</v>
      </c>
      <c r="W182">
        <v>28.443387999999999</v>
      </c>
      <c r="X182">
        <v>28.435580999999999</v>
      </c>
      <c r="Y182">
        <v>28.461554</v>
      </c>
      <c r="Z182">
        <v>28.529551000000001</v>
      </c>
      <c r="AA182">
        <v>28.729970999999999</v>
      </c>
      <c r="AB182">
        <v>28.921800999999999</v>
      </c>
      <c r="AC182">
        <v>28.995927999999999</v>
      </c>
      <c r="AD182">
        <v>29.292076000000002</v>
      </c>
      <c r="AE182">
        <v>29.547177999999999</v>
      </c>
      <c r="AF182">
        <v>29.741130999999999</v>
      </c>
      <c r="AG182">
        <v>29.883811999999999</v>
      </c>
      <c r="AH182">
        <v>29.972567000000002</v>
      </c>
      <c r="AI182">
        <v>30.074445999999998</v>
      </c>
      <c r="AJ182">
        <v>30.289331000000001</v>
      </c>
      <c r="AK182">
        <v>30.339842000000001</v>
      </c>
      <c r="AL182">
        <v>30.359579</v>
      </c>
      <c r="AM182">
        <v>30.422228</v>
      </c>
      <c r="AN182">
        <v>30.594256999999999</v>
      </c>
      <c r="AO182" s="1">
        <v>3.0000000000000001E-3</v>
      </c>
    </row>
    <row r="183" spans="1:41" hidden="1" x14ac:dyDescent="0.2">
      <c r="A183" t="s">
        <v>2704</v>
      </c>
      <c r="B183" t="s">
        <v>13</v>
      </c>
      <c r="C183" t="s">
        <v>181</v>
      </c>
      <c r="D183" t="s">
        <v>2676</v>
      </c>
      <c r="E183" t="s">
        <v>2652</v>
      </c>
      <c r="H183" t="s">
        <v>3094</v>
      </c>
      <c r="I183" t="s">
        <v>159</v>
      </c>
      <c r="K183">
        <v>28.281276999999999</v>
      </c>
      <c r="L183">
        <v>27.638041999999999</v>
      </c>
      <c r="M183">
        <v>26.060086999999999</v>
      </c>
      <c r="N183">
        <v>26.035005999999999</v>
      </c>
      <c r="O183">
        <v>25.864222999999999</v>
      </c>
      <c r="P183">
        <v>25.825869000000001</v>
      </c>
      <c r="Q183">
        <v>25.663239999999998</v>
      </c>
      <c r="R183">
        <v>25.998332999999999</v>
      </c>
      <c r="S183">
        <v>26.28875</v>
      </c>
      <c r="T183">
        <v>26.481587999999999</v>
      </c>
      <c r="U183">
        <v>26.637412999999999</v>
      </c>
      <c r="V183">
        <v>26.731064</v>
      </c>
      <c r="W183">
        <v>26.987185</v>
      </c>
      <c r="X183">
        <v>27.003274999999999</v>
      </c>
      <c r="Y183">
        <v>27.046923</v>
      </c>
      <c r="Z183">
        <v>27.092375000000001</v>
      </c>
      <c r="AA183">
        <v>27.209375000000001</v>
      </c>
      <c r="AB183">
        <v>27.301127999999999</v>
      </c>
      <c r="AC183">
        <v>27.411128999999999</v>
      </c>
      <c r="AD183">
        <v>27.592381</v>
      </c>
      <c r="AE183">
        <v>27.810545000000001</v>
      </c>
      <c r="AF183">
        <v>27.939323000000002</v>
      </c>
      <c r="AG183">
        <v>28.144473999999999</v>
      </c>
      <c r="AH183">
        <v>28.334043999999999</v>
      </c>
      <c r="AI183">
        <v>28.512080999999998</v>
      </c>
      <c r="AJ183">
        <v>28.727675999999999</v>
      </c>
      <c r="AK183">
        <v>28.956865000000001</v>
      </c>
      <c r="AL183">
        <v>29.053757000000001</v>
      </c>
      <c r="AM183">
        <v>29.186862999999999</v>
      </c>
      <c r="AN183">
        <v>29.495173999999999</v>
      </c>
      <c r="AO183" s="1">
        <v>1E-3</v>
      </c>
    </row>
    <row r="184" spans="1:41" hidden="1" x14ac:dyDescent="0.2">
      <c r="A184" t="s">
        <v>2704</v>
      </c>
      <c r="B184" t="s">
        <v>15</v>
      </c>
      <c r="C184" t="s">
        <v>181</v>
      </c>
      <c r="D184" t="s">
        <v>2676</v>
      </c>
      <c r="E184" t="s">
        <v>2653</v>
      </c>
      <c r="H184" t="s">
        <v>3095</v>
      </c>
      <c r="I184" t="s">
        <v>159</v>
      </c>
      <c r="K184">
        <v>28.492152999999998</v>
      </c>
      <c r="L184">
        <v>29.067481999999998</v>
      </c>
      <c r="M184">
        <v>27.537527000000001</v>
      </c>
      <c r="N184">
        <v>27.975645</v>
      </c>
      <c r="O184">
        <v>27.702341000000001</v>
      </c>
      <c r="P184">
        <v>27.759589999999999</v>
      </c>
      <c r="Q184">
        <v>28.044938999999999</v>
      </c>
      <c r="R184">
        <v>28.702611999999998</v>
      </c>
      <c r="S184">
        <v>29.718423999999999</v>
      </c>
      <c r="T184">
        <v>30.33466</v>
      </c>
      <c r="U184">
        <v>30.981506</v>
      </c>
      <c r="V184">
        <v>31.666601</v>
      </c>
      <c r="W184">
        <v>32.385944000000002</v>
      </c>
      <c r="X184">
        <v>32.827854000000002</v>
      </c>
      <c r="Y184">
        <v>33.129223000000003</v>
      </c>
      <c r="Z184">
        <v>33.613334999999999</v>
      </c>
      <c r="AA184">
        <v>33.909903999999997</v>
      </c>
      <c r="AB184">
        <v>34.312156999999999</v>
      </c>
      <c r="AC184">
        <v>34.655003000000001</v>
      </c>
      <c r="AD184">
        <v>34.853499999999997</v>
      </c>
      <c r="AE184">
        <v>35.059246000000002</v>
      </c>
      <c r="AF184">
        <v>35.162426000000004</v>
      </c>
      <c r="AG184">
        <v>35.312491999999999</v>
      </c>
      <c r="AH184">
        <v>35.701084000000002</v>
      </c>
      <c r="AI184">
        <v>35.96069</v>
      </c>
      <c r="AJ184">
        <v>36.164608000000001</v>
      </c>
      <c r="AK184">
        <v>36.299599000000001</v>
      </c>
      <c r="AL184">
        <v>36.285792999999998</v>
      </c>
      <c r="AM184">
        <v>36.493873999999998</v>
      </c>
      <c r="AN184">
        <v>36.896422999999999</v>
      </c>
      <c r="AO184" s="1">
        <v>8.9999999999999993E-3</v>
      </c>
    </row>
    <row r="185" spans="1:41" hidden="1" x14ac:dyDescent="0.2">
      <c r="A185" t="s">
        <v>2704</v>
      </c>
      <c r="B185" t="s">
        <v>75</v>
      </c>
      <c r="C185" t="s">
        <v>181</v>
      </c>
      <c r="D185" t="s">
        <v>2677</v>
      </c>
      <c r="I185" t="s">
        <v>159</v>
      </c>
    </row>
    <row r="186" spans="1:41" hidden="1" x14ac:dyDescent="0.2">
      <c r="A186" t="s">
        <v>2704</v>
      </c>
      <c r="B186" t="s">
        <v>11</v>
      </c>
      <c r="C186" t="s">
        <v>181</v>
      </c>
      <c r="D186" t="s">
        <v>2677</v>
      </c>
      <c r="E186" t="s">
        <v>2651</v>
      </c>
      <c r="H186" t="s">
        <v>3096</v>
      </c>
      <c r="I186" t="s">
        <v>159</v>
      </c>
      <c r="K186">
        <v>81.139983999999998</v>
      </c>
      <c r="L186">
        <v>80.218506000000005</v>
      </c>
      <c r="M186">
        <v>74.097938999999997</v>
      </c>
      <c r="N186">
        <v>74.477385999999996</v>
      </c>
      <c r="O186">
        <v>73.710357999999999</v>
      </c>
      <c r="P186">
        <v>73.925162999999998</v>
      </c>
      <c r="Q186">
        <v>74.163773000000006</v>
      </c>
      <c r="R186">
        <v>74.359497000000005</v>
      </c>
      <c r="S186">
        <v>74.373801999999998</v>
      </c>
      <c r="T186">
        <v>75.105414999999994</v>
      </c>
      <c r="U186">
        <v>75.580924999999993</v>
      </c>
      <c r="V186">
        <v>75.742722000000001</v>
      </c>
      <c r="W186">
        <v>75.753822</v>
      </c>
      <c r="X186">
        <v>75.844841000000002</v>
      </c>
      <c r="Y186">
        <v>75.783516000000006</v>
      </c>
      <c r="Z186">
        <v>76.028992000000002</v>
      </c>
      <c r="AA186">
        <v>76.396652000000003</v>
      </c>
      <c r="AB186">
        <v>76.928802000000005</v>
      </c>
      <c r="AC186">
        <v>76.867981</v>
      </c>
      <c r="AD186">
        <v>77.462975</v>
      </c>
      <c r="AE186">
        <v>77.827376999999998</v>
      </c>
      <c r="AF186">
        <v>77.903953999999999</v>
      </c>
      <c r="AG186">
        <v>78.714934999999997</v>
      </c>
      <c r="AH186">
        <v>79.577644000000006</v>
      </c>
      <c r="AI186">
        <v>79.908553999999995</v>
      </c>
      <c r="AJ186">
        <v>80.710823000000005</v>
      </c>
      <c r="AK186">
        <v>81.063216999999995</v>
      </c>
      <c r="AL186">
        <v>80.967606000000004</v>
      </c>
      <c r="AM186">
        <v>81.180976999999999</v>
      </c>
      <c r="AN186">
        <v>81.34008</v>
      </c>
      <c r="AO186" s="1">
        <v>0</v>
      </c>
    </row>
    <row r="187" spans="1:41" hidden="1" x14ac:dyDescent="0.2">
      <c r="A187" t="s">
        <v>2704</v>
      </c>
      <c r="B187" t="s">
        <v>13</v>
      </c>
      <c r="C187" t="s">
        <v>181</v>
      </c>
      <c r="D187" t="s">
        <v>2677</v>
      </c>
      <c r="E187" t="s">
        <v>2652</v>
      </c>
      <c r="H187" t="s">
        <v>3097</v>
      </c>
      <c r="I187" t="s">
        <v>159</v>
      </c>
      <c r="K187">
        <v>81.140479999999997</v>
      </c>
      <c r="L187">
        <v>80.207297999999994</v>
      </c>
      <c r="M187">
        <v>72.857239000000007</v>
      </c>
      <c r="N187">
        <v>71.845794999999995</v>
      </c>
      <c r="O187">
        <v>71.187286</v>
      </c>
      <c r="P187">
        <v>71.359343999999993</v>
      </c>
      <c r="Q187">
        <v>71.738349999999997</v>
      </c>
      <c r="R187">
        <v>71.615257</v>
      </c>
      <c r="S187">
        <v>71.489318999999995</v>
      </c>
      <c r="T187">
        <v>71.585800000000006</v>
      </c>
      <c r="U187">
        <v>71.480980000000002</v>
      </c>
      <c r="V187">
        <v>71.449691999999999</v>
      </c>
      <c r="W187">
        <v>71.123465999999993</v>
      </c>
      <c r="X187">
        <v>70.559166000000005</v>
      </c>
      <c r="Y187">
        <v>70.268310999999997</v>
      </c>
      <c r="Z187">
        <v>70.033057999999997</v>
      </c>
      <c r="AA187">
        <v>69.796111999999994</v>
      </c>
      <c r="AB187">
        <v>70.155510000000007</v>
      </c>
      <c r="AC187">
        <v>70.222640999999996</v>
      </c>
      <c r="AD187">
        <v>71.427231000000006</v>
      </c>
      <c r="AE187">
        <v>71.900374999999997</v>
      </c>
      <c r="AF187">
        <v>72.143280000000004</v>
      </c>
      <c r="AG187">
        <v>72.975632000000004</v>
      </c>
      <c r="AH187">
        <v>73.577072000000001</v>
      </c>
      <c r="AI187">
        <v>73.925788999999995</v>
      </c>
      <c r="AJ187">
        <v>74.798858999999993</v>
      </c>
      <c r="AK187">
        <v>74.701256000000001</v>
      </c>
      <c r="AL187">
        <v>75.311667999999997</v>
      </c>
      <c r="AM187">
        <v>76.440337999999997</v>
      </c>
      <c r="AN187">
        <v>77.485939000000002</v>
      </c>
      <c r="AO187" s="1">
        <v>-2E-3</v>
      </c>
    </row>
    <row r="188" spans="1:41" hidden="1" x14ac:dyDescent="0.2">
      <c r="A188" t="s">
        <v>2704</v>
      </c>
      <c r="B188" t="s">
        <v>15</v>
      </c>
      <c r="C188" t="s">
        <v>181</v>
      </c>
      <c r="D188" t="s">
        <v>2677</v>
      </c>
      <c r="E188" t="s">
        <v>2653</v>
      </c>
      <c r="H188" t="s">
        <v>3098</v>
      </c>
      <c r="I188" t="s">
        <v>159</v>
      </c>
      <c r="K188">
        <v>81.348151999999999</v>
      </c>
      <c r="L188">
        <v>80.276398</v>
      </c>
      <c r="M188">
        <v>73.291709999999995</v>
      </c>
      <c r="N188">
        <v>75.895622000000003</v>
      </c>
      <c r="O188">
        <v>76.090050000000005</v>
      </c>
      <c r="P188">
        <v>76.335693000000006</v>
      </c>
      <c r="Q188">
        <v>76.878829999999994</v>
      </c>
      <c r="R188">
        <v>77.531402999999997</v>
      </c>
      <c r="S188">
        <v>79.844666000000004</v>
      </c>
      <c r="T188">
        <v>80.663055</v>
      </c>
      <c r="U188">
        <v>81.414124000000001</v>
      </c>
      <c r="V188">
        <v>82.339691000000002</v>
      </c>
      <c r="W188">
        <v>82.948966999999996</v>
      </c>
      <c r="X188">
        <v>83.524437000000006</v>
      </c>
      <c r="Y188">
        <v>83.624306000000004</v>
      </c>
      <c r="Z188">
        <v>84.038048000000003</v>
      </c>
      <c r="AA188">
        <v>84.560478000000003</v>
      </c>
      <c r="AB188">
        <v>84.582733000000005</v>
      </c>
      <c r="AC188">
        <v>84.861473000000004</v>
      </c>
      <c r="AD188">
        <v>83.642219999999995</v>
      </c>
      <c r="AE188">
        <v>83.236275000000006</v>
      </c>
      <c r="AF188">
        <v>83.878287999999998</v>
      </c>
      <c r="AG188">
        <v>84.636353</v>
      </c>
      <c r="AH188">
        <v>85.074950999999999</v>
      </c>
      <c r="AI188">
        <v>86.106789000000006</v>
      </c>
      <c r="AJ188">
        <v>85.928116000000003</v>
      </c>
      <c r="AK188">
        <v>85.902778999999995</v>
      </c>
      <c r="AL188">
        <v>85.293930000000003</v>
      </c>
      <c r="AM188">
        <v>85.759048000000007</v>
      </c>
      <c r="AN188">
        <v>86.331397999999993</v>
      </c>
      <c r="AO188" s="1">
        <v>2E-3</v>
      </c>
    </row>
    <row r="189" spans="1:41" hidden="1" x14ac:dyDescent="0.2">
      <c r="A189" t="s">
        <v>2704</v>
      </c>
      <c r="B189" t="s">
        <v>172</v>
      </c>
      <c r="C189" t="s">
        <v>181</v>
      </c>
      <c r="D189" t="s">
        <v>2678</v>
      </c>
      <c r="I189" t="s">
        <v>159</v>
      </c>
    </row>
    <row r="190" spans="1:41" hidden="1" x14ac:dyDescent="0.2">
      <c r="A190" t="s">
        <v>2704</v>
      </c>
      <c r="B190" t="s">
        <v>11</v>
      </c>
      <c r="C190" t="s">
        <v>181</v>
      </c>
      <c r="D190" t="s">
        <v>2678</v>
      </c>
      <c r="E190" t="s">
        <v>2651</v>
      </c>
      <c r="H190" t="s">
        <v>3099</v>
      </c>
      <c r="I190" t="s">
        <v>159</v>
      </c>
      <c r="K190">
        <v>177.543091</v>
      </c>
      <c r="L190">
        <v>176.665863</v>
      </c>
      <c r="M190">
        <v>167.97955300000001</v>
      </c>
      <c r="N190">
        <v>166.51345800000001</v>
      </c>
      <c r="O190">
        <v>164.759872</v>
      </c>
      <c r="P190">
        <v>164.35495</v>
      </c>
      <c r="Q190">
        <v>164.460815</v>
      </c>
      <c r="R190">
        <v>165.31964099999999</v>
      </c>
      <c r="S190">
        <v>165.84158300000001</v>
      </c>
      <c r="T190">
        <v>167.63372799999999</v>
      </c>
      <c r="U190">
        <v>168.56677199999999</v>
      </c>
      <c r="V190">
        <v>169.068771</v>
      </c>
      <c r="W190">
        <v>169.45474200000001</v>
      </c>
      <c r="X190">
        <v>169.39681999999999</v>
      </c>
      <c r="Y190">
        <v>169.192474</v>
      </c>
      <c r="Z190">
        <v>169.463562</v>
      </c>
      <c r="AA190">
        <v>170.083282</v>
      </c>
      <c r="AB190">
        <v>170.89849899999999</v>
      </c>
      <c r="AC190">
        <v>171.00160199999999</v>
      </c>
      <c r="AD190">
        <v>172.107697</v>
      </c>
      <c r="AE190">
        <v>172.89144899999999</v>
      </c>
      <c r="AF190">
        <v>173.21466100000001</v>
      </c>
      <c r="AG190">
        <v>174.239441</v>
      </c>
      <c r="AH190">
        <v>175.180115</v>
      </c>
      <c r="AI190">
        <v>175.722534</v>
      </c>
      <c r="AJ190">
        <v>176.915314</v>
      </c>
      <c r="AK190">
        <v>177.45665</v>
      </c>
      <c r="AL190">
        <v>177.560822</v>
      </c>
      <c r="AM190">
        <v>177.955963</v>
      </c>
      <c r="AN190">
        <v>178.38507100000001</v>
      </c>
      <c r="AO190" s="1">
        <v>0</v>
      </c>
    </row>
    <row r="191" spans="1:41" hidden="1" x14ac:dyDescent="0.2">
      <c r="A191" t="s">
        <v>2704</v>
      </c>
      <c r="B191" t="s">
        <v>13</v>
      </c>
      <c r="C191" t="s">
        <v>181</v>
      </c>
      <c r="D191" t="s">
        <v>2678</v>
      </c>
      <c r="E191" t="s">
        <v>2652</v>
      </c>
      <c r="H191" t="s">
        <v>3100</v>
      </c>
      <c r="I191" t="s">
        <v>159</v>
      </c>
      <c r="K191">
        <v>177.564911</v>
      </c>
      <c r="L191">
        <v>174.538635</v>
      </c>
      <c r="M191">
        <v>164.077957</v>
      </c>
      <c r="N191">
        <v>161.00628699999999</v>
      </c>
      <c r="O191">
        <v>159.373367</v>
      </c>
      <c r="P191">
        <v>159.27307099999999</v>
      </c>
      <c r="Q191">
        <v>159.05406199999999</v>
      </c>
      <c r="R191">
        <v>159.19390899999999</v>
      </c>
      <c r="S191">
        <v>159.62385599999999</v>
      </c>
      <c r="T191">
        <v>159.97482299999999</v>
      </c>
      <c r="U191">
        <v>160.063492</v>
      </c>
      <c r="V191">
        <v>160.12376399999999</v>
      </c>
      <c r="W191">
        <v>160.22560100000001</v>
      </c>
      <c r="X191">
        <v>159.601608</v>
      </c>
      <c r="Y191">
        <v>159.18008399999999</v>
      </c>
      <c r="Z191">
        <v>158.882462</v>
      </c>
      <c r="AA191">
        <v>158.79283100000001</v>
      </c>
      <c r="AB191">
        <v>159.256226</v>
      </c>
      <c r="AC191">
        <v>159.49417099999999</v>
      </c>
      <c r="AD191">
        <v>161.005066</v>
      </c>
      <c r="AE191">
        <v>161.79702800000001</v>
      </c>
      <c r="AF191">
        <v>162.126892</v>
      </c>
      <c r="AG191">
        <v>163.14802599999999</v>
      </c>
      <c r="AH191">
        <v>163.97326699999999</v>
      </c>
      <c r="AI191">
        <v>164.679688</v>
      </c>
      <c r="AJ191">
        <v>166.00616500000001</v>
      </c>
      <c r="AK191">
        <v>166.24496500000001</v>
      </c>
      <c r="AL191">
        <v>167.07070899999999</v>
      </c>
      <c r="AM191">
        <v>168.489655</v>
      </c>
      <c r="AN191">
        <v>170.12643399999999</v>
      </c>
      <c r="AO191" s="1">
        <v>-1E-3</v>
      </c>
    </row>
    <row r="192" spans="1:41" hidden="1" x14ac:dyDescent="0.2">
      <c r="A192" t="s">
        <v>2704</v>
      </c>
      <c r="B192" t="s">
        <v>15</v>
      </c>
      <c r="C192" t="s">
        <v>181</v>
      </c>
      <c r="D192" t="s">
        <v>2678</v>
      </c>
      <c r="E192" t="s">
        <v>2653</v>
      </c>
      <c r="H192" t="s">
        <v>3101</v>
      </c>
      <c r="I192" t="s">
        <v>159</v>
      </c>
      <c r="K192">
        <v>178.04315199999999</v>
      </c>
      <c r="L192">
        <v>178.34777800000001</v>
      </c>
      <c r="M192">
        <v>169.34411600000001</v>
      </c>
      <c r="N192">
        <v>172.3013</v>
      </c>
      <c r="O192">
        <v>171.443253</v>
      </c>
      <c r="P192">
        <v>171.659119</v>
      </c>
      <c r="Q192">
        <v>172.79727199999999</v>
      </c>
      <c r="R192">
        <v>174.96698000000001</v>
      </c>
      <c r="S192">
        <v>179.45129399999999</v>
      </c>
      <c r="T192">
        <v>181.535538</v>
      </c>
      <c r="U192">
        <v>183.339111</v>
      </c>
      <c r="V192">
        <v>185.64639299999999</v>
      </c>
      <c r="W192">
        <v>187.96975699999999</v>
      </c>
      <c r="X192">
        <v>189.30789200000001</v>
      </c>
      <c r="Y192">
        <v>189.71109000000001</v>
      </c>
      <c r="Z192">
        <v>191.189346</v>
      </c>
      <c r="AA192">
        <v>191.99049400000001</v>
      </c>
      <c r="AB192">
        <v>192.90997300000001</v>
      </c>
      <c r="AC192">
        <v>193.88369800000001</v>
      </c>
      <c r="AD192">
        <v>193.20967099999999</v>
      </c>
      <c r="AE192">
        <v>193.156555</v>
      </c>
      <c r="AF192">
        <v>193.822968</v>
      </c>
      <c r="AG192">
        <v>194.61123699999999</v>
      </c>
      <c r="AH192">
        <v>195.72074900000001</v>
      </c>
      <c r="AI192">
        <v>197.350739</v>
      </c>
      <c r="AJ192">
        <v>197.58017000000001</v>
      </c>
      <c r="AK192">
        <v>197.85235599999999</v>
      </c>
      <c r="AL192">
        <v>197.36738600000001</v>
      </c>
      <c r="AM192">
        <v>198.286148</v>
      </c>
      <c r="AN192">
        <v>199.49352999999999</v>
      </c>
      <c r="AO192" s="1">
        <v>4.0000000000000001E-3</v>
      </c>
    </row>
    <row r="193" spans="1:41" hidden="1" x14ac:dyDescent="0.2">
      <c r="A193" t="s">
        <v>2704</v>
      </c>
      <c r="B193" t="s">
        <v>176</v>
      </c>
      <c r="C193" t="s">
        <v>181</v>
      </c>
      <c r="D193" t="s">
        <v>2679</v>
      </c>
      <c r="I193" t="s">
        <v>159</v>
      </c>
    </row>
    <row r="194" spans="1:41" hidden="1" x14ac:dyDescent="0.2">
      <c r="A194" t="s">
        <v>2704</v>
      </c>
      <c r="B194" t="s">
        <v>11</v>
      </c>
      <c r="C194" t="s">
        <v>181</v>
      </c>
      <c r="D194" t="s">
        <v>2679</v>
      </c>
      <c r="E194" t="s">
        <v>2651</v>
      </c>
      <c r="H194" t="s">
        <v>3102</v>
      </c>
      <c r="I194" t="s">
        <v>159</v>
      </c>
      <c r="K194">
        <v>0.21231800000000001</v>
      </c>
      <c r="L194">
        <v>0.21867200000000001</v>
      </c>
      <c r="M194">
        <v>0.20577200000000001</v>
      </c>
      <c r="N194">
        <v>0.20216600000000001</v>
      </c>
      <c r="O194">
        <v>0.19701099999999999</v>
      </c>
      <c r="P194">
        <v>0.193578</v>
      </c>
      <c r="Q194">
        <v>0.189411</v>
      </c>
      <c r="R194">
        <v>0.18454499999999999</v>
      </c>
      <c r="S194">
        <v>0.17898800000000001</v>
      </c>
      <c r="T194">
        <v>0.17583599999999999</v>
      </c>
      <c r="U194">
        <v>0.17025599999999999</v>
      </c>
      <c r="V194">
        <v>0.164687</v>
      </c>
      <c r="W194">
        <v>0.16025800000000001</v>
      </c>
      <c r="X194">
        <v>0.154665</v>
      </c>
      <c r="Y194">
        <v>0.148811</v>
      </c>
      <c r="Z194">
        <v>0.148835</v>
      </c>
      <c r="AA194">
        <v>0.14736099999999999</v>
      </c>
      <c r="AB194">
        <v>0.14622499999999999</v>
      </c>
      <c r="AC194">
        <v>0.145958</v>
      </c>
      <c r="AD194">
        <v>0.1474</v>
      </c>
      <c r="AE194">
        <v>0.14837900000000001</v>
      </c>
      <c r="AF194">
        <v>0.14918600000000001</v>
      </c>
      <c r="AG194">
        <v>0.15124799999999999</v>
      </c>
      <c r="AH194">
        <v>0.15343999999999999</v>
      </c>
      <c r="AI194">
        <v>0.155165</v>
      </c>
      <c r="AJ194">
        <v>0.15768599999999999</v>
      </c>
      <c r="AK194">
        <v>0.15978100000000001</v>
      </c>
      <c r="AL194">
        <v>0.16115099999999999</v>
      </c>
      <c r="AM194">
        <v>0.163131</v>
      </c>
      <c r="AN194">
        <v>0.16502900000000001</v>
      </c>
      <c r="AO194" s="1">
        <v>-8.9999999999999993E-3</v>
      </c>
    </row>
    <row r="195" spans="1:41" hidden="1" x14ac:dyDescent="0.2">
      <c r="A195" t="s">
        <v>2704</v>
      </c>
      <c r="B195" t="s">
        <v>13</v>
      </c>
      <c r="C195" t="s">
        <v>181</v>
      </c>
      <c r="D195" t="s">
        <v>2679</v>
      </c>
      <c r="E195" t="s">
        <v>2652</v>
      </c>
      <c r="H195" t="s">
        <v>3103</v>
      </c>
      <c r="I195" t="s">
        <v>159</v>
      </c>
      <c r="K195">
        <v>0.172873</v>
      </c>
      <c r="L195">
        <v>0.19583200000000001</v>
      </c>
      <c r="M195">
        <v>0.205794</v>
      </c>
      <c r="N195">
        <v>0.199485</v>
      </c>
      <c r="O195">
        <v>0.19359299999999999</v>
      </c>
      <c r="P195">
        <v>0.18793199999999999</v>
      </c>
      <c r="Q195">
        <v>0.18338699999999999</v>
      </c>
      <c r="R195">
        <v>0.180564</v>
      </c>
      <c r="S195">
        <v>0.17477999999999999</v>
      </c>
      <c r="T195">
        <v>0.16932900000000001</v>
      </c>
      <c r="U195">
        <v>0.16051799999999999</v>
      </c>
      <c r="V195">
        <v>0.15557399999999999</v>
      </c>
      <c r="W195">
        <v>0.15431800000000001</v>
      </c>
      <c r="X195">
        <v>0.14658299999999999</v>
      </c>
      <c r="Y195">
        <v>0.14222799999999999</v>
      </c>
      <c r="Z195">
        <v>0.14255599999999999</v>
      </c>
      <c r="AA195">
        <v>0.141265</v>
      </c>
      <c r="AB195">
        <v>0.13638</v>
      </c>
      <c r="AC195">
        <v>0.137824</v>
      </c>
      <c r="AD195">
        <v>0.136161</v>
      </c>
      <c r="AE195">
        <v>0.138464</v>
      </c>
      <c r="AF195">
        <v>0.139794</v>
      </c>
      <c r="AG195">
        <v>0.141651</v>
      </c>
      <c r="AH195">
        <v>0.143348</v>
      </c>
      <c r="AI195">
        <v>0.14533099999999999</v>
      </c>
      <c r="AJ195">
        <v>0.15374399999999999</v>
      </c>
      <c r="AK195">
        <v>0.15410399999999999</v>
      </c>
      <c r="AL195">
        <v>0.15610299999999999</v>
      </c>
      <c r="AM195">
        <v>0.16018299999999999</v>
      </c>
      <c r="AN195">
        <v>0.163961</v>
      </c>
      <c r="AO195" s="1">
        <v>-2E-3</v>
      </c>
    </row>
    <row r="196" spans="1:41" hidden="1" x14ac:dyDescent="0.2">
      <c r="A196" t="s">
        <v>2704</v>
      </c>
      <c r="B196" t="s">
        <v>15</v>
      </c>
      <c r="C196" t="s">
        <v>181</v>
      </c>
      <c r="D196" t="s">
        <v>2679</v>
      </c>
      <c r="E196" t="s">
        <v>2653</v>
      </c>
      <c r="H196" t="s">
        <v>3104</v>
      </c>
      <c r="I196" t="s">
        <v>159</v>
      </c>
      <c r="K196">
        <v>0.17820900000000001</v>
      </c>
      <c r="L196">
        <v>0.19178000000000001</v>
      </c>
      <c r="M196">
        <v>0.20650399999999999</v>
      </c>
      <c r="N196">
        <v>0.208871</v>
      </c>
      <c r="O196">
        <v>0.20578399999999999</v>
      </c>
      <c r="P196">
        <v>0.20211599999999999</v>
      </c>
      <c r="Q196">
        <v>0.197967</v>
      </c>
      <c r="R196">
        <v>0.19253799999999999</v>
      </c>
      <c r="S196">
        <v>0.190882</v>
      </c>
      <c r="T196">
        <v>0.18659500000000001</v>
      </c>
      <c r="U196">
        <v>0.18116299999999999</v>
      </c>
      <c r="V196">
        <v>0.17666200000000001</v>
      </c>
      <c r="W196">
        <v>0.17188100000000001</v>
      </c>
      <c r="X196">
        <v>0.16711699999999999</v>
      </c>
      <c r="Y196">
        <v>0.16273699999999999</v>
      </c>
      <c r="Z196">
        <v>0.15965399999999999</v>
      </c>
      <c r="AA196">
        <v>0.15734699999999999</v>
      </c>
      <c r="AB196">
        <v>0.15534500000000001</v>
      </c>
      <c r="AC196">
        <v>0.15487699999999999</v>
      </c>
      <c r="AD196">
        <v>0.15318100000000001</v>
      </c>
      <c r="AE196">
        <v>0.152808</v>
      </c>
      <c r="AF196">
        <v>0.153972</v>
      </c>
      <c r="AG196">
        <v>0.15559899999999999</v>
      </c>
      <c r="AH196">
        <v>0.15795600000000001</v>
      </c>
      <c r="AI196">
        <v>0.160054</v>
      </c>
      <c r="AJ196">
        <v>0.16077900000000001</v>
      </c>
      <c r="AK196">
        <v>0.16197800000000001</v>
      </c>
      <c r="AL196">
        <v>0.16323199999999999</v>
      </c>
      <c r="AM196">
        <v>0.16562099999999999</v>
      </c>
      <c r="AN196">
        <v>0.16828000000000001</v>
      </c>
      <c r="AO196" s="1">
        <v>-2E-3</v>
      </c>
    </row>
    <row r="197" spans="1:41" hidden="1" x14ac:dyDescent="0.2">
      <c r="A197" t="s">
        <v>2704</v>
      </c>
      <c r="B197" t="s">
        <v>180</v>
      </c>
      <c r="C197" t="s">
        <v>181</v>
      </c>
      <c r="I197" t="s">
        <v>159</v>
      </c>
    </row>
    <row r="198" spans="1:41" hidden="1" x14ac:dyDescent="0.2">
      <c r="A198" t="s">
        <v>2704</v>
      </c>
      <c r="B198" t="s">
        <v>11</v>
      </c>
      <c r="C198" t="s">
        <v>181</v>
      </c>
      <c r="D198" t="s">
        <v>2651</v>
      </c>
      <c r="H198" t="s">
        <v>3105</v>
      </c>
      <c r="I198" t="s">
        <v>159</v>
      </c>
      <c r="K198">
        <v>177.755402</v>
      </c>
      <c r="L198">
        <v>176.88453699999999</v>
      </c>
      <c r="M198">
        <v>168.185318</v>
      </c>
      <c r="N198">
        <v>166.715622</v>
      </c>
      <c r="O198">
        <v>164.95687899999999</v>
      </c>
      <c r="P198">
        <v>164.54852299999999</v>
      </c>
      <c r="Q198">
        <v>164.65022300000001</v>
      </c>
      <c r="R198">
        <v>165.50418099999999</v>
      </c>
      <c r="S198">
        <v>166.02056899999999</v>
      </c>
      <c r="T198">
        <v>167.80957000000001</v>
      </c>
      <c r="U198">
        <v>168.73703</v>
      </c>
      <c r="V198">
        <v>169.23345900000001</v>
      </c>
      <c r="W198">
        <v>169.615005</v>
      </c>
      <c r="X198">
        <v>169.55148299999999</v>
      </c>
      <c r="Y198">
        <v>169.34127799999999</v>
      </c>
      <c r="Z198">
        <v>169.61239599999999</v>
      </c>
      <c r="AA198">
        <v>170.230637</v>
      </c>
      <c r="AB198">
        <v>171.044724</v>
      </c>
      <c r="AC198">
        <v>171.14755199999999</v>
      </c>
      <c r="AD198">
        <v>172.25509600000001</v>
      </c>
      <c r="AE198">
        <v>173.03982500000001</v>
      </c>
      <c r="AF198">
        <v>173.363846</v>
      </c>
      <c r="AG198">
        <v>174.39068599999999</v>
      </c>
      <c r="AH198">
        <v>175.33355700000001</v>
      </c>
      <c r="AI198">
        <v>175.877701</v>
      </c>
      <c r="AJ198">
        <v>177.07299800000001</v>
      </c>
      <c r="AK198">
        <v>177.61642499999999</v>
      </c>
      <c r="AL198">
        <v>177.72197</v>
      </c>
      <c r="AM198">
        <v>178.11909499999999</v>
      </c>
      <c r="AN198">
        <v>178.550095</v>
      </c>
      <c r="AO198" s="1">
        <v>0</v>
      </c>
    </row>
    <row r="199" spans="1:41" hidden="1" x14ac:dyDescent="0.2">
      <c r="A199" t="s">
        <v>2704</v>
      </c>
      <c r="B199" t="s">
        <v>13</v>
      </c>
      <c r="C199" t="s">
        <v>181</v>
      </c>
      <c r="D199" t="s">
        <v>2652</v>
      </c>
      <c r="H199" t="s">
        <v>3106</v>
      </c>
      <c r="I199" t="s">
        <v>159</v>
      </c>
      <c r="K199">
        <v>177.73777799999999</v>
      </c>
      <c r="L199">
        <v>174.734467</v>
      </c>
      <c r="M199">
        <v>164.28375199999999</v>
      </c>
      <c r="N199">
        <v>161.20576500000001</v>
      </c>
      <c r="O199">
        <v>159.566956</v>
      </c>
      <c r="P199">
        <v>159.46099899999999</v>
      </c>
      <c r="Q199">
        <v>159.23744199999999</v>
      </c>
      <c r="R199">
        <v>159.37446600000001</v>
      </c>
      <c r="S199">
        <v>159.79863</v>
      </c>
      <c r="T199">
        <v>160.14415</v>
      </c>
      <c r="U199">
        <v>160.22401400000001</v>
      </c>
      <c r="V199">
        <v>160.27934300000001</v>
      </c>
      <c r="W199">
        <v>160.37991299999999</v>
      </c>
      <c r="X199">
        <v>159.74818400000001</v>
      </c>
      <c r="Y199">
        <v>159.32231100000001</v>
      </c>
      <c r="Z199">
        <v>159.025024</v>
      </c>
      <c r="AA199">
        <v>158.93409700000001</v>
      </c>
      <c r="AB199">
        <v>159.39260899999999</v>
      </c>
      <c r="AC199">
        <v>159.631989</v>
      </c>
      <c r="AD199">
        <v>161.14122</v>
      </c>
      <c r="AE199">
        <v>161.935486</v>
      </c>
      <c r="AF199">
        <v>162.266693</v>
      </c>
      <c r="AG199">
        <v>163.28967299999999</v>
      </c>
      <c r="AH199">
        <v>164.11660800000001</v>
      </c>
      <c r="AI199">
        <v>164.82501199999999</v>
      </c>
      <c r="AJ199">
        <v>166.15991199999999</v>
      </c>
      <c r="AK199">
        <v>166.39906300000001</v>
      </c>
      <c r="AL199">
        <v>167.22680700000001</v>
      </c>
      <c r="AM199">
        <v>168.64984100000001</v>
      </c>
      <c r="AN199">
        <v>170.29039</v>
      </c>
      <c r="AO199" s="1">
        <v>-1E-3</v>
      </c>
    </row>
    <row r="200" spans="1:41" hidden="1" x14ac:dyDescent="0.2">
      <c r="A200" t="s">
        <v>2704</v>
      </c>
      <c r="B200" t="s">
        <v>15</v>
      </c>
      <c r="C200" t="s">
        <v>181</v>
      </c>
      <c r="D200" t="s">
        <v>2653</v>
      </c>
      <c r="H200" t="s">
        <v>3107</v>
      </c>
      <c r="I200" t="s">
        <v>159</v>
      </c>
      <c r="K200">
        <v>178.22135900000001</v>
      </c>
      <c r="L200">
        <v>178.53956600000001</v>
      </c>
      <c r="M200">
        <v>169.550613</v>
      </c>
      <c r="N200">
        <v>172.510178</v>
      </c>
      <c r="O200">
        <v>171.649033</v>
      </c>
      <c r="P200">
        <v>171.86123699999999</v>
      </c>
      <c r="Q200">
        <v>172.995239</v>
      </c>
      <c r="R200">
        <v>175.159515</v>
      </c>
      <c r="S200">
        <v>179.64218099999999</v>
      </c>
      <c r="T200">
        <v>181.722137</v>
      </c>
      <c r="U200">
        <v>183.52027899999999</v>
      </c>
      <c r="V200">
        <v>185.823059</v>
      </c>
      <c r="W200">
        <v>188.14163199999999</v>
      </c>
      <c r="X200">
        <v>189.47500600000001</v>
      </c>
      <c r="Y200">
        <v>189.87382500000001</v>
      </c>
      <c r="Z200">
        <v>191.34899899999999</v>
      </c>
      <c r="AA200">
        <v>192.147842</v>
      </c>
      <c r="AB200">
        <v>193.06532300000001</v>
      </c>
      <c r="AC200">
        <v>194.03857400000001</v>
      </c>
      <c r="AD200">
        <v>193.362854</v>
      </c>
      <c r="AE200">
        <v>193.30935700000001</v>
      </c>
      <c r="AF200">
        <v>193.976944</v>
      </c>
      <c r="AG200">
        <v>194.76683</v>
      </c>
      <c r="AH200">
        <v>195.87870799999999</v>
      </c>
      <c r="AI200">
        <v>197.51078799999999</v>
      </c>
      <c r="AJ200">
        <v>197.74095199999999</v>
      </c>
      <c r="AK200">
        <v>198.01432800000001</v>
      </c>
      <c r="AL200">
        <v>197.53062399999999</v>
      </c>
      <c r="AM200">
        <v>198.45176699999999</v>
      </c>
      <c r="AN200">
        <v>199.66180399999999</v>
      </c>
      <c r="AO200" s="1">
        <v>4.0000000000000001E-3</v>
      </c>
    </row>
    <row r="201" spans="1:41" hidden="1" x14ac:dyDescent="0.2">
      <c r="A201" t="s">
        <v>2704</v>
      </c>
      <c r="B201" t="s">
        <v>185</v>
      </c>
    </row>
    <row r="202" spans="1:41" hidden="1" x14ac:dyDescent="0.2">
      <c r="A202" t="s">
        <v>2704</v>
      </c>
      <c r="B202" t="s">
        <v>8</v>
      </c>
    </row>
    <row r="203" spans="1:41" hidden="1" x14ac:dyDescent="0.2">
      <c r="A203" t="s">
        <v>2704</v>
      </c>
      <c r="B203" t="s">
        <v>9</v>
      </c>
      <c r="C203" t="s">
        <v>2648</v>
      </c>
      <c r="D203" t="s">
        <v>2680</v>
      </c>
      <c r="E203" t="s">
        <v>2649</v>
      </c>
      <c r="F203" t="s">
        <v>2650</v>
      </c>
      <c r="I203" t="s">
        <v>186</v>
      </c>
    </row>
    <row r="204" spans="1:41" hidden="1" x14ac:dyDescent="0.2">
      <c r="A204" t="s">
        <v>2704</v>
      </c>
      <c r="B204" t="s">
        <v>11</v>
      </c>
      <c r="C204" t="s">
        <v>2648</v>
      </c>
      <c r="D204" t="s">
        <v>2680</v>
      </c>
      <c r="E204" t="s">
        <v>2649</v>
      </c>
      <c r="F204" t="s">
        <v>2650</v>
      </c>
      <c r="G204" t="s">
        <v>2651</v>
      </c>
      <c r="H204" t="s">
        <v>3108</v>
      </c>
      <c r="I204" t="s">
        <v>186</v>
      </c>
      <c r="K204">
        <v>19.182210999999999</v>
      </c>
      <c r="L204">
        <v>21.241817000000001</v>
      </c>
      <c r="M204">
        <v>21.431303</v>
      </c>
      <c r="N204">
        <v>21.959682000000001</v>
      </c>
      <c r="O204">
        <v>22.425605999999998</v>
      </c>
      <c r="P204">
        <v>23.060696</v>
      </c>
      <c r="Q204">
        <v>23.968250000000001</v>
      </c>
      <c r="R204">
        <v>25.120186</v>
      </c>
      <c r="S204">
        <v>26.263653000000001</v>
      </c>
      <c r="T204">
        <v>27.438521999999999</v>
      </c>
      <c r="U204">
        <v>28.625558999999999</v>
      </c>
      <c r="V204">
        <v>29.769653000000002</v>
      </c>
      <c r="W204">
        <v>30.912277</v>
      </c>
      <c r="X204">
        <v>31.987006999999998</v>
      </c>
      <c r="Y204">
        <v>32.992775000000002</v>
      </c>
      <c r="Z204">
        <v>34.012180000000001</v>
      </c>
      <c r="AA204">
        <v>35.087296000000002</v>
      </c>
      <c r="AB204">
        <v>36.191676999999999</v>
      </c>
      <c r="AC204">
        <v>37.236710000000002</v>
      </c>
      <c r="AD204">
        <v>38.485928000000001</v>
      </c>
      <c r="AE204">
        <v>39.718567</v>
      </c>
      <c r="AF204">
        <v>40.822356999999997</v>
      </c>
      <c r="AG204">
        <v>42.054004999999997</v>
      </c>
      <c r="AH204">
        <v>43.38261</v>
      </c>
      <c r="AI204">
        <v>44.579655000000002</v>
      </c>
      <c r="AJ204">
        <v>45.831012999999999</v>
      </c>
      <c r="AK204">
        <v>47.069381999999997</v>
      </c>
      <c r="AL204">
        <v>48.283771999999999</v>
      </c>
      <c r="AM204">
        <v>49.436188000000001</v>
      </c>
      <c r="AN204">
        <v>50.564467999999998</v>
      </c>
      <c r="AO204" s="1">
        <v>3.4000000000000002E-2</v>
      </c>
    </row>
    <row r="205" spans="1:41" hidden="1" x14ac:dyDescent="0.2">
      <c r="A205" t="s">
        <v>2704</v>
      </c>
      <c r="B205" t="s">
        <v>13</v>
      </c>
      <c r="C205" t="s">
        <v>2648</v>
      </c>
      <c r="D205" t="s">
        <v>2680</v>
      </c>
      <c r="E205" t="s">
        <v>2649</v>
      </c>
      <c r="F205" t="s">
        <v>2650</v>
      </c>
      <c r="G205" t="s">
        <v>2652</v>
      </c>
      <c r="H205" t="s">
        <v>3109</v>
      </c>
      <c r="I205" t="s">
        <v>186</v>
      </c>
      <c r="K205">
        <v>19.182210999999999</v>
      </c>
      <c r="L205">
        <v>20.962357999999998</v>
      </c>
      <c r="M205">
        <v>20.691337999999998</v>
      </c>
      <c r="N205">
        <v>20.567278000000002</v>
      </c>
      <c r="O205">
        <v>20.547571000000001</v>
      </c>
      <c r="P205">
        <v>20.757719000000002</v>
      </c>
      <c r="Q205">
        <v>21.198421</v>
      </c>
      <c r="R205">
        <v>21.893287999999998</v>
      </c>
      <c r="S205">
        <v>22.760891000000001</v>
      </c>
      <c r="T205">
        <v>23.648651000000001</v>
      </c>
      <c r="U205">
        <v>24.543758</v>
      </c>
      <c r="V205">
        <v>25.605694</v>
      </c>
      <c r="W205">
        <v>26.745533000000002</v>
      </c>
      <c r="X205">
        <v>27.737577000000002</v>
      </c>
      <c r="Y205">
        <v>28.594657999999999</v>
      </c>
      <c r="Z205">
        <v>29.441210000000002</v>
      </c>
      <c r="AA205">
        <v>30.382245999999999</v>
      </c>
      <c r="AB205">
        <v>31.410893999999999</v>
      </c>
      <c r="AC205">
        <v>32.343277</v>
      </c>
      <c r="AD205">
        <v>33.485416000000001</v>
      </c>
      <c r="AE205">
        <v>34.509875999999998</v>
      </c>
      <c r="AF205">
        <v>35.464835999999998</v>
      </c>
      <c r="AG205">
        <v>36.393394000000001</v>
      </c>
      <c r="AH205">
        <v>37.279774000000003</v>
      </c>
      <c r="AI205">
        <v>38.137554000000002</v>
      </c>
      <c r="AJ205">
        <v>38.958103000000001</v>
      </c>
      <c r="AK205">
        <v>39.652324999999998</v>
      </c>
      <c r="AL205">
        <v>40.301639999999999</v>
      </c>
      <c r="AM205">
        <v>41.106285</v>
      </c>
      <c r="AN205">
        <v>41.868931000000003</v>
      </c>
      <c r="AO205" s="1">
        <v>2.7E-2</v>
      </c>
    </row>
    <row r="206" spans="1:41" hidden="1" x14ac:dyDescent="0.2">
      <c r="A206" t="s">
        <v>2704</v>
      </c>
      <c r="B206" t="s">
        <v>15</v>
      </c>
      <c r="C206" t="s">
        <v>2648</v>
      </c>
      <c r="D206" t="s">
        <v>2680</v>
      </c>
      <c r="E206" t="s">
        <v>2649</v>
      </c>
      <c r="F206" t="s">
        <v>2650</v>
      </c>
      <c r="G206" t="s">
        <v>2653</v>
      </c>
      <c r="H206" t="s">
        <v>3110</v>
      </c>
      <c r="I206" t="s">
        <v>186</v>
      </c>
      <c r="K206">
        <v>19.182210999999999</v>
      </c>
      <c r="L206">
        <v>21.688206000000001</v>
      </c>
      <c r="M206">
        <v>22.460573</v>
      </c>
      <c r="N206">
        <v>23.877580999999999</v>
      </c>
      <c r="O206">
        <v>25.299220999999999</v>
      </c>
      <c r="P206">
        <v>26.732924000000001</v>
      </c>
      <c r="Q206">
        <v>28.196190000000001</v>
      </c>
      <c r="R206">
        <v>29.754270999999999</v>
      </c>
      <c r="S206">
        <v>31.757662</v>
      </c>
      <c r="T206">
        <v>33.598480000000002</v>
      </c>
      <c r="U206">
        <v>35.368442999999999</v>
      </c>
      <c r="V206">
        <v>37.060119999999998</v>
      </c>
      <c r="W206">
        <v>38.655880000000003</v>
      </c>
      <c r="X206">
        <v>40.155726999999999</v>
      </c>
      <c r="Y206">
        <v>41.442005000000002</v>
      </c>
      <c r="Z206">
        <v>42.880603999999998</v>
      </c>
      <c r="AA206">
        <v>44.228523000000003</v>
      </c>
      <c r="AB206">
        <v>45.642605000000003</v>
      </c>
      <c r="AC206">
        <v>47.104488000000003</v>
      </c>
      <c r="AD206">
        <v>48.395206000000002</v>
      </c>
      <c r="AE206">
        <v>49.592903</v>
      </c>
      <c r="AF206">
        <v>50.748004999999999</v>
      </c>
      <c r="AG206">
        <v>52.091892000000001</v>
      </c>
      <c r="AH206">
        <v>53.713023999999997</v>
      </c>
      <c r="AI206">
        <v>55.502583000000001</v>
      </c>
      <c r="AJ206">
        <v>57.258423000000001</v>
      </c>
      <c r="AK206">
        <v>58.987076000000002</v>
      </c>
      <c r="AL206">
        <v>60.644745</v>
      </c>
      <c r="AM206">
        <v>62.426814999999998</v>
      </c>
      <c r="AN206">
        <v>64.136207999999996</v>
      </c>
      <c r="AO206" s="1">
        <v>4.2000000000000003E-2</v>
      </c>
    </row>
    <row r="207" spans="1:41" hidden="1" x14ac:dyDescent="0.2">
      <c r="A207" t="s">
        <v>2704</v>
      </c>
      <c r="B207" t="s">
        <v>17</v>
      </c>
      <c r="C207" t="s">
        <v>2648</v>
      </c>
      <c r="D207" t="s">
        <v>2680</v>
      </c>
      <c r="E207" t="s">
        <v>2649</v>
      </c>
      <c r="F207" t="s">
        <v>2654</v>
      </c>
      <c r="I207" t="s">
        <v>186</v>
      </c>
    </row>
    <row r="208" spans="1:41" hidden="1" x14ac:dyDescent="0.2">
      <c r="A208" t="s">
        <v>2704</v>
      </c>
      <c r="B208" t="s">
        <v>11</v>
      </c>
      <c r="C208" t="s">
        <v>2648</v>
      </c>
      <c r="D208" t="s">
        <v>2680</v>
      </c>
      <c r="E208" t="s">
        <v>2649</v>
      </c>
      <c r="F208" t="s">
        <v>2654</v>
      </c>
      <c r="G208" t="s">
        <v>2651</v>
      </c>
      <c r="H208" t="s">
        <v>3111</v>
      </c>
      <c r="I208" t="s">
        <v>186</v>
      </c>
      <c r="K208">
        <v>17.199303</v>
      </c>
      <c r="L208">
        <v>17.296568000000001</v>
      </c>
      <c r="M208">
        <v>16.260248000000001</v>
      </c>
      <c r="N208">
        <v>17.469684999999998</v>
      </c>
      <c r="O208">
        <v>17.613876000000001</v>
      </c>
      <c r="P208">
        <v>17.896623999999999</v>
      </c>
      <c r="Q208">
        <v>18.315701000000001</v>
      </c>
      <c r="R208">
        <v>19.046282000000001</v>
      </c>
      <c r="S208">
        <v>19.667164</v>
      </c>
      <c r="T208">
        <v>20.119183</v>
      </c>
      <c r="U208">
        <v>20.963539000000001</v>
      </c>
      <c r="V208">
        <v>21.631101999999998</v>
      </c>
      <c r="W208">
        <v>22.241705</v>
      </c>
      <c r="X208">
        <v>22.852539</v>
      </c>
      <c r="Y208">
        <v>23.501571999999999</v>
      </c>
      <c r="Z208">
        <v>24.258837</v>
      </c>
      <c r="AA208">
        <v>25.11665</v>
      </c>
      <c r="AB208">
        <v>25.875686999999999</v>
      </c>
      <c r="AC208">
        <v>26.550961999999998</v>
      </c>
      <c r="AD208">
        <v>27.518764000000001</v>
      </c>
      <c r="AE208">
        <v>28.305828000000002</v>
      </c>
      <c r="AF208">
        <v>28.977253000000001</v>
      </c>
      <c r="AG208">
        <v>30.022631000000001</v>
      </c>
      <c r="AH208">
        <v>31.158225999999999</v>
      </c>
      <c r="AI208">
        <v>32.036442000000001</v>
      </c>
      <c r="AJ208">
        <v>33.161251</v>
      </c>
      <c r="AK208">
        <v>33.952477000000002</v>
      </c>
      <c r="AL208">
        <v>34.583824</v>
      </c>
      <c r="AM208">
        <v>35.368262999999999</v>
      </c>
      <c r="AN208">
        <v>36.045216000000003</v>
      </c>
      <c r="AO208" s="1">
        <v>2.5999999999999999E-2</v>
      </c>
    </row>
    <row r="209" spans="1:41" hidden="1" x14ac:dyDescent="0.2">
      <c r="A209" t="s">
        <v>2704</v>
      </c>
      <c r="B209" t="s">
        <v>13</v>
      </c>
      <c r="C209" t="s">
        <v>2648</v>
      </c>
      <c r="D209" t="s">
        <v>2680</v>
      </c>
      <c r="E209" t="s">
        <v>2649</v>
      </c>
      <c r="F209" t="s">
        <v>2654</v>
      </c>
      <c r="G209" t="s">
        <v>2652</v>
      </c>
      <c r="H209" t="s">
        <v>3112</v>
      </c>
      <c r="I209" t="s">
        <v>186</v>
      </c>
      <c r="K209">
        <v>17.199303</v>
      </c>
      <c r="L209">
        <v>17.291874</v>
      </c>
      <c r="M209">
        <v>15.816815</v>
      </c>
      <c r="N209">
        <v>16.469854000000002</v>
      </c>
      <c r="O209">
        <v>16.571680000000001</v>
      </c>
      <c r="P209">
        <v>16.810326</v>
      </c>
      <c r="Q209">
        <v>17.279785</v>
      </c>
      <c r="R209">
        <v>17.969805000000001</v>
      </c>
      <c r="S209">
        <v>18.558342</v>
      </c>
      <c r="T209">
        <v>19.040094</v>
      </c>
      <c r="U209">
        <v>19.631454000000002</v>
      </c>
      <c r="V209">
        <v>20.280369</v>
      </c>
      <c r="W209">
        <v>20.812325000000001</v>
      </c>
      <c r="X209">
        <v>21.178260999999999</v>
      </c>
      <c r="Y209">
        <v>21.704863</v>
      </c>
      <c r="Z209">
        <v>22.199368</v>
      </c>
      <c r="AA209">
        <v>22.752851</v>
      </c>
      <c r="AB209">
        <v>23.498514</v>
      </c>
      <c r="AC209">
        <v>24.019449000000002</v>
      </c>
      <c r="AD209">
        <v>25.12781</v>
      </c>
      <c r="AE209">
        <v>25.934650000000001</v>
      </c>
      <c r="AF209">
        <v>26.531433</v>
      </c>
      <c r="AG209">
        <v>27.555676999999999</v>
      </c>
      <c r="AH209">
        <v>28.362805999999999</v>
      </c>
      <c r="AI209">
        <v>29.047654999999999</v>
      </c>
      <c r="AJ209">
        <v>30.084557</v>
      </c>
      <c r="AK209">
        <v>30.438407999999999</v>
      </c>
      <c r="AL209">
        <v>31.120659</v>
      </c>
      <c r="AM209">
        <v>32.107532999999997</v>
      </c>
      <c r="AN209">
        <v>32.824905000000001</v>
      </c>
      <c r="AO209" s="1">
        <v>2.3E-2</v>
      </c>
    </row>
    <row r="210" spans="1:41" hidden="1" x14ac:dyDescent="0.2">
      <c r="A210" t="s">
        <v>2704</v>
      </c>
      <c r="B210" t="s">
        <v>15</v>
      </c>
      <c r="C210" t="s">
        <v>2648</v>
      </c>
      <c r="D210" t="s">
        <v>2680</v>
      </c>
      <c r="E210" t="s">
        <v>2649</v>
      </c>
      <c r="F210" t="s">
        <v>2654</v>
      </c>
      <c r="G210" t="s">
        <v>2653</v>
      </c>
      <c r="H210" t="s">
        <v>3113</v>
      </c>
      <c r="I210" t="s">
        <v>186</v>
      </c>
      <c r="K210">
        <v>17.199303</v>
      </c>
      <c r="L210">
        <v>17.305923</v>
      </c>
      <c r="M210">
        <v>16.238630000000001</v>
      </c>
      <c r="N210">
        <v>17.845493000000001</v>
      </c>
      <c r="O210">
        <v>18.375484</v>
      </c>
      <c r="P210">
        <v>18.814415</v>
      </c>
      <c r="Q210">
        <v>19.372862000000001</v>
      </c>
      <c r="R210">
        <v>20.389118</v>
      </c>
      <c r="S210">
        <v>21.929957999999999</v>
      </c>
      <c r="T210">
        <v>22.687747999999999</v>
      </c>
      <c r="U210">
        <v>23.548629999999999</v>
      </c>
      <c r="V210">
        <v>24.350280999999999</v>
      </c>
      <c r="W210">
        <v>25.083691000000002</v>
      </c>
      <c r="X210">
        <v>25.717960000000001</v>
      </c>
      <c r="Y210">
        <v>26.241510000000002</v>
      </c>
      <c r="Z210">
        <v>26.932473999999999</v>
      </c>
      <c r="AA210">
        <v>27.781189000000001</v>
      </c>
      <c r="AB210">
        <v>28.418011</v>
      </c>
      <c r="AC210">
        <v>29.12932</v>
      </c>
      <c r="AD210">
        <v>29.281431000000001</v>
      </c>
      <c r="AE210">
        <v>29.866026000000002</v>
      </c>
      <c r="AF210">
        <v>30.625540000000001</v>
      </c>
      <c r="AG210">
        <v>31.724243000000001</v>
      </c>
      <c r="AH210">
        <v>32.731715999999999</v>
      </c>
      <c r="AI210">
        <v>34.045124000000001</v>
      </c>
      <c r="AJ210">
        <v>35.012099999999997</v>
      </c>
      <c r="AK210">
        <v>35.937995999999998</v>
      </c>
      <c r="AL210">
        <v>36.490561999999997</v>
      </c>
      <c r="AM210">
        <v>37.426521000000001</v>
      </c>
      <c r="AN210">
        <v>38.440745999999997</v>
      </c>
      <c r="AO210" s="1">
        <v>2.8000000000000001E-2</v>
      </c>
    </row>
    <row r="211" spans="1:41" hidden="1" x14ac:dyDescent="0.2">
      <c r="A211" t="s">
        <v>2704</v>
      </c>
      <c r="B211" t="s">
        <v>21</v>
      </c>
      <c r="C211" t="s">
        <v>2648</v>
      </c>
      <c r="D211" t="s">
        <v>2680</v>
      </c>
      <c r="E211" t="s">
        <v>2649</v>
      </c>
      <c r="F211" t="s">
        <v>2655</v>
      </c>
      <c r="I211" t="s">
        <v>186</v>
      </c>
    </row>
    <row r="212" spans="1:41" hidden="1" x14ac:dyDescent="0.2">
      <c r="A212" t="s">
        <v>2704</v>
      </c>
      <c r="B212" t="s">
        <v>11</v>
      </c>
      <c r="C212" t="s">
        <v>2648</v>
      </c>
      <c r="D212" t="s">
        <v>2680</v>
      </c>
      <c r="E212" t="s">
        <v>2649</v>
      </c>
      <c r="F212" t="s">
        <v>2655</v>
      </c>
      <c r="G212" t="s">
        <v>2651</v>
      </c>
      <c r="H212" t="s">
        <v>3114</v>
      </c>
      <c r="I212" t="s">
        <v>186</v>
      </c>
      <c r="K212">
        <v>9.7886989999999994</v>
      </c>
      <c r="L212">
        <v>10.510267000000001</v>
      </c>
      <c r="M212">
        <v>9.3700369999999999</v>
      </c>
      <c r="N212">
        <v>9.2132710000000007</v>
      </c>
      <c r="O212">
        <v>9.2378750000000007</v>
      </c>
      <c r="P212">
        <v>9.4408290000000008</v>
      </c>
      <c r="Q212">
        <v>9.7666649999999997</v>
      </c>
      <c r="R212">
        <v>10.196557</v>
      </c>
      <c r="S212">
        <v>10.708601</v>
      </c>
      <c r="T212">
        <v>11.059585999999999</v>
      </c>
      <c r="U212">
        <v>11.452724</v>
      </c>
      <c r="V212">
        <v>11.758877999999999</v>
      </c>
      <c r="W212">
        <v>12.166997</v>
      </c>
      <c r="X212">
        <v>12.452026999999999</v>
      </c>
      <c r="Y212">
        <v>12.676064</v>
      </c>
      <c r="Z212">
        <v>12.972927</v>
      </c>
      <c r="AA212">
        <v>13.318137999999999</v>
      </c>
      <c r="AB212">
        <v>13.653408000000001</v>
      </c>
      <c r="AC212">
        <v>13.997655999999999</v>
      </c>
      <c r="AD212">
        <v>14.349550000000001</v>
      </c>
      <c r="AE212">
        <v>14.723172</v>
      </c>
      <c r="AF212">
        <v>15.068899</v>
      </c>
      <c r="AG212">
        <v>15.437715000000001</v>
      </c>
      <c r="AH212">
        <v>15.746858</v>
      </c>
      <c r="AI212">
        <v>16.110415</v>
      </c>
      <c r="AJ212">
        <v>16.496635000000001</v>
      </c>
      <c r="AK212">
        <v>16.887974</v>
      </c>
      <c r="AL212">
        <v>17.290548000000001</v>
      </c>
      <c r="AM212">
        <v>17.728757999999999</v>
      </c>
      <c r="AN212">
        <v>18.174012999999999</v>
      </c>
      <c r="AO212" s="1">
        <v>2.1999999999999999E-2</v>
      </c>
    </row>
    <row r="213" spans="1:41" hidden="1" x14ac:dyDescent="0.2">
      <c r="A213" t="s">
        <v>2704</v>
      </c>
      <c r="B213" t="s">
        <v>13</v>
      </c>
      <c r="C213" t="s">
        <v>2648</v>
      </c>
      <c r="D213" t="s">
        <v>2680</v>
      </c>
      <c r="E213" t="s">
        <v>2649</v>
      </c>
      <c r="F213" t="s">
        <v>2655</v>
      </c>
      <c r="G213" t="s">
        <v>2652</v>
      </c>
      <c r="H213" t="s">
        <v>3115</v>
      </c>
      <c r="I213" t="s">
        <v>186</v>
      </c>
      <c r="K213">
        <v>9.7886989999999994</v>
      </c>
      <c r="L213">
        <v>10.257239</v>
      </c>
      <c r="M213">
        <v>8.9445979999999992</v>
      </c>
      <c r="N213">
        <v>8.6838390000000008</v>
      </c>
      <c r="O213">
        <v>8.6393339999999998</v>
      </c>
      <c r="P213">
        <v>8.7875189999999996</v>
      </c>
      <c r="Q213">
        <v>9.0589910000000007</v>
      </c>
      <c r="R213">
        <v>9.4784260000000007</v>
      </c>
      <c r="S213">
        <v>9.9042899999999996</v>
      </c>
      <c r="T213">
        <v>10.289463</v>
      </c>
      <c r="U213">
        <v>10.656015999999999</v>
      </c>
      <c r="V213">
        <v>10.979556000000001</v>
      </c>
      <c r="W213">
        <v>11.391883</v>
      </c>
      <c r="X213">
        <v>11.727028000000001</v>
      </c>
      <c r="Y213">
        <v>12.027259000000001</v>
      </c>
      <c r="Z213">
        <v>12.319862000000001</v>
      </c>
      <c r="AA213">
        <v>12.655659999999999</v>
      </c>
      <c r="AB213">
        <v>12.942075000000001</v>
      </c>
      <c r="AC213">
        <v>13.258716</v>
      </c>
      <c r="AD213">
        <v>13.554258000000001</v>
      </c>
      <c r="AE213">
        <v>13.868992</v>
      </c>
      <c r="AF213">
        <v>14.137988</v>
      </c>
      <c r="AG213">
        <v>14.438966000000001</v>
      </c>
      <c r="AH213">
        <v>14.746701</v>
      </c>
      <c r="AI213">
        <v>15.099287</v>
      </c>
      <c r="AJ213">
        <v>15.449831</v>
      </c>
      <c r="AK213">
        <v>15.761456000000001</v>
      </c>
      <c r="AL213">
        <v>16.061858999999998</v>
      </c>
      <c r="AM213">
        <v>16.424178999999999</v>
      </c>
      <c r="AN213">
        <v>16.768612000000001</v>
      </c>
      <c r="AO213" s="1">
        <v>1.9E-2</v>
      </c>
    </row>
    <row r="214" spans="1:41" hidden="1" x14ac:dyDescent="0.2">
      <c r="A214" t="s">
        <v>2704</v>
      </c>
      <c r="B214" t="s">
        <v>15</v>
      </c>
      <c r="C214" t="s">
        <v>2648</v>
      </c>
      <c r="D214" t="s">
        <v>2680</v>
      </c>
      <c r="E214" t="s">
        <v>2649</v>
      </c>
      <c r="F214" t="s">
        <v>2655</v>
      </c>
      <c r="G214" t="s">
        <v>2653</v>
      </c>
      <c r="H214" t="s">
        <v>3116</v>
      </c>
      <c r="I214" t="s">
        <v>186</v>
      </c>
      <c r="K214">
        <v>9.7886989999999994</v>
      </c>
      <c r="L214">
        <v>11.247273</v>
      </c>
      <c r="M214">
        <v>10.26286</v>
      </c>
      <c r="N214">
        <v>10.472647</v>
      </c>
      <c r="O214">
        <v>10.579635</v>
      </c>
      <c r="P214">
        <v>10.942746</v>
      </c>
      <c r="Q214">
        <v>11.319559</v>
      </c>
      <c r="R214">
        <v>11.908798000000001</v>
      </c>
      <c r="S214">
        <v>12.655108999999999</v>
      </c>
      <c r="T214">
        <v>13.133205</v>
      </c>
      <c r="U214">
        <v>13.719703000000001</v>
      </c>
      <c r="V214">
        <v>14.231982</v>
      </c>
      <c r="W214">
        <v>14.767435000000001</v>
      </c>
      <c r="X214">
        <v>15.212285</v>
      </c>
      <c r="Y214">
        <v>15.557981</v>
      </c>
      <c r="Z214">
        <v>16.025877000000001</v>
      </c>
      <c r="AA214">
        <v>16.483726999999998</v>
      </c>
      <c r="AB214">
        <v>16.931488000000002</v>
      </c>
      <c r="AC214">
        <v>17.433084000000001</v>
      </c>
      <c r="AD214">
        <v>17.958212</v>
      </c>
      <c r="AE214">
        <v>18.413612000000001</v>
      </c>
      <c r="AF214">
        <v>18.789618000000001</v>
      </c>
      <c r="AG214">
        <v>19.182258999999998</v>
      </c>
      <c r="AH214">
        <v>19.793104</v>
      </c>
      <c r="AI214">
        <v>20.386669000000001</v>
      </c>
      <c r="AJ214">
        <v>21.013081</v>
      </c>
      <c r="AK214">
        <v>21.612492</v>
      </c>
      <c r="AL214">
        <v>22.210540999999999</v>
      </c>
      <c r="AM214">
        <v>22.930033000000002</v>
      </c>
      <c r="AN214">
        <v>23.663201999999998</v>
      </c>
      <c r="AO214" s="1">
        <v>3.1E-2</v>
      </c>
    </row>
    <row r="215" spans="1:41" hidden="1" x14ac:dyDescent="0.2">
      <c r="A215" t="s">
        <v>2704</v>
      </c>
      <c r="B215" t="s">
        <v>25</v>
      </c>
      <c r="C215" t="s">
        <v>2648</v>
      </c>
      <c r="D215" t="s">
        <v>2680</v>
      </c>
      <c r="E215" t="s">
        <v>2649</v>
      </c>
      <c r="F215" t="s">
        <v>2656</v>
      </c>
      <c r="I215" t="s">
        <v>186</v>
      </c>
    </row>
    <row r="216" spans="1:41" hidden="1" x14ac:dyDescent="0.2">
      <c r="A216" t="s">
        <v>2704</v>
      </c>
      <c r="B216" t="s">
        <v>11</v>
      </c>
      <c r="C216" t="s">
        <v>2648</v>
      </c>
      <c r="D216" t="s">
        <v>2680</v>
      </c>
      <c r="E216" t="s">
        <v>2649</v>
      </c>
      <c r="F216" t="s">
        <v>2656</v>
      </c>
      <c r="G216" t="s">
        <v>2651</v>
      </c>
      <c r="H216" t="s">
        <v>3117</v>
      </c>
      <c r="I216" t="s">
        <v>186</v>
      </c>
      <c r="K216">
        <v>39.783447000000002</v>
      </c>
      <c r="L216">
        <v>40.075488999999997</v>
      </c>
      <c r="M216">
        <v>40.190193000000001</v>
      </c>
      <c r="N216">
        <v>40.073078000000002</v>
      </c>
      <c r="O216">
        <v>40.799374</v>
      </c>
      <c r="P216">
        <v>41.505802000000003</v>
      </c>
      <c r="Q216">
        <v>42.409118999999997</v>
      </c>
      <c r="R216">
        <v>43.393146999999999</v>
      </c>
      <c r="S216">
        <v>44.255420999999998</v>
      </c>
      <c r="T216">
        <v>45.85033</v>
      </c>
      <c r="U216">
        <v>46.921748999999998</v>
      </c>
      <c r="V216">
        <v>48.045676999999998</v>
      </c>
      <c r="W216">
        <v>49.016289</v>
      </c>
      <c r="X216">
        <v>49.828209000000001</v>
      </c>
      <c r="Y216">
        <v>50.688614000000001</v>
      </c>
      <c r="Z216">
        <v>51.561546</v>
      </c>
      <c r="AA216">
        <v>52.471801999999997</v>
      </c>
      <c r="AB216">
        <v>53.481453000000002</v>
      </c>
      <c r="AC216">
        <v>54.530624000000003</v>
      </c>
      <c r="AD216">
        <v>55.759689000000002</v>
      </c>
      <c r="AE216">
        <v>56.987656000000001</v>
      </c>
      <c r="AF216">
        <v>58.198635000000003</v>
      </c>
      <c r="AG216">
        <v>59.32029</v>
      </c>
      <c r="AH216">
        <v>60.405414999999998</v>
      </c>
      <c r="AI216">
        <v>61.613574999999997</v>
      </c>
      <c r="AJ216">
        <v>62.893912999999998</v>
      </c>
      <c r="AK216">
        <v>64.156433000000007</v>
      </c>
      <c r="AL216">
        <v>65.482315</v>
      </c>
      <c r="AM216">
        <v>66.683525000000003</v>
      </c>
      <c r="AN216">
        <v>67.860298</v>
      </c>
      <c r="AO216" s="1">
        <v>1.9E-2</v>
      </c>
    </row>
    <row r="217" spans="1:41" hidden="1" x14ac:dyDescent="0.2">
      <c r="A217" t="s">
        <v>2704</v>
      </c>
      <c r="B217" t="s">
        <v>13</v>
      </c>
      <c r="C217" t="s">
        <v>2648</v>
      </c>
      <c r="D217" t="s">
        <v>2680</v>
      </c>
      <c r="E217" t="s">
        <v>2649</v>
      </c>
      <c r="F217" t="s">
        <v>2656</v>
      </c>
      <c r="G217" t="s">
        <v>2652</v>
      </c>
      <c r="H217" t="s">
        <v>3118</v>
      </c>
      <c r="I217" t="s">
        <v>186</v>
      </c>
      <c r="K217">
        <v>39.799709</v>
      </c>
      <c r="L217">
        <v>39.698543999999998</v>
      </c>
      <c r="M217">
        <v>39.735889</v>
      </c>
      <c r="N217">
        <v>39.388942999999998</v>
      </c>
      <c r="O217">
        <v>39.984046999999997</v>
      </c>
      <c r="P217">
        <v>40.944744</v>
      </c>
      <c r="Q217">
        <v>41.718947999999997</v>
      </c>
      <c r="R217">
        <v>42.422077000000002</v>
      </c>
      <c r="S217">
        <v>43.556953</v>
      </c>
      <c r="T217">
        <v>44.639412</v>
      </c>
      <c r="U217">
        <v>45.788418</v>
      </c>
      <c r="V217">
        <v>46.92165</v>
      </c>
      <c r="W217">
        <v>48.057971999999999</v>
      </c>
      <c r="X217">
        <v>49.078308</v>
      </c>
      <c r="Y217">
        <v>50.016990999999997</v>
      </c>
      <c r="Z217">
        <v>50.982520999999998</v>
      </c>
      <c r="AA217">
        <v>52.063507000000001</v>
      </c>
      <c r="AB217">
        <v>53.122334000000002</v>
      </c>
      <c r="AC217">
        <v>54.204258000000003</v>
      </c>
      <c r="AD217">
        <v>55.456786999999998</v>
      </c>
      <c r="AE217">
        <v>56.680987999999999</v>
      </c>
      <c r="AF217">
        <v>57.776851999999998</v>
      </c>
      <c r="AG217">
        <v>58.792591000000002</v>
      </c>
      <c r="AH217">
        <v>59.830981999999999</v>
      </c>
      <c r="AI217">
        <v>60.982219999999998</v>
      </c>
      <c r="AJ217">
        <v>62.237029999999997</v>
      </c>
      <c r="AK217">
        <v>63.334038</v>
      </c>
      <c r="AL217">
        <v>64.343079000000003</v>
      </c>
      <c r="AM217">
        <v>65.212440000000001</v>
      </c>
      <c r="AN217">
        <v>66.240600999999998</v>
      </c>
      <c r="AO217" s="1">
        <v>1.7999999999999999E-2</v>
      </c>
    </row>
    <row r="218" spans="1:41" hidden="1" x14ac:dyDescent="0.2">
      <c r="A218" t="s">
        <v>2704</v>
      </c>
      <c r="B218" t="s">
        <v>15</v>
      </c>
      <c r="C218" t="s">
        <v>2648</v>
      </c>
      <c r="D218" t="s">
        <v>2680</v>
      </c>
      <c r="E218" t="s">
        <v>2649</v>
      </c>
      <c r="F218" t="s">
        <v>2656</v>
      </c>
      <c r="G218" t="s">
        <v>2653</v>
      </c>
      <c r="H218" t="s">
        <v>3119</v>
      </c>
      <c r="I218" t="s">
        <v>186</v>
      </c>
      <c r="K218">
        <v>39.846454999999999</v>
      </c>
      <c r="L218">
        <v>39.875343000000001</v>
      </c>
      <c r="M218">
        <v>40.374164999999998</v>
      </c>
      <c r="N218">
        <v>41.363151999999999</v>
      </c>
      <c r="O218">
        <v>42.032696000000001</v>
      </c>
      <c r="P218">
        <v>42.940105000000003</v>
      </c>
      <c r="Q218">
        <v>44.147697000000001</v>
      </c>
      <c r="R218">
        <v>45.451172</v>
      </c>
      <c r="S218">
        <v>46.780330999999997</v>
      </c>
      <c r="T218">
        <v>48.090691</v>
      </c>
      <c r="U218">
        <v>48.906734</v>
      </c>
      <c r="V218">
        <v>50.026505</v>
      </c>
      <c r="W218">
        <v>51.430625999999997</v>
      </c>
      <c r="X218">
        <v>52.318576999999998</v>
      </c>
      <c r="Y218">
        <v>53.010764999999999</v>
      </c>
      <c r="Z218">
        <v>54.119736000000003</v>
      </c>
      <c r="AA218">
        <v>54.743183000000002</v>
      </c>
      <c r="AB218">
        <v>56.000968999999998</v>
      </c>
      <c r="AC218">
        <v>57.114662000000003</v>
      </c>
      <c r="AD218">
        <v>58.414143000000003</v>
      </c>
      <c r="AE218">
        <v>59.636662000000001</v>
      </c>
      <c r="AF218">
        <v>60.734256999999999</v>
      </c>
      <c r="AG218">
        <v>61.689568000000001</v>
      </c>
      <c r="AH218">
        <v>62.914088999999997</v>
      </c>
      <c r="AI218">
        <v>64.316185000000004</v>
      </c>
      <c r="AJ218">
        <v>65.657486000000006</v>
      </c>
      <c r="AK218">
        <v>67.038321999999994</v>
      </c>
      <c r="AL218">
        <v>68.421340999999998</v>
      </c>
      <c r="AM218">
        <v>69.800910999999999</v>
      </c>
      <c r="AN218">
        <v>71.228386</v>
      </c>
      <c r="AO218" s="1">
        <v>0.02</v>
      </c>
    </row>
    <row r="219" spans="1:41" hidden="1" x14ac:dyDescent="0.2">
      <c r="A219" t="s">
        <v>2704</v>
      </c>
      <c r="B219" t="s">
        <v>29</v>
      </c>
    </row>
    <row r="220" spans="1:41" hidden="1" x14ac:dyDescent="0.2">
      <c r="A220" t="s">
        <v>2704</v>
      </c>
      <c r="B220" t="s">
        <v>9</v>
      </c>
      <c r="C220" t="s">
        <v>2648</v>
      </c>
      <c r="D220" t="s">
        <v>2680</v>
      </c>
      <c r="E220" t="s">
        <v>2657</v>
      </c>
      <c r="F220" t="s">
        <v>2650</v>
      </c>
      <c r="I220" t="s">
        <v>186</v>
      </c>
    </row>
    <row r="221" spans="1:41" hidden="1" x14ac:dyDescent="0.2">
      <c r="A221" t="s">
        <v>2704</v>
      </c>
      <c r="B221" t="s">
        <v>11</v>
      </c>
      <c r="C221" t="s">
        <v>2648</v>
      </c>
      <c r="D221" t="s">
        <v>2680</v>
      </c>
      <c r="E221" t="s">
        <v>2657</v>
      </c>
      <c r="F221" t="s">
        <v>2650</v>
      </c>
      <c r="G221" t="s">
        <v>2651</v>
      </c>
      <c r="H221" t="s">
        <v>3120</v>
      </c>
      <c r="I221" t="s">
        <v>186</v>
      </c>
      <c r="K221">
        <v>17.271839</v>
      </c>
      <c r="L221">
        <v>18.650241999999999</v>
      </c>
      <c r="M221">
        <v>17.482883000000001</v>
      </c>
      <c r="N221">
        <v>17.796398</v>
      </c>
      <c r="O221">
        <v>18.083348999999998</v>
      </c>
      <c r="P221">
        <v>18.652702000000001</v>
      </c>
      <c r="Q221">
        <v>19.532938000000001</v>
      </c>
      <c r="R221">
        <v>20.611004000000001</v>
      </c>
      <c r="S221">
        <v>21.524616000000002</v>
      </c>
      <c r="T221">
        <v>22.458791999999999</v>
      </c>
      <c r="U221">
        <v>23.373117000000001</v>
      </c>
      <c r="V221">
        <v>24.224996999999998</v>
      </c>
      <c r="W221">
        <v>25.085211000000001</v>
      </c>
      <c r="X221">
        <v>25.850821</v>
      </c>
      <c r="Y221">
        <v>26.56485</v>
      </c>
      <c r="Z221">
        <v>27.341913000000002</v>
      </c>
      <c r="AA221">
        <v>28.196245000000001</v>
      </c>
      <c r="AB221">
        <v>29.061045</v>
      </c>
      <c r="AC221">
        <v>29.829284999999999</v>
      </c>
      <c r="AD221">
        <v>30.892073</v>
      </c>
      <c r="AE221">
        <v>31.842044999999999</v>
      </c>
      <c r="AF221">
        <v>32.604140999999998</v>
      </c>
      <c r="AG221">
        <v>33.606780999999998</v>
      </c>
      <c r="AH221">
        <v>34.696804</v>
      </c>
      <c r="AI221">
        <v>35.549278000000001</v>
      </c>
      <c r="AJ221">
        <v>36.526595999999998</v>
      </c>
      <c r="AK221">
        <v>37.47636</v>
      </c>
      <c r="AL221">
        <v>38.395771000000003</v>
      </c>
      <c r="AM221">
        <v>39.244892</v>
      </c>
      <c r="AN221">
        <v>40.101063000000003</v>
      </c>
      <c r="AO221" s="1">
        <v>2.9000000000000001E-2</v>
      </c>
    </row>
    <row r="222" spans="1:41" hidden="1" x14ac:dyDescent="0.2">
      <c r="A222" t="s">
        <v>2704</v>
      </c>
      <c r="B222" t="s">
        <v>13</v>
      </c>
      <c r="C222" t="s">
        <v>2648</v>
      </c>
      <c r="D222" t="s">
        <v>2680</v>
      </c>
      <c r="E222" t="s">
        <v>2657</v>
      </c>
      <c r="F222" t="s">
        <v>2650</v>
      </c>
      <c r="G222" t="s">
        <v>2652</v>
      </c>
      <c r="H222" t="s">
        <v>3121</v>
      </c>
      <c r="I222" t="s">
        <v>186</v>
      </c>
      <c r="K222">
        <v>17.271839</v>
      </c>
      <c r="L222">
        <v>18.234476000000001</v>
      </c>
      <c r="M222">
        <v>16.607861</v>
      </c>
      <c r="N222">
        <v>16.299009000000002</v>
      </c>
      <c r="O222">
        <v>16.301038999999999</v>
      </c>
      <c r="P222">
        <v>16.603003000000001</v>
      </c>
      <c r="Q222">
        <v>17.114571000000002</v>
      </c>
      <c r="R222">
        <v>17.850466000000001</v>
      </c>
      <c r="S222">
        <v>18.678457000000002</v>
      </c>
      <c r="T222">
        <v>19.419723999999999</v>
      </c>
      <c r="U222">
        <v>20.123241</v>
      </c>
      <c r="V222">
        <v>21.060476000000001</v>
      </c>
      <c r="W222">
        <v>22.016659000000001</v>
      </c>
      <c r="X222">
        <v>22.702213</v>
      </c>
      <c r="Y222">
        <v>23.274076000000001</v>
      </c>
      <c r="Z222">
        <v>23.91873</v>
      </c>
      <c r="AA222">
        <v>24.707484999999998</v>
      </c>
      <c r="AB222">
        <v>25.591141</v>
      </c>
      <c r="AC222">
        <v>26.280704</v>
      </c>
      <c r="AD222">
        <v>27.278100999999999</v>
      </c>
      <c r="AE222">
        <v>28.033804</v>
      </c>
      <c r="AF222">
        <v>28.731071</v>
      </c>
      <c r="AG222">
        <v>29.443128999999999</v>
      </c>
      <c r="AH222">
        <v>30.118003999999999</v>
      </c>
      <c r="AI222">
        <v>30.785858000000001</v>
      </c>
      <c r="AJ222">
        <v>31.408011999999999</v>
      </c>
      <c r="AK222">
        <v>31.907291000000001</v>
      </c>
      <c r="AL222">
        <v>32.404899999999998</v>
      </c>
      <c r="AM222">
        <v>33.153697999999999</v>
      </c>
      <c r="AN222">
        <v>33.780543999999999</v>
      </c>
      <c r="AO222" s="1">
        <v>2.3E-2</v>
      </c>
    </row>
    <row r="223" spans="1:41" hidden="1" x14ac:dyDescent="0.2">
      <c r="A223" t="s">
        <v>2704</v>
      </c>
      <c r="B223" t="s">
        <v>15</v>
      </c>
      <c r="C223" t="s">
        <v>2648</v>
      </c>
      <c r="D223" t="s">
        <v>2680</v>
      </c>
      <c r="E223" t="s">
        <v>2657</v>
      </c>
      <c r="F223" t="s">
        <v>2650</v>
      </c>
      <c r="G223" t="s">
        <v>2653</v>
      </c>
      <c r="H223" t="s">
        <v>3122</v>
      </c>
      <c r="I223" t="s">
        <v>186</v>
      </c>
      <c r="K223">
        <v>17.271839</v>
      </c>
      <c r="L223">
        <v>19.320796999999999</v>
      </c>
      <c r="M223">
        <v>18.691697999999999</v>
      </c>
      <c r="N223">
        <v>19.883230000000001</v>
      </c>
      <c r="O223">
        <v>20.940346000000002</v>
      </c>
      <c r="P223">
        <v>22.01022</v>
      </c>
      <c r="Q223">
        <v>23.124065000000002</v>
      </c>
      <c r="R223">
        <v>24.367006</v>
      </c>
      <c r="S223">
        <v>26.183599000000001</v>
      </c>
      <c r="T223">
        <v>27.526857</v>
      </c>
      <c r="U223">
        <v>28.790700999999999</v>
      </c>
      <c r="V223">
        <v>29.991833</v>
      </c>
      <c r="W223">
        <v>31.086271</v>
      </c>
      <c r="X223">
        <v>32.096310000000003</v>
      </c>
      <c r="Y223">
        <v>32.876807999999997</v>
      </c>
      <c r="Z223">
        <v>33.977488999999998</v>
      </c>
      <c r="AA223">
        <v>34.899590000000003</v>
      </c>
      <c r="AB223">
        <v>35.949966000000003</v>
      </c>
      <c r="AC223">
        <v>37.043739000000002</v>
      </c>
      <c r="AD223">
        <v>37.879207999999998</v>
      </c>
      <c r="AE223">
        <v>38.678707000000003</v>
      </c>
      <c r="AF223">
        <v>39.491146000000001</v>
      </c>
      <c r="AG223">
        <v>40.593094000000001</v>
      </c>
      <c r="AH223">
        <v>41.978003999999999</v>
      </c>
      <c r="AI223">
        <v>43.440105000000003</v>
      </c>
      <c r="AJ223">
        <v>44.737000000000002</v>
      </c>
      <c r="AK223">
        <v>45.996422000000003</v>
      </c>
      <c r="AL223">
        <v>47.177405999999998</v>
      </c>
      <c r="AM223">
        <v>48.567729999999997</v>
      </c>
      <c r="AN223">
        <v>49.810836999999999</v>
      </c>
      <c r="AO223" s="1">
        <v>3.6999999999999998E-2</v>
      </c>
    </row>
    <row r="224" spans="1:41" hidden="1" x14ac:dyDescent="0.2">
      <c r="A224" t="s">
        <v>2704</v>
      </c>
      <c r="B224" t="s">
        <v>17</v>
      </c>
      <c r="C224" t="s">
        <v>2648</v>
      </c>
      <c r="D224" t="s">
        <v>2680</v>
      </c>
      <c r="E224" t="s">
        <v>2657</v>
      </c>
      <c r="F224" t="s">
        <v>2654</v>
      </c>
      <c r="I224" t="s">
        <v>186</v>
      </c>
    </row>
    <row r="225" spans="1:41" hidden="1" x14ac:dyDescent="0.2">
      <c r="A225" t="s">
        <v>2704</v>
      </c>
      <c r="B225" t="s">
        <v>11</v>
      </c>
      <c r="C225" t="s">
        <v>2648</v>
      </c>
      <c r="D225" t="s">
        <v>2680</v>
      </c>
      <c r="E225" t="s">
        <v>2657</v>
      </c>
      <c r="F225" t="s">
        <v>2654</v>
      </c>
      <c r="G225" t="s">
        <v>2651</v>
      </c>
      <c r="H225" t="s">
        <v>3123</v>
      </c>
      <c r="I225" t="s">
        <v>186</v>
      </c>
      <c r="K225">
        <v>19.703652999999999</v>
      </c>
      <c r="L225">
        <v>20.200527000000001</v>
      </c>
      <c r="M225">
        <v>18.907457000000001</v>
      </c>
      <c r="N225">
        <v>19.502489000000001</v>
      </c>
      <c r="O225">
        <v>19.183147000000002</v>
      </c>
      <c r="P225">
        <v>18.905391999999999</v>
      </c>
      <c r="Q225">
        <v>18.721012000000002</v>
      </c>
      <c r="R225">
        <v>19.424541000000001</v>
      </c>
      <c r="S225">
        <v>20.049672999999999</v>
      </c>
      <c r="T225">
        <v>20.485516000000001</v>
      </c>
      <c r="U225">
        <v>21.309982000000002</v>
      </c>
      <c r="V225">
        <v>21.937439000000001</v>
      </c>
      <c r="W225">
        <v>22.545883</v>
      </c>
      <c r="X225">
        <v>23.115414000000001</v>
      </c>
      <c r="Y225">
        <v>23.764294</v>
      </c>
      <c r="Z225">
        <v>24.530356999999999</v>
      </c>
      <c r="AA225">
        <v>25.386917</v>
      </c>
      <c r="AB225">
        <v>26.148979000000001</v>
      </c>
      <c r="AC225">
        <v>26.83625</v>
      </c>
      <c r="AD225">
        <v>27.776737000000001</v>
      </c>
      <c r="AE225">
        <v>28.578759999999999</v>
      </c>
      <c r="AF225">
        <v>29.247426999999998</v>
      </c>
      <c r="AG225">
        <v>30.334182999999999</v>
      </c>
      <c r="AH225">
        <v>31.491071999999999</v>
      </c>
      <c r="AI225">
        <v>32.371676999999998</v>
      </c>
      <c r="AJ225">
        <v>33.445270999999998</v>
      </c>
      <c r="AK225">
        <v>34.28595</v>
      </c>
      <c r="AL225">
        <v>34.970492999999998</v>
      </c>
      <c r="AM225">
        <v>35.722724999999997</v>
      </c>
      <c r="AN225">
        <v>36.386569999999999</v>
      </c>
      <c r="AO225" s="1">
        <v>2.1000000000000001E-2</v>
      </c>
    </row>
    <row r="226" spans="1:41" hidden="1" x14ac:dyDescent="0.2">
      <c r="A226" t="s">
        <v>2704</v>
      </c>
      <c r="B226" t="s">
        <v>13</v>
      </c>
      <c r="C226" t="s">
        <v>2648</v>
      </c>
      <c r="D226" t="s">
        <v>2680</v>
      </c>
      <c r="E226" t="s">
        <v>2657</v>
      </c>
      <c r="F226" t="s">
        <v>2654</v>
      </c>
      <c r="G226" t="s">
        <v>2652</v>
      </c>
      <c r="H226" t="s">
        <v>3124</v>
      </c>
      <c r="I226" t="s">
        <v>186</v>
      </c>
      <c r="K226">
        <v>19.703652999999999</v>
      </c>
      <c r="L226">
        <v>20.195043999999999</v>
      </c>
      <c r="M226">
        <v>18.421175000000002</v>
      </c>
      <c r="N226">
        <v>18.473355999999999</v>
      </c>
      <c r="O226">
        <v>18.079103</v>
      </c>
      <c r="P226">
        <v>17.797471999999999</v>
      </c>
      <c r="Q226">
        <v>17.680029000000001</v>
      </c>
      <c r="R226">
        <v>18.34853</v>
      </c>
      <c r="S226">
        <v>18.944559000000002</v>
      </c>
      <c r="T226">
        <v>19.391128999999999</v>
      </c>
      <c r="U226">
        <v>19.958017000000002</v>
      </c>
      <c r="V226">
        <v>20.578817000000001</v>
      </c>
      <c r="W226">
        <v>21.140889999999999</v>
      </c>
      <c r="X226">
        <v>21.472577999999999</v>
      </c>
      <c r="Y226">
        <v>21.988298</v>
      </c>
      <c r="Z226">
        <v>22.504304999999999</v>
      </c>
      <c r="AA226">
        <v>23.077238000000001</v>
      </c>
      <c r="AB226">
        <v>23.757038000000001</v>
      </c>
      <c r="AC226">
        <v>24.312752</v>
      </c>
      <c r="AD226">
        <v>25.386814000000001</v>
      </c>
      <c r="AE226">
        <v>26.198049999999999</v>
      </c>
      <c r="AF226">
        <v>26.806232000000001</v>
      </c>
      <c r="AG226">
        <v>27.826920000000001</v>
      </c>
      <c r="AH226">
        <v>28.636171000000001</v>
      </c>
      <c r="AI226">
        <v>29.323730000000001</v>
      </c>
      <c r="AJ226">
        <v>30.370449000000001</v>
      </c>
      <c r="AK226">
        <v>30.729223000000001</v>
      </c>
      <c r="AL226">
        <v>31.410938000000002</v>
      </c>
      <c r="AM226">
        <v>32.390017999999998</v>
      </c>
      <c r="AN226">
        <v>33.096637999999999</v>
      </c>
      <c r="AO226" s="1">
        <v>1.7999999999999999E-2</v>
      </c>
    </row>
    <row r="227" spans="1:41" hidden="1" x14ac:dyDescent="0.2">
      <c r="A227" t="s">
        <v>2704</v>
      </c>
      <c r="B227" t="s">
        <v>15</v>
      </c>
      <c r="C227" t="s">
        <v>2648</v>
      </c>
      <c r="D227" t="s">
        <v>2680</v>
      </c>
      <c r="E227" t="s">
        <v>2657</v>
      </c>
      <c r="F227" t="s">
        <v>2654</v>
      </c>
      <c r="G227" t="s">
        <v>2653</v>
      </c>
      <c r="H227" t="s">
        <v>3125</v>
      </c>
      <c r="I227" t="s">
        <v>186</v>
      </c>
      <c r="K227">
        <v>19.703652999999999</v>
      </c>
      <c r="L227">
        <v>20.211452000000001</v>
      </c>
      <c r="M227">
        <v>18.846070999999998</v>
      </c>
      <c r="N227">
        <v>19.82667</v>
      </c>
      <c r="O227">
        <v>19.890276</v>
      </c>
      <c r="P227">
        <v>19.789390999999998</v>
      </c>
      <c r="Q227">
        <v>19.763093999999999</v>
      </c>
      <c r="R227">
        <v>20.758338999999999</v>
      </c>
      <c r="S227">
        <v>22.279859999999999</v>
      </c>
      <c r="T227">
        <v>23.012492999999999</v>
      </c>
      <c r="U227">
        <v>23.849395999999999</v>
      </c>
      <c r="V227">
        <v>24.636476999999999</v>
      </c>
      <c r="W227">
        <v>25.366796000000001</v>
      </c>
      <c r="X227">
        <v>26.042093000000001</v>
      </c>
      <c r="Y227">
        <v>26.587185000000002</v>
      </c>
      <c r="Z227">
        <v>27.286259000000001</v>
      </c>
      <c r="AA227">
        <v>28.132587000000001</v>
      </c>
      <c r="AB227">
        <v>28.768398000000001</v>
      </c>
      <c r="AC227">
        <v>29.499690999999999</v>
      </c>
      <c r="AD227">
        <v>29.588875000000002</v>
      </c>
      <c r="AE227">
        <v>30.162970000000001</v>
      </c>
      <c r="AF227">
        <v>30.932493000000001</v>
      </c>
      <c r="AG227">
        <v>32.053482000000002</v>
      </c>
      <c r="AH227">
        <v>33.094653999999998</v>
      </c>
      <c r="AI227">
        <v>34.422522999999998</v>
      </c>
      <c r="AJ227">
        <v>35.381908000000003</v>
      </c>
      <c r="AK227">
        <v>36.310946999999999</v>
      </c>
      <c r="AL227">
        <v>36.874003999999999</v>
      </c>
      <c r="AM227">
        <v>37.788463999999998</v>
      </c>
      <c r="AN227">
        <v>38.893410000000003</v>
      </c>
      <c r="AO227" s="1">
        <v>2.4E-2</v>
      </c>
    </row>
    <row r="228" spans="1:41" hidden="1" x14ac:dyDescent="0.2">
      <c r="A228" t="s">
        <v>2704</v>
      </c>
      <c r="B228" t="s">
        <v>36</v>
      </c>
      <c r="C228" t="s">
        <v>2648</v>
      </c>
      <c r="D228" t="s">
        <v>2680</v>
      </c>
      <c r="E228" t="s">
        <v>2657</v>
      </c>
      <c r="F228" t="s">
        <v>2658</v>
      </c>
      <c r="I228" t="s">
        <v>186</v>
      </c>
    </row>
    <row r="229" spans="1:41" hidden="1" x14ac:dyDescent="0.2">
      <c r="A229" t="s">
        <v>2704</v>
      </c>
      <c r="B229" t="s">
        <v>11</v>
      </c>
      <c r="C229" t="s">
        <v>2648</v>
      </c>
      <c r="D229" t="s">
        <v>2680</v>
      </c>
      <c r="E229" t="s">
        <v>2657</v>
      </c>
      <c r="F229" t="s">
        <v>2658</v>
      </c>
      <c r="G229" t="s">
        <v>2651</v>
      </c>
      <c r="H229" t="s">
        <v>3126</v>
      </c>
      <c r="I229" t="s">
        <v>186</v>
      </c>
      <c r="K229">
        <v>6.1884370000000004</v>
      </c>
      <c r="L229">
        <v>7.5884460000000002</v>
      </c>
      <c r="M229">
        <v>7.8750280000000004</v>
      </c>
      <c r="N229">
        <v>9.5171390000000002</v>
      </c>
      <c r="O229">
        <v>10.365364</v>
      </c>
      <c r="P229">
        <v>11.30486</v>
      </c>
      <c r="Q229">
        <v>12.497370999999999</v>
      </c>
      <c r="R229">
        <v>13.052733999999999</v>
      </c>
      <c r="S229">
        <v>13.488519999999999</v>
      </c>
      <c r="T229">
        <v>13.993693</v>
      </c>
      <c r="U229">
        <v>14.544129999999999</v>
      </c>
      <c r="V229">
        <v>15.048819999999999</v>
      </c>
      <c r="W229">
        <v>15.540597999999999</v>
      </c>
      <c r="X229">
        <v>15.903653</v>
      </c>
      <c r="Y229">
        <v>16.282564000000001</v>
      </c>
      <c r="Z229">
        <v>16.549032</v>
      </c>
      <c r="AA229">
        <v>16.805178000000002</v>
      </c>
      <c r="AB229">
        <v>17.537298</v>
      </c>
      <c r="AC229">
        <v>17.711566999999999</v>
      </c>
      <c r="AD229">
        <v>18.917003999999999</v>
      </c>
      <c r="AE229">
        <v>19.616119000000001</v>
      </c>
      <c r="AF229">
        <v>20.289529999999999</v>
      </c>
      <c r="AG229">
        <v>21.364405000000001</v>
      </c>
      <c r="AH229">
        <v>22.266711999999998</v>
      </c>
      <c r="AI229">
        <v>22.903002000000001</v>
      </c>
      <c r="AJ229">
        <v>23.738568999999998</v>
      </c>
      <c r="AK229">
        <v>24.380942999999998</v>
      </c>
      <c r="AL229">
        <v>24.901785</v>
      </c>
      <c r="AM229">
        <v>25.494377</v>
      </c>
      <c r="AN229">
        <v>25.994721999999999</v>
      </c>
      <c r="AO229" s="1">
        <v>5.0999999999999997E-2</v>
      </c>
    </row>
    <row r="230" spans="1:41" hidden="1" x14ac:dyDescent="0.2">
      <c r="A230" t="s">
        <v>2704</v>
      </c>
      <c r="B230" t="s">
        <v>13</v>
      </c>
      <c r="C230" t="s">
        <v>2648</v>
      </c>
      <c r="D230" t="s">
        <v>2680</v>
      </c>
      <c r="E230" t="s">
        <v>2657</v>
      </c>
      <c r="F230" t="s">
        <v>2658</v>
      </c>
      <c r="G230" t="s">
        <v>2652</v>
      </c>
      <c r="H230" t="s">
        <v>3127</v>
      </c>
      <c r="I230" t="s">
        <v>186</v>
      </c>
      <c r="K230">
        <v>6.1884370000000004</v>
      </c>
      <c r="L230">
        <v>7.5863860000000001</v>
      </c>
      <c r="M230">
        <v>7.5591299999999997</v>
      </c>
      <c r="N230">
        <v>8.9635789999999993</v>
      </c>
      <c r="O230">
        <v>9.7048679999999994</v>
      </c>
      <c r="P230">
        <v>10.6776</v>
      </c>
      <c r="Q230">
        <v>11.848089999999999</v>
      </c>
      <c r="R230">
        <v>12.359392</v>
      </c>
      <c r="S230">
        <v>12.823569000000001</v>
      </c>
      <c r="T230">
        <v>13.254849999999999</v>
      </c>
      <c r="U230">
        <v>13.722403</v>
      </c>
      <c r="V230">
        <v>14.232512</v>
      </c>
      <c r="W230">
        <v>14.663937000000001</v>
      </c>
      <c r="X230">
        <v>14.975398</v>
      </c>
      <c r="Y230">
        <v>15.383304000000001</v>
      </c>
      <c r="Z230">
        <v>15.803399000000001</v>
      </c>
      <c r="AA230">
        <v>16.205625999999999</v>
      </c>
      <c r="AB230">
        <v>16.809338</v>
      </c>
      <c r="AC230">
        <v>17.199884000000001</v>
      </c>
      <c r="AD230">
        <v>18.125277000000001</v>
      </c>
      <c r="AE230">
        <v>18.848721000000001</v>
      </c>
      <c r="AF230">
        <v>19.360797999999999</v>
      </c>
      <c r="AG230">
        <v>20.056011000000002</v>
      </c>
      <c r="AH230">
        <v>20.700371000000001</v>
      </c>
      <c r="AI230">
        <v>21.245584000000001</v>
      </c>
      <c r="AJ230">
        <v>22.110064999999999</v>
      </c>
      <c r="AK230">
        <v>22.345524000000001</v>
      </c>
      <c r="AL230">
        <v>22.870574999999999</v>
      </c>
      <c r="AM230">
        <v>23.628399000000002</v>
      </c>
      <c r="AN230">
        <v>24.151316000000001</v>
      </c>
      <c r="AO230" s="1">
        <v>4.8000000000000001E-2</v>
      </c>
    </row>
    <row r="231" spans="1:41" hidden="1" x14ac:dyDescent="0.2">
      <c r="A231" t="s">
        <v>2704</v>
      </c>
      <c r="B231" t="s">
        <v>15</v>
      </c>
      <c r="C231" t="s">
        <v>2648</v>
      </c>
      <c r="D231" t="s">
        <v>2680</v>
      </c>
      <c r="E231" t="s">
        <v>2657</v>
      </c>
      <c r="F231" t="s">
        <v>2658</v>
      </c>
      <c r="G231" t="s">
        <v>2653</v>
      </c>
      <c r="H231" t="s">
        <v>3128</v>
      </c>
      <c r="I231" t="s">
        <v>186</v>
      </c>
      <c r="K231">
        <v>6.1884370000000004</v>
      </c>
      <c r="L231">
        <v>7.5925500000000001</v>
      </c>
      <c r="M231">
        <v>8.1541149999999991</v>
      </c>
      <c r="N231">
        <v>10.019812</v>
      </c>
      <c r="O231">
        <v>10.930361</v>
      </c>
      <c r="P231">
        <v>12.083485</v>
      </c>
      <c r="Q231">
        <v>13.373606000000001</v>
      </c>
      <c r="R231">
        <v>14.083803</v>
      </c>
      <c r="S231">
        <v>15.291202999999999</v>
      </c>
      <c r="T231">
        <v>15.687608000000001</v>
      </c>
      <c r="U231">
        <v>16.228642000000001</v>
      </c>
      <c r="V231">
        <v>16.873298999999999</v>
      </c>
      <c r="W231">
        <v>17.487608000000002</v>
      </c>
      <c r="X231">
        <v>17.916526999999999</v>
      </c>
      <c r="Y231">
        <v>18.190529000000002</v>
      </c>
      <c r="Z231">
        <v>18.836258000000001</v>
      </c>
      <c r="AA231">
        <v>19.057165000000001</v>
      </c>
      <c r="AB231">
        <v>19.971926</v>
      </c>
      <c r="AC231">
        <v>20.150345000000002</v>
      </c>
      <c r="AD231">
        <v>21.044612999999998</v>
      </c>
      <c r="AE231">
        <v>21.707363000000001</v>
      </c>
      <c r="AF231">
        <v>22.339483000000001</v>
      </c>
      <c r="AG231">
        <v>23.259492999999999</v>
      </c>
      <c r="AH231">
        <v>23.688654</v>
      </c>
      <c r="AI231">
        <v>24.385926999999999</v>
      </c>
      <c r="AJ231">
        <v>25.24288</v>
      </c>
      <c r="AK231">
        <v>25.856283000000001</v>
      </c>
      <c r="AL231">
        <v>26.605817999999999</v>
      </c>
      <c r="AM231">
        <v>27.389015000000001</v>
      </c>
      <c r="AN231">
        <v>28.000627999999999</v>
      </c>
      <c r="AO231" s="1">
        <v>5.2999999999999999E-2</v>
      </c>
    </row>
    <row r="232" spans="1:41" hidden="1" x14ac:dyDescent="0.2">
      <c r="A232" t="s">
        <v>2704</v>
      </c>
      <c r="B232" t="s">
        <v>21</v>
      </c>
      <c r="C232" t="s">
        <v>2648</v>
      </c>
      <c r="D232" t="s">
        <v>2680</v>
      </c>
      <c r="E232" t="s">
        <v>2657</v>
      </c>
      <c r="F232" t="s">
        <v>2655</v>
      </c>
      <c r="I232" t="s">
        <v>186</v>
      </c>
    </row>
    <row r="233" spans="1:41" hidden="1" x14ac:dyDescent="0.2">
      <c r="A233" t="s">
        <v>2704</v>
      </c>
      <c r="B233" t="s">
        <v>11</v>
      </c>
      <c r="C233" t="s">
        <v>2648</v>
      </c>
      <c r="D233" t="s">
        <v>2680</v>
      </c>
      <c r="E233" t="s">
        <v>2657</v>
      </c>
      <c r="F233" t="s">
        <v>2655</v>
      </c>
      <c r="G233" t="s">
        <v>2651</v>
      </c>
      <c r="H233" t="s">
        <v>3129</v>
      </c>
      <c r="I233" t="s">
        <v>186</v>
      </c>
      <c r="K233">
        <v>7.3618980000000001</v>
      </c>
      <c r="L233">
        <v>8.1085829999999994</v>
      </c>
      <c r="M233">
        <v>7.8603839999999998</v>
      </c>
      <c r="N233">
        <v>7.6424799999999999</v>
      </c>
      <c r="O233">
        <v>7.5870709999999999</v>
      </c>
      <c r="P233">
        <v>7.6734169999999997</v>
      </c>
      <c r="Q233">
        <v>7.8483609999999997</v>
      </c>
      <c r="R233">
        <v>8.1973149999999997</v>
      </c>
      <c r="S233">
        <v>8.6228390000000008</v>
      </c>
      <c r="T233">
        <v>8.894577</v>
      </c>
      <c r="U233">
        <v>9.2080789999999997</v>
      </c>
      <c r="V233">
        <v>9.4410720000000001</v>
      </c>
      <c r="W233">
        <v>9.7738010000000006</v>
      </c>
      <c r="X233">
        <v>9.9862660000000005</v>
      </c>
      <c r="Y233">
        <v>10.143506</v>
      </c>
      <c r="Z233">
        <v>10.374140000000001</v>
      </c>
      <c r="AA233">
        <v>10.649831000000001</v>
      </c>
      <c r="AB233">
        <v>10.913781</v>
      </c>
      <c r="AC233">
        <v>11.187481999999999</v>
      </c>
      <c r="AD233">
        <v>11.469014</v>
      </c>
      <c r="AE233">
        <v>11.771445999999999</v>
      </c>
      <c r="AF233">
        <v>12.04425</v>
      </c>
      <c r="AG233">
        <v>12.33792</v>
      </c>
      <c r="AH233">
        <v>12.573771000000001</v>
      </c>
      <c r="AI233">
        <v>12.861972</v>
      </c>
      <c r="AJ233">
        <v>13.169622</v>
      </c>
      <c r="AK233">
        <v>13.478945</v>
      </c>
      <c r="AL233">
        <v>13.796063999999999</v>
      </c>
      <c r="AM233">
        <v>14.144316</v>
      </c>
      <c r="AN233">
        <v>14.495865</v>
      </c>
      <c r="AO233" s="1">
        <v>2.4E-2</v>
      </c>
    </row>
    <row r="234" spans="1:41" hidden="1" x14ac:dyDescent="0.2">
      <c r="A234" t="s">
        <v>2704</v>
      </c>
      <c r="B234" t="s">
        <v>13</v>
      </c>
      <c r="C234" t="s">
        <v>2648</v>
      </c>
      <c r="D234" t="s">
        <v>2680</v>
      </c>
      <c r="E234" t="s">
        <v>2657</v>
      </c>
      <c r="F234" t="s">
        <v>2655</v>
      </c>
      <c r="G234" t="s">
        <v>2652</v>
      </c>
      <c r="H234" t="s">
        <v>3130</v>
      </c>
      <c r="I234" t="s">
        <v>186</v>
      </c>
      <c r="K234">
        <v>7.3618980000000001</v>
      </c>
      <c r="L234">
        <v>7.8423080000000001</v>
      </c>
      <c r="M234">
        <v>7.4508470000000004</v>
      </c>
      <c r="N234">
        <v>7.1491829999999998</v>
      </c>
      <c r="O234">
        <v>7.0434089999999996</v>
      </c>
      <c r="P234">
        <v>7.0905389999999997</v>
      </c>
      <c r="Q234">
        <v>7.2257439999999997</v>
      </c>
      <c r="R234">
        <v>7.5671549999999996</v>
      </c>
      <c r="S234">
        <v>7.9089689999999999</v>
      </c>
      <c r="T234">
        <v>8.212237</v>
      </c>
      <c r="U234">
        <v>8.4951080000000001</v>
      </c>
      <c r="V234">
        <v>8.7386099999999995</v>
      </c>
      <c r="W234">
        <v>9.0682779999999994</v>
      </c>
      <c r="X234">
        <v>9.3217440000000007</v>
      </c>
      <c r="Y234">
        <v>9.5444630000000004</v>
      </c>
      <c r="Z234">
        <v>9.7629900000000003</v>
      </c>
      <c r="AA234">
        <v>10.023142</v>
      </c>
      <c r="AB234">
        <v>10.237337999999999</v>
      </c>
      <c r="AC234">
        <v>10.483676000000001</v>
      </c>
      <c r="AD234">
        <v>10.709763000000001</v>
      </c>
      <c r="AE234">
        <v>10.956842999999999</v>
      </c>
      <c r="AF234">
        <v>11.158854</v>
      </c>
      <c r="AG234">
        <v>11.392495</v>
      </c>
      <c r="AH234">
        <v>11.632612</v>
      </c>
      <c r="AI234">
        <v>11.914460999999999</v>
      </c>
      <c r="AJ234">
        <v>12.191065</v>
      </c>
      <c r="AK234">
        <v>12.431452</v>
      </c>
      <c r="AL234">
        <v>12.661956999999999</v>
      </c>
      <c r="AM234">
        <v>12.951202</v>
      </c>
      <c r="AN234">
        <v>13.221455000000001</v>
      </c>
      <c r="AO234" s="1">
        <v>0.02</v>
      </c>
    </row>
    <row r="235" spans="1:41" hidden="1" x14ac:dyDescent="0.2">
      <c r="A235" t="s">
        <v>2704</v>
      </c>
      <c r="B235" t="s">
        <v>15</v>
      </c>
      <c r="C235" t="s">
        <v>2648</v>
      </c>
      <c r="D235" t="s">
        <v>2680</v>
      </c>
      <c r="E235" t="s">
        <v>2657</v>
      </c>
      <c r="F235" t="s">
        <v>2655</v>
      </c>
      <c r="G235" t="s">
        <v>2653</v>
      </c>
      <c r="H235" t="s">
        <v>3131</v>
      </c>
      <c r="I235" t="s">
        <v>186</v>
      </c>
      <c r="K235">
        <v>7.3618980000000001</v>
      </c>
      <c r="L235">
        <v>8.8851990000000001</v>
      </c>
      <c r="M235">
        <v>8.7164730000000006</v>
      </c>
      <c r="N235">
        <v>8.8309840000000008</v>
      </c>
      <c r="O235">
        <v>8.8222459999999998</v>
      </c>
      <c r="P235">
        <v>9.0406479999999991</v>
      </c>
      <c r="Q235">
        <v>9.2417119999999997</v>
      </c>
      <c r="R235">
        <v>9.7418460000000007</v>
      </c>
      <c r="S235">
        <v>10.391527999999999</v>
      </c>
      <c r="T235">
        <v>10.782683</v>
      </c>
      <c r="U235">
        <v>11.283987</v>
      </c>
      <c r="V235">
        <v>11.718090999999999</v>
      </c>
      <c r="W235">
        <v>12.176742000000001</v>
      </c>
      <c r="X235">
        <v>12.548408999999999</v>
      </c>
      <c r="Y235">
        <v>12.826831</v>
      </c>
      <c r="Z235">
        <v>13.225965</v>
      </c>
      <c r="AA235">
        <v>13.612228</v>
      </c>
      <c r="AB235">
        <v>13.986428999999999</v>
      </c>
      <c r="AC235">
        <v>14.412504</v>
      </c>
      <c r="AD235">
        <v>14.860103000000001</v>
      </c>
      <c r="AE235">
        <v>15.238099999999999</v>
      </c>
      <c r="AF235">
        <v>15.53712</v>
      </c>
      <c r="AG235">
        <v>15.851946999999999</v>
      </c>
      <c r="AH235">
        <v>16.376142999999999</v>
      </c>
      <c r="AI235">
        <v>16.875661999999998</v>
      </c>
      <c r="AJ235">
        <v>17.402239000000002</v>
      </c>
      <c r="AK235">
        <v>17.898890000000002</v>
      </c>
      <c r="AL235">
        <v>18.391252999999999</v>
      </c>
      <c r="AM235">
        <v>18.998238000000001</v>
      </c>
      <c r="AN235">
        <v>19.612448000000001</v>
      </c>
      <c r="AO235" s="1">
        <v>3.4000000000000002E-2</v>
      </c>
    </row>
    <row r="236" spans="1:41" hidden="1" x14ac:dyDescent="0.2">
      <c r="A236" t="s">
        <v>2704</v>
      </c>
      <c r="B236" t="s">
        <v>25</v>
      </c>
      <c r="C236" t="s">
        <v>2648</v>
      </c>
      <c r="D236" t="s">
        <v>2680</v>
      </c>
      <c r="E236" t="s">
        <v>2657</v>
      </c>
      <c r="F236" t="s">
        <v>2656</v>
      </c>
      <c r="I236" t="s">
        <v>186</v>
      </c>
    </row>
    <row r="237" spans="1:41" hidden="1" x14ac:dyDescent="0.2">
      <c r="A237" t="s">
        <v>2704</v>
      </c>
      <c r="B237" t="s">
        <v>11</v>
      </c>
      <c r="C237" t="s">
        <v>2648</v>
      </c>
      <c r="D237" t="s">
        <v>2680</v>
      </c>
      <c r="E237" t="s">
        <v>2657</v>
      </c>
      <c r="F237" t="s">
        <v>2656</v>
      </c>
      <c r="G237" t="s">
        <v>2651</v>
      </c>
      <c r="H237" t="s">
        <v>3132</v>
      </c>
      <c r="I237" t="s">
        <v>186</v>
      </c>
      <c r="K237">
        <v>32.101334000000001</v>
      </c>
      <c r="L237">
        <v>32.704891000000003</v>
      </c>
      <c r="M237">
        <v>31.938507000000001</v>
      </c>
      <c r="N237">
        <v>31.768765999999999</v>
      </c>
      <c r="O237">
        <v>32.220863000000001</v>
      </c>
      <c r="P237">
        <v>32.718516999999999</v>
      </c>
      <c r="Q237">
        <v>33.270184</v>
      </c>
      <c r="R237">
        <v>34.063965000000003</v>
      </c>
      <c r="S237">
        <v>34.643326000000002</v>
      </c>
      <c r="T237">
        <v>36.051242999999999</v>
      </c>
      <c r="U237">
        <v>36.829506000000002</v>
      </c>
      <c r="V237">
        <v>37.626553000000001</v>
      </c>
      <c r="W237">
        <v>38.350062999999999</v>
      </c>
      <c r="X237">
        <v>38.913840999999998</v>
      </c>
      <c r="Y237">
        <v>39.489058999999997</v>
      </c>
      <c r="Z237">
        <v>40.091735999999997</v>
      </c>
      <c r="AA237">
        <v>40.727820999999999</v>
      </c>
      <c r="AB237">
        <v>41.455482000000003</v>
      </c>
      <c r="AC237">
        <v>42.226973999999998</v>
      </c>
      <c r="AD237">
        <v>43.228206999999998</v>
      </c>
      <c r="AE237">
        <v>44.109439999999999</v>
      </c>
      <c r="AF237">
        <v>44.862358</v>
      </c>
      <c r="AG237">
        <v>45.638157</v>
      </c>
      <c r="AH237">
        <v>46.385593</v>
      </c>
      <c r="AI237">
        <v>47.227046999999999</v>
      </c>
      <c r="AJ237">
        <v>48.185841000000003</v>
      </c>
      <c r="AK237">
        <v>49.122162000000003</v>
      </c>
      <c r="AL237">
        <v>50.155009999999997</v>
      </c>
      <c r="AM237">
        <v>51.047744999999999</v>
      </c>
      <c r="AN237">
        <v>51.919857</v>
      </c>
      <c r="AO237" s="1">
        <v>1.7000000000000001E-2</v>
      </c>
    </row>
    <row r="238" spans="1:41" hidden="1" x14ac:dyDescent="0.2">
      <c r="A238" t="s">
        <v>2704</v>
      </c>
      <c r="B238" t="s">
        <v>13</v>
      </c>
      <c r="C238" t="s">
        <v>2648</v>
      </c>
      <c r="D238" t="s">
        <v>2680</v>
      </c>
      <c r="E238" t="s">
        <v>2657</v>
      </c>
      <c r="F238" t="s">
        <v>2656</v>
      </c>
      <c r="G238" t="s">
        <v>2652</v>
      </c>
      <c r="H238" t="s">
        <v>3133</v>
      </c>
      <c r="I238" t="s">
        <v>186</v>
      </c>
      <c r="K238">
        <v>32.115189000000001</v>
      </c>
      <c r="L238">
        <v>32.341064000000003</v>
      </c>
      <c r="M238">
        <v>31.407641999999999</v>
      </c>
      <c r="N238">
        <v>31.106359000000001</v>
      </c>
      <c r="O238">
        <v>31.457277000000001</v>
      </c>
      <c r="P238">
        <v>32.299885000000003</v>
      </c>
      <c r="Q238">
        <v>32.652061000000003</v>
      </c>
      <c r="R238">
        <v>33.220790999999998</v>
      </c>
      <c r="S238">
        <v>34.091473000000001</v>
      </c>
      <c r="T238">
        <v>34.885013999999998</v>
      </c>
      <c r="U238">
        <v>35.724944999999998</v>
      </c>
      <c r="V238">
        <v>36.516098</v>
      </c>
      <c r="W238">
        <v>37.407229999999998</v>
      </c>
      <c r="X238">
        <v>38.172066000000001</v>
      </c>
      <c r="Y238">
        <v>38.780177999999999</v>
      </c>
      <c r="Z238">
        <v>39.482868000000003</v>
      </c>
      <c r="AA238">
        <v>40.272694000000001</v>
      </c>
      <c r="AB238">
        <v>41.042686000000003</v>
      </c>
      <c r="AC238">
        <v>41.836635999999999</v>
      </c>
      <c r="AD238">
        <v>42.774344999999997</v>
      </c>
      <c r="AE238">
        <v>43.640529999999998</v>
      </c>
      <c r="AF238">
        <v>44.380465999999998</v>
      </c>
      <c r="AG238">
        <v>44.994433999999998</v>
      </c>
      <c r="AH238">
        <v>45.663100999999997</v>
      </c>
      <c r="AI238">
        <v>46.441467000000003</v>
      </c>
      <c r="AJ238">
        <v>47.347529999999999</v>
      </c>
      <c r="AK238">
        <v>48.080176999999999</v>
      </c>
      <c r="AL238">
        <v>48.775889999999997</v>
      </c>
      <c r="AM238">
        <v>49.371631999999998</v>
      </c>
      <c r="AN238">
        <v>50.144824999999997</v>
      </c>
      <c r="AO238" s="1">
        <v>1.4999999999999999E-2</v>
      </c>
    </row>
    <row r="239" spans="1:41" hidden="1" x14ac:dyDescent="0.2">
      <c r="A239" t="s">
        <v>2704</v>
      </c>
      <c r="B239" t="s">
        <v>15</v>
      </c>
      <c r="C239" t="s">
        <v>2648</v>
      </c>
      <c r="D239" t="s">
        <v>2680</v>
      </c>
      <c r="E239" t="s">
        <v>2657</v>
      </c>
      <c r="F239" t="s">
        <v>2656</v>
      </c>
      <c r="G239" t="s">
        <v>2653</v>
      </c>
      <c r="H239" t="s">
        <v>3134</v>
      </c>
      <c r="I239" t="s">
        <v>186</v>
      </c>
      <c r="K239">
        <v>32.163319000000001</v>
      </c>
      <c r="L239">
        <v>32.635651000000003</v>
      </c>
      <c r="M239">
        <v>32.528004000000003</v>
      </c>
      <c r="N239">
        <v>33.125461999999999</v>
      </c>
      <c r="O239">
        <v>33.484935999999998</v>
      </c>
      <c r="P239">
        <v>34.188087000000003</v>
      </c>
      <c r="Q239">
        <v>35.149028999999999</v>
      </c>
      <c r="R239">
        <v>36.246592999999997</v>
      </c>
      <c r="S239">
        <v>37.308886999999999</v>
      </c>
      <c r="T239">
        <v>38.329548000000003</v>
      </c>
      <c r="U239">
        <v>38.806004000000001</v>
      </c>
      <c r="V239">
        <v>39.593299999999999</v>
      </c>
      <c r="W239">
        <v>40.759872000000001</v>
      </c>
      <c r="X239">
        <v>41.325263999999997</v>
      </c>
      <c r="Y239">
        <v>41.675358000000003</v>
      </c>
      <c r="Z239">
        <v>42.630302</v>
      </c>
      <c r="AA239">
        <v>42.840305000000001</v>
      </c>
      <c r="AB239">
        <v>43.889136999999998</v>
      </c>
      <c r="AC239">
        <v>44.750717000000002</v>
      </c>
      <c r="AD239">
        <v>45.745486999999997</v>
      </c>
      <c r="AE239">
        <v>46.665356000000003</v>
      </c>
      <c r="AF239">
        <v>47.318931999999997</v>
      </c>
      <c r="AG239">
        <v>47.945960999999997</v>
      </c>
      <c r="AH239">
        <v>48.824123</v>
      </c>
      <c r="AI239">
        <v>49.864998</v>
      </c>
      <c r="AJ239">
        <v>50.890923000000001</v>
      </c>
      <c r="AK239">
        <v>51.903767000000002</v>
      </c>
      <c r="AL239">
        <v>53.007038000000001</v>
      </c>
      <c r="AM239">
        <v>54.108497999999997</v>
      </c>
      <c r="AN239">
        <v>55.269908999999998</v>
      </c>
      <c r="AO239" s="1">
        <v>1.9E-2</v>
      </c>
    </row>
    <row r="240" spans="1:41" hidden="1" x14ac:dyDescent="0.2">
      <c r="A240" t="s">
        <v>2704</v>
      </c>
      <c r="B240" t="s">
        <v>46</v>
      </c>
    </row>
    <row r="241" spans="1:41" hidden="1" x14ac:dyDescent="0.2">
      <c r="A241" t="s">
        <v>2704</v>
      </c>
      <c r="B241" t="s">
        <v>9</v>
      </c>
      <c r="C241" t="s">
        <v>2648</v>
      </c>
      <c r="D241" t="s">
        <v>2680</v>
      </c>
      <c r="E241" t="s">
        <v>2659</v>
      </c>
      <c r="F241" t="s">
        <v>2650</v>
      </c>
      <c r="I241" t="s">
        <v>186</v>
      </c>
    </row>
    <row r="242" spans="1:41" hidden="1" x14ac:dyDescent="0.2">
      <c r="A242" t="s">
        <v>2704</v>
      </c>
      <c r="B242" t="s">
        <v>11</v>
      </c>
      <c r="C242" t="s">
        <v>2648</v>
      </c>
      <c r="D242" t="s">
        <v>2680</v>
      </c>
      <c r="E242" t="s">
        <v>2659</v>
      </c>
      <c r="F242" t="s">
        <v>2650</v>
      </c>
      <c r="G242" t="s">
        <v>2651</v>
      </c>
      <c r="H242" t="s">
        <v>3135</v>
      </c>
      <c r="I242" t="s">
        <v>186</v>
      </c>
      <c r="K242">
        <v>13.641980999999999</v>
      </c>
      <c r="L242">
        <v>14.823278999999999</v>
      </c>
      <c r="M242">
        <v>13.228116</v>
      </c>
      <c r="N242">
        <v>13.50958</v>
      </c>
      <c r="O242">
        <v>13.700346</v>
      </c>
      <c r="P242">
        <v>14.203958999999999</v>
      </c>
      <c r="Q242">
        <v>15.032783</v>
      </c>
      <c r="R242">
        <v>16.078341000000002</v>
      </c>
      <c r="S242">
        <v>16.922007000000001</v>
      </c>
      <c r="T242">
        <v>17.805546</v>
      </c>
      <c r="U242">
        <v>18.664694000000001</v>
      </c>
      <c r="V242">
        <v>19.456358000000002</v>
      </c>
      <c r="W242">
        <v>20.259916</v>
      </c>
      <c r="X242">
        <v>20.942270000000001</v>
      </c>
      <c r="Y242">
        <v>21.565059999999999</v>
      </c>
      <c r="Z242">
        <v>22.266251</v>
      </c>
      <c r="AA242">
        <v>23.055674</v>
      </c>
      <c r="AB242">
        <v>23.847632999999998</v>
      </c>
      <c r="AC242">
        <v>24.515267999999999</v>
      </c>
      <c r="AD242">
        <v>25.546053000000001</v>
      </c>
      <c r="AE242">
        <v>26.414724</v>
      </c>
      <c r="AF242">
        <v>27.043839999999999</v>
      </c>
      <c r="AG242">
        <v>27.982063</v>
      </c>
      <c r="AH242">
        <v>29.014348999999999</v>
      </c>
      <c r="AI242">
        <v>29.733128000000001</v>
      </c>
      <c r="AJ242">
        <v>30.615953000000001</v>
      </c>
      <c r="AK242">
        <v>31.452760999999999</v>
      </c>
      <c r="AL242">
        <v>32.243564999999997</v>
      </c>
      <c r="AM242">
        <v>32.938231999999999</v>
      </c>
      <c r="AN242">
        <v>33.640236000000002</v>
      </c>
      <c r="AO242" s="1">
        <v>3.2000000000000001E-2</v>
      </c>
    </row>
    <row r="243" spans="1:41" hidden="1" x14ac:dyDescent="0.2">
      <c r="A243" t="s">
        <v>2704</v>
      </c>
      <c r="B243" t="s">
        <v>13</v>
      </c>
      <c r="C243" t="s">
        <v>2648</v>
      </c>
      <c r="D243" t="s">
        <v>2680</v>
      </c>
      <c r="E243" t="s">
        <v>2659</v>
      </c>
      <c r="F243" t="s">
        <v>2650</v>
      </c>
      <c r="G243" t="s">
        <v>2652</v>
      </c>
      <c r="H243" t="s">
        <v>3136</v>
      </c>
      <c r="I243" t="s">
        <v>186</v>
      </c>
      <c r="K243">
        <v>13.641980999999999</v>
      </c>
      <c r="L243">
        <v>14.326269</v>
      </c>
      <c r="M243">
        <v>12.259755999999999</v>
      </c>
      <c r="N243">
        <v>11.873374</v>
      </c>
      <c r="O243">
        <v>11.786516000000001</v>
      </c>
      <c r="P243">
        <v>11.999395</v>
      </c>
      <c r="Q243">
        <v>12.402298</v>
      </c>
      <c r="R243">
        <v>13.033493999999999</v>
      </c>
      <c r="S243">
        <v>13.751612</v>
      </c>
      <c r="T243">
        <v>14.367091</v>
      </c>
      <c r="U243">
        <v>14.937016</v>
      </c>
      <c r="V243">
        <v>15.777037999999999</v>
      </c>
      <c r="W243">
        <v>16.627728999999999</v>
      </c>
      <c r="X243">
        <v>17.162856999999999</v>
      </c>
      <c r="Y243">
        <v>17.583527</v>
      </c>
      <c r="Z243">
        <v>18.096729</v>
      </c>
      <c r="AA243">
        <v>18.767645000000002</v>
      </c>
      <c r="AB243">
        <v>19.545641</v>
      </c>
      <c r="AC243">
        <v>20.092358000000001</v>
      </c>
      <c r="AD243">
        <v>20.995646000000001</v>
      </c>
      <c r="AE243">
        <v>21.605782000000001</v>
      </c>
      <c r="AF243">
        <v>22.156442999999999</v>
      </c>
      <c r="AG243">
        <v>22.732094</v>
      </c>
      <c r="AH243">
        <v>23.264033999999999</v>
      </c>
      <c r="AI243">
        <v>23.792824</v>
      </c>
      <c r="AJ243">
        <v>24.26219</v>
      </c>
      <c r="AK243">
        <v>24.601168000000001</v>
      </c>
      <c r="AL243">
        <v>24.947931000000001</v>
      </c>
      <c r="AM243">
        <v>25.593572999999999</v>
      </c>
      <c r="AN243">
        <v>26.090914000000001</v>
      </c>
      <c r="AO243" s="1">
        <v>2.3E-2</v>
      </c>
    </row>
    <row r="244" spans="1:41" hidden="1" x14ac:dyDescent="0.2">
      <c r="A244" t="s">
        <v>2704</v>
      </c>
      <c r="B244" t="s">
        <v>15</v>
      </c>
      <c r="C244" t="s">
        <v>2648</v>
      </c>
      <c r="D244" t="s">
        <v>2680</v>
      </c>
      <c r="E244" t="s">
        <v>2659</v>
      </c>
      <c r="F244" t="s">
        <v>2650</v>
      </c>
      <c r="G244" t="s">
        <v>2653</v>
      </c>
      <c r="H244" t="s">
        <v>3137</v>
      </c>
      <c r="I244" t="s">
        <v>186</v>
      </c>
      <c r="K244">
        <v>13.641980999999999</v>
      </c>
      <c r="L244">
        <v>15.635956</v>
      </c>
      <c r="M244">
        <v>14.600004</v>
      </c>
      <c r="N244">
        <v>15.900316</v>
      </c>
      <c r="O244">
        <v>16.963642</v>
      </c>
      <c r="P244">
        <v>18.052396999999999</v>
      </c>
      <c r="Q244">
        <v>19.186996000000001</v>
      </c>
      <c r="R244">
        <v>20.500914000000002</v>
      </c>
      <c r="S244">
        <v>22.575558000000001</v>
      </c>
      <c r="T244">
        <v>24.032789000000001</v>
      </c>
      <c r="U244">
        <v>25.430204</v>
      </c>
      <c r="V244">
        <v>26.775642000000001</v>
      </c>
      <c r="W244">
        <v>27.986173999999998</v>
      </c>
      <c r="X244">
        <v>29.087060999999999</v>
      </c>
      <c r="Y244">
        <v>29.872789000000001</v>
      </c>
      <c r="Z244">
        <v>31.105186</v>
      </c>
      <c r="AA244">
        <v>32.055584000000003</v>
      </c>
      <c r="AB244">
        <v>33.180202000000001</v>
      </c>
      <c r="AC244">
        <v>34.346854999999998</v>
      </c>
      <c r="AD244">
        <v>35.128613000000001</v>
      </c>
      <c r="AE244">
        <v>35.862278000000003</v>
      </c>
      <c r="AF244">
        <v>36.605136999999999</v>
      </c>
      <c r="AG244">
        <v>37.74194</v>
      </c>
      <c r="AH244">
        <v>39.243907999999998</v>
      </c>
      <c r="AI244">
        <v>40.822249999999997</v>
      </c>
      <c r="AJ244">
        <v>42.139805000000003</v>
      </c>
      <c r="AK244">
        <v>43.398457000000001</v>
      </c>
      <c r="AL244">
        <v>44.531883000000001</v>
      </c>
      <c r="AM244">
        <v>45.956249</v>
      </c>
      <c r="AN244">
        <v>47.139645000000002</v>
      </c>
      <c r="AO244" s="1">
        <v>4.3999999999999997E-2</v>
      </c>
    </row>
    <row r="245" spans="1:41" hidden="1" x14ac:dyDescent="0.2">
      <c r="A245" t="s">
        <v>2704</v>
      </c>
      <c r="B245" t="s">
        <v>17</v>
      </c>
      <c r="C245" t="s">
        <v>2648</v>
      </c>
      <c r="D245" t="s">
        <v>2680</v>
      </c>
      <c r="E245" t="s">
        <v>2659</v>
      </c>
      <c r="F245" t="s">
        <v>2654</v>
      </c>
      <c r="I245" t="s">
        <v>186</v>
      </c>
    </row>
    <row r="246" spans="1:41" hidden="1" x14ac:dyDescent="0.2">
      <c r="A246" t="s">
        <v>2704</v>
      </c>
      <c r="B246" t="s">
        <v>11</v>
      </c>
      <c r="C246" t="s">
        <v>2648</v>
      </c>
      <c r="D246" t="s">
        <v>2680</v>
      </c>
      <c r="E246" t="s">
        <v>2659</v>
      </c>
      <c r="F246" t="s">
        <v>2654</v>
      </c>
      <c r="G246" t="s">
        <v>2651</v>
      </c>
      <c r="H246" t="s">
        <v>3138</v>
      </c>
      <c r="I246" t="s">
        <v>186</v>
      </c>
      <c r="K246">
        <v>20.117595999999999</v>
      </c>
      <c r="L246">
        <v>20.539674999999999</v>
      </c>
      <c r="M246">
        <v>19.229724999999998</v>
      </c>
      <c r="N246">
        <v>19.750063000000001</v>
      </c>
      <c r="O246">
        <v>19.381789999999999</v>
      </c>
      <c r="P246">
        <v>19.040572999999998</v>
      </c>
      <c r="Q246">
        <v>18.787136</v>
      </c>
      <c r="R246">
        <v>19.486253999999999</v>
      </c>
      <c r="S246">
        <v>20.112074</v>
      </c>
      <c r="T246">
        <v>20.545279000000001</v>
      </c>
      <c r="U246">
        <v>21.366503000000002</v>
      </c>
      <c r="V246">
        <v>21.987418999999999</v>
      </c>
      <c r="W246">
        <v>22.595509</v>
      </c>
      <c r="X246">
        <v>23.158297999999998</v>
      </c>
      <c r="Y246">
        <v>23.807154000000001</v>
      </c>
      <c r="Z246">
        <v>24.574656000000001</v>
      </c>
      <c r="AA246">
        <v>25.431007000000001</v>
      </c>
      <c r="AB246">
        <v>26.193565</v>
      </c>
      <c r="AC246">
        <v>26.882795000000002</v>
      </c>
      <c r="AD246">
        <v>27.818822999999998</v>
      </c>
      <c r="AE246">
        <v>28.623287000000001</v>
      </c>
      <c r="AF246">
        <v>29.291504</v>
      </c>
      <c r="AG246">
        <v>30.385007999999999</v>
      </c>
      <c r="AH246">
        <v>31.545372</v>
      </c>
      <c r="AI246">
        <v>32.426369000000001</v>
      </c>
      <c r="AJ246">
        <v>33.491607999999999</v>
      </c>
      <c r="AK246">
        <v>34.340355000000002</v>
      </c>
      <c r="AL246">
        <v>35.033569</v>
      </c>
      <c r="AM246">
        <v>35.780555999999997</v>
      </c>
      <c r="AN246">
        <v>36.442253000000001</v>
      </c>
      <c r="AO246" s="1">
        <v>2.1000000000000001E-2</v>
      </c>
    </row>
    <row r="247" spans="1:41" hidden="1" x14ac:dyDescent="0.2">
      <c r="A247" t="s">
        <v>2704</v>
      </c>
      <c r="B247" t="s">
        <v>13</v>
      </c>
      <c r="C247" t="s">
        <v>2648</v>
      </c>
      <c r="D247" t="s">
        <v>2680</v>
      </c>
      <c r="E247" t="s">
        <v>2659</v>
      </c>
      <c r="F247" t="s">
        <v>2654</v>
      </c>
      <c r="G247" t="s">
        <v>2652</v>
      </c>
      <c r="H247" t="s">
        <v>3139</v>
      </c>
      <c r="I247" t="s">
        <v>186</v>
      </c>
      <c r="K247">
        <v>20.117595999999999</v>
      </c>
      <c r="L247">
        <v>20.534099999999999</v>
      </c>
      <c r="M247">
        <v>18.736547000000002</v>
      </c>
      <c r="N247">
        <v>18.716260999999999</v>
      </c>
      <c r="O247">
        <v>18.267712</v>
      </c>
      <c r="P247">
        <v>17.929123000000001</v>
      </c>
      <c r="Q247">
        <v>17.745325000000001</v>
      </c>
      <c r="R247">
        <v>18.410316000000002</v>
      </c>
      <c r="S247">
        <v>19.007567999999999</v>
      </c>
      <c r="T247">
        <v>19.448398999999998</v>
      </c>
      <c r="U247">
        <v>20.011292999999998</v>
      </c>
      <c r="V247">
        <v>20.627507999999999</v>
      </c>
      <c r="W247">
        <v>21.194493999999999</v>
      </c>
      <c r="X247">
        <v>21.520592000000001</v>
      </c>
      <c r="Y247">
        <v>22.034538000000001</v>
      </c>
      <c r="Z247">
        <v>22.554051999999999</v>
      </c>
      <c r="AA247">
        <v>23.130158999999999</v>
      </c>
      <c r="AB247">
        <v>23.799215</v>
      </c>
      <c r="AC247">
        <v>24.360603000000001</v>
      </c>
      <c r="AD247">
        <v>25.429069999999999</v>
      </c>
      <c r="AE247">
        <v>26.241022000000001</v>
      </c>
      <c r="AF247">
        <v>26.851064999999998</v>
      </c>
      <c r="AG247">
        <v>27.871168000000001</v>
      </c>
      <c r="AH247">
        <v>28.680771</v>
      </c>
      <c r="AI247">
        <v>29.368770999999999</v>
      </c>
      <c r="AJ247">
        <v>30.417089000000001</v>
      </c>
      <c r="AK247">
        <v>30.776667</v>
      </c>
      <c r="AL247">
        <v>31.458293999999999</v>
      </c>
      <c r="AM247">
        <v>32.436107999999997</v>
      </c>
      <c r="AN247">
        <v>33.140968000000001</v>
      </c>
      <c r="AO247" s="1">
        <v>1.7000000000000001E-2</v>
      </c>
    </row>
    <row r="248" spans="1:41" hidden="1" x14ac:dyDescent="0.2">
      <c r="A248" t="s">
        <v>2704</v>
      </c>
      <c r="B248" t="s">
        <v>15</v>
      </c>
      <c r="C248" t="s">
        <v>2648</v>
      </c>
      <c r="D248" t="s">
        <v>2680</v>
      </c>
      <c r="E248" t="s">
        <v>2659</v>
      </c>
      <c r="F248" t="s">
        <v>2654</v>
      </c>
      <c r="G248" t="s">
        <v>2653</v>
      </c>
      <c r="H248" t="s">
        <v>3140</v>
      </c>
      <c r="I248" t="s">
        <v>186</v>
      </c>
      <c r="K248">
        <v>20.117595999999999</v>
      </c>
      <c r="L248">
        <v>20.550785000000001</v>
      </c>
      <c r="M248">
        <v>19.161754999999999</v>
      </c>
      <c r="N248">
        <v>20.065731</v>
      </c>
      <c r="O248">
        <v>20.079943</v>
      </c>
      <c r="P248">
        <v>19.919046000000002</v>
      </c>
      <c r="Q248">
        <v>19.826758999999999</v>
      </c>
      <c r="R248">
        <v>20.818574999999999</v>
      </c>
      <c r="S248">
        <v>22.336943000000002</v>
      </c>
      <c r="T248">
        <v>23.065473999999998</v>
      </c>
      <c r="U248">
        <v>23.898464000000001</v>
      </c>
      <c r="V248">
        <v>24.68317</v>
      </c>
      <c r="W248">
        <v>25.412983000000001</v>
      </c>
      <c r="X248">
        <v>26.094975000000002</v>
      </c>
      <c r="Y248">
        <v>26.643581000000001</v>
      </c>
      <c r="Z248">
        <v>27.343976999999999</v>
      </c>
      <c r="AA248">
        <v>28.189913000000001</v>
      </c>
      <c r="AB248">
        <v>28.825559999999999</v>
      </c>
      <c r="AC248">
        <v>29.560112</v>
      </c>
      <c r="AD248">
        <v>29.639036000000001</v>
      </c>
      <c r="AE248">
        <v>30.211414000000001</v>
      </c>
      <c r="AF248">
        <v>30.982572999999999</v>
      </c>
      <c r="AG248">
        <v>32.107196999999999</v>
      </c>
      <c r="AH248">
        <v>33.153869999999998</v>
      </c>
      <c r="AI248">
        <v>34.484093000000001</v>
      </c>
      <c r="AJ248">
        <v>35.442238000000003</v>
      </c>
      <c r="AK248">
        <v>36.371791999999999</v>
      </c>
      <c r="AL248">
        <v>36.936557999999998</v>
      </c>
      <c r="AM248">
        <v>37.847510999999997</v>
      </c>
      <c r="AN248">
        <v>38.967261999999998</v>
      </c>
      <c r="AO248" s="1">
        <v>2.3E-2</v>
      </c>
    </row>
    <row r="249" spans="1:41" hidden="1" x14ac:dyDescent="0.2">
      <c r="A249" t="s">
        <v>2704</v>
      </c>
      <c r="B249" t="s">
        <v>36</v>
      </c>
      <c r="C249" t="s">
        <v>2648</v>
      </c>
      <c r="D249" t="s">
        <v>2680</v>
      </c>
      <c r="E249" t="s">
        <v>2659</v>
      </c>
      <c r="F249" t="s">
        <v>2660</v>
      </c>
      <c r="I249" t="s">
        <v>186</v>
      </c>
    </row>
    <row r="250" spans="1:41" hidden="1" x14ac:dyDescent="0.2">
      <c r="A250" t="s">
        <v>2704</v>
      </c>
      <c r="B250" t="s">
        <v>11</v>
      </c>
      <c r="C250" t="s">
        <v>2648</v>
      </c>
      <c r="D250" t="s">
        <v>2680</v>
      </c>
      <c r="E250" t="s">
        <v>2659</v>
      </c>
      <c r="F250" t="s">
        <v>2660</v>
      </c>
      <c r="G250" t="s">
        <v>2651</v>
      </c>
      <c r="H250" t="s">
        <v>3141</v>
      </c>
      <c r="I250" t="s">
        <v>186</v>
      </c>
      <c r="K250">
        <v>6.0021630000000004</v>
      </c>
      <c r="L250">
        <v>7.461265</v>
      </c>
      <c r="M250">
        <v>7.7714749999999997</v>
      </c>
      <c r="N250">
        <v>9.437716</v>
      </c>
      <c r="O250">
        <v>10.311157</v>
      </c>
      <c r="P250">
        <v>11.277092</v>
      </c>
      <c r="Q250">
        <v>12.497370999999999</v>
      </c>
      <c r="R250">
        <v>13.052733999999999</v>
      </c>
      <c r="S250">
        <v>13.488519999999999</v>
      </c>
      <c r="T250">
        <v>13.993693</v>
      </c>
      <c r="U250">
        <v>14.544129999999999</v>
      </c>
      <c r="V250">
        <v>15.048819999999999</v>
      </c>
      <c r="W250">
        <v>15.540597999999999</v>
      </c>
      <c r="X250">
        <v>15.903653</v>
      </c>
      <c r="Y250">
        <v>16.282564000000001</v>
      </c>
      <c r="Z250">
        <v>16.549032</v>
      </c>
      <c r="AA250">
        <v>16.805178000000002</v>
      </c>
      <c r="AB250">
        <v>17.537298</v>
      </c>
      <c r="AC250">
        <v>17.711566999999999</v>
      </c>
      <c r="AD250">
        <v>18.917003999999999</v>
      </c>
      <c r="AE250">
        <v>19.616119000000001</v>
      </c>
      <c r="AF250">
        <v>20.289529999999999</v>
      </c>
      <c r="AG250">
        <v>21.364405000000001</v>
      </c>
      <c r="AH250">
        <v>22.266711999999998</v>
      </c>
      <c r="AI250">
        <v>22.903002000000001</v>
      </c>
      <c r="AJ250">
        <v>23.738568999999998</v>
      </c>
      <c r="AK250">
        <v>24.380942999999998</v>
      </c>
      <c r="AL250">
        <v>24.901785</v>
      </c>
      <c r="AM250">
        <v>25.494377</v>
      </c>
      <c r="AN250">
        <v>25.994721999999999</v>
      </c>
      <c r="AO250" s="1">
        <v>5.1999999999999998E-2</v>
      </c>
    </row>
    <row r="251" spans="1:41" hidden="1" x14ac:dyDescent="0.2">
      <c r="A251" t="s">
        <v>2704</v>
      </c>
      <c r="B251" t="s">
        <v>13</v>
      </c>
      <c r="C251" t="s">
        <v>2648</v>
      </c>
      <c r="D251" t="s">
        <v>2680</v>
      </c>
      <c r="E251" t="s">
        <v>2659</v>
      </c>
      <c r="F251" t="s">
        <v>2660</v>
      </c>
      <c r="G251" t="s">
        <v>2652</v>
      </c>
      <c r="H251" t="s">
        <v>3142</v>
      </c>
      <c r="I251" t="s">
        <v>186</v>
      </c>
      <c r="K251">
        <v>6.0021630000000004</v>
      </c>
      <c r="L251">
        <v>7.4592400000000003</v>
      </c>
      <c r="M251">
        <v>7.4556659999999999</v>
      </c>
      <c r="N251">
        <v>8.8842619999999997</v>
      </c>
      <c r="O251">
        <v>9.6507170000000002</v>
      </c>
      <c r="P251">
        <v>10.64983</v>
      </c>
      <c r="Q251">
        <v>11.848089999999999</v>
      </c>
      <c r="R251">
        <v>12.359392</v>
      </c>
      <c r="S251">
        <v>12.823569000000001</v>
      </c>
      <c r="T251">
        <v>13.254849999999999</v>
      </c>
      <c r="U251">
        <v>13.722403</v>
      </c>
      <c r="V251">
        <v>14.232512</v>
      </c>
      <c r="W251">
        <v>14.663937000000001</v>
      </c>
      <c r="X251">
        <v>14.975398</v>
      </c>
      <c r="Y251">
        <v>15.383304000000001</v>
      </c>
      <c r="Z251">
        <v>15.803399000000001</v>
      </c>
      <c r="AA251">
        <v>16.205625999999999</v>
      </c>
      <c r="AB251">
        <v>16.809338</v>
      </c>
      <c r="AC251">
        <v>17.199884000000001</v>
      </c>
      <c r="AD251">
        <v>18.125277000000001</v>
      </c>
      <c r="AE251">
        <v>18.848721000000001</v>
      </c>
      <c r="AF251">
        <v>19.360797999999999</v>
      </c>
      <c r="AG251">
        <v>20.056011000000002</v>
      </c>
      <c r="AH251">
        <v>20.700371000000001</v>
      </c>
      <c r="AI251">
        <v>21.245584000000001</v>
      </c>
      <c r="AJ251">
        <v>22.110064999999999</v>
      </c>
      <c r="AK251">
        <v>22.345524000000001</v>
      </c>
      <c r="AL251">
        <v>22.870574999999999</v>
      </c>
      <c r="AM251">
        <v>23.628399000000002</v>
      </c>
      <c r="AN251">
        <v>24.151316000000001</v>
      </c>
      <c r="AO251" s="1">
        <v>4.9000000000000002E-2</v>
      </c>
    </row>
    <row r="252" spans="1:41" hidden="1" x14ac:dyDescent="0.2">
      <c r="A252" t="s">
        <v>2704</v>
      </c>
      <c r="B252" t="s">
        <v>15</v>
      </c>
      <c r="C252" t="s">
        <v>2648</v>
      </c>
      <c r="D252" t="s">
        <v>2680</v>
      </c>
      <c r="E252" t="s">
        <v>2659</v>
      </c>
      <c r="F252" t="s">
        <v>2660</v>
      </c>
      <c r="G252" t="s">
        <v>2653</v>
      </c>
      <c r="H252" t="s">
        <v>3143</v>
      </c>
      <c r="I252" t="s">
        <v>186</v>
      </c>
      <c r="K252">
        <v>6.0021630000000004</v>
      </c>
      <c r="L252">
        <v>7.4653010000000002</v>
      </c>
      <c r="M252">
        <v>8.0504689999999997</v>
      </c>
      <c r="N252">
        <v>9.9403020000000009</v>
      </c>
      <c r="O252">
        <v>10.876073</v>
      </c>
      <c r="P252">
        <v>12.055706000000001</v>
      </c>
      <c r="Q252">
        <v>13.373606000000001</v>
      </c>
      <c r="R252">
        <v>14.083803</v>
      </c>
      <c r="S252">
        <v>15.291202999999999</v>
      </c>
      <c r="T252">
        <v>15.687608000000001</v>
      </c>
      <c r="U252">
        <v>16.228642000000001</v>
      </c>
      <c r="V252">
        <v>16.873298999999999</v>
      </c>
      <c r="W252">
        <v>17.487608000000002</v>
      </c>
      <c r="X252">
        <v>17.916526999999999</v>
      </c>
      <c r="Y252">
        <v>18.190529000000002</v>
      </c>
      <c r="Z252">
        <v>18.836258000000001</v>
      </c>
      <c r="AA252">
        <v>19.057165000000001</v>
      </c>
      <c r="AB252">
        <v>19.971926</v>
      </c>
      <c r="AC252">
        <v>20.150345000000002</v>
      </c>
      <c r="AD252">
        <v>21.044612999999998</v>
      </c>
      <c r="AE252">
        <v>21.707363000000001</v>
      </c>
      <c r="AF252">
        <v>22.339483000000001</v>
      </c>
      <c r="AG252">
        <v>23.259492999999999</v>
      </c>
      <c r="AH252">
        <v>23.688654</v>
      </c>
      <c r="AI252">
        <v>24.385926999999999</v>
      </c>
      <c r="AJ252">
        <v>25.24288</v>
      </c>
      <c r="AK252">
        <v>25.856283000000001</v>
      </c>
      <c r="AL252">
        <v>26.605817999999999</v>
      </c>
      <c r="AM252">
        <v>27.389015000000001</v>
      </c>
      <c r="AN252">
        <v>28.000627999999999</v>
      </c>
      <c r="AO252" s="1">
        <v>5.5E-2</v>
      </c>
    </row>
    <row r="253" spans="1:41" hidden="1" x14ac:dyDescent="0.2">
      <c r="A253" t="s">
        <v>2704</v>
      </c>
      <c r="B253" t="s">
        <v>21</v>
      </c>
      <c r="C253" t="s">
        <v>2648</v>
      </c>
      <c r="D253" t="s">
        <v>2680</v>
      </c>
      <c r="E253" t="s">
        <v>2659</v>
      </c>
      <c r="F253" t="s">
        <v>2655</v>
      </c>
      <c r="I253" t="s">
        <v>186</v>
      </c>
    </row>
    <row r="254" spans="1:41" hidden="1" x14ac:dyDescent="0.2">
      <c r="A254" t="s">
        <v>2704</v>
      </c>
      <c r="B254" t="s">
        <v>11</v>
      </c>
      <c r="C254" t="s">
        <v>2648</v>
      </c>
      <c r="D254" t="s">
        <v>2680</v>
      </c>
      <c r="E254" t="s">
        <v>2659</v>
      </c>
      <c r="F254" t="s">
        <v>2655</v>
      </c>
      <c r="G254" t="s">
        <v>2651</v>
      </c>
      <c r="H254" t="s">
        <v>3144</v>
      </c>
      <c r="I254" t="s">
        <v>186</v>
      </c>
      <c r="K254">
        <v>5.38551</v>
      </c>
      <c r="L254">
        <v>5.3255540000000003</v>
      </c>
      <c r="M254">
        <v>5.1022109999999996</v>
      </c>
      <c r="N254">
        <v>4.8925070000000002</v>
      </c>
      <c r="O254">
        <v>4.8332490000000004</v>
      </c>
      <c r="P254">
        <v>4.9228019999999999</v>
      </c>
      <c r="Q254">
        <v>5.1493060000000002</v>
      </c>
      <c r="R254">
        <v>5.4437110000000004</v>
      </c>
      <c r="S254">
        <v>5.7197909999999998</v>
      </c>
      <c r="T254">
        <v>5.9338990000000003</v>
      </c>
      <c r="U254">
        <v>6.1510020000000001</v>
      </c>
      <c r="V254">
        <v>6.2929500000000003</v>
      </c>
      <c r="W254">
        <v>6.5000340000000003</v>
      </c>
      <c r="X254">
        <v>6.5854720000000002</v>
      </c>
      <c r="Y254">
        <v>6.6710729999999998</v>
      </c>
      <c r="Z254">
        <v>6.7962030000000002</v>
      </c>
      <c r="AA254">
        <v>6.9401380000000001</v>
      </c>
      <c r="AB254">
        <v>7.0948149999999996</v>
      </c>
      <c r="AC254">
        <v>7.2376769999999997</v>
      </c>
      <c r="AD254">
        <v>7.4139520000000001</v>
      </c>
      <c r="AE254">
        <v>7.5664689999999997</v>
      </c>
      <c r="AF254">
        <v>7.7044490000000003</v>
      </c>
      <c r="AG254">
        <v>7.8622930000000002</v>
      </c>
      <c r="AH254">
        <v>7.954898</v>
      </c>
      <c r="AI254">
        <v>8.0939540000000001</v>
      </c>
      <c r="AJ254">
        <v>8.252656</v>
      </c>
      <c r="AK254">
        <v>8.4022030000000001</v>
      </c>
      <c r="AL254">
        <v>8.5742630000000002</v>
      </c>
      <c r="AM254">
        <v>8.7419989999999999</v>
      </c>
      <c r="AN254">
        <v>8.9259109999999993</v>
      </c>
      <c r="AO254" s="1">
        <v>1.7999999999999999E-2</v>
      </c>
    </row>
    <row r="255" spans="1:41" hidden="1" x14ac:dyDescent="0.2">
      <c r="A255" t="s">
        <v>2704</v>
      </c>
      <c r="B255" t="s">
        <v>13</v>
      </c>
      <c r="C255" t="s">
        <v>2648</v>
      </c>
      <c r="D255" t="s">
        <v>2680</v>
      </c>
      <c r="E255" t="s">
        <v>2659</v>
      </c>
      <c r="F255" t="s">
        <v>2655</v>
      </c>
      <c r="G255" t="s">
        <v>2652</v>
      </c>
      <c r="H255" t="s">
        <v>3145</v>
      </c>
      <c r="I255" t="s">
        <v>186</v>
      </c>
      <c r="K255">
        <v>5.3869059999999998</v>
      </c>
      <c r="L255">
        <v>5.0543570000000004</v>
      </c>
      <c r="M255">
        <v>4.6769270000000001</v>
      </c>
      <c r="N255">
        <v>4.3811460000000002</v>
      </c>
      <c r="O255">
        <v>4.2838130000000003</v>
      </c>
      <c r="P255">
        <v>4.3243</v>
      </c>
      <c r="Q255">
        <v>4.4787319999999999</v>
      </c>
      <c r="R255">
        <v>4.747166</v>
      </c>
      <c r="S255">
        <v>4.9689220000000001</v>
      </c>
      <c r="T255">
        <v>5.1632090000000002</v>
      </c>
      <c r="U255">
        <v>5.3281080000000003</v>
      </c>
      <c r="V255">
        <v>5.4500599999999997</v>
      </c>
      <c r="W255">
        <v>5.6686100000000001</v>
      </c>
      <c r="X255">
        <v>5.7960510000000003</v>
      </c>
      <c r="Y255">
        <v>5.8840680000000001</v>
      </c>
      <c r="Z255">
        <v>5.9818680000000004</v>
      </c>
      <c r="AA255">
        <v>6.0946709999999999</v>
      </c>
      <c r="AB255">
        <v>6.1772559999999999</v>
      </c>
      <c r="AC255">
        <v>6.2974810000000003</v>
      </c>
      <c r="AD255">
        <v>6.3881410000000001</v>
      </c>
      <c r="AE255">
        <v>6.4812570000000003</v>
      </c>
      <c r="AF255">
        <v>6.5302160000000002</v>
      </c>
      <c r="AG255">
        <v>6.6181489999999998</v>
      </c>
      <c r="AH255">
        <v>6.7218049999999998</v>
      </c>
      <c r="AI255">
        <v>6.850123</v>
      </c>
      <c r="AJ255">
        <v>6.9706830000000002</v>
      </c>
      <c r="AK255">
        <v>7.0573490000000003</v>
      </c>
      <c r="AL255">
        <v>7.150531</v>
      </c>
      <c r="AM255">
        <v>7.2809699999999999</v>
      </c>
      <c r="AN255">
        <v>7.4009429999999998</v>
      </c>
      <c r="AO255" s="1">
        <v>1.0999999999999999E-2</v>
      </c>
    </row>
    <row r="256" spans="1:41" hidden="1" x14ac:dyDescent="0.2">
      <c r="A256" t="s">
        <v>2704</v>
      </c>
      <c r="B256" t="s">
        <v>15</v>
      </c>
      <c r="C256" t="s">
        <v>2648</v>
      </c>
      <c r="D256" t="s">
        <v>2680</v>
      </c>
      <c r="E256" t="s">
        <v>2659</v>
      </c>
      <c r="F256" t="s">
        <v>2655</v>
      </c>
      <c r="G256" t="s">
        <v>2653</v>
      </c>
      <c r="H256" t="s">
        <v>3146</v>
      </c>
      <c r="I256" t="s">
        <v>186</v>
      </c>
      <c r="K256">
        <v>5.3811450000000001</v>
      </c>
      <c r="L256">
        <v>5.9312950000000004</v>
      </c>
      <c r="M256">
        <v>5.9514279999999999</v>
      </c>
      <c r="N256">
        <v>5.9953500000000002</v>
      </c>
      <c r="O256">
        <v>6.0959659999999998</v>
      </c>
      <c r="P256">
        <v>6.3544340000000004</v>
      </c>
      <c r="Q256">
        <v>6.6095240000000004</v>
      </c>
      <c r="R256">
        <v>7.0617520000000003</v>
      </c>
      <c r="S256">
        <v>7.5655580000000002</v>
      </c>
      <c r="T256">
        <v>7.927003</v>
      </c>
      <c r="U256">
        <v>8.3373299999999997</v>
      </c>
      <c r="V256">
        <v>8.6961150000000007</v>
      </c>
      <c r="W256">
        <v>9.0443660000000001</v>
      </c>
      <c r="X256">
        <v>9.3305439999999997</v>
      </c>
      <c r="Y256">
        <v>9.5299809999999994</v>
      </c>
      <c r="Z256">
        <v>9.8702349999999992</v>
      </c>
      <c r="AA256">
        <v>10.131738</v>
      </c>
      <c r="AB256">
        <v>10.411702999999999</v>
      </c>
      <c r="AC256">
        <v>10.746986</v>
      </c>
      <c r="AD256">
        <v>11.112311</v>
      </c>
      <c r="AE256">
        <v>11.369952</v>
      </c>
      <c r="AF256">
        <v>11.555796000000001</v>
      </c>
      <c r="AG256">
        <v>11.757289</v>
      </c>
      <c r="AH256">
        <v>12.196939</v>
      </c>
      <c r="AI256">
        <v>12.553801999999999</v>
      </c>
      <c r="AJ256">
        <v>12.940405999999999</v>
      </c>
      <c r="AK256">
        <v>13.301990999999999</v>
      </c>
      <c r="AL256">
        <v>13.677559</v>
      </c>
      <c r="AM256">
        <v>14.132477</v>
      </c>
      <c r="AN256">
        <v>14.607167</v>
      </c>
      <c r="AO256" s="1">
        <v>3.5000000000000003E-2</v>
      </c>
    </row>
    <row r="257" spans="1:41" hidden="1" x14ac:dyDescent="0.2">
      <c r="A257" t="s">
        <v>2704</v>
      </c>
      <c r="B257" t="s">
        <v>59</v>
      </c>
      <c r="C257" t="s">
        <v>2648</v>
      </c>
      <c r="D257" t="s">
        <v>2680</v>
      </c>
      <c r="E257" t="s">
        <v>2659</v>
      </c>
      <c r="F257" t="s">
        <v>2661</v>
      </c>
      <c r="I257" t="s">
        <v>186</v>
      </c>
    </row>
    <row r="258" spans="1:41" hidden="1" x14ac:dyDescent="0.2">
      <c r="A258" t="s">
        <v>2704</v>
      </c>
      <c r="B258" t="s">
        <v>11</v>
      </c>
      <c r="C258" t="s">
        <v>2648</v>
      </c>
      <c r="D258" t="s">
        <v>2680</v>
      </c>
      <c r="E258" t="s">
        <v>2659</v>
      </c>
      <c r="F258" t="s">
        <v>2661</v>
      </c>
      <c r="G258" t="s">
        <v>2651</v>
      </c>
      <c r="H258" t="s">
        <v>3147</v>
      </c>
      <c r="I258" t="s">
        <v>186</v>
      </c>
      <c r="K258">
        <v>4.3967640000000001</v>
      </c>
      <c r="L258">
        <v>4.0863810000000003</v>
      </c>
      <c r="M258">
        <v>3.9827870000000001</v>
      </c>
      <c r="N258">
        <v>3.9065919999999998</v>
      </c>
      <c r="O258">
        <v>3.8965749999999999</v>
      </c>
      <c r="P258">
        <v>3.9284469999999998</v>
      </c>
      <c r="Q258">
        <v>3.9964750000000002</v>
      </c>
      <c r="R258">
        <v>4.0938970000000001</v>
      </c>
      <c r="S258">
        <v>4.2043780000000002</v>
      </c>
      <c r="T258">
        <v>4.3271069999999998</v>
      </c>
      <c r="U258">
        <v>4.453557</v>
      </c>
      <c r="V258">
        <v>4.5878540000000001</v>
      </c>
      <c r="W258">
        <v>4.7216469999999999</v>
      </c>
      <c r="X258">
        <v>4.8621189999999999</v>
      </c>
      <c r="Y258">
        <v>5.0068099999999998</v>
      </c>
      <c r="Z258">
        <v>5.1569669999999999</v>
      </c>
      <c r="AA258">
        <v>5.3131269999999997</v>
      </c>
      <c r="AB258">
        <v>5.4718580000000001</v>
      </c>
      <c r="AC258">
        <v>5.630414</v>
      </c>
      <c r="AD258">
        <v>5.8040010000000004</v>
      </c>
      <c r="AE258">
        <v>5.976089</v>
      </c>
      <c r="AF258">
        <v>6.1511889999999996</v>
      </c>
      <c r="AG258">
        <v>6.332929</v>
      </c>
      <c r="AH258">
        <v>6.5223170000000001</v>
      </c>
      <c r="AI258">
        <v>6.7196369999999996</v>
      </c>
      <c r="AJ258">
        <v>6.926736</v>
      </c>
      <c r="AK258">
        <v>7.130147</v>
      </c>
      <c r="AL258">
        <v>7.3324809999999996</v>
      </c>
      <c r="AM258">
        <v>7.5450920000000004</v>
      </c>
      <c r="AN258">
        <v>7.7718920000000002</v>
      </c>
      <c r="AO258" s="1">
        <v>0.02</v>
      </c>
    </row>
    <row r="259" spans="1:41" hidden="1" x14ac:dyDescent="0.2">
      <c r="A259" t="s">
        <v>2704</v>
      </c>
      <c r="B259" t="s">
        <v>13</v>
      </c>
      <c r="C259" t="s">
        <v>2648</v>
      </c>
      <c r="D259" t="s">
        <v>2680</v>
      </c>
      <c r="E259" t="s">
        <v>2659</v>
      </c>
      <c r="F259" t="s">
        <v>2661</v>
      </c>
      <c r="G259" t="s">
        <v>2652</v>
      </c>
      <c r="H259" t="s">
        <v>3148</v>
      </c>
      <c r="I259" t="s">
        <v>186</v>
      </c>
      <c r="K259">
        <v>4.3968629999999997</v>
      </c>
      <c r="L259">
        <v>4.0762559999999999</v>
      </c>
      <c r="M259">
        <v>3.9705170000000001</v>
      </c>
      <c r="N259">
        <v>3.889265</v>
      </c>
      <c r="O259">
        <v>3.8787780000000001</v>
      </c>
      <c r="P259">
        <v>3.9112719999999999</v>
      </c>
      <c r="Q259">
        <v>3.9837340000000001</v>
      </c>
      <c r="R259">
        <v>4.0853640000000002</v>
      </c>
      <c r="S259">
        <v>4.2037259999999996</v>
      </c>
      <c r="T259">
        <v>4.3380910000000004</v>
      </c>
      <c r="U259">
        <v>4.4787590000000002</v>
      </c>
      <c r="V259">
        <v>4.6312850000000001</v>
      </c>
      <c r="W259">
        <v>4.7810519999999999</v>
      </c>
      <c r="X259">
        <v>4.9367999999999999</v>
      </c>
      <c r="Y259">
        <v>5.0965699999999998</v>
      </c>
      <c r="Z259">
        <v>5.2598029999999998</v>
      </c>
      <c r="AA259">
        <v>5.4329270000000003</v>
      </c>
      <c r="AB259">
        <v>5.6022809999999996</v>
      </c>
      <c r="AC259">
        <v>5.7704789999999999</v>
      </c>
      <c r="AD259">
        <v>5.9554099999999996</v>
      </c>
      <c r="AE259">
        <v>6.1295500000000001</v>
      </c>
      <c r="AF259">
        <v>6.30525</v>
      </c>
      <c r="AG259">
        <v>6.4887829999999997</v>
      </c>
      <c r="AH259">
        <v>6.6754069999999999</v>
      </c>
      <c r="AI259">
        <v>6.8626370000000003</v>
      </c>
      <c r="AJ259">
        <v>7.0618299999999996</v>
      </c>
      <c r="AK259">
        <v>7.2505850000000001</v>
      </c>
      <c r="AL259">
        <v>7.4390890000000001</v>
      </c>
      <c r="AM259">
        <v>7.6247809999999996</v>
      </c>
      <c r="AN259">
        <v>7.8064739999999997</v>
      </c>
      <c r="AO259" s="1">
        <v>0.02</v>
      </c>
    </row>
    <row r="260" spans="1:41" hidden="1" x14ac:dyDescent="0.2">
      <c r="A260" t="s">
        <v>2704</v>
      </c>
      <c r="B260" t="s">
        <v>15</v>
      </c>
      <c r="C260" t="s">
        <v>2648</v>
      </c>
      <c r="D260" t="s">
        <v>2680</v>
      </c>
      <c r="E260" t="s">
        <v>2659</v>
      </c>
      <c r="F260" t="s">
        <v>2661</v>
      </c>
      <c r="G260" t="s">
        <v>2653</v>
      </c>
      <c r="H260" t="s">
        <v>3149</v>
      </c>
      <c r="I260" t="s">
        <v>186</v>
      </c>
      <c r="K260">
        <v>4.3969469999999999</v>
      </c>
      <c r="L260">
        <v>4.0767600000000002</v>
      </c>
      <c r="M260">
        <v>3.9602949999999999</v>
      </c>
      <c r="N260">
        <v>3.8938299999999999</v>
      </c>
      <c r="O260">
        <v>3.9075150000000001</v>
      </c>
      <c r="P260">
        <v>3.9462890000000002</v>
      </c>
      <c r="Q260">
        <v>4.0116670000000001</v>
      </c>
      <c r="R260">
        <v>4.1027009999999997</v>
      </c>
      <c r="S260">
        <v>4.2067500000000004</v>
      </c>
      <c r="T260">
        <v>4.3148390000000001</v>
      </c>
      <c r="U260">
        <v>4.4191779999999996</v>
      </c>
      <c r="V260">
        <v>4.5319000000000003</v>
      </c>
      <c r="W260">
        <v>4.6411119999999997</v>
      </c>
      <c r="X260">
        <v>4.7544050000000002</v>
      </c>
      <c r="Y260">
        <v>4.8709689999999997</v>
      </c>
      <c r="Z260">
        <v>4.9954980000000004</v>
      </c>
      <c r="AA260">
        <v>5.1308470000000002</v>
      </c>
      <c r="AB260">
        <v>5.2713760000000001</v>
      </c>
      <c r="AC260">
        <v>5.414091</v>
      </c>
      <c r="AD260">
        <v>5.5655429999999999</v>
      </c>
      <c r="AE260">
        <v>5.718782</v>
      </c>
      <c r="AF260">
        <v>5.8800999999999997</v>
      </c>
      <c r="AG260">
        <v>6.0513050000000002</v>
      </c>
      <c r="AH260">
        <v>6.2335929999999999</v>
      </c>
      <c r="AI260">
        <v>6.4275359999999999</v>
      </c>
      <c r="AJ260">
        <v>6.6262379999999999</v>
      </c>
      <c r="AK260">
        <v>6.8360370000000001</v>
      </c>
      <c r="AL260">
        <v>7.0423650000000002</v>
      </c>
      <c r="AM260">
        <v>7.2613779999999997</v>
      </c>
      <c r="AN260">
        <v>7.4953599999999998</v>
      </c>
      <c r="AO260" s="1">
        <v>1.9E-2</v>
      </c>
    </row>
    <row r="261" spans="1:41" hidden="1" x14ac:dyDescent="0.2">
      <c r="A261" t="s">
        <v>2704</v>
      </c>
      <c r="B261" t="s">
        <v>63</v>
      </c>
      <c r="C261" t="s">
        <v>2648</v>
      </c>
      <c r="D261" t="s">
        <v>2680</v>
      </c>
      <c r="E261" t="s">
        <v>2659</v>
      </c>
      <c r="F261" t="s">
        <v>2662</v>
      </c>
      <c r="I261" t="s">
        <v>186</v>
      </c>
    </row>
    <row r="262" spans="1:41" hidden="1" x14ac:dyDescent="0.2">
      <c r="A262" t="s">
        <v>2704</v>
      </c>
      <c r="B262" t="s">
        <v>11</v>
      </c>
      <c r="C262" t="s">
        <v>2648</v>
      </c>
      <c r="D262" t="s">
        <v>2680</v>
      </c>
      <c r="E262" t="s">
        <v>2659</v>
      </c>
      <c r="F262" t="s">
        <v>2662</v>
      </c>
      <c r="G262" t="s">
        <v>2651</v>
      </c>
      <c r="H262" t="s">
        <v>3150</v>
      </c>
      <c r="I262" t="s">
        <v>186</v>
      </c>
      <c r="K262">
        <v>2.3064089999999999</v>
      </c>
      <c r="L262">
        <v>2.3435589999999999</v>
      </c>
      <c r="M262">
        <v>2.372684</v>
      </c>
      <c r="N262">
        <v>2.4321670000000002</v>
      </c>
      <c r="O262">
        <v>2.486761</v>
      </c>
      <c r="P262">
        <v>2.5418959999999999</v>
      </c>
      <c r="Q262">
        <v>2.6026850000000001</v>
      </c>
      <c r="R262">
        <v>2.6705410000000001</v>
      </c>
      <c r="S262">
        <v>2.7332329999999998</v>
      </c>
      <c r="T262">
        <v>2.7973940000000002</v>
      </c>
      <c r="U262">
        <v>2.864325</v>
      </c>
      <c r="V262">
        <v>2.93065</v>
      </c>
      <c r="W262">
        <v>3.0081389999999999</v>
      </c>
      <c r="X262">
        <v>3.0729479999999998</v>
      </c>
      <c r="Y262">
        <v>3.132244</v>
      </c>
      <c r="Z262">
        <v>3.2049400000000001</v>
      </c>
      <c r="AA262">
        <v>3.2763149999999999</v>
      </c>
      <c r="AB262">
        <v>3.3505690000000001</v>
      </c>
      <c r="AC262">
        <v>3.4370880000000001</v>
      </c>
      <c r="AD262">
        <v>3.521522</v>
      </c>
      <c r="AE262">
        <v>3.6079029999999999</v>
      </c>
      <c r="AF262">
        <v>3.6888320000000001</v>
      </c>
      <c r="AG262">
        <v>3.766162</v>
      </c>
      <c r="AH262">
        <v>3.8570549999999999</v>
      </c>
      <c r="AI262">
        <v>3.9541599999999999</v>
      </c>
      <c r="AJ262">
        <v>4.052727</v>
      </c>
      <c r="AK262">
        <v>4.1500599999999999</v>
      </c>
      <c r="AL262">
        <v>4.2450789999999996</v>
      </c>
      <c r="AM262">
        <v>4.3549340000000001</v>
      </c>
      <c r="AN262">
        <v>4.4626890000000001</v>
      </c>
      <c r="AO262" s="1">
        <v>2.3E-2</v>
      </c>
    </row>
    <row r="263" spans="1:41" hidden="1" x14ac:dyDescent="0.2">
      <c r="A263" t="s">
        <v>2704</v>
      </c>
      <c r="B263" t="s">
        <v>13</v>
      </c>
      <c r="C263" t="s">
        <v>2648</v>
      </c>
      <c r="D263" t="s">
        <v>2680</v>
      </c>
      <c r="E263" t="s">
        <v>2659</v>
      </c>
      <c r="F263" t="s">
        <v>2662</v>
      </c>
      <c r="G263" t="s">
        <v>2652</v>
      </c>
      <c r="H263" t="s">
        <v>3151</v>
      </c>
      <c r="I263" t="s">
        <v>186</v>
      </c>
      <c r="K263">
        <v>2.3289040000000001</v>
      </c>
      <c r="L263">
        <v>2.314397</v>
      </c>
      <c r="M263">
        <v>2.3599990000000002</v>
      </c>
      <c r="N263">
        <v>2.426193</v>
      </c>
      <c r="O263">
        <v>2.4714520000000002</v>
      </c>
      <c r="P263">
        <v>2.5290759999999999</v>
      </c>
      <c r="Q263">
        <v>2.5922390000000002</v>
      </c>
      <c r="R263">
        <v>2.6492179999999999</v>
      </c>
      <c r="S263">
        <v>2.719541</v>
      </c>
      <c r="T263">
        <v>2.7864200000000001</v>
      </c>
      <c r="U263">
        <v>2.863588</v>
      </c>
      <c r="V263">
        <v>2.9484340000000002</v>
      </c>
      <c r="W263">
        <v>3.03138</v>
      </c>
      <c r="X263">
        <v>3.1123129999999999</v>
      </c>
      <c r="Y263">
        <v>3.172879</v>
      </c>
      <c r="Z263">
        <v>3.2398069999999999</v>
      </c>
      <c r="AA263">
        <v>3.3195540000000001</v>
      </c>
      <c r="AB263">
        <v>3.3982890000000001</v>
      </c>
      <c r="AC263">
        <v>3.4782929999999999</v>
      </c>
      <c r="AD263">
        <v>3.5666180000000001</v>
      </c>
      <c r="AE263">
        <v>3.6457959999999998</v>
      </c>
      <c r="AF263">
        <v>3.7308599999999998</v>
      </c>
      <c r="AG263">
        <v>3.8122929999999999</v>
      </c>
      <c r="AH263">
        <v>3.901529</v>
      </c>
      <c r="AI263">
        <v>3.9908419999999998</v>
      </c>
      <c r="AJ263">
        <v>4.0800640000000001</v>
      </c>
      <c r="AK263">
        <v>4.1651230000000004</v>
      </c>
      <c r="AL263">
        <v>4.2492700000000001</v>
      </c>
      <c r="AM263">
        <v>4.3357609999999998</v>
      </c>
      <c r="AN263">
        <v>4.4198130000000004</v>
      </c>
      <c r="AO263" s="1">
        <v>2.1999999999999999E-2</v>
      </c>
    </row>
    <row r="264" spans="1:41" hidden="1" x14ac:dyDescent="0.2">
      <c r="A264" t="s">
        <v>2704</v>
      </c>
      <c r="B264" t="s">
        <v>15</v>
      </c>
      <c r="C264" t="s">
        <v>2648</v>
      </c>
      <c r="D264" t="s">
        <v>2680</v>
      </c>
      <c r="E264" t="s">
        <v>2659</v>
      </c>
      <c r="F264" t="s">
        <v>2662</v>
      </c>
      <c r="G264" t="s">
        <v>2653</v>
      </c>
      <c r="H264" t="s">
        <v>3152</v>
      </c>
      <c r="I264" t="s">
        <v>186</v>
      </c>
      <c r="K264">
        <v>2.3284440000000002</v>
      </c>
      <c r="L264">
        <v>2.3303229999999999</v>
      </c>
      <c r="M264">
        <v>2.4067349999999998</v>
      </c>
      <c r="N264">
        <v>2.5093369999999999</v>
      </c>
      <c r="O264">
        <v>2.510262</v>
      </c>
      <c r="P264">
        <v>2.578004</v>
      </c>
      <c r="Q264">
        <v>2.641934</v>
      </c>
      <c r="R264">
        <v>2.710048</v>
      </c>
      <c r="S264">
        <v>2.77643</v>
      </c>
      <c r="T264">
        <v>2.841208</v>
      </c>
      <c r="U264">
        <v>2.8988770000000001</v>
      </c>
      <c r="V264">
        <v>2.9517790000000002</v>
      </c>
      <c r="W264">
        <v>3.0062289999999998</v>
      </c>
      <c r="X264">
        <v>3.0598800000000002</v>
      </c>
      <c r="Y264">
        <v>3.1196999999999999</v>
      </c>
      <c r="Z264">
        <v>3.178941</v>
      </c>
      <c r="AA264">
        <v>3.2437610000000001</v>
      </c>
      <c r="AB264">
        <v>3.3141210000000001</v>
      </c>
      <c r="AC264">
        <v>3.3877700000000002</v>
      </c>
      <c r="AD264">
        <v>3.4625889999999999</v>
      </c>
      <c r="AE264">
        <v>3.5425759999999999</v>
      </c>
      <c r="AF264">
        <v>3.6256349999999999</v>
      </c>
      <c r="AG264">
        <v>3.7163910000000002</v>
      </c>
      <c r="AH264">
        <v>3.8108620000000002</v>
      </c>
      <c r="AI264">
        <v>3.9141870000000001</v>
      </c>
      <c r="AJ264">
        <v>4.0143969999999998</v>
      </c>
      <c r="AK264">
        <v>4.1194990000000002</v>
      </c>
      <c r="AL264">
        <v>4.2257759999999998</v>
      </c>
      <c r="AM264">
        <v>4.3383139999999996</v>
      </c>
      <c r="AN264">
        <v>4.4593889999999998</v>
      </c>
      <c r="AO264" s="1">
        <v>2.3E-2</v>
      </c>
    </row>
    <row r="265" spans="1:41" hidden="1" x14ac:dyDescent="0.2">
      <c r="A265" t="s">
        <v>2704</v>
      </c>
      <c r="B265" t="s">
        <v>67</v>
      </c>
      <c r="C265" t="s">
        <v>2648</v>
      </c>
      <c r="D265" t="s">
        <v>2680</v>
      </c>
      <c r="E265" t="s">
        <v>2659</v>
      </c>
      <c r="F265" t="s">
        <v>2663</v>
      </c>
      <c r="I265" t="s">
        <v>186</v>
      </c>
    </row>
    <row r="266" spans="1:41" hidden="1" x14ac:dyDescent="0.2">
      <c r="A266" t="s">
        <v>2704</v>
      </c>
      <c r="B266" t="s">
        <v>11</v>
      </c>
      <c r="C266" t="s">
        <v>2648</v>
      </c>
      <c r="D266" t="s">
        <v>2680</v>
      </c>
      <c r="E266" t="s">
        <v>2659</v>
      </c>
      <c r="F266" t="s">
        <v>2663</v>
      </c>
      <c r="G266" t="s">
        <v>2651</v>
      </c>
      <c r="H266" t="s">
        <v>3153</v>
      </c>
      <c r="I266" t="s">
        <v>186</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t="s">
        <v>69</v>
      </c>
    </row>
    <row r="267" spans="1:41" hidden="1" x14ac:dyDescent="0.2">
      <c r="A267" t="s">
        <v>2704</v>
      </c>
      <c r="B267" t="s">
        <v>13</v>
      </c>
      <c r="C267" t="s">
        <v>2648</v>
      </c>
      <c r="D267" t="s">
        <v>2680</v>
      </c>
      <c r="E267" t="s">
        <v>2659</v>
      </c>
      <c r="F267" t="s">
        <v>2663</v>
      </c>
      <c r="G267" t="s">
        <v>2652</v>
      </c>
      <c r="H267" t="s">
        <v>3154</v>
      </c>
      <c r="I267" t="s">
        <v>186</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t="s">
        <v>69</v>
      </c>
    </row>
    <row r="268" spans="1:41" hidden="1" x14ac:dyDescent="0.2">
      <c r="A268" t="s">
        <v>2704</v>
      </c>
      <c r="B268" t="s">
        <v>15</v>
      </c>
      <c r="C268" t="s">
        <v>2648</v>
      </c>
      <c r="D268" t="s">
        <v>2680</v>
      </c>
      <c r="E268" t="s">
        <v>2659</v>
      </c>
      <c r="F268" t="s">
        <v>2663</v>
      </c>
      <c r="G268" t="s">
        <v>2653</v>
      </c>
      <c r="H268" t="s">
        <v>3155</v>
      </c>
      <c r="I268" t="s">
        <v>186</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t="s">
        <v>69</v>
      </c>
    </row>
    <row r="269" spans="1:41" hidden="1" x14ac:dyDescent="0.2">
      <c r="A269" t="s">
        <v>2704</v>
      </c>
      <c r="B269" t="s">
        <v>25</v>
      </c>
      <c r="C269" t="s">
        <v>2648</v>
      </c>
      <c r="D269" t="s">
        <v>2680</v>
      </c>
      <c r="E269" t="s">
        <v>2659</v>
      </c>
      <c r="F269" t="s">
        <v>2656</v>
      </c>
      <c r="I269" t="s">
        <v>186</v>
      </c>
    </row>
    <row r="270" spans="1:41" hidden="1" x14ac:dyDescent="0.2">
      <c r="A270" t="s">
        <v>2704</v>
      </c>
      <c r="B270" t="s">
        <v>11</v>
      </c>
      <c r="C270" t="s">
        <v>2648</v>
      </c>
      <c r="D270" t="s">
        <v>2680</v>
      </c>
      <c r="E270" t="s">
        <v>2659</v>
      </c>
      <c r="F270" t="s">
        <v>2656</v>
      </c>
      <c r="G270" t="s">
        <v>2651</v>
      </c>
      <c r="H270" t="s">
        <v>3156</v>
      </c>
      <c r="I270" t="s">
        <v>186</v>
      </c>
      <c r="K270">
        <v>22.784019000000001</v>
      </c>
      <c r="L270">
        <v>23.248066000000001</v>
      </c>
      <c r="M270">
        <v>22.201004000000001</v>
      </c>
      <c r="N270">
        <v>22.022579</v>
      </c>
      <c r="O270">
        <v>22.198141</v>
      </c>
      <c r="P270">
        <v>22.322652999999999</v>
      </c>
      <c r="Q270">
        <v>22.582605000000001</v>
      </c>
      <c r="R270">
        <v>23.088488000000002</v>
      </c>
      <c r="S270">
        <v>23.54805</v>
      </c>
      <c r="T270">
        <v>24.342884000000002</v>
      </c>
      <c r="U270">
        <v>24.861388999999999</v>
      </c>
      <c r="V270">
        <v>25.353086000000001</v>
      </c>
      <c r="W270">
        <v>25.723344999999998</v>
      </c>
      <c r="X270">
        <v>26.149677000000001</v>
      </c>
      <c r="Y270">
        <v>26.492896999999999</v>
      </c>
      <c r="Z270">
        <v>26.875354999999999</v>
      </c>
      <c r="AA270">
        <v>27.266987</v>
      </c>
      <c r="AB270">
        <v>27.750235</v>
      </c>
      <c r="AC270">
        <v>28.263445000000001</v>
      </c>
      <c r="AD270">
        <v>28.904064000000002</v>
      </c>
      <c r="AE270">
        <v>29.485434000000001</v>
      </c>
      <c r="AF270">
        <v>29.972742</v>
      </c>
      <c r="AG270">
        <v>30.477121</v>
      </c>
      <c r="AH270">
        <v>30.926515999999999</v>
      </c>
      <c r="AI270">
        <v>31.440394999999999</v>
      </c>
      <c r="AJ270">
        <v>32.038719</v>
      </c>
      <c r="AK270">
        <v>32.634613000000002</v>
      </c>
      <c r="AL270">
        <v>33.274341999999997</v>
      </c>
      <c r="AM270">
        <v>33.873871000000001</v>
      </c>
      <c r="AN270">
        <v>34.444949999999999</v>
      </c>
      <c r="AO270" s="1">
        <v>1.4E-2</v>
      </c>
    </row>
    <row r="271" spans="1:41" hidden="1" x14ac:dyDescent="0.2">
      <c r="A271" t="s">
        <v>2704</v>
      </c>
      <c r="B271" t="s">
        <v>13</v>
      </c>
      <c r="C271" t="s">
        <v>2648</v>
      </c>
      <c r="D271" t="s">
        <v>2680</v>
      </c>
      <c r="E271" t="s">
        <v>2659</v>
      </c>
      <c r="F271" t="s">
        <v>2656</v>
      </c>
      <c r="G271" t="s">
        <v>2652</v>
      </c>
      <c r="H271" t="s">
        <v>3157</v>
      </c>
      <c r="I271" t="s">
        <v>186</v>
      </c>
      <c r="K271">
        <v>22.789829000000001</v>
      </c>
      <c r="L271">
        <v>22.873145999999998</v>
      </c>
      <c r="M271">
        <v>21.617875999999999</v>
      </c>
      <c r="N271">
        <v>21.455029</v>
      </c>
      <c r="O271">
        <v>21.570404</v>
      </c>
      <c r="P271">
        <v>21.881191000000001</v>
      </c>
      <c r="Q271">
        <v>21.931953</v>
      </c>
      <c r="R271">
        <v>22.323446000000001</v>
      </c>
      <c r="S271">
        <v>22.914770000000001</v>
      </c>
      <c r="T271">
        <v>23.427084000000001</v>
      </c>
      <c r="U271">
        <v>23.972034000000001</v>
      </c>
      <c r="V271">
        <v>24.486405999999999</v>
      </c>
      <c r="W271">
        <v>24.979742000000002</v>
      </c>
      <c r="X271">
        <v>25.549139</v>
      </c>
      <c r="Y271">
        <v>25.929407000000001</v>
      </c>
      <c r="Z271">
        <v>26.348970000000001</v>
      </c>
      <c r="AA271">
        <v>26.837403999999999</v>
      </c>
      <c r="AB271">
        <v>27.320122000000001</v>
      </c>
      <c r="AC271">
        <v>27.823132000000001</v>
      </c>
      <c r="AD271">
        <v>28.451415999999998</v>
      </c>
      <c r="AE271">
        <v>28.983291999999999</v>
      </c>
      <c r="AF271">
        <v>29.412248999999999</v>
      </c>
      <c r="AG271">
        <v>29.779263</v>
      </c>
      <c r="AH271">
        <v>30.191769000000001</v>
      </c>
      <c r="AI271">
        <v>30.644642000000001</v>
      </c>
      <c r="AJ271">
        <v>31.143094999999999</v>
      </c>
      <c r="AK271">
        <v>31.555906</v>
      </c>
      <c r="AL271">
        <v>31.924479000000002</v>
      </c>
      <c r="AM271">
        <v>32.287272999999999</v>
      </c>
      <c r="AN271">
        <v>32.781742000000001</v>
      </c>
      <c r="AO271" s="1">
        <v>1.2999999999999999E-2</v>
      </c>
    </row>
    <row r="272" spans="1:41" hidden="1" x14ac:dyDescent="0.2">
      <c r="A272" t="s">
        <v>2704</v>
      </c>
      <c r="B272" t="s">
        <v>15</v>
      </c>
      <c r="C272" t="s">
        <v>2648</v>
      </c>
      <c r="D272" t="s">
        <v>2680</v>
      </c>
      <c r="E272" t="s">
        <v>2659</v>
      </c>
      <c r="F272" t="s">
        <v>2656</v>
      </c>
      <c r="G272" t="s">
        <v>2653</v>
      </c>
      <c r="H272" t="s">
        <v>3158</v>
      </c>
      <c r="I272" t="s">
        <v>186</v>
      </c>
      <c r="K272">
        <v>22.833818000000001</v>
      </c>
      <c r="L272">
        <v>23.216463000000001</v>
      </c>
      <c r="M272">
        <v>22.953811999999999</v>
      </c>
      <c r="N272">
        <v>23.249395</v>
      </c>
      <c r="O272">
        <v>23.296143000000001</v>
      </c>
      <c r="P272">
        <v>23.596653</v>
      </c>
      <c r="Q272">
        <v>24.190922</v>
      </c>
      <c r="R272">
        <v>24.892634999999999</v>
      </c>
      <c r="S272">
        <v>25.703465000000001</v>
      </c>
      <c r="T272">
        <v>26.369211</v>
      </c>
      <c r="U272">
        <v>26.739294000000001</v>
      </c>
      <c r="V272">
        <v>27.237324000000001</v>
      </c>
      <c r="W272">
        <v>27.983727999999999</v>
      </c>
      <c r="X272">
        <v>28.397801999999999</v>
      </c>
      <c r="Y272">
        <v>28.669090000000001</v>
      </c>
      <c r="Z272">
        <v>29.179238999999999</v>
      </c>
      <c r="AA272">
        <v>29.442457000000001</v>
      </c>
      <c r="AB272">
        <v>30.099791</v>
      </c>
      <c r="AC272">
        <v>30.689219999999999</v>
      </c>
      <c r="AD272">
        <v>31.430610999999999</v>
      </c>
      <c r="AE272">
        <v>32.031272999999999</v>
      </c>
      <c r="AF272">
        <v>32.470359999999999</v>
      </c>
      <c r="AG272">
        <v>32.872554999999998</v>
      </c>
      <c r="AH272">
        <v>33.524590000000003</v>
      </c>
      <c r="AI272">
        <v>34.228664000000002</v>
      </c>
      <c r="AJ272">
        <v>34.87265</v>
      </c>
      <c r="AK272">
        <v>35.575096000000002</v>
      </c>
      <c r="AL272">
        <v>36.273978999999997</v>
      </c>
      <c r="AM272">
        <v>37.044884000000003</v>
      </c>
      <c r="AN272">
        <v>37.881985</v>
      </c>
      <c r="AO272" s="1">
        <v>1.7999999999999999E-2</v>
      </c>
    </row>
    <row r="273" spans="1:41" hidden="1" x14ac:dyDescent="0.2">
      <c r="A273" t="s">
        <v>2704</v>
      </c>
      <c r="B273" t="s">
        <v>75</v>
      </c>
    </row>
    <row r="274" spans="1:41" hidden="1" x14ac:dyDescent="0.2">
      <c r="A274" t="s">
        <v>2704</v>
      </c>
      <c r="B274" t="s">
        <v>9</v>
      </c>
      <c r="C274" t="s">
        <v>2648</v>
      </c>
      <c r="D274" t="s">
        <v>2680</v>
      </c>
      <c r="E274" t="s">
        <v>2664</v>
      </c>
      <c r="F274" t="s">
        <v>2650</v>
      </c>
      <c r="I274" t="s">
        <v>186</v>
      </c>
    </row>
    <row r="275" spans="1:41" hidden="1" x14ac:dyDescent="0.2">
      <c r="A275" t="s">
        <v>2704</v>
      </c>
      <c r="B275" t="s">
        <v>11</v>
      </c>
      <c r="C275" t="s">
        <v>2648</v>
      </c>
      <c r="D275" t="s">
        <v>2680</v>
      </c>
      <c r="E275" t="s">
        <v>2664</v>
      </c>
      <c r="F275" t="s">
        <v>2650</v>
      </c>
      <c r="G275" t="s">
        <v>2651</v>
      </c>
      <c r="H275" t="s">
        <v>3159</v>
      </c>
      <c r="I275" t="s">
        <v>186</v>
      </c>
      <c r="K275">
        <v>17.684683</v>
      </c>
      <c r="L275">
        <v>18.738928000000001</v>
      </c>
      <c r="M275">
        <v>17.496489</v>
      </c>
      <c r="N275">
        <v>17.896630999999999</v>
      </c>
      <c r="O275">
        <v>18.213484000000001</v>
      </c>
      <c r="P275">
        <v>18.806736000000001</v>
      </c>
      <c r="Q275">
        <v>19.681849</v>
      </c>
      <c r="R275">
        <v>20.732405</v>
      </c>
      <c r="S275">
        <v>21.604261000000001</v>
      </c>
      <c r="T275">
        <v>22.503741999999999</v>
      </c>
      <c r="U275">
        <v>23.381819</v>
      </c>
      <c r="V275">
        <v>24.200538999999999</v>
      </c>
      <c r="W275">
        <v>25.031210000000002</v>
      </c>
      <c r="X275">
        <v>25.769881999999999</v>
      </c>
      <c r="Y275">
        <v>26.465132000000001</v>
      </c>
      <c r="Z275">
        <v>27.227180000000001</v>
      </c>
      <c r="AA275">
        <v>28.062764999999999</v>
      </c>
      <c r="AB275">
        <v>28.904539</v>
      </c>
      <c r="AC275">
        <v>29.651759999999999</v>
      </c>
      <c r="AD275">
        <v>30.694475000000001</v>
      </c>
      <c r="AE275">
        <v>31.611328</v>
      </c>
      <c r="AF275">
        <v>32.350814999999997</v>
      </c>
      <c r="AG275">
        <v>33.339374999999997</v>
      </c>
      <c r="AH275">
        <v>34.401581</v>
      </c>
      <c r="AI275">
        <v>35.226115999999998</v>
      </c>
      <c r="AJ275">
        <v>36.187869999999997</v>
      </c>
      <c r="AK275">
        <v>37.118873999999998</v>
      </c>
      <c r="AL275">
        <v>38.022883999999998</v>
      </c>
      <c r="AM275">
        <v>38.862484000000002</v>
      </c>
      <c r="AN275">
        <v>39.715691</v>
      </c>
      <c r="AO275" s="1">
        <v>2.8000000000000001E-2</v>
      </c>
    </row>
    <row r="276" spans="1:41" hidden="1" x14ac:dyDescent="0.2">
      <c r="A276" t="s">
        <v>2704</v>
      </c>
      <c r="B276" t="s">
        <v>13</v>
      </c>
      <c r="C276" t="s">
        <v>2648</v>
      </c>
      <c r="D276" t="s">
        <v>2680</v>
      </c>
      <c r="E276" t="s">
        <v>2664</v>
      </c>
      <c r="F276" t="s">
        <v>2650</v>
      </c>
      <c r="G276" t="s">
        <v>2652</v>
      </c>
      <c r="H276" t="s">
        <v>3160</v>
      </c>
      <c r="I276" t="s">
        <v>186</v>
      </c>
      <c r="K276">
        <v>17.685305</v>
      </c>
      <c r="L276">
        <v>18.328396000000001</v>
      </c>
      <c r="M276">
        <v>16.656796</v>
      </c>
      <c r="N276">
        <v>16.466953</v>
      </c>
      <c r="O276">
        <v>16.539408000000002</v>
      </c>
      <c r="P276">
        <v>16.889462999999999</v>
      </c>
      <c r="Q276">
        <v>17.421569999999999</v>
      </c>
      <c r="R276">
        <v>18.165789</v>
      </c>
      <c r="S276">
        <v>18.987551</v>
      </c>
      <c r="T276">
        <v>19.714869</v>
      </c>
      <c r="U276">
        <v>20.408484000000001</v>
      </c>
      <c r="V276">
        <v>21.340620000000001</v>
      </c>
      <c r="W276">
        <v>22.277239000000002</v>
      </c>
      <c r="X276">
        <v>22.941393000000001</v>
      </c>
      <c r="Y276">
        <v>23.510141000000001</v>
      </c>
      <c r="Z276">
        <v>24.161020000000001</v>
      </c>
      <c r="AA276">
        <v>24.952427</v>
      </c>
      <c r="AB276">
        <v>25.829070999999999</v>
      </c>
      <c r="AC276">
        <v>26.505061999999999</v>
      </c>
      <c r="AD276">
        <v>27.498276000000001</v>
      </c>
      <c r="AE276">
        <v>28.235710000000001</v>
      </c>
      <c r="AF276">
        <v>28.927795</v>
      </c>
      <c r="AG276">
        <v>29.640730000000001</v>
      </c>
      <c r="AH276">
        <v>30.316786</v>
      </c>
      <c r="AI276">
        <v>30.988256</v>
      </c>
      <c r="AJ276">
        <v>31.614878000000001</v>
      </c>
      <c r="AK276">
        <v>32.123488999999999</v>
      </c>
      <c r="AL276">
        <v>32.637238000000004</v>
      </c>
      <c r="AM276">
        <v>33.400329999999997</v>
      </c>
      <c r="AN276">
        <v>34.026282999999999</v>
      </c>
      <c r="AO276" s="1">
        <v>2.3E-2</v>
      </c>
    </row>
    <row r="277" spans="1:41" hidden="1" x14ac:dyDescent="0.2">
      <c r="A277" t="s">
        <v>2704</v>
      </c>
      <c r="B277" t="s">
        <v>15</v>
      </c>
      <c r="C277" t="s">
        <v>2648</v>
      </c>
      <c r="D277" t="s">
        <v>2680</v>
      </c>
      <c r="E277" t="s">
        <v>2664</v>
      </c>
      <c r="F277" t="s">
        <v>2650</v>
      </c>
      <c r="G277" t="s">
        <v>2653</v>
      </c>
      <c r="H277" t="s">
        <v>3161</v>
      </c>
      <c r="I277" t="s">
        <v>186</v>
      </c>
      <c r="K277">
        <v>17.684322000000002</v>
      </c>
      <c r="L277">
        <v>19.401330999999999</v>
      </c>
      <c r="M277">
        <v>18.647031999999999</v>
      </c>
      <c r="N277">
        <v>19.874741</v>
      </c>
      <c r="O277">
        <v>20.890309999999999</v>
      </c>
      <c r="P277">
        <v>21.917753000000001</v>
      </c>
      <c r="Q277">
        <v>22.973735999999999</v>
      </c>
      <c r="R277">
        <v>24.151935999999999</v>
      </c>
      <c r="S277">
        <v>25.877528999999999</v>
      </c>
      <c r="T277">
        <v>27.098939999999999</v>
      </c>
      <c r="U277">
        <v>28.263539999999999</v>
      </c>
      <c r="V277">
        <v>29.372519</v>
      </c>
      <c r="W277">
        <v>30.380420999999998</v>
      </c>
      <c r="X277">
        <v>31.315041999999998</v>
      </c>
      <c r="Y277">
        <v>32.036521999999998</v>
      </c>
      <c r="Z277">
        <v>33.082241000000003</v>
      </c>
      <c r="AA277">
        <v>33.941986</v>
      </c>
      <c r="AB277">
        <v>34.936427999999999</v>
      </c>
      <c r="AC277">
        <v>35.969116</v>
      </c>
      <c r="AD277">
        <v>36.754691999999999</v>
      </c>
      <c r="AE277">
        <v>37.524487000000001</v>
      </c>
      <c r="AF277">
        <v>38.314137000000002</v>
      </c>
      <c r="AG277">
        <v>39.383499</v>
      </c>
      <c r="AH277">
        <v>40.709003000000003</v>
      </c>
      <c r="AI277">
        <v>42.091197999999999</v>
      </c>
      <c r="AJ277">
        <v>43.311709999999998</v>
      </c>
      <c r="AK277">
        <v>44.509253999999999</v>
      </c>
      <c r="AL277">
        <v>45.639282000000001</v>
      </c>
      <c r="AM277">
        <v>46.977440000000001</v>
      </c>
      <c r="AN277">
        <v>48.167693999999997</v>
      </c>
      <c r="AO277" s="1">
        <v>3.5000000000000003E-2</v>
      </c>
    </row>
    <row r="278" spans="1:41" hidden="1" x14ac:dyDescent="0.2">
      <c r="A278" t="s">
        <v>2704</v>
      </c>
      <c r="B278" t="s">
        <v>79</v>
      </c>
      <c r="C278" t="s">
        <v>2648</v>
      </c>
      <c r="D278" t="s">
        <v>2680</v>
      </c>
      <c r="E278" t="s">
        <v>2664</v>
      </c>
      <c r="F278" t="s">
        <v>2665</v>
      </c>
      <c r="I278" t="s">
        <v>186</v>
      </c>
    </row>
    <row r="279" spans="1:41" hidden="1" x14ac:dyDescent="0.2">
      <c r="A279" t="s">
        <v>2704</v>
      </c>
      <c r="B279" t="s">
        <v>11</v>
      </c>
      <c r="C279" t="s">
        <v>2648</v>
      </c>
      <c r="D279" t="s">
        <v>2680</v>
      </c>
      <c r="E279" t="s">
        <v>2664</v>
      </c>
      <c r="F279" t="s">
        <v>2665</v>
      </c>
      <c r="G279" t="s">
        <v>2651</v>
      </c>
      <c r="H279" t="s">
        <v>3162</v>
      </c>
      <c r="I279" t="s">
        <v>186</v>
      </c>
      <c r="K279">
        <v>25.084902</v>
      </c>
      <c r="L279">
        <v>25.690491000000002</v>
      </c>
      <c r="M279">
        <v>27.144221999999999</v>
      </c>
      <c r="N279">
        <v>27.488786999999999</v>
      </c>
      <c r="O279">
        <v>27.793215</v>
      </c>
      <c r="P279">
        <v>28.757964999999999</v>
      </c>
      <c r="Q279">
        <v>29.845814000000001</v>
      </c>
      <c r="R279">
        <v>30.932525999999999</v>
      </c>
      <c r="S279">
        <v>31.946009</v>
      </c>
      <c r="T279">
        <v>33.539299</v>
      </c>
      <c r="U279">
        <v>34.799007000000003</v>
      </c>
      <c r="V279">
        <v>36.013103000000001</v>
      </c>
      <c r="W279">
        <v>36.979773999999999</v>
      </c>
      <c r="X279">
        <v>38.278652000000001</v>
      </c>
      <c r="Y279">
        <v>39.469830000000002</v>
      </c>
      <c r="Z279">
        <v>40.366366999999997</v>
      </c>
      <c r="AA279">
        <v>41.492203000000003</v>
      </c>
      <c r="AB279">
        <v>42.951507999999997</v>
      </c>
      <c r="AC279">
        <v>43.851272999999999</v>
      </c>
      <c r="AD279">
        <v>45.212589000000001</v>
      </c>
      <c r="AE279">
        <v>46.533802000000001</v>
      </c>
      <c r="AF279">
        <v>47.638511999999999</v>
      </c>
      <c r="AG279">
        <v>49.199112</v>
      </c>
      <c r="AH279">
        <v>50.819831999999998</v>
      </c>
      <c r="AI279">
        <v>52.121856999999999</v>
      </c>
      <c r="AJ279">
        <v>53.770096000000002</v>
      </c>
      <c r="AK279">
        <v>55.178677</v>
      </c>
      <c r="AL279">
        <v>56.291584</v>
      </c>
      <c r="AM279">
        <v>57.627429999999997</v>
      </c>
      <c r="AN279">
        <v>58.904358000000002</v>
      </c>
      <c r="AO279" s="1">
        <v>0.03</v>
      </c>
    </row>
    <row r="280" spans="1:41" hidden="1" x14ac:dyDescent="0.2">
      <c r="A280" t="s">
        <v>2704</v>
      </c>
      <c r="B280" t="s">
        <v>13</v>
      </c>
      <c r="C280" t="s">
        <v>2648</v>
      </c>
      <c r="D280" t="s">
        <v>2680</v>
      </c>
      <c r="E280" t="s">
        <v>2664</v>
      </c>
      <c r="F280" t="s">
        <v>2665</v>
      </c>
      <c r="G280" t="s">
        <v>2652</v>
      </c>
      <c r="H280" t="s">
        <v>3163</v>
      </c>
      <c r="I280" t="s">
        <v>186</v>
      </c>
      <c r="K280">
        <v>25.084902</v>
      </c>
      <c r="L280">
        <v>25.683519</v>
      </c>
      <c r="M280">
        <v>26.642106999999999</v>
      </c>
      <c r="N280">
        <v>26.304701000000001</v>
      </c>
      <c r="O280">
        <v>26.520517000000002</v>
      </c>
      <c r="P280">
        <v>27.403824</v>
      </c>
      <c r="Q280">
        <v>28.554276000000002</v>
      </c>
      <c r="R280">
        <v>29.327819999999999</v>
      </c>
      <c r="S280">
        <v>30.362877000000001</v>
      </c>
      <c r="T280">
        <v>31.669407</v>
      </c>
      <c r="U280">
        <v>33.050460999999999</v>
      </c>
      <c r="V280">
        <v>34.202553000000002</v>
      </c>
      <c r="W280">
        <v>34.807808000000001</v>
      </c>
      <c r="X280">
        <v>36.033088999999997</v>
      </c>
      <c r="Y280">
        <v>36.980964999999998</v>
      </c>
      <c r="Z280">
        <v>37.549919000000003</v>
      </c>
      <c r="AA280">
        <v>38.254738000000003</v>
      </c>
      <c r="AB280">
        <v>39.943474000000002</v>
      </c>
      <c r="AC280">
        <v>40.642094</v>
      </c>
      <c r="AD280">
        <v>42.818668000000002</v>
      </c>
      <c r="AE280">
        <v>43.984470000000002</v>
      </c>
      <c r="AF280">
        <v>45.067478000000001</v>
      </c>
      <c r="AG280">
        <v>46.352210999999997</v>
      </c>
      <c r="AH280">
        <v>47.497481999999998</v>
      </c>
      <c r="AI280">
        <v>48.570827000000001</v>
      </c>
      <c r="AJ280">
        <v>49.471130000000002</v>
      </c>
      <c r="AK280">
        <v>50.218552000000003</v>
      </c>
      <c r="AL280">
        <v>51.510288000000003</v>
      </c>
      <c r="AM280">
        <v>52.962887000000002</v>
      </c>
      <c r="AN280">
        <v>54.410465000000002</v>
      </c>
      <c r="AO280" s="1">
        <v>2.7E-2</v>
      </c>
    </row>
    <row r="281" spans="1:41" hidden="1" x14ac:dyDescent="0.2">
      <c r="A281" t="s">
        <v>2704</v>
      </c>
      <c r="B281" t="s">
        <v>15</v>
      </c>
      <c r="C281" t="s">
        <v>2648</v>
      </c>
      <c r="D281" t="s">
        <v>2680</v>
      </c>
      <c r="E281" t="s">
        <v>2664</v>
      </c>
      <c r="F281" t="s">
        <v>2665</v>
      </c>
      <c r="G281" t="s">
        <v>2653</v>
      </c>
      <c r="H281" t="s">
        <v>3164</v>
      </c>
      <c r="I281" t="s">
        <v>186</v>
      </c>
      <c r="K281">
        <v>25.084902</v>
      </c>
      <c r="L281">
        <v>25.704388000000002</v>
      </c>
      <c r="M281">
        <v>27.036042999999999</v>
      </c>
      <c r="N281">
        <v>28.634840000000001</v>
      </c>
      <c r="O281">
        <v>29.546156</v>
      </c>
      <c r="P281">
        <v>30.614794</v>
      </c>
      <c r="Q281">
        <v>31.847479</v>
      </c>
      <c r="R281">
        <v>33.091366000000001</v>
      </c>
      <c r="S281">
        <v>35.050559999999997</v>
      </c>
      <c r="T281">
        <v>36.465679000000002</v>
      </c>
      <c r="U281">
        <v>37.658085</v>
      </c>
      <c r="V281">
        <v>38.961449000000002</v>
      </c>
      <c r="W281">
        <v>40.087989999999998</v>
      </c>
      <c r="X281">
        <v>41.245368999999997</v>
      </c>
      <c r="Y281">
        <v>42.152706000000002</v>
      </c>
      <c r="Z281">
        <v>43.188026000000001</v>
      </c>
      <c r="AA281">
        <v>44.348267</v>
      </c>
      <c r="AB281">
        <v>45.334431000000002</v>
      </c>
      <c r="AC281">
        <v>46.533962000000002</v>
      </c>
      <c r="AD281">
        <v>46.928733999999999</v>
      </c>
      <c r="AE281">
        <v>47.709941999999998</v>
      </c>
      <c r="AF281">
        <v>49.371513</v>
      </c>
      <c r="AG281">
        <v>50.953346000000003</v>
      </c>
      <c r="AH281">
        <v>52.343345999999997</v>
      </c>
      <c r="AI281">
        <v>54.321499000000003</v>
      </c>
      <c r="AJ281">
        <v>55.369396000000002</v>
      </c>
      <c r="AK281">
        <v>56.638496000000004</v>
      </c>
      <c r="AL281">
        <v>57.554214000000002</v>
      </c>
      <c r="AM281">
        <v>59.393501000000001</v>
      </c>
      <c r="AN281">
        <v>61.178294999999999</v>
      </c>
      <c r="AO281" s="1">
        <v>3.1E-2</v>
      </c>
    </row>
    <row r="282" spans="1:41" hidden="1" x14ac:dyDescent="0.2">
      <c r="A282" t="s">
        <v>2704</v>
      </c>
      <c r="B282" t="s">
        <v>83</v>
      </c>
      <c r="C282" t="s">
        <v>2648</v>
      </c>
      <c r="D282" t="s">
        <v>2680</v>
      </c>
      <c r="E282" t="s">
        <v>2664</v>
      </c>
      <c r="F282" t="s">
        <v>2666</v>
      </c>
      <c r="I282" t="s">
        <v>186</v>
      </c>
    </row>
    <row r="283" spans="1:41" hidden="1" x14ac:dyDescent="0.2">
      <c r="A283" t="s">
        <v>2704</v>
      </c>
      <c r="B283" t="s">
        <v>11</v>
      </c>
      <c r="C283" t="s">
        <v>2648</v>
      </c>
      <c r="D283" t="s">
        <v>2680</v>
      </c>
      <c r="E283" t="s">
        <v>2664</v>
      </c>
      <c r="F283" t="s">
        <v>2666</v>
      </c>
      <c r="G283" t="s">
        <v>2651</v>
      </c>
      <c r="H283" t="s">
        <v>3165</v>
      </c>
      <c r="I283" t="s">
        <v>186</v>
      </c>
      <c r="K283">
        <v>25.560938</v>
      </c>
      <c r="L283">
        <v>25.118179000000001</v>
      </c>
      <c r="M283">
        <v>22.615400000000001</v>
      </c>
      <c r="N283">
        <v>22.902474999999999</v>
      </c>
      <c r="O283">
        <v>23.156110999999999</v>
      </c>
      <c r="P283">
        <v>23.959902</v>
      </c>
      <c r="Q283">
        <v>24.866249</v>
      </c>
      <c r="R283">
        <v>25.771652</v>
      </c>
      <c r="S283">
        <v>26.616045</v>
      </c>
      <c r="T283">
        <v>27.943504000000001</v>
      </c>
      <c r="U283">
        <v>28.957930000000001</v>
      </c>
      <c r="V283">
        <v>29.931996999999999</v>
      </c>
      <c r="W283">
        <v>30.772653999999999</v>
      </c>
      <c r="X283">
        <v>31.738226000000001</v>
      </c>
      <c r="Y283">
        <v>32.573577999999998</v>
      </c>
      <c r="Z283">
        <v>33.550179</v>
      </c>
      <c r="AA283">
        <v>34.527664000000001</v>
      </c>
      <c r="AB283">
        <v>35.698794999999997</v>
      </c>
      <c r="AC283">
        <v>36.490757000000002</v>
      </c>
      <c r="AD283">
        <v>37.669186000000003</v>
      </c>
      <c r="AE283">
        <v>38.758212999999998</v>
      </c>
      <c r="AF283">
        <v>39.690361000000003</v>
      </c>
      <c r="AG283">
        <v>40.990585000000003</v>
      </c>
      <c r="AH283">
        <v>42.340899999999998</v>
      </c>
      <c r="AI283">
        <v>43.425690000000003</v>
      </c>
      <c r="AJ283">
        <v>44.798931000000003</v>
      </c>
      <c r="AK283">
        <v>45.972504000000001</v>
      </c>
      <c r="AL283">
        <v>46.899726999999999</v>
      </c>
      <c r="AM283">
        <v>48.012698999999998</v>
      </c>
      <c r="AN283">
        <v>49.076576000000003</v>
      </c>
      <c r="AO283" s="1">
        <v>2.3E-2</v>
      </c>
    </row>
    <row r="284" spans="1:41" hidden="1" x14ac:dyDescent="0.2">
      <c r="A284" t="s">
        <v>2704</v>
      </c>
      <c r="B284" t="s">
        <v>13</v>
      </c>
      <c r="C284" t="s">
        <v>2648</v>
      </c>
      <c r="D284" t="s">
        <v>2680</v>
      </c>
      <c r="E284" t="s">
        <v>2664</v>
      </c>
      <c r="F284" t="s">
        <v>2666</v>
      </c>
      <c r="G284" t="s">
        <v>2652</v>
      </c>
      <c r="H284" t="s">
        <v>3166</v>
      </c>
      <c r="I284" t="s">
        <v>186</v>
      </c>
      <c r="K284">
        <v>25.560938</v>
      </c>
      <c r="L284">
        <v>25.111362</v>
      </c>
      <c r="M284">
        <v>22.250502000000001</v>
      </c>
      <c r="N284">
        <v>21.964348000000001</v>
      </c>
      <c r="O284">
        <v>22.127945</v>
      </c>
      <c r="P284">
        <v>22.805243999999998</v>
      </c>
      <c r="Q284">
        <v>23.708020999999999</v>
      </c>
      <c r="R284">
        <v>24.451716999999999</v>
      </c>
      <c r="S284">
        <v>25.268961000000001</v>
      </c>
      <c r="T284">
        <v>26.291611</v>
      </c>
      <c r="U284">
        <v>27.192983999999999</v>
      </c>
      <c r="V284">
        <v>28.156227000000001</v>
      </c>
      <c r="W284">
        <v>28.923743999999999</v>
      </c>
      <c r="X284">
        <v>29.664942</v>
      </c>
      <c r="Y284">
        <v>30.427302999999998</v>
      </c>
      <c r="Z284">
        <v>31.193619000000002</v>
      </c>
      <c r="AA284">
        <v>31.872637000000001</v>
      </c>
      <c r="AB284">
        <v>32.861820000000002</v>
      </c>
      <c r="AC284">
        <v>33.694298000000003</v>
      </c>
      <c r="AD284">
        <v>35.131996000000001</v>
      </c>
      <c r="AE284">
        <v>36.139403999999999</v>
      </c>
      <c r="AF284">
        <v>37.054240999999998</v>
      </c>
      <c r="AG284">
        <v>38.156322000000003</v>
      </c>
      <c r="AH284">
        <v>39.199843999999999</v>
      </c>
      <c r="AI284">
        <v>40.085171000000003</v>
      </c>
      <c r="AJ284">
        <v>41.202488000000002</v>
      </c>
      <c r="AK284">
        <v>41.746250000000003</v>
      </c>
      <c r="AL284">
        <v>42.728569</v>
      </c>
      <c r="AM284">
        <v>44.020972999999998</v>
      </c>
      <c r="AN284">
        <v>45.234940000000002</v>
      </c>
      <c r="AO284" s="1">
        <v>0.02</v>
      </c>
    </row>
    <row r="285" spans="1:41" hidden="1" x14ac:dyDescent="0.2">
      <c r="A285" t="s">
        <v>2704</v>
      </c>
      <c r="B285" t="s">
        <v>15</v>
      </c>
      <c r="C285" t="s">
        <v>2648</v>
      </c>
      <c r="D285" t="s">
        <v>2680</v>
      </c>
      <c r="E285" t="s">
        <v>2664</v>
      </c>
      <c r="F285" t="s">
        <v>2666</v>
      </c>
      <c r="G285" t="s">
        <v>2653</v>
      </c>
      <c r="H285" t="s">
        <v>3167</v>
      </c>
      <c r="I285" t="s">
        <v>186</v>
      </c>
      <c r="K285">
        <v>25.560938</v>
      </c>
      <c r="L285">
        <v>25.131767</v>
      </c>
      <c r="M285">
        <v>22.563970999999999</v>
      </c>
      <c r="N285">
        <v>23.898147999999999</v>
      </c>
      <c r="O285">
        <v>24.658760000000001</v>
      </c>
      <c r="P285">
        <v>25.552659999999999</v>
      </c>
      <c r="Q285">
        <v>26.579426000000002</v>
      </c>
      <c r="R285">
        <v>27.589582</v>
      </c>
      <c r="S285">
        <v>29.249886</v>
      </c>
      <c r="T285">
        <v>30.433143999999999</v>
      </c>
      <c r="U285">
        <v>31.425975999999999</v>
      </c>
      <c r="V285">
        <v>32.513846999999998</v>
      </c>
      <c r="W285">
        <v>33.453921999999999</v>
      </c>
      <c r="X285">
        <v>34.406872</v>
      </c>
      <c r="Y285">
        <v>35.145240999999999</v>
      </c>
      <c r="Z285">
        <v>36.032420999999999</v>
      </c>
      <c r="AA285">
        <v>36.978012</v>
      </c>
      <c r="AB285">
        <v>37.800311999999998</v>
      </c>
      <c r="AC285">
        <v>38.811985</v>
      </c>
      <c r="AD285">
        <v>39.147101999999997</v>
      </c>
      <c r="AE285">
        <v>39.802776000000001</v>
      </c>
      <c r="AF285">
        <v>41.141724000000004</v>
      </c>
      <c r="AG285">
        <v>42.456904999999999</v>
      </c>
      <c r="AH285">
        <v>43.664745000000003</v>
      </c>
      <c r="AI285">
        <v>45.286419000000002</v>
      </c>
      <c r="AJ285">
        <v>46.163795</v>
      </c>
      <c r="AK285">
        <v>47.220042999999997</v>
      </c>
      <c r="AL285">
        <v>48.011391000000003</v>
      </c>
      <c r="AM285">
        <v>49.546005000000001</v>
      </c>
      <c r="AN285">
        <v>51.046214999999997</v>
      </c>
      <c r="AO285" s="1">
        <v>2.4E-2</v>
      </c>
    </row>
    <row r="286" spans="1:41" hidden="1" x14ac:dyDescent="0.2">
      <c r="A286" t="s">
        <v>2704</v>
      </c>
      <c r="B286" t="s">
        <v>87</v>
      </c>
      <c r="C286" t="s">
        <v>2648</v>
      </c>
      <c r="D286" t="s">
        <v>2680</v>
      </c>
      <c r="E286" t="s">
        <v>2664</v>
      </c>
      <c r="F286" t="s">
        <v>2667</v>
      </c>
      <c r="I286" t="s">
        <v>186</v>
      </c>
    </row>
    <row r="287" spans="1:41" hidden="1" x14ac:dyDescent="0.2">
      <c r="A287" t="s">
        <v>2704</v>
      </c>
      <c r="B287" t="s">
        <v>11</v>
      </c>
      <c r="C287" t="s">
        <v>2648</v>
      </c>
      <c r="D287" t="s">
        <v>2680</v>
      </c>
      <c r="E287" t="s">
        <v>2664</v>
      </c>
      <c r="F287" t="s">
        <v>2667</v>
      </c>
      <c r="G287" t="s">
        <v>2651</v>
      </c>
      <c r="H287" t="s">
        <v>3168</v>
      </c>
      <c r="I287" t="s">
        <v>186</v>
      </c>
      <c r="K287">
        <v>14.612163000000001</v>
      </c>
      <c r="L287">
        <v>15.494842999999999</v>
      </c>
      <c r="M287">
        <v>14.667244999999999</v>
      </c>
      <c r="N287">
        <v>16.164389</v>
      </c>
      <c r="O287">
        <v>16.548378</v>
      </c>
      <c r="P287">
        <v>17.081522</v>
      </c>
      <c r="Q287">
        <v>17.770975</v>
      </c>
      <c r="R287">
        <v>18.537686999999998</v>
      </c>
      <c r="S287">
        <v>19.179625999999999</v>
      </c>
      <c r="T287">
        <v>19.597542000000001</v>
      </c>
      <c r="U287">
        <v>20.522646000000002</v>
      </c>
      <c r="V287">
        <v>21.213511</v>
      </c>
      <c r="W287">
        <v>21.851046</v>
      </c>
      <c r="X287">
        <v>22.467815000000002</v>
      </c>
      <c r="Y287">
        <v>23.134640000000001</v>
      </c>
      <c r="Z287">
        <v>23.937424</v>
      </c>
      <c r="AA287">
        <v>24.828661</v>
      </c>
      <c r="AB287">
        <v>25.618376000000001</v>
      </c>
      <c r="AC287">
        <v>26.317948999999999</v>
      </c>
      <c r="AD287">
        <v>27.144209</v>
      </c>
      <c r="AE287">
        <v>27.968201000000001</v>
      </c>
      <c r="AF287">
        <v>28.655415000000001</v>
      </c>
      <c r="AG287">
        <v>29.767689000000001</v>
      </c>
      <c r="AH287">
        <v>30.966353999999999</v>
      </c>
      <c r="AI287">
        <v>31.852169</v>
      </c>
      <c r="AJ287">
        <v>32.934002</v>
      </c>
      <c r="AK287">
        <v>33.827522000000002</v>
      </c>
      <c r="AL287">
        <v>34.552788</v>
      </c>
      <c r="AM287">
        <v>35.437393</v>
      </c>
      <c r="AN287">
        <v>36.101821999999999</v>
      </c>
      <c r="AO287" s="1">
        <v>3.2000000000000001E-2</v>
      </c>
    </row>
    <row r="288" spans="1:41" hidden="1" x14ac:dyDescent="0.2">
      <c r="A288" t="s">
        <v>2704</v>
      </c>
      <c r="B288" t="s">
        <v>13</v>
      </c>
      <c r="C288" t="s">
        <v>2648</v>
      </c>
      <c r="D288" t="s">
        <v>2680</v>
      </c>
      <c r="E288" t="s">
        <v>2664</v>
      </c>
      <c r="F288" t="s">
        <v>2667</v>
      </c>
      <c r="G288" t="s">
        <v>2652</v>
      </c>
      <c r="H288" t="s">
        <v>3169</v>
      </c>
      <c r="I288" t="s">
        <v>186</v>
      </c>
      <c r="K288">
        <v>14.612163000000001</v>
      </c>
      <c r="L288">
        <v>15.490637</v>
      </c>
      <c r="M288">
        <v>14.215667</v>
      </c>
      <c r="N288">
        <v>15.031136999999999</v>
      </c>
      <c r="O288">
        <v>15.307252</v>
      </c>
      <c r="P288">
        <v>15.839358000000001</v>
      </c>
      <c r="Q288">
        <v>16.530293</v>
      </c>
      <c r="R288">
        <v>17.270363</v>
      </c>
      <c r="S288">
        <v>17.923570999999999</v>
      </c>
      <c r="T288">
        <v>18.356387999999999</v>
      </c>
      <c r="U288">
        <v>19.018173000000001</v>
      </c>
      <c r="V288">
        <v>19.708231000000001</v>
      </c>
      <c r="W288">
        <v>20.207079</v>
      </c>
      <c r="X288">
        <v>20.532935999999999</v>
      </c>
      <c r="Y288">
        <v>21.092524000000001</v>
      </c>
      <c r="Z288">
        <v>21.583637</v>
      </c>
      <c r="AA288">
        <v>22.174752999999999</v>
      </c>
      <c r="AB288">
        <v>22.960173000000001</v>
      </c>
      <c r="AC288">
        <v>23.499096000000002</v>
      </c>
      <c r="AD288">
        <v>24.609819000000002</v>
      </c>
      <c r="AE288">
        <v>25.418367</v>
      </c>
      <c r="AF288">
        <v>25.986211999999998</v>
      </c>
      <c r="AG288">
        <v>27.116947</v>
      </c>
      <c r="AH288">
        <v>27.951187000000001</v>
      </c>
      <c r="AI288">
        <v>28.668036000000001</v>
      </c>
      <c r="AJ288">
        <v>29.676535000000001</v>
      </c>
      <c r="AK288">
        <v>30.075773000000002</v>
      </c>
      <c r="AL288">
        <v>30.800518</v>
      </c>
      <c r="AM288">
        <v>31.869378999999999</v>
      </c>
      <c r="AN288">
        <v>32.719417999999997</v>
      </c>
      <c r="AO288" s="1">
        <v>2.8000000000000001E-2</v>
      </c>
    </row>
    <row r="289" spans="1:41" hidden="1" x14ac:dyDescent="0.2">
      <c r="A289" t="s">
        <v>2704</v>
      </c>
      <c r="B289" t="s">
        <v>15</v>
      </c>
      <c r="C289" t="s">
        <v>2648</v>
      </c>
      <c r="D289" t="s">
        <v>2680</v>
      </c>
      <c r="E289" t="s">
        <v>2664</v>
      </c>
      <c r="F289" t="s">
        <v>2667</v>
      </c>
      <c r="G289" t="s">
        <v>2653</v>
      </c>
      <c r="H289" t="s">
        <v>3170</v>
      </c>
      <c r="I289" t="s">
        <v>186</v>
      </c>
      <c r="K289">
        <v>14.612163000000001</v>
      </c>
      <c r="L289">
        <v>15.503223999999999</v>
      </c>
      <c r="M289">
        <v>14.606702</v>
      </c>
      <c r="N289">
        <v>16.438053</v>
      </c>
      <c r="O289">
        <v>17.257815999999998</v>
      </c>
      <c r="P289">
        <v>17.948912</v>
      </c>
      <c r="Q289">
        <v>18.716747000000002</v>
      </c>
      <c r="R289">
        <v>19.810272000000001</v>
      </c>
      <c r="S289">
        <v>21.419377999999998</v>
      </c>
      <c r="T289">
        <v>22.157806000000001</v>
      </c>
      <c r="U289">
        <v>23.124797999999998</v>
      </c>
      <c r="V289">
        <v>23.969415999999999</v>
      </c>
      <c r="W289">
        <v>24.730867</v>
      </c>
      <c r="X289">
        <v>25.375923</v>
      </c>
      <c r="Y289">
        <v>25.917210000000001</v>
      </c>
      <c r="Z289">
        <v>26.634014000000001</v>
      </c>
      <c r="AA289">
        <v>27.525738</v>
      </c>
      <c r="AB289">
        <v>28.180958</v>
      </c>
      <c r="AC289">
        <v>28.920807</v>
      </c>
      <c r="AD289">
        <v>29.086880000000001</v>
      </c>
      <c r="AE289">
        <v>29.698425</v>
      </c>
      <c r="AF289">
        <v>30.491671</v>
      </c>
      <c r="AG289">
        <v>31.631671999999998</v>
      </c>
      <c r="AH289">
        <v>32.664776000000003</v>
      </c>
      <c r="AI289">
        <v>34.021026999999997</v>
      </c>
      <c r="AJ289">
        <v>35.010159000000002</v>
      </c>
      <c r="AK289">
        <v>35.986721000000003</v>
      </c>
      <c r="AL289">
        <v>36.564639999999997</v>
      </c>
      <c r="AM289">
        <v>37.533054</v>
      </c>
      <c r="AN289">
        <v>38.590038</v>
      </c>
      <c r="AO289" s="1">
        <v>3.4000000000000002E-2</v>
      </c>
    </row>
    <row r="290" spans="1:41" hidden="1" x14ac:dyDescent="0.2">
      <c r="A290" t="s">
        <v>2704</v>
      </c>
      <c r="B290" t="s">
        <v>91</v>
      </c>
      <c r="C290" t="s">
        <v>2648</v>
      </c>
      <c r="D290" t="s">
        <v>2680</v>
      </c>
      <c r="E290" t="s">
        <v>2664</v>
      </c>
      <c r="F290" t="s">
        <v>2668</v>
      </c>
      <c r="I290" t="s">
        <v>186</v>
      </c>
    </row>
    <row r="291" spans="1:41" hidden="1" x14ac:dyDescent="0.2">
      <c r="A291" t="s">
        <v>2704</v>
      </c>
      <c r="B291" t="s">
        <v>11</v>
      </c>
      <c r="C291" t="s">
        <v>2648</v>
      </c>
      <c r="D291" t="s">
        <v>2680</v>
      </c>
      <c r="E291" t="s">
        <v>2664</v>
      </c>
      <c r="F291" t="s">
        <v>2668</v>
      </c>
      <c r="G291" t="s">
        <v>2651</v>
      </c>
      <c r="H291" t="s">
        <v>3171</v>
      </c>
      <c r="I291" t="s">
        <v>186</v>
      </c>
      <c r="K291">
        <v>23.304950999999999</v>
      </c>
      <c r="L291">
        <v>23.040894999999999</v>
      </c>
      <c r="M291">
        <v>22.678076000000001</v>
      </c>
      <c r="N291">
        <v>24.069523</v>
      </c>
      <c r="O291">
        <v>24.696795000000002</v>
      </c>
      <c r="P291">
        <v>25.370331</v>
      </c>
      <c r="Q291">
        <v>26.172007000000001</v>
      </c>
      <c r="R291">
        <v>27.03932</v>
      </c>
      <c r="S291">
        <v>27.857766999999999</v>
      </c>
      <c r="T291">
        <v>28.460706999999999</v>
      </c>
      <c r="U291">
        <v>29.447292000000001</v>
      </c>
      <c r="V291">
        <v>30.236715</v>
      </c>
      <c r="W291">
        <v>31.021311000000001</v>
      </c>
      <c r="X291">
        <v>31.757952</v>
      </c>
      <c r="Y291">
        <v>32.596867000000003</v>
      </c>
      <c r="Z291">
        <v>33.582225999999999</v>
      </c>
      <c r="AA291">
        <v>34.598754999999997</v>
      </c>
      <c r="AB291">
        <v>35.562373999999998</v>
      </c>
      <c r="AC291">
        <v>36.476917</v>
      </c>
      <c r="AD291">
        <v>37.620384000000001</v>
      </c>
      <c r="AE291">
        <v>38.650165999999999</v>
      </c>
      <c r="AF291">
        <v>39.541988000000003</v>
      </c>
      <c r="AG291">
        <v>40.877505999999997</v>
      </c>
      <c r="AH291">
        <v>42.290050999999998</v>
      </c>
      <c r="AI291">
        <v>43.401794000000002</v>
      </c>
      <c r="AJ291">
        <v>44.700336</v>
      </c>
      <c r="AK291">
        <v>45.829563</v>
      </c>
      <c r="AL291">
        <v>46.787005999999998</v>
      </c>
      <c r="AM291">
        <v>47.792670999999999</v>
      </c>
      <c r="AN291">
        <v>48.744553000000003</v>
      </c>
      <c r="AO291" s="1">
        <v>2.5999999999999999E-2</v>
      </c>
    </row>
    <row r="292" spans="1:41" hidden="1" x14ac:dyDescent="0.2">
      <c r="A292" t="s">
        <v>2704</v>
      </c>
      <c r="B292" t="s">
        <v>13</v>
      </c>
      <c r="C292" t="s">
        <v>2648</v>
      </c>
      <c r="D292" t="s">
        <v>2680</v>
      </c>
      <c r="E292" t="s">
        <v>2664</v>
      </c>
      <c r="F292" t="s">
        <v>2668</v>
      </c>
      <c r="G292" t="s">
        <v>2652</v>
      </c>
      <c r="H292" t="s">
        <v>3172</v>
      </c>
      <c r="I292" t="s">
        <v>186</v>
      </c>
      <c r="K292">
        <v>23.304950999999999</v>
      </c>
      <c r="L292">
        <v>23.034641000000001</v>
      </c>
      <c r="M292">
        <v>22.320618</v>
      </c>
      <c r="N292">
        <v>23.180223000000002</v>
      </c>
      <c r="O292">
        <v>23.758517999999999</v>
      </c>
      <c r="P292">
        <v>24.424318</v>
      </c>
      <c r="Q292">
        <v>25.320495999999999</v>
      </c>
      <c r="R292">
        <v>26.168241999999999</v>
      </c>
      <c r="S292">
        <v>27.019490999999999</v>
      </c>
      <c r="T292">
        <v>27.712337000000002</v>
      </c>
      <c r="U292">
        <v>28.557796</v>
      </c>
      <c r="V292">
        <v>29.379635</v>
      </c>
      <c r="W292">
        <v>30.126121999999999</v>
      </c>
      <c r="X292">
        <v>30.644068000000001</v>
      </c>
      <c r="Y292">
        <v>31.404869000000001</v>
      </c>
      <c r="Z292">
        <v>32.198708000000003</v>
      </c>
      <c r="AA292">
        <v>33.046039999999998</v>
      </c>
      <c r="AB292">
        <v>33.913451999999999</v>
      </c>
      <c r="AC292">
        <v>34.701832000000003</v>
      </c>
      <c r="AD292">
        <v>35.995403000000003</v>
      </c>
      <c r="AE292">
        <v>37.066108999999997</v>
      </c>
      <c r="AF292">
        <v>37.966244000000003</v>
      </c>
      <c r="AG292">
        <v>39.194149000000003</v>
      </c>
      <c r="AH292">
        <v>40.154361999999999</v>
      </c>
      <c r="AI292">
        <v>41.122779999999999</v>
      </c>
      <c r="AJ292">
        <v>42.391781000000002</v>
      </c>
      <c r="AK292">
        <v>43.027042000000002</v>
      </c>
      <c r="AL292">
        <v>43.964725000000001</v>
      </c>
      <c r="AM292">
        <v>45.211063000000003</v>
      </c>
      <c r="AN292">
        <v>46.109146000000003</v>
      </c>
      <c r="AO292" s="1">
        <v>2.4E-2</v>
      </c>
    </row>
    <row r="293" spans="1:41" hidden="1" x14ac:dyDescent="0.2">
      <c r="A293" t="s">
        <v>2704</v>
      </c>
      <c r="B293" t="s">
        <v>15</v>
      </c>
      <c r="C293" t="s">
        <v>2648</v>
      </c>
      <c r="D293" t="s">
        <v>2680</v>
      </c>
      <c r="E293" t="s">
        <v>2664</v>
      </c>
      <c r="F293" t="s">
        <v>2668</v>
      </c>
      <c r="G293" t="s">
        <v>2653</v>
      </c>
      <c r="H293" t="s">
        <v>3173</v>
      </c>
      <c r="I293" t="s">
        <v>186</v>
      </c>
      <c r="K293">
        <v>23.304950999999999</v>
      </c>
      <c r="L293">
        <v>23.053357999999999</v>
      </c>
      <c r="M293">
        <v>22.681149000000001</v>
      </c>
      <c r="N293">
        <v>24.490701999999999</v>
      </c>
      <c r="O293">
        <v>25.527488999999999</v>
      </c>
      <c r="P293">
        <v>26.392744</v>
      </c>
      <c r="Q293">
        <v>27.346315000000001</v>
      </c>
      <c r="R293">
        <v>28.373293</v>
      </c>
      <c r="S293">
        <v>30.129273999999999</v>
      </c>
      <c r="T293">
        <v>31.026192000000002</v>
      </c>
      <c r="U293">
        <v>31.987919000000002</v>
      </c>
      <c r="V293">
        <v>32.90757</v>
      </c>
      <c r="W293">
        <v>33.711635999999999</v>
      </c>
      <c r="X293">
        <v>34.485764000000003</v>
      </c>
      <c r="Y293">
        <v>35.114902000000001</v>
      </c>
      <c r="Z293">
        <v>36.048492000000003</v>
      </c>
      <c r="AA293">
        <v>36.972546000000001</v>
      </c>
      <c r="AB293">
        <v>37.720432000000002</v>
      </c>
      <c r="AC293">
        <v>38.704349999999998</v>
      </c>
      <c r="AD293">
        <v>39.023910999999998</v>
      </c>
      <c r="AE293">
        <v>39.823554999999999</v>
      </c>
      <c r="AF293">
        <v>40.786048999999998</v>
      </c>
      <c r="AG293">
        <v>42.143943999999998</v>
      </c>
      <c r="AH293">
        <v>43.337429</v>
      </c>
      <c r="AI293">
        <v>44.821429999999999</v>
      </c>
      <c r="AJ293">
        <v>46.104050000000001</v>
      </c>
      <c r="AK293">
        <v>47.223720999999998</v>
      </c>
      <c r="AL293">
        <v>48.197147000000001</v>
      </c>
      <c r="AM293">
        <v>49.380318000000003</v>
      </c>
      <c r="AN293">
        <v>50.797817000000002</v>
      </c>
      <c r="AO293" s="1">
        <v>2.7E-2</v>
      </c>
    </row>
    <row r="294" spans="1:41" hidden="1" x14ac:dyDescent="0.2">
      <c r="A294" t="s">
        <v>2704</v>
      </c>
      <c r="B294" t="s">
        <v>36</v>
      </c>
      <c r="C294" t="s">
        <v>2648</v>
      </c>
      <c r="D294" t="s">
        <v>2680</v>
      </c>
      <c r="E294" t="s">
        <v>2664</v>
      </c>
      <c r="F294" t="s">
        <v>2660</v>
      </c>
      <c r="I294" t="s">
        <v>186</v>
      </c>
    </row>
    <row r="295" spans="1:41" hidden="1" x14ac:dyDescent="0.2">
      <c r="A295" t="s">
        <v>2704</v>
      </c>
      <c r="B295" t="s">
        <v>11</v>
      </c>
      <c r="C295" t="s">
        <v>2648</v>
      </c>
      <c r="D295" t="s">
        <v>2680</v>
      </c>
      <c r="E295" t="s">
        <v>2664</v>
      </c>
      <c r="F295" t="s">
        <v>2660</v>
      </c>
      <c r="G295" t="s">
        <v>2651</v>
      </c>
      <c r="H295" t="s">
        <v>3174</v>
      </c>
      <c r="I295" t="s">
        <v>186</v>
      </c>
      <c r="K295">
        <v>8.3744359999999993</v>
      </c>
      <c r="L295">
        <v>7.090465</v>
      </c>
      <c r="M295">
        <v>10.011492000000001</v>
      </c>
      <c r="N295">
        <v>11.239697</v>
      </c>
      <c r="O295">
        <v>11.65002</v>
      </c>
      <c r="P295">
        <v>12.12445</v>
      </c>
      <c r="Q295">
        <v>12.824903000000001</v>
      </c>
      <c r="R295">
        <v>13.388208000000001</v>
      </c>
      <c r="S295">
        <v>13.835525000000001</v>
      </c>
      <c r="T295">
        <v>14.350512</v>
      </c>
      <c r="U295">
        <v>14.911728</v>
      </c>
      <c r="V295">
        <v>15.425770999999999</v>
      </c>
      <c r="W295">
        <v>15.928326</v>
      </c>
      <c r="X295">
        <v>16.304311999999999</v>
      </c>
      <c r="Y295">
        <v>16.695297</v>
      </c>
      <c r="Z295">
        <v>16.976147000000001</v>
      </c>
      <c r="AA295">
        <v>17.247066</v>
      </c>
      <c r="AB295">
        <v>17.985496999999999</v>
      </c>
      <c r="AC295">
        <v>18.178732</v>
      </c>
      <c r="AD295">
        <v>19.373068</v>
      </c>
      <c r="AE295">
        <v>20.072427999999999</v>
      </c>
      <c r="AF295">
        <v>20.746749999999999</v>
      </c>
      <c r="AG295">
        <v>21.808947</v>
      </c>
      <c r="AH295">
        <v>22.700786999999998</v>
      </c>
      <c r="AI295">
        <v>23.340267000000001</v>
      </c>
      <c r="AJ295">
        <v>24.172867</v>
      </c>
      <c r="AK295">
        <v>24.819811000000001</v>
      </c>
      <c r="AL295">
        <v>25.353836000000001</v>
      </c>
      <c r="AM295">
        <v>25.955090999999999</v>
      </c>
      <c r="AN295">
        <v>26.469860000000001</v>
      </c>
      <c r="AO295" s="1">
        <v>0.04</v>
      </c>
    </row>
    <row r="296" spans="1:41" hidden="1" x14ac:dyDescent="0.2">
      <c r="A296" t="s">
        <v>2704</v>
      </c>
      <c r="B296" t="s">
        <v>13</v>
      </c>
      <c r="C296" t="s">
        <v>2648</v>
      </c>
      <c r="D296" t="s">
        <v>2680</v>
      </c>
      <c r="E296" t="s">
        <v>2664</v>
      </c>
      <c r="F296" t="s">
        <v>2660</v>
      </c>
      <c r="G296" t="s">
        <v>2652</v>
      </c>
      <c r="H296" t="s">
        <v>3175</v>
      </c>
      <c r="I296" t="s">
        <v>186</v>
      </c>
      <c r="K296">
        <v>8.3745290000000008</v>
      </c>
      <c r="L296">
        <v>7.0865819999999999</v>
      </c>
      <c r="M296">
        <v>9.6651950000000006</v>
      </c>
      <c r="N296">
        <v>10.656598000000001</v>
      </c>
      <c r="O296">
        <v>10.989632</v>
      </c>
      <c r="P296">
        <v>11.499976999999999</v>
      </c>
      <c r="Q296">
        <v>12.184343</v>
      </c>
      <c r="R296">
        <v>12.706113999999999</v>
      </c>
      <c r="S296">
        <v>13.183892999999999</v>
      </c>
      <c r="T296">
        <v>13.631401</v>
      </c>
      <c r="U296">
        <v>14.115259</v>
      </c>
      <c r="V296">
        <v>14.636798000000001</v>
      </c>
      <c r="W296">
        <v>15.083769</v>
      </c>
      <c r="X296">
        <v>15.413268</v>
      </c>
      <c r="Y296">
        <v>15.83478</v>
      </c>
      <c r="Z296">
        <v>16.267735999999999</v>
      </c>
      <c r="AA296">
        <v>16.683869999999999</v>
      </c>
      <c r="AB296">
        <v>17.293827</v>
      </c>
      <c r="AC296">
        <v>17.704578000000001</v>
      </c>
      <c r="AD296">
        <v>18.623913000000002</v>
      </c>
      <c r="AE296">
        <v>19.351441999999999</v>
      </c>
      <c r="AF296">
        <v>19.877527000000001</v>
      </c>
      <c r="AG296">
        <v>20.559201999999999</v>
      </c>
      <c r="AH296">
        <v>21.205797</v>
      </c>
      <c r="AI296">
        <v>21.761483999999999</v>
      </c>
      <c r="AJ296">
        <v>22.612282</v>
      </c>
      <c r="AK296">
        <v>22.872762999999999</v>
      </c>
      <c r="AL296">
        <v>23.403479000000001</v>
      </c>
      <c r="AM296">
        <v>24.149827999999999</v>
      </c>
      <c r="AN296">
        <v>24.676991000000001</v>
      </c>
      <c r="AO296" s="1">
        <v>3.7999999999999999E-2</v>
      </c>
    </row>
    <row r="297" spans="1:41" hidden="1" x14ac:dyDescent="0.2">
      <c r="A297" t="s">
        <v>2704</v>
      </c>
      <c r="B297" t="s">
        <v>15</v>
      </c>
      <c r="C297" t="s">
        <v>2648</v>
      </c>
      <c r="D297" t="s">
        <v>2680</v>
      </c>
      <c r="E297" t="s">
        <v>2664</v>
      </c>
      <c r="F297" t="s">
        <v>2660</v>
      </c>
      <c r="G297" t="s">
        <v>2653</v>
      </c>
      <c r="H297" t="s">
        <v>3176</v>
      </c>
      <c r="I297" t="s">
        <v>186</v>
      </c>
      <c r="K297">
        <v>8.3744180000000004</v>
      </c>
      <c r="L297">
        <v>7.1017789999999996</v>
      </c>
      <c r="M297">
        <v>10.457316</v>
      </c>
      <c r="N297">
        <v>11.870682</v>
      </c>
      <c r="O297">
        <v>12.301284000000001</v>
      </c>
      <c r="P297">
        <v>12.940636</v>
      </c>
      <c r="Q297">
        <v>13.690861</v>
      </c>
      <c r="R297">
        <v>14.407375</v>
      </c>
      <c r="S297">
        <v>15.613678999999999</v>
      </c>
      <c r="T297">
        <v>16.021286</v>
      </c>
      <c r="U297">
        <v>16.570094999999998</v>
      </c>
      <c r="V297">
        <v>17.221067000000001</v>
      </c>
      <c r="W297">
        <v>17.843371999999999</v>
      </c>
      <c r="X297">
        <v>18.281407999999999</v>
      </c>
      <c r="Y297">
        <v>18.568360999999999</v>
      </c>
      <c r="Z297">
        <v>19.219533999999999</v>
      </c>
      <c r="AA297">
        <v>19.450233000000001</v>
      </c>
      <c r="AB297">
        <v>20.368404000000002</v>
      </c>
      <c r="AC297">
        <v>20.562643000000001</v>
      </c>
      <c r="AD297">
        <v>21.468243000000001</v>
      </c>
      <c r="AE297">
        <v>22.136334999999999</v>
      </c>
      <c r="AF297">
        <v>22.775244000000001</v>
      </c>
      <c r="AG297">
        <v>23.694362999999999</v>
      </c>
      <c r="AH297">
        <v>24.138871999999999</v>
      </c>
      <c r="AI297">
        <v>24.841038000000001</v>
      </c>
      <c r="AJ297">
        <v>25.705454</v>
      </c>
      <c r="AK297">
        <v>26.331790999999999</v>
      </c>
      <c r="AL297">
        <v>27.091294999999999</v>
      </c>
      <c r="AM297">
        <v>27.885876</v>
      </c>
      <c r="AN297">
        <v>28.515429999999999</v>
      </c>
      <c r="AO297" s="1">
        <v>4.2999999999999997E-2</v>
      </c>
    </row>
    <row r="298" spans="1:41" hidden="1" x14ac:dyDescent="0.2">
      <c r="A298" t="s">
        <v>2704</v>
      </c>
      <c r="B298" t="s">
        <v>21</v>
      </c>
      <c r="C298" t="s">
        <v>2648</v>
      </c>
      <c r="D298" t="s">
        <v>2680</v>
      </c>
      <c r="E298" t="s">
        <v>2664</v>
      </c>
      <c r="F298" t="s">
        <v>2655</v>
      </c>
      <c r="I298" t="s">
        <v>186</v>
      </c>
    </row>
    <row r="299" spans="1:41" hidden="1" x14ac:dyDescent="0.2">
      <c r="A299" t="s">
        <v>2704</v>
      </c>
      <c r="B299" t="s">
        <v>11</v>
      </c>
      <c r="C299" t="s">
        <v>2648</v>
      </c>
      <c r="D299" t="s">
        <v>2680</v>
      </c>
      <c r="E299" t="s">
        <v>2664</v>
      </c>
      <c r="F299" t="s">
        <v>2655</v>
      </c>
      <c r="G299" t="s">
        <v>2651</v>
      </c>
      <c r="H299" t="s">
        <v>3177</v>
      </c>
      <c r="I299" t="s">
        <v>186</v>
      </c>
      <c r="K299">
        <v>16.528711000000001</v>
      </c>
      <c r="L299">
        <v>16.567968</v>
      </c>
      <c r="M299">
        <v>16.174782</v>
      </c>
      <c r="N299">
        <v>15.888563</v>
      </c>
      <c r="O299">
        <v>15.614572000000001</v>
      </c>
      <c r="P299">
        <v>15.390123000000001</v>
      </c>
      <c r="Q299">
        <v>15.279389999999999</v>
      </c>
      <c r="R299">
        <v>15.233953</v>
      </c>
      <c r="S299">
        <v>15.185085000000001</v>
      </c>
      <c r="T299">
        <v>15.128448000000001</v>
      </c>
      <c r="U299">
        <v>15.150803</v>
      </c>
      <c r="V299">
        <v>15.134245999999999</v>
      </c>
      <c r="W299">
        <v>15.237928</v>
      </c>
      <c r="X299">
        <v>15.275141</v>
      </c>
      <c r="Y299">
        <v>15.32719</v>
      </c>
      <c r="Z299">
        <v>15.467744</v>
      </c>
      <c r="AA299">
        <v>15.635868</v>
      </c>
      <c r="AB299">
        <v>15.842905999999999</v>
      </c>
      <c r="AC299">
        <v>16.058264000000001</v>
      </c>
      <c r="AD299">
        <v>16.338004999999999</v>
      </c>
      <c r="AE299">
        <v>16.615469000000001</v>
      </c>
      <c r="AF299">
        <v>16.889195999999998</v>
      </c>
      <c r="AG299">
        <v>17.207827000000002</v>
      </c>
      <c r="AH299">
        <v>17.472828</v>
      </c>
      <c r="AI299">
        <v>17.797585000000002</v>
      </c>
      <c r="AJ299">
        <v>18.15757</v>
      </c>
      <c r="AK299">
        <v>18.523291</v>
      </c>
      <c r="AL299">
        <v>18.919391999999998</v>
      </c>
      <c r="AM299">
        <v>19.329934999999999</v>
      </c>
      <c r="AN299">
        <v>19.763441</v>
      </c>
      <c r="AO299" s="1">
        <v>6.0000000000000001E-3</v>
      </c>
    </row>
    <row r="300" spans="1:41" hidden="1" x14ac:dyDescent="0.2">
      <c r="A300" t="s">
        <v>2704</v>
      </c>
      <c r="B300" t="s">
        <v>13</v>
      </c>
      <c r="C300" t="s">
        <v>2648</v>
      </c>
      <c r="D300" t="s">
        <v>2680</v>
      </c>
      <c r="E300" t="s">
        <v>2664</v>
      </c>
      <c r="F300" t="s">
        <v>2655</v>
      </c>
      <c r="G300" t="s">
        <v>2652</v>
      </c>
      <c r="H300" t="s">
        <v>3178</v>
      </c>
      <c r="I300" t="s">
        <v>186</v>
      </c>
      <c r="K300">
        <v>16.516817</v>
      </c>
      <c r="L300">
        <v>16.273743</v>
      </c>
      <c r="M300">
        <v>15.728227</v>
      </c>
      <c r="N300">
        <v>15.337865000000001</v>
      </c>
      <c r="O300">
        <v>15.045519000000001</v>
      </c>
      <c r="P300">
        <v>14.780181000000001</v>
      </c>
      <c r="Q300">
        <v>14.613415</v>
      </c>
      <c r="R300">
        <v>14.533021</v>
      </c>
      <c r="S300">
        <v>14.437785</v>
      </c>
      <c r="T300">
        <v>14.383131000000001</v>
      </c>
      <c r="U300">
        <v>14.366702999999999</v>
      </c>
      <c r="V300">
        <v>14.342853</v>
      </c>
      <c r="W300">
        <v>14.473242000000001</v>
      </c>
      <c r="X300">
        <v>14.554961</v>
      </c>
      <c r="Y300">
        <v>14.609245</v>
      </c>
      <c r="Z300">
        <v>14.709019</v>
      </c>
      <c r="AA300">
        <v>14.834239</v>
      </c>
      <c r="AB300">
        <v>14.947552999999999</v>
      </c>
      <c r="AC300">
        <v>15.115702000000001</v>
      </c>
      <c r="AD300">
        <v>15.291435</v>
      </c>
      <c r="AE300">
        <v>15.476402999999999</v>
      </c>
      <c r="AF300">
        <v>15.623075</v>
      </c>
      <c r="AG300">
        <v>15.844131000000001</v>
      </c>
      <c r="AH300">
        <v>16.084682000000001</v>
      </c>
      <c r="AI300">
        <v>16.363029000000001</v>
      </c>
      <c r="AJ300">
        <v>16.641999999999999</v>
      </c>
      <c r="AK300">
        <v>16.883585</v>
      </c>
      <c r="AL300">
        <v>17.145672000000001</v>
      </c>
      <c r="AM300">
        <v>17.450265999999999</v>
      </c>
      <c r="AN300">
        <v>17.738334999999999</v>
      </c>
      <c r="AO300" s="1">
        <v>2E-3</v>
      </c>
    </row>
    <row r="301" spans="1:41" hidden="1" x14ac:dyDescent="0.2">
      <c r="A301" t="s">
        <v>2704</v>
      </c>
      <c r="B301" t="s">
        <v>15</v>
      </c>
      <c r="C301" t="s">
        <v>2648</v>
      </c>
      <c r="D301" t="s">
        <v>2680</v>
      </c>
      <c r="E301" t="s">
        <v>2664</v>
      </c>
      <c r="F301" t="s">
        <v>2655</v>
      </c>
      <c r="G301" t="s">
        <v>2653</v>
      </c>
      <c r="H301" t="s">
        <v>3179</v>
      </c>
      <c r="I301" t="s">
        <v>186</v>
      </c>
      <c r="K301">
        <v>16.529361999999999</v>
      </c>
      <c r="L301">
        <v>17.258863000000002</v>
      </c>
      <c r="M301">
        <v>17.119274000000001</v>
      </c>
      <c r="N301">
        <v>17.110811000000002</v>
      </c>
      <c r="O301">
        <v>16.998007000000001</v>
      </c>
      <c r="P301">
        <v>16.939537000000001</v>
      </c>
      <c r="Q301">
        <v>16.840412000000001</v>
      </c>
      <c r="R301">
        <v>16.929659000000001</v>
      </c>
      <c r="S301">
        <v>17.081007</v>
      </c>
      <c r="T301">
        <v>17.137398000000001</v>
      </c>
      <c r="U301">
        <v>17.325189999999999</v>
      </c>
      <c r="V301">
        <v>17.504678999999999</v>
      </c>
      <c r="W301">
        <v>17.735717999999999</v>
      </c>
      <c r="X301">
        <v>17.945854000000001</v>
      </c>
      <c r="Y301">
        <v>18.090254000000002</v>
      </c>
      <c r="Z301">
        <v>18.419958000000001</v>
      </c>
      <c r="AA301">
        <v>18.696178</v>
      </c>
      <c r="AB301">
        <v>19.014863999999999</v>
      </c>
      <c r="AC301">
        <v>19.419422000000001</v>
      </c>
      <c r="AD301">
        <v>19.874590000000001</v>
      </c>
      <c r="AE301">
        <v>20.22851</v>
      </c>
      <c r="AF301">
        <v>20.513940999999999</v>
      </c>
      <c r="AG301">
        <v>20.836335999999999</v>
      </c>
      <c r="AH301">
        <v>21.421092999999999</v>
      </c>
      <c r="AI301">
        <v>21.955172000000001</v>
      </c>
      <c r="AJ301">
        <v>22.524998</v>
      </c>
      <c r="AK301">
        <v>23.079308999999999</v>
      </c>
      <c r="AL301">
        <v>23.653068999999999</v>
      </c>
      <c r="AM301">
        <v>24.330504999999999</v>
      </c>
      <c r="AN301">
        <v>25.034237000000001</v>
      </c>
      <c r="AO301" s="1">
        <v>1.4E-2</v>
      </c>
    </row>
    <row r="302" spans="1:41" hidden="1" x14ac:dyDescent="0.2">
      <c r="A302" t="s">
        <v>2704</v>
      </c>
      <c r="B302" t="s">
        <v>25</v>
      </c>
      <c r="C302" t="s">
        <v>2648</v>
      </c>
      <c r="D302" t="s">
        <v>2680</v>
      </c>
      <c r="E302" t="s">
        <v>2664</v>
      </c>
      <c r="F302" t="s">
        <v>2656</v>
      </c>
      <c r="I302" t="s">
        <v>186</v>
      </c>
    </row>
    <row r="303" spans="1:41" hidden="1" x14ac:dyDescent="0.2">
      <c r="A303" t="s">
        <v>2704</v>
      </c>
      <c r="B303" t="s">
        <v>11</v>
      </c>
      <c r="C303" t="s">
        <v>2648</v>
      </c>
      <c r="D303" t="s">
        <v>2680</v>
      </c>
      <c r="E303" t="s">
        <v>2664</v>
      </c>
      <c r="F303" t="s">
        <v>2656</v>
      </c>
      <c r="G303" t="s">
        <v>2651</v>
      </c>
      <c r="H303" t="s">
        <v>3180</v>
      </c>
      <c r="I303" t="s">
        <v>186</v>
      </c>
      <c r="K303">
        <v>31.118948</v>
      </c>
      <c r="L303">
        <v>34.165745000000001</v>
      </c>
      <c r="M303">
        <v>34.783245000000001</v>
      </c>
      <c r="N303">
        <v>35.439335</v>
      </c>
      <c r="O303">
        <v>36.759490999999997</v>
      </c>
      <c r="P303">
        <v>37.918266000000003</v>
      </c>
      <c r="Q303">
        <v>38.834774000000003</v>
      </c>
      <c r="R303">
        <v>39.891795999999999</v>
      </c>
      <c r="S303">
        <v>40.889206000000001</v>
      </c>
      <c r="T303">
        <v>42.052177</v>
      </c>
      <c r="U303">
        <v>42.939163000000001</v>
      </c>
      <c r="V303">
        <v>43.922001000000002</v>
      </c>
      <c r="W303">
        <v>44.804336999999997</v>
      </c>
      <c r="X303">
        <v>45.299587000000002</v>
      </c>
      <c r="Y303">
        <v>45.880661000000003</v>
      </c>
      <c r="Z303">
        <v>46.502155000000002</v>
      </c>
      <c r="AA303">
        <v>47.125560999999998</v>
      </c>
      <c r="AB303">
        <v>47.826557000000001</v>
      </c>
      <c r="AC303">
        <v>48.576920000000001</v>
      </c>
      <c r="AD303">
        <v>49.426223999999998</v>
      </c>
      <c r="AE303">
        <v>50.319912000000002</v>
      </c>
      <c r="AF303">
        <v>51.219887</v>
      </c>
      <c r="AG303">
        <v>51.924965</v>
      </c>
      <c r="AH303">
        <v>52.663944000000001</v>
      </c>
      <c r="AI303">
        <v>53.551830000000002</v>
      </c>
      <c r="AJ303">
        <v>54.473469000000001</v>
      </c>
      <c r="AK303">
        <v>55.409224999999999</v>
      </c>
      <c r="AL303">
        <v>56.365130999999998</v>
      </c>
      <c r="AM303">
        <v>57.254886999999997</v>
      </c>
      <c r="AN303">
        <v>58.159354999999998</v>
      </c>
      <c r="AO303" s="1">
        <v>2.1999999999999999E-2</v>
      </c>
    </row>
    <row r="304" spans="1:41" hidden="1" x14ac:dyDescent="0.2">
      <c r="A304" t="s">
        <v>2704</v>
      </c>
      <c r="B304" t="s">
        <v>13</v>
      </c>
      <c r="C304" t="s">
        <v>2648</v>
      </c>
      <c r="D304" t="s">
        <v>2680</v>
      </c>
      <c r="E304" t="s">
        <v>2664</v>
      </c>
      <c r="F304" t="s">
        <v>2656</v>
      </c>
      <c r="G304" t="s">
        <v>2652</v>
      </c>
      <c r="H304" t="s">
        <v>3181</v>
      </c>
      <c r="I304" t="s">
        <v>186</v>
      </c>
      <c r="K304">
        <v>31.238077000000001</v>
      </c>
      <c r="L304">
        <v>33.765182000000003</v>
      </c>
      <c r="M304">
        <v>34.137481999999999</v>
      </c>
      <c r="N304">
        <v>34.645614999999999</v>
      </c>
      <c r="O304">
        <v>35.913894999999997</v>
      </c>
      <c r="P304">
        <v>37.089286999999999</v>
      </c>
      <c r="Q304">
        <v>37.89864</v>
      </c>
      <c r="R304">
        <v>38.727657000000001</v>
      </c>
      <c r="S304">
        <v>39.795734000000003</v>
      </c>
      <c r="T304">
        <v>40.799629000000003</v>
      </c>
      <c r="U304">
        <v>41.785187000000001</v>
      </c>
      <c r="V304">
        <v>42.768604000000003</v>
      </c>
      <c r="W304">
        <v>43.773471999999998</v>
      </c>
      <c r="X304">
        <v>44.425606000000002</v>
      </c>
      <c r="Y304">
        <v>45.070594999999997</v>
      </c>
      <c r="Z304">
        <v>45.752426</v>
      </c>
      <c r="AA304">
        <v>46.489235000000001</v>
      </c>
      <c r="AB304">
        <v>47.225132000000002</v>
      </c>
      <c r="AC304">
        <v>47.982562999999999</v>
      </c>
      <c r="AD304">
        <v>48.813034000000002</v>
      </c>
      <c r="AE304">
        <v>49.672184000000001</v>
      </c>
      <c r="AF304">
        <v>50.388064999999997</v>
      </c>
      <c r="AG304">
        <v>51.110348000000002</v>
      </c>
      <c r="AH304">
        <v>51.778576000000001</v>
      </c>
      <c r="AI304">
        <v>52.598545000000001</v>
      </c>
      <c r="AJ304">
        <v>53.423862</v>
      </c>
      <c r="AK304">
        <v>54.147132999999997</v>
      </c>
      <c r="AL304">
        <v>54.787959999999998</v>
      </c>
      <c r="AM304">
        <v>55.390296999999997</v>
      </c>
      <c r="AN304">
        <v>56.010047999999998</v>
      </c>
      <c r="AO304" s="1">
        <v>0.02</v>
      </c>
    </row>
    <row r="305" spans="1:41" hidden="1" x14ac:dyDescent="0.2">
      <c r="A305" t="s">
        <v>2704</v>
      </c>
      <c r="B305" t="s">
        <v>15</v>
      </c>
      <c r="C305" t="s">
        <v>2648</v>
      </c>
      <c r="D305" t="s">
        <v>2680</v>
      </c>
      <c r="E305" t="s">
        <v>2664</v>
      </c>
      <c r="F305" t="s">
        <v>2656</v>
      </c>
      <c r="G305" t="s">
        <v>2653</v>
      </c>
      <c r="H305" t="s">
        <v>3182</v>
      </c>
      <c r="I305" t="s">
        <v>186</v>
      </c>
      <c r="K305">
        <v>31.233737999999999</v>
      </c>
      <c r="L305">
        <v>34.159728999999999</v>
      </c>
      <c r="M305">
        <v>35.315883999999997</v>
      </c>
      <c r="N305">
        <v>36.793858</v>
      </c>
      <c r="O305">
        <v>38.294800000000002</v>
      </c>
      <c r="P305">
        <v>39.527092000000003</v>
      </c>
      <c r="Q305">
        <v>40.746498000000003</v>
      </c>
      <c r="R305">
        <v>42.036738999999997</v>
      </c>
      <c r="S305">
        <v>43.334907999999999</v>
      </c>
      <c r="T305">
        <v>44.574019999999997</v>
      </c>
      <c r="U305">
        <v>45.507019</v>
      </c>
      <c r="V305">
        <v>46.639042000000003</v>
      </c>
      <c r="W305">
        <v>47.651817000000001</v>
      </c>
      <c r="X305">
        <v>48.399776000000003</v>
      </c>
      <c r="Y305">
        <v>48.981056000000002</v>
      </c>
      <c r="Z305">
        <v>49.703873000000002</v>
      </c>
      <c r="AA305">
        <v>50.440764999999999</v>
      </c>
      <c r="AB305">
        <v>51.387549999999997</v>
      </c>
      <c r="AC305">
        <v>52.264805000000003</v>
      </c>
      <c r="AD305">
        <v>53.201346999999998</v>
      </c>
      <c r="AE305">
        <v>54.178196</v>
      </c>
      <c r="AF305">
        <v>55.034492</v>
      </c>
      <c r="AG305">
        <v>55.687069000000001</v>
      </c>
      <c r="AH305">
        <v>56.614089999999997</v>
      </c>
      <c r="AI305">
        <v>57.710079</v>
      </c>
      <c r="AJ305">
        <v>58.784492</v>
      </c>
      <c r="AK305">
        <v>59.844150999999997</v>
      </c>
      <c r="AL305">
        <v>60.978180000000002</v>
      </c>
      <c r="AM305">
        <v>62.000945999999999</v>
      </c>
      <c r="AN305">
        <v>63.081909000000003</v>
      </c>
      <c r="AO305" s="1">
        <v>2.5000000000000001E-2</v>
      </c>
    </row>
    <row r="306" spans="1:41" hidden="1" x14ac:dyDescent="0.2">
      <c r="A306" t="s">
        <v>2704</v>
      </c>
      <c r="B306" t="s">
        <v>104</v>
      </c>
    </row>
    <row r="307" spans="1:41" hidden="1" x14ac:dyDescent="0.2">
      <c r="A307" t="s">
        <v>2704</v>
      </c>
      <c r="B307" t="s">
        <v>17</v>
      </c>
      <c r="C307" t="s">
        <v>2648</v>
      </c>
      <c r="D307" t="s">
        <v>2680</v>
      </c>
      <c r="E307" t="s">
        <v>2669</v>
      </c>
      <c r="F307" t="s">
        <v>2654</v>
      </c>
      <c r="I307" t="s">
        <v>186</v>
      </c>
    </row>
    <row r="308" spans="1:41" hidden="1" x14ac:dyDescent="0.2">
      <c r="A308" t="s">
        <v>2704</v>
      </c>
      <c r="B308" t="s">
        <v>11</v>
      </c>
      <c r="C308" t="s">
        <v>2648</v>
      </c>
      <c r="D308" t="s">
        <v>2680</v>
      </c>
      <c r="E308" t="s">
        <v>2669</v>
      </c>
      <c r="F308" t="s">
        <v>2654</v>
      </c>
      <c r="G308" t="s">
        <v>2651</v>
      </c>
      <c r="H308" t="s">
        <v>3183</v>
      </c>
      <c r="I308" t="s">
        <v>186</v>
      </c>
      <c r="K308">
        <v>19.993411999999999</v>
      </c>
      <c r="L308">
        <v>20.433693000000002</v>
      </c>
      <c r="M308">
        <v>18.81456</v>
      </c>
      <c r="N308">
        <v>19.428792999999999</v>
      </c>
      <c r="O308">
        <v>18.950963999999999</v>
      </c>
      <c r="P308">
        <v>18.581564</v>
      </c>
      <c r="Q308">
        <v>18.315701000000001</v>
      </c>
      <c r="R308">
        <v>19.046282000000001</v>
      </c>
      <c r="S308">
        <v>19.667164</v>
      </c>
      <c r="T308">
        <v>20.119183</v>
      </c>
      <c r="U308">
        <v>20.963539000000001</v>
      </c>
      <c r="V308">
        <v>21.631101999999998</v>
      </c>
      <c r="W308">
        <v>22.241705</v>
      </c>
      <c r="X308">
        <v>22.852539</v>
      </c>
      <c r="Y308">
        <v>23.501571999999999</v>
      </c>
      <c r="Z308">
        <v>24.258837</v>
      </c>
      <c r="AA308">
        <v>25.11665</v>
      </c>
      <c r="AB308">
        <v>25.875686999999999</v>
      </c>
      <c r="AC308">
        <v>26.550961999999998</v>
      </c>
      <c r="AD308">
        <v>27.518764000000001</v>
      </c>
      <c r="AE308">
        <v>28.305828000000002</v>
      </c>
      <c r="AF308">
        <v>28.977253000000001</v>
      </c>
      <c r="AG308">
        <v>30.022631000000001</v>
      </c>
      <c r="AH308">
        <v>31.158225999999999</v>
      </c>
      <c r="AI308">
        <v>32.036442000000001</v>
      </c>
      <c r="AJ308">
        <v>33.161251</v>
      </c>
      <c r="AK308">
        <v>33.952477000000002</v>
      </c>
      <c r="AL308">
        <v>34.583824</v>
      </c>
      <c r="AM308">
        <v>35.368262999999999</v>
      </c>
      <c r="AN308">
        <v>36.045216000000003</v>
      </c>
      <c r="AO308" s="1">
        <v>2.1000000000000001E-2</v>
      </c>
    </row>
    <row r="309" spans="1:41" hidden="1" x14ac:dyDescent="0.2">
      <c r="A309" t="s">
        <v>2704</v>
      </c>
      <c r="B309" t="s">
        <v>13</v>
      </c>
      <c r="C309" t="s">
        <v>2648</v>
      </c>
      <c r="D309" t="s">
        <v>2680</v>
      </c>
      <c r="E309" t="s">
        <v>2669</v>
      </c>
      <c r="F309" t="s">
        <v>2654</v>
      </c>
      <c r="G309" t="s">
        <v>2652</v>
      </c>
      <c r="H309" t="s">
        <v>3184</v>
      </c>
      <c r="I309" t="s">
        <v>186</v>
      </c>
      <c r="K309">
        <v>19.993411999999999</v>
      </c>
      <c r="L309">
        <v>20.428146000000002</v>
      </c>
      <c r="M309">
        <v>18.368936999999999</v>
      </c>
      <c r="N309">
        <v>18.426361</v>
      </c>
      <c r="O309">
        <v>17.907416999999999</v>
      </c>
      <c r="P309">
        <v>17.495327</v>
      </c>
      <c r="Q309">
        <v>17.279785</v>
      </c>
      <c r="R309">
        <v>17.969805000000001</v>
      </c>
      <c r="S309">
        <v>18.558342</v>
      </c>
      <c r="T309">
        <v>19.040094</v>
      </c>
      <c r="U309">
        <v>19.631454000000002</v>
      </c>
      <c r="V309">
        <v>20.280369</v>
      </c>
      <c r="W309">
        <v>20.812325000000001</v>
      </c>
      <c r="X309">
        <v>21.178260999999999</v>
      </c>
      <c r="Y309">
        <v>21.704863</v>
      </c>
      <c r="Z309">
        <v>22.199368</v>
      </c>
      <c r="AA309">
        <v>22.752851</v>
      </c>
      <c r="AB309">
        <v>23.498514</v>
      </c>
      <c r="AC309">
        <v>24.019449000000002</v>
      </c>
      <c r="AD309">
        <v>25.12781</v>
      </c>
      <c r="AE309">
        <v>25.934650000000001</v>
      </c>
      <c r="AF309">
        <v>26.531433</v>
      </c>
      <c r="AG309">
        <v>27.555676999999999</v>
      </c>
      <c r="AH309">
        <v>28.362805999999999</v>
      </c>
      <c r="AI309">
        <v>29.047654999999999</v>
      </c>
      <c r="AJ309">
        <v>30.084557</v>
      </c>
      <c r="AK309">
        <v>30.438407999999999</v>
      </c>
      <c r="AL309">
        <v>31.120659</v>
      </c>
      <c r="AM309">
        <v>32.107532999999997</v>
      </c>
      <c r="AN309">
        <v>32.824905000000001</v>
      </c>
      <c r="AO309" s="1">
        <v>1.7000000000000001E-2</v>
      </c>
    </row>
    <row r="310" spans="1:41" hidden="1" x14ac:dyDescent="0.2">
      <c r="A310" t="s">
        <v>2704</v>
      </c>
      <c r="B310" t="s">
        <v>15</v>
      </c>
      <c r="C310" t="s">
        <v>2648</v>
      </c>
      <c r="D310" t="s">
        <v>2680</v>
      </c>
      <c r="E310" t="s">
        <v>2669</v>
      </c>
      <c r="F310" t="s">
        <v>2654</v>
      </c>
      <c r="G310" t="s">
        <v>2653</v>
      </c>
      <c r="H310" t="s">
        <v>3185</v>
      </c>
      <c r="I310" t="s">
        <v>186</v>
      </c>
      <c r="K310">
        <v>19.993411999999999</v>
      </c>
      <c r="L310">
        <v>20.444744</v>
      </c>
      <c r="M310">
        <v>18.795238000000001</v>
      </c>
      <c r="N310">
        <v>19.806737999999999</v>
      </c>
      <c r="O310">
        <v>19.714583999999999</v>
      </c>
      <c r="P310">
        <v>19.499668</v>
      </c>
      <c r="Q310">
        <v>19.372862000000001</v>
      </c>
      <c r="R310">
        <v>20.389118</v>
      </c>
      <c r="S310">
        <v>21.929957999999999</v>
      </c>
      <c r="T310">
        <v>22.687747999999999</v>
      </c>
      <c r="U310">
        <v>23.548629999999999</v>
      </c>
      <c r="V310">
        <v>24.350280999999999</v>
      </c>
      <c r="W310">
        <v>25.083691000000002</v>
      </c>
      <c r="X310">
        <v>25.717960000000001</v>
      </c>
      <c r="Y310">
        <v>26.241510000000002</v>
      </c>
      <c r="Z310">
        <v>26.932473999999999</v>
      </c>
      <c r="AA310">
        <v>27.781189000000001</v>
      </c>
      <c r="AB310">
        <v>28.418011</v>
      </c>
      <c r="AC310">
        <v>29.12932</v>
      </c>
      <c r="AD310">
        <v>29.281431000000001</v>
      </c>
      <c r="AE310">
        <v>29.866026000000002</v>
      </c>
      <c r="AF310">
        <v>30.625540000000001</v>
      </c>
      <c r="AG310">
        <v>31.724243000000001</v>
      </c>
      <c r="AH310">
        <v>32.731715999999999</v>
      </c>
      <c r="AI310">
        <v>34.045124000000001</v>
      </c>
      <c r="AJ310">
        <v>35.012099999999997</v>
      </c>
      <c r="AK310">
        <v>35.937995999999998</v>
      </c>
      <c r="AL310">
        <v>36.490561999999997</v>
      </c>
      <c r="AM310">
        <v>37.426521000000001</v>
      </c>
      <c r="AN310">
        <v>38.440745999999997</v>
      </c>
      <c r="AO310" s="1">
        <v>2.3E-2</v>
      </c>
    </row>
    <row r="311" spans="1:41" hidden="1" x14ac:dyDescent="0.2">
      <c r="A311" t="s">
        <v>2704</v>
      </c>
      <c r="B311" t="s">
        <v>36</v>
      </c>
      <c r="C311" t="s">
        <v>2648</v>
      </c>
      <c r="D311" t="s">
        <v>2680</v>
      </c>
      <c r="E311" t="s">
        <v>2669</v>
      </c>
      <c r="F311" t="s">
        <v>2660</v>
      </c>
      <c r="I311" t="s">
        <v>186</v>
      </c>
    </row>
    <row r="312" spans="1:41" hidden="1" x14ac:dyDescent="0.2">
      <c r="A312" t="s">
        <v>2704</v>
      </c>
      <c r="B312" t="s">
        <v>11</v>
      </c>
      <c r="C312" t="s">
        <v>2648</v>
      </c>
      <c r="D312" t="s">
        <v>2680</v>
      </c>
      <c r="E312" t="s">
        <v>2669</v>
      </c>
      <c r="F312" t="s">
        <v>2660</v>
      </c>
      <c r="G312" t="s">
        <v>2651</v>
      </c>
      <c r="H312" t="s">
        <v>3186</v>
      </c>
      <c r="I312" t="s">
        <v>186</v>
      </c>
      <c r="K312">
        <v>10.514134</v>
      </c>
      <c r="L312">
        <v>11.276685000000001</v>
      </c>
      <c r="M312">
        <v>10.878072</v>
      </c>
      <c r="N312">
        <v>11.820414</v>
      </c>
      <c r="O312">
        <v>11.937346</v>
      </c>
      <c r="P312">
        <v>12.110128</v>
      </c>
      <c r="Q312">
        <v>12.497370999999999</v>
      </c>
      <c r="R312">
        <v>13.052733999999999</v>
      </c>
      <c r="S312">
        <v>13.488519999999999</v>
      </c>
      <c r="T312">
        <v>13.993693</v>
      </c>
      <c r="U312">
        <v>14.544129999999999</v>
      </c>
      <c r="V312">
        <v>15.048819999999999</v>
      </c>
      <c r="W312">
        <v>15.540597999999999</v>
      </c>
      <c r="X312">
        <v>15.903653</v>
      </c>
      <c r="Y312">
        <v>16.282564000000001</v>
      </c>
      <c r="Z312">
        <v>16.549032</v>
      </c>
      <c r="AA312">
        <v>16.805178000000002</v>
      </c>
      <c r="AB312">
        <v>17.537298</v>
      </c>
      <c r="AC312">
        <v>17.711566999999999</v>
      </c>
      <c r="AD312">
        <v>18.917003999999999</v>
      </c>
      <c r="AE312">
        <v>19.616119000000001</v>
      </c>
      <c r="AF312">
        <v>20.289529999999999</v>
      </c>
      <c r="AG312">
        <v>21.364405000000001</v>
      </c>
      <c r="AH312">
        <v>22.266711999999998</v>
      </c>
      <c r="AI312">
        <v>22.903002000000001</v>
      </c>
      <c r="AJ312">
        <v>23.738568999999998</v>
      </c>
      <c r="AK312">
        <v>24.380942999999998</v>
      </c>
      <c r="AL312">
        <v>24.901785</v>
      </c>
      <c r="AM312">
        <v>25.494377</v>
      </c>
      <c r="AN312">
        <v>25.994721999999999</v>
      </c>
      <c r="AO312" s="1">
        <v>3.2000000000000001E-2</v>
      </c>
    </row>
    <row r="313" spans="1:41" hidden="1" x14ac:dyDescent="0.2">
      <c r="A313" t="s">
        <v>2704</v>
      </c>
      <c r="B313" t="s">
        <v>13</v>
      </c>
      <c r="C313" t="s">
        <v>2648</v>
      </c>
      <c r="D313" t="s">
        <v>2680</v>
      </c>
      <c r="E313" t="s">
        <v>2669</v>
      </c>
      <c r="F313" t="s">
        <v>2660</v>
      </c>
      <c r="G313" t="s">
        <v>2652</v>
      </c>
      <c r="H313" t="s">
        <v>3187</v>
      </c>
      <c r="I313" t="s">
        <v>186</v>
      </c>
      <c r="K313">
        <v>10.514134</v>
      </c>
      <c r="L313">
        <v>11.273624</v>
      </c>
      <c r="M313">
        <v>10.559595</v>
      </c>
      <c r="N313">
        <v>11.263795999999999</v>
      </c>
      <c r="O313">
        <v>11.275264</v>
      </c>
      <c r="P313">
        <v>11.482939999999999</v>
      </c>
      <c r="Q313">
        <v>11.848089999999999</v>
      </c>
      <c r="R313">
        <v>12.359392</v>
      </c>
      <c r="S313">
        <v>12.823569000000001</v>
      </c>
      <c r="T313">
        <v>13.254849999999999</v>
      </c>
      <c r="U313">
        <v>13.722403</v>
      </c>
      <c r="V313">
        <v>14.232512</v>
      </c>
      <c r="W313">
        <v>14.663937000000001</v>
      </c>
      <c r="X313">
        <v>14.975398</v>
      </c>
      <c r="Y313">
        <v>15.383304000000001</v>
      </c>
      <c r="Z313">
        <v>15.803399000000001</v>
      </c>
      <c r="AA313">
        <v>16.205625999999999</v>
      </c>
      <c r="AB313">
        <v>16.809338</v>
      </c>
      <c r="AC313">
        <v>17.199884000000001</v>
      </c>
      <c r="AD313">
        <v>18.125277000000001</v>
      </c>
      <c r="AE313">
        <v>18.848721000000001</v>
      </c>
      <c r="AF313">
        <v>19.360797999999999</v>
      </c>
      <c r="AG313">
        <v>20.056011000000002</v>
      </c>
      <c r="AH313">
        <v>20.700371000000001</v>
      </c>
      <c r="AI313">
        <v>21.245584000000001</v>
      </c>
      <c r="AJ313">
        <v>22.110064999999999</v>
      </c>
      <c r="AK313">
        <v>22.345524000000001</v>
      </c>
      <c r="AL313">
        <v>22.870574999999999</v>
      </c>
      <c r="AM313">
        <v>23.628399000000002</v>
      </c>
      <c r="AN313">
        <v>24.151316000000001</v>
      </c>
      <c r="AO313" s="1">
        <v>2.9000000000000001E-2</v>
      </c>
    </row>
    <row r="314" spans="1:41" hidden="1" x14ac:dyDescent="0.2">
      <c r="A314" t="s">
        <v>2704</v>
      </c>
      <c r="B314" t="s">
        <v>15</v>
      </c>
      <c r="C314" t="s">
        <v>2648</v>
      </c>
      <c r="D314" t="s">
        <v>2680</v>
      </c>
      <c r="E314" t="s">
        <v>2669</v>
      </c>
      <c r="F314" t="s">
        <v>2660</v>
      </c>
      <c r="G314" t="s">
        <v>2653</v>
      </c>
      <c r="H314" t="s">
        <v>3188</v>
      </c>
      <c r="I314" t="s">
        <v>186</v>
      </c>
      <c r="K314">
        <v>10.514134</v>
      </c>
      <c r="L314">
        <v>11.282783999999999</v>
      </c>
      <c r="M314">
        <v>11.159860999999999</v>
      </c>
      <c r="N314">
        <v>12.325602</v>
      </c>
      <c r="O314">
        <v>12.504704</v>
      </c>
      <c r="P314">
        <v>12.88912</v>
      </c>
      <c r="Q314">
        <v>13.373606000000001</v>
      </c>
      <c r="R314">
        <v>14.083803</v>
      </c>
      <c r="S314">
        <v>15.291202999999999</v>
      </c>
      <c r="T314">
        <v>15.687608000000001</v>
      </c>
      <c r="U314">
        <v>16.228642000000001</v>
      </c>
      <c r="V314">
        <v>16.873298999999999</v>
      </c>
      <c r="W314">
        <v>17.487608000000002</v>
      </c>
      <c r="X314">
        <v>17.916526999999999</v>
      </c>
      <c r="Y314">
        <v>18.190529000000002</v>
      </c>
      <c r="Z314">
        <v>18.836258000000001</v>
      </c>
      <c r="AA314">
        <v>19.057165000000001</v>
      </c>
      <c r="AB314">
        <v>19.971926</v>
      </c>
      <c r="AC314">
        <v>20.150345000000002</v>
      </c>
      <c r="AD314">
        <v>21.044612999999998</v>
      </c>
      <c r="AE314">
        <v>21.707363000000001</v>
      </c>
      <c r="AF314">
        <v>22.339483000000001</v>
      </c>
      <c r="AG314">
        <v>23.259492999999999</v>
      </c>
      <c r="AH314">
        <v>23.688654</v>
      </c>
      <c r="AI314">
        <v>24.385926999999999</v>
      </c>
      <c r="AJ314">
        <v>25.24288</v>
      </c>
      <c r="AK314">
        <v>25.856283000000001</v>
      </c>
      <c r="AL314">
        <v>26.605817999999999</v>
      </c>
      <c r="AM314">
        <v>27.389015000000001</v>
      </c>
      <c r="AN314">
        <v>28.000627999999999</v>
      </c>
      <c r="AO314" s="1">
        <v>3.4000000000000002E-2</v>
      </c>
    </row>
    <row r="315" spans="1:41" hidden="1" x14ac:dyDescent="0.2">
      <c r="A315" t="s">
        <v>2704</v>
      </c>
      <c r="B315" t="s">
        <v>21</v>
      </c>
      <c r="C315" t="s">
        <v>2648</v>
      </c>
      <c r="D315" t="s">
        <v>2680</v>
      </c>
      <c r="E315" t="s">
        <v>2669</v>
      </c>
      <c r="F315" t="s">
        <v>2655</v>
      </c>
      <c r="I315" t="s">
        <v>186</v>
      </c>
    </row>
    <row r="316" spans="1:41" hidden="1" x14ac:dyDescent="0.2">
      <c r="A316" t="s">
        <v>2704</v>
      </c>
      <c r="B316" t="s">
        <v>11</v>
      </c>
      <c r="C316" t="s">
        <v>2648</v>
      </c>
      <c r="D316" t="s">
        <v>2680</v>
      </c>
      <c r="E316" t="s">
        <v>2669</v>
      </c>
      <c r="F316" t="s">
        <v>2655</v>
      </c>
      <c r="G316" t="s">
        <v>2651</v>
      </c>
      <c r="H316" t="s">
        <v>3189</v>
      </c>
      <c r="I316" t="s">
        <v>186</v>
      </c>
      <c r="K316">
        <v>4.4924520000000001</v>
      </c>
      <c r="L316">
        <v>3.702493</v>
      </c>
      <c r="M316">
        <v>3.5235050000000001</v>
      </c>
      <c r="N316">
        <v>3.3690959999999999</v>
      </c>
      <c r="O316">
        <v>3.2863150000000001</v>
      </c>
      <c r="P316">
        <v>3.3793229999999999</v>
      </c>
      <c r="Q316">
        <v>3.6191979999999999</v>
      </c>
      <c r="R316">
        <v>3.9005160000000001</v>
      </c>
      <c r="S316">
        <v>4.1068499999999997</v>
      </c>
      <c r="T316">
        <v>4.2583500000000001</v>
      </c>
      <c r="U316">
        <v>4.4373009999999997</v>
      </c>
      <c r="V316">
        <v>4.5412059999999999</v>
      </c>
      <c r="W316">
        <v>4.703093</v>
      </c>
      <c r="X316">
        <v>4.6994809999999996</v>
      </c>
      <c r="Y316">
        <v>4.7052149999999999</v>
      </c>
      <c r="Z316">
        <v>4.7766799999999998</v>
      </c>
      <c r="AA316">
        <v>4.8589710000000004</v>
      </c>
      <c r="AB316">
        <v>4.972512</v>
      </c>
      <c r="AC316">
        <v>5.0660819999999998</v>
      </c>
      <c r="AD316">
        <v>5.2325189999999999</v>
      </c>
      <c r="AE316">
        <v>5.3227700000000002</v>
      </c>
      <c r="AF316">
        <v>5.4138510000000002</v>
      </c>
      <c r="AG316">
        <v>5.5052099999999999</v>
      </c>
      <c r="AH316">
        <v>5.5439639999999999</v>
      </c>
      <c r="AI316">
        <v>5.6269220000000004</v>
      </c>
      <c r="AJ316">
        <v>5.7275669999999996</v>
      </c>
      <c r="AK316">
        <v>5.8106179999999998</v>
      </c>
      <c r="AL316">
        <v>5.9360309999999998</v>
      </c>
      <c r="AM316">
        <v>6.0198429999999998</v>
      </c>
      <c r="AN316">
        <v>6.1377059999999997</v>
      </c>
      <c r="AO316" s="1">
        <v>1.0999999999999999E-2</v>
      </c>
    </row>
    <row r="317" spans="1:41" hidden="1" x14ac:dyDescent="0.2">
      <c r="A317" t="s">
        <v>2704</v>
      </c>
      <c r="B317" t="s">
        <v>13</v>
      </c>
      <c r="C317" t="s">
        <v>2648</v>
      </c>
      <c r="D317" t="s">
        <v>2680</v>
      </c>
      <c r="E317" t="s">
        <v>2669</v>
      </c>
      <c r="F317" t="s">
        <v>2655</v>
      </c>
      <c r="G317" t="s">
        <v>2652</v>
      </c>
      <c r="H317" t="s">
        <v>3190</v>
      </c>
      <c r="I317" t="s">
        <v>186</v>
      </c>
      <c r="K317">
        <v>4.5052479999999999</v>
      </c>
      <c r="L317">
        <v>3.4397690000000001</v>
      </c>
      <c r="M317">
        <v>3.1076199999999998</v>
      </c>
      <c r="N317">
        <v>2.8891</v>
      </c>
      <c r="O317">
        <v>2.7801689999999999</v>
      </c>
      <c r="P317">
        <v>2.82314</v>
      </c>
      <c r="Q317">
        <v>2.9434339999999999</v>
      </c>
      <c r="R317">
        <v>3.1899229999999998</v>
      </c>
      <c r="S317">
        <v>3.3625949999999998</v>
      </c>
      <c r="T317">
        <v>3.4985689999999998</v>
      </c>
      <c r="U317">
        <v>3.6028280000000001</v>
      </c>
      <c r="V317">
        <v>3.6591649999999998</v>
      </c>
      <c r="W317">
        <v>3.8124150000000001</v>
      </c>
      <c r="X317">
        <v>3.858352</v>
      </c>
      <c r="Y317">
        <v>3.8771990000000001</v>
      </c>
      <c r="Z317">
        <v>3.9299879999999998</v>
      </c>
      <c r="AA317">
        <v>3.978993</v>
      </c>
      <c r="AB317">
        <v>4.0107989999999996</v>
      </c>
      <c r="AC317">
        <v>4.0881670000000003</v>
      </c>
      <c r="AD317">
        <v>4.1433150000000003</v>
      </c>
      <c r="AE317">
        <v>4.1867340000000004</v>
      </c>
      <c r="AF317">
        <v>4.1799759999999999</v>
      </c>
      <c r="AG317">
        <v>4.2114200000000004</v>
      </c>
      <c r="AH317">
        <v>4.2848170000000003</v>
      </c>
      <c r="AI317">
        <v>4.369319</v>
      </c>
      <c r="AJ317">
        <v>4.437233</v>
      </c>
      <c r="AK317">
        <v>4.4769649999999999</v>
      </c>
      <c r="AL317">
        <v>4.5133580000000002</v>
      </c>
      <c r="AM317">
        <v>4.5802949999999996</v>
      </c>
      <c r="AN317">
        <v>4.645086</v>
      </c>
      <c r="AO317" s="1">
        <v>1E-3</v>
      </c>
    </row>
    <row r="318" spans="1:41" hidden="1" x14ac:dyDescent="0.2">
      <c r="A318" t="s">
        <v>2704</v>
      </c>
      <c r="B318" t="s">
        <v>15</v>
      </c>
      <c r="C318" t="s">
        <v>2648</v>
      </c>
      <c r="D318" t="s">
        <v>2680</v>
      </c>
      <c r="E318" t="s">
        <v>2669</v>
      </c>
      <c r="F318" t="s">
        <v>2655</v>
      </c>
      <c r="G318" t="s">
        <v>2653</v>
      </c>
      <c r="H318" t="s">
        <v>3191</v>
      </c>
      <c r="I318" t="s">
        <v>186</v>
      </c>
      <c r="K318">
        <v>4.4795959999999999</v>
      </c>
      <c r="L318">
        <v>4.2605839999999997</v>
      </c>
      <c r="M318">
        <v>4.3511939999999996</v>
      </c>
      <c r="N318">
        <v>4.3647280000000004</v>
      </c>
      <c r="O318">
        <v>4.4204619999999997</v>
      </c>
      <c r="P318">
        <v>4.7016239999999998</v>
      </c>
      <c r="Q318">
        <v>4.9492960000000004</v>
      </c>
      <c r="R318">
        <v>5.390021</v>
      </c>
      <c r="S318">
        <v>5.8229990000000003</v>
      </c>
      <c r="T318">
        <v>6.1470019999999996</v>
      </c>
      <c r="U318">
        <v>6.4989090000000003</v>
      </c>
      <c r="V318">
        <v>6.8296789999999996</v>
      </c>
      <c r="W318">
        <v>7.0962180000000004</v>
      </c>
      <c r="X318">
        <v>7.3327549999999997</v>
      </c>
      <c r="Y318">
        <v>7.5068960000000002</v>
      </c>
      <c r="Z318">
        <v>7.8198109999999996</v>
      </c>
      <c r="AA318">
        <v>7.990138</v>
      </c>
      <c r="AB318">
        <v>8.2079310000000003</v>
      </c>
      <c r="AC318">
        <v>8.5038549999999997</v>
      </c>
      <c r="AD318">
        <v>8.8674780000000002</v>
      </c>
      <c r="AE318">
        <v>9.1292089999999995</v>
      </c>
      <c r="AF318">
        <v>9.2992559999999997</v>
      </c>
      <c r="AG318">
        <v>9.4466750000000008</v>
      </c>
      <c r="AH318">
        <v>9.8175860000000004</v>
      </c>
      <c r="AI318">
        <v>10.123633999999999</v>
      </c>
      <c r="AJ318">
        <v>10.392920999999999</v>
      </c>
      <c r="AK318">
        <v>10.819799</v>
      </c>
      <c r="AL318">
        <v>11.143801</v>
      </c>
      <c r="AM318">
        <v>11.598198999999999</v>
      </c>
      <c r="AN318">
        <v>11.936417</v>
      </c>
      <c r="AO318" s="1">
        <v>3.4000000000000002E-2</v>
      </c>
    </row>
    <row r="319" spans="1:41" hidden="1" x14ac:dyDescent="0.2">
      <c r="A319" t="s">
        <v>2704</v>
      </c>
      <c r="B319" t="s">
        <v>114</v>
      </c>
      <c r="C319" t="s">
        <v>2648</v>
      </c>
      <c r="D319" t="s">
        <v>2680</v>
      </c>
      <c r="E319" t="s">
        <v>2669</v>
      </c>
      <c r="F319" t="s">
        <v>2670</v>
      </c>
      <c r="I319" t="s">
        <v>186</v>
      </c>
    </row>
    <row r="320" spans="1:41" hidden="1" x14ac:dyDescent="0.2">
      <c r="A320" t="s">
        <v>2704</v>
      </c>
      <c r="B320" t="s">
        <v>11</v>
      </c>
      <c r="C320" t="s">
        <v>2648</v>
      </c>
      <c r="D320" t="s">
        <v>2680</v>
      </c>
      <c r="E320" t="s">
        <v>2669</v>
      </c>
      <c r="F320" t="s">
        <v>2670</v>
      </c>
      <c r="G320" t="s">
        <v>2651</v>
      </c>
      <c r="H320" t="s">
        <v>3192</v>
      </c>
      <c r="I320" t="s">
        <v>186</v>
      </c>
      <c r="K320">
        <v>2.0490439999999999</v>
      </c>
      <c r="L320">
        <v>2.0671029999999999</v>
      </c>
      <c r="M320">
        <v>2.0761409999999998</v>
      </c>
      <c r="N320">
        <v>2.1211150000000001</v>
      </c>
      <c r="O320">
        <v>2.1562260000000002</v>
      </c>
      <c r="P320">
        <v>2.1912020000000001</v>
      </c>
      <c r="Q320">
        <v>2.2405629999999999</v>
      </c>
      <c r="R320">
        <v>2.3003089999999999</v>
      </c>
      <c r="S320">
        <v>2.347038</v>
      </c>
      <c r="T320">
        <v>2.395016</v>
      </c>
      <c r="U320">
        <v>2.4419059999999999</v>
      </c>
      <c r="V320">
        <v>2.4897960000000001</v>
      </c>
      <c r="W320">
        <v>2.557795</v>
      </c>
      <c r="X320">
        <v>2.6061450000000002</v>
      </c>
      <c r="Y320">
        <v>2.657724</v>
      </c>
      <c r="Z320">
        <v>2.711592</v>
      </c>
      <c r="AA320">
        <v>2.7612990000000002</v>
      </c>
      <c r="AB320">
        <v>2.8110970000000002</v>
      </c>
      <c r="AC320">
        <v>2.8686099999999999</v>
      </c>
      <c r="AD320">
        <v>2.931324</v>
      </c>
      <c r="AE320">
        <v>2.9944380000000002</v>
      </c>
      <c r="AF320">
        <v>3.053086</v>
      </c>
      <c r="AG320">
        <v>3.1185749999999999</v>
      </c>
      <c r="AH320">
        <v>3.1851349999999998</v>
      </c>
      <c r="AI320">
        <v>3.258785</v>
      </c>
      <c r="AJ320">
        <v>3.3284739999999999</v>
      </c>
      <c r="AK320">
        <v>3.396242</v>
      </c>
      <c r="AL320">
        <v>3.4657239999999998</v>
      </c>
      <c r="AM320">
        <v>3.5384370000000001</v>
      </c>
      <c r="AN320">
        <v>3.6114190000000002</v>
      </c>
      <c r="AO320" s="1">
        <v>0.02</v>
      </c>
    </row>
    <row r="321" spans="1:41" hidden="1" x14ac:dyDescent="0.2">
      <c r="A321" t="s">
        <v>2704</v>
      </c>
      <c r="B321" t="s">
        <v>13</v>
      </c>
      <c r="C321" t="s">
        <v>2648</v>
      </c>
      <c r="D321" t="s">
        <v>2680</v>
      </c>
      <c r="E321" t="s">
        <v>2669</v>
      </c>
      <c r="F321" t="s">
        <v>2670</v>
      </c>
      <c r="G321" t="s">
        <v>2652</v>
      </c>
      <c r="H321" t="s">
        <v>3193</v>
      </c>
      <c r="I321" t="s">
        <v>186</v>
      </c>
      <c r="K321">
        <v>2.0981529999999999</v>
      </c>
      <c r="L321">
        <v>1.9999</v>
      </c>
      <c r="M321">
        <v>2.0495869999999998</v>
      </c>
      <c r="N321">
        <v>2.1139519999999998</v>
      </c>
      <c r="O321">
        <v>2.1362580000000002</v>
      </c>
      <c r="P321">
        <v>2.169664</v>
      </c>
      <c r="Q321">
        <v>2.226448</v>
      </c>
      <c r="R321">
        <v>2.282775</v>
      </c>
      <c r="S321">
        <v>2.3283200000000002</v>
      </c>
      <c r="T321">
        <v>2.3762819999999998</v>
      </c>
      <c r="U321">
        <v>2.4330379999999998</v>
      </c>
      <c r="V321">
        <v>2.5061939999999998</v>
      </c>
      <c r="W321">
        <v>2.567898</v>
      </c>
      <c r="X321">
        <v>2.6365229999999999</v>
      </c>
      <c r="Y321">
        <v>2.6955100000000001</v>
      </c>
      <c r="Z321">
        <v>2.7401179999999998</v>
      </c>
      <c r="AA321">
        <v>2.7985630000000001</v>
      </c>
      <c r="AB321">
        <v>2.857005</v>
      </c>
      <c r="AC321">
        <v>2.9143029999999999</v>
      </c>
      <c r="AD321">
        <v>2.9824169999999999</v>
      </c>
      <c r="AE321">
        <v>3.0441660000000001</v>
      </c>
      <c r="AF321">
        <v>3.099364</v>
      </c>
      <c r="AG321">
        <v>3.1569660000000002</v>
      </c>
      <c r="AH321">
        <v>3.214334</v>
      </c>
      <c r="AI321">
        <v>3.2719529999999999</v>
      </c>
      <c r="AJ321">
        <v>3.3321710000000002</v>
      </c>
      <c r="AK321">
        <v>3.3824649999999998</v>
      </c>
      <c r="AL321">
        <v>3.4391219999999998</v>
      </c>
      <c r="AM321">
        <v>3.4935160000000001</v>
      </c>
      <c r="AN321">
        <v>3.5433940000000002</v>
      </c>
      <c r="AO321" s="1">
        <v>1.7999999999999999E-2</v>
      </c>
    </row>
    <row r="322" spans="1:41" hidden="1" x14ac:dyDescent="0.2">
      <c r="A322" t="s">
        <v>2704</v>
      </c>
      <c r="B322" t="s">
        <v>15</v>
      </c>
      <c r="C322" t="s">
        <v>2648</v>
      </c>
      <c r="D322" t="s">
        <v>2680</v>
      </c>
      <c r="E322" t="s">
        <v>2669</v>
      </c>
      <c r="F322" t="s">
        <v>2670</v>
      </c>
      <c r="G322" t="s">
        <v>2653</v>
      </c>
      <c r="H322" t="s">
        <v>3194</v>
      </c>
      <c r="I322" t="s">
        <v>186</v>
      </c>
      <c r="K322">
        <v>2.0982319999999999</v>
      </c>
      <c r="L322">
        <v>2.0318239999999999</v>
      </c>
      <c r="M322">
        <v>2.1215790000000001</v>
      </c>
      <c r="N322">
        <v>2.268672</v>
      </c>
      <c r="O322">
        <v>2.1885430000000001</v>
      </c>
      <c r="P322">
        <v>2.2353809999999998</v>
      </c>
      <c r="Q322">
        <v>2.2889650000000001</v>
      </c>
      <c r="R322">
        <v>2.3482949999999998</v>
      </c>
      <c r="S322">
        <v>2.39716</v>
      </c>
      <c r="T322">
        <v>2.4501840000000001</v>
      </c>
      <c r="U322">
        <v>2.4917349999999998</v>
      </c>
      <c r="V322">
        <v>2.5277340000000001</v>
      </c>
      <c r="W322">
        <v>2.5681560000000001</v>
      </c>
      <c r="X322">
        <v>2.6088740000000001</v>
      </c>
      <c r="Y322">
        <v>2.65774</v>
      </c>
      <c r="Z322">
        <v>2.7000069999999998</v>
      </c>
      <c r="AA322">
        <v>2.7484389999999999</v>
      </c>
      <c r="AB322">
        <v>2.8032590000000002</v>
      </c>
      <c r="AC322">
        <v>2.8602859999999999</v>
      </c>
      <c r="AD322">
        <v>2.9192070000000001</v>
      </c>
      <c r="AE322">
        <v>2.9811049999999999</v>
      </c>
      <c r="AF322">
        <v>3.0419480000000001</v>
      </c>
      <c r="AG322">
        <v>3.1063640000000001</v>
      </c>
      <c r="AH322">
        <v>3.173308</v>
      </c>
      <c r="AI322">
        <v>3.2463389999999999</v>
      </c>
      <c r="AJ322">
        <v>3.3122189999999998</v>
      </c>
      <c r="AK322">
        <v>3.384957</v>
      </c>
      <c r="AL322">
        <v>3.460089</v>
      </c>
      <c r="AM322">
        <v>3.5365760000000002</v>
      </c>
      <c r="AN322">
        <v>3.618147</v>
      </c>
      <c r="AO322" s="1">
        <v>1.9E-2</v>
      </c>
    </row>
    <row r="323" spans="1:41" hidden="1" x14ac:dyDescent="0.2">
      <c r="A323" t="s">
        <v>2704</v>
      </c>
      <c r="B323" t="s">
        <v>118</v>
      </c>
      <c r="C323" t="s">
        <v>2648</v>
      </c>
      <c r="D323" t="s">
        <v>2680</v>
      </c>
      <c r="E323" t="s">
        <v>2669</v>
      </c>
      <c r="F323" t="s">
        <v>2671</v>
      </c>
      <c r="I323" t="s">
        <v>186</v>
      </c>
    </row>
    <row r="324" spans="1:41" hidden="1" x14ac:dyDescent="0.2">
      <c r="A324" t="s">
        <v>2704</v>
      </c>
      <c r="B324" t="s">
        <v>11</v>
      </c>
      <c r="C324" t="s">
        <v>2648</v>
      </c>
      <c r="D324" t="s">
        <v>2680</v>
      </c>
      <c r="E324" t="s">
        <v>2669</v>
      </c>
      <c r="F324" t="s">
        <v>2671</v>
      </c>
      <c r="G324" t="s">
        <v>2651</v>
      </c>
      <c r="H324" t="s">
        <v>3195</v>
      </c>
      <c r="I324" t="s">
        <v>186</v>
      </c>
      <c r="K324">
        <v>0.71666399999999997</v>
      </c>
      <c r="L324">
        <v>0.73504000000000003</v>
      </c>
      <c r="M324">
        <v>0.75029400000000002</v>
      </c>
      <c r="N324">
        <v>0.76839900000000005</v>
      </c>
      <c r="O324">
        <v>0.788937</v>
      </c>
      <c r="P324">
        <v>0.80945999999999996</v>
      </c>
      <c r="Q324">
        <v>0.83239399999999997</v>
      </c>
      <c r="R324">
        <v>0.85455099999999995</v>
      </c>
      <c r="S324">
        <v>0.87787400000000004</v>
      </c>
      <c r="T324">
        <v>0.90090700000000001</v>
      </c>
      <c r="U324">
        <v>0.92300800000000005</v>
      </c>
      <c r="V324">
        <v>0.946218</v>
      </c>
      <c r="W324">
        <v>0.96992599999999995</v>
      </c>
      <c r="X324">
        <v>0.99299499999999996</v>
      </c>
      <c r="Y324">
        <v>1.0178720000000001</v>
      </c>
      <c r="Z324">
        <v>1.043312</v>
      </c>
      <c r="AA324">
        <v>1.06792</v>
      </c>
      <c r="AB324">
        <v>1.094794</v>
      </c>
      <c r="AC324">
        <v>1.1221639999999999</v>
      </c>
      <c r="AD324">
        <v>1.150844</v>
      </c>
      <c r="AE324">
        <v>1.1802429999999999</v>
      </c>
      <c r="AF324">
        <v>1.2105250000000001</v>
      </c>
      <c r="AG324">
        <v>1.2417180000000001</v>
      </c>
      <c r="AH324">
        <v>1.273598</v>
      </c>
      <c r="AI324">
        <v>1.306138</v>
      </c>
      <c r="AJ324">
        <v>1.3396779999999999</v>
      </c>
      <c r="AK324">
        <v>1.373974</v>
      </c>
      <c r="AL324">
        <v>1.4092260000000001</v>
      </c>
      <c r="AM324">
        <v>1.4454959999999999</v>
      </c>
      <c r="AN324">
        <v>1.482631</v>
      </c>
      <c r="AO324" s="1">
        <v>2.5000000000000001E-2</v>
      </c>
    </row>
    <row r="325" spans="1:41" hidden="1" x14ac:dyDescent="0.2">
      <c r="A325" t="s">
        <v>2704</v>
      </c>
      <c r="B325" t="s">
        <v>13</v>
      </c>
      <c r="C325" t="s">
        <v>2648</v>
      </c>
      <c r="D325" t="s">
        <v>2680</v>
      </c>
      <c r="E325" t="s">
        <v>2669</v>
      </c>
      <c r="F325" t="s">
        <v>2671</v>
      </c>
      <c r="G325" t="s">
        <v>2652</v>
      </c>
      <c r="H325" t="s">
        <v>3196</v>
      </c>
      <c r="I325" t="s">
        <v>186</v>
      </c>
      <c r="K325">
        <v>0.71666399999999997</v>
      </c>
      <c r="L325">
        <v>0.73484000000000005</v>
      </c>
      <c r="M325">
        <v>0.74964900000000001</v>
      </c>
      <c r="N325">
        <v>0.76737900000000003</v>
      </c>
      <c r="O325">
        <v>0.78814099999999998</v>
      </c>
      <c r="P325">
        <v>0.80953200000000003</v>
      </c>
      <c r="Q325">
        <v>0.83399000000000001</v>
      </c>
      <c r="R325">
        <v>0.85847700000000005</v>
      </c>
      <c r="S325">
        <v>0.88492099999999996</v>
      </c>
      <c r="T325">
        <v>0.91161899999999996</v>
      </c>
      <c r="U325">
        <v>0.93797600000000003</v>
      </c>
      <c r="V325">
        <v>0.96588700000000005</v>
      </c>
      <c r="W325">
        <v>0.99419800000000003</v>
      </c>
      <c r="X325">
        <v>1.0216259999999999</v>
      </c>
      <c r="Y325">
        <v>1.050554</v>
      </c>
      <c r="Z325">
        <v>1.079626</v>
      </c>
      <c r="AA325">
        <v>1.107971</v>
      </c>
      <c r="AB325">
        <v>1.137537</v>
      </c>
      <c r="AC325">
        <v>1.167205</v>
      </c>
      <c r="AD325">
        <v>1.198455</v>
      </c>
      <c r="AE325">
        <v>1.229571</v>
      </c>
      <c r="AF325">
        <v>1.261082</v>
      </c>
      <c r="AG325">
        <v>1.292565</v>
      </c>
      <c r="AH325">
        <v>1.324219</v>
      </c>
      <c r="AI325">
        <v>1.3556999999999999</v>
      </c>
      <c r="AJ325">
        <v>1.38798</v>
      </c>
      <c r="AK325">
        <v>1.41927</v>
      </c>
      <c r="AL325">
        <v>1.450377</v>
      </c>
      <c r="AM325">
        <v>1.4812000000000001</v>
      </c>
      <c r="AN325">
        <v>1.511145</v>
      </c>
      <c r="AO325" s="1">
        <v>2.5999999999999999E-2</v>
      </c>
    </row>
    <row r="326" spans="1:41" hidden="1" x14ac:dyDescent="0.2">
      <c r="A326" t="s">
        <v>2704</v>
      </c>
      <c r="B326" t="s">
        <v>15</v>
      </c>
      <c r="C326" t="s">
        <v>2648</v>
      </c>
      <c r="D326" t="s">
        <v>2680</v>
      </c>
      <c r="E326" t="s">
        <v>2669</v>
      </c>
      <c r="F326" t="s">
        <v>2671</v>
      </c>
      <c r="G326" t="s">
        <v>2653</v>
      </c>
      <c r="H326" t="s">
        <v>3197</v>
      </c>
      <c r="I326" t="s">
        <v>186</v>
      </c>
      <c r="K326">
        <v>0.71666399999999997</v>
      </c>
      <c r="L326">
        <v>0.73543700000000001</v>
      </c>
      <c r="M326">
        <v>0.750969</v>
      </c>
      <c r="N326">
        <v>0.76923799999999998</v>
      </c>
      <c r="O326">
        <v>0.79012199999999999</v>
      </c>
      <c r="P326">
        <v>0.80982799999999999</v>
      </c>
      <c r="Q326">
        <v>0.83080900000000002</v>
      </c>
      <c r="R326">
        <v>0.849993</v>
      </c>
      <c r="S326">
        <v>0.86969099999999999</v>
      </c>
      <c r="T326">
        <v>0.88810100000000003</v>
      </c>
      <c r="U326">
        <v>0.90458700000000003</v>
      </c>
      <c r="V326">
        <v>0.92150100000000001</v>
      </c>
      <c r="W326">
        <v>0.93859999999999999</v>
      </c>
      <c r="X326">
        <v>0.95498099999999997</v>
      </c>
      <c r="Y326">
        <v>0.973383</v>
      </c>
      <c r="Z326">
        <v>0.99298500000000001</v>
      </c>
      <c r="AA326">
        <v>1.0124759999999999</v>
      </c>
      <c r="AB326">
        <v>1.034653</v>
      </c>
      <c r="AC326">
        <v>1.057984</v>
      </c>
      <c r="AD326">
        <v>1.0826420000000001</v>
      </c>
      <c r="AE326">
        <v>1.1084750000000001</v>
      </c>
      <c r="AF326">
        <v>1.135473</v>
      </c>
      <c r="AG326">
        <v>1.163672</v>
      </c>
      <c r="AH326">
        <v>1.1932210000000001</v>
      </c>
      <c r="AI326">
        <v>1.2238979999999999</v>
      </c>
      <c r="AJ326">
        <v>1.2559340000000001</v>
      </c>
      <c r="AK326">
        <v>1.2892440000000001</v>
      </c>
      <c r="AL326">
        <v>1.3238799999999999</v>
      </c>
      <c r="AM326">
        <v>1.3598269999999999</v>
      </c>
      <c r="AN326">
        <v>1.397079</v>
      </c>
      <c r="AO326" s="1">
        <v>2.3E-2</v>
      </c>
    </row>
    <row r="327" spans="1:41" hidden="1" x14ac:dyDescent="0.2">
      <c r="A327" t="s">
        <v>2704</v>
      </c>
      <c r="B327" t="s">
        <v>122</v>
      </c>
    </row>
    <row r="328" spans="1:41" hidden="1" x14ac:dyDescent="0.2">
      <c r="A328" t="s">
        <v>2704</v>
      </c>
      <c r="B328" t="s">
        <v>9</v>
      </c>
      <c r="C328" t="s">
        <v>2648</v>
      </c>
      <c r="D328" t="s">
        <v>2680</v>
      </c>
      <c r="E328" t="s">
        <v>2672</v>
      </c>
      <c r="F328" t="s">
        <v>2650</v>
      </c>
      <c r="I328" t="s">
        <v>186</v>
      </c>
    </row>
    <row r="329" spans="1:41" hidden="1" x14ac:dyDescent="0.2">
      <c r="A329" t="s">
        <v>2704</v>
      </c>
      <c r="B329" t="s">
        <v>11</v>
      </c>
      <c r="C329" t="s">
        <v>2648</v>
      </c>
      <c r="D329" t="s">
        <v>2680</v>
      </c>
      <c r="E329" t="s">
        <v>2672</v>
      </c>
      <c r="F329" t="s">
        <v>2650</v>
      </c>
      <c r="G329" t="s">
        <v>2651</v>
      </c>
      <c r="H329" t="s">
        <v>3198</v>
      </c>
      <c r="I329" t="s">
        <v>186</v>
      </c>
      <c r="K329">
        <v>17.856767999999999</v>
      </c>
      <c r="L329">
        <v>20.065269000000001</v>
      </c>
      <c r="M329">
        <v>19.868395</v>
      </c>
      <c r="N329">
        <v>20.507078</v>
      </c>
      <c r="O329">
        <v>20.921800999999999</v>
      </c>
      <c r="P329">
        <v>21.538347000000002</v>
      </c>
      <c r="Q329">
        <v>22.422235000000001</v>
      </c>
      <c r="R329">
        <v>23.541332000000001</v>
      </c>
      <c r="S329">
        <v>24.603897</v>
      </c>
      <c r="T329">
        <v>25.697482999999998</v>
      </c>
      <c r="U329">
        <v>26.791212000000002</v>
      </c>
      <c r="V329">
        <v>27.817326999999999</v>
      </c>
      <c r="W329">
        <v>28.865393000000001</v>
      </c>
      <c r="X329">
        <v>29.830055000000002</v>
      </c>
      <c r="Y329">
        <v>30.728570999999999</v>
      </c>
      <c r="Z329">
        <v>31.655398999999999</v>
      </c>
      <c r="AA329">
        <v>32.635216</v>
      </c>
      <c r="AB329">
        <v>33.636828999999999</v>
      </c>
      <c r="AC329">
        <v>34.565807</v>
      </c>
      <c r="AD329">
        <v>35.734668999999997</v>
      </c>
      <c r="AE329">
        <v>36.857159000000003</v>
      </c>
      <c r="AF329">
        <v>37.825812999999997</v>
      </c>
      <c r="AG329">
        <v>38.962840999999997</v>
      </c>
      <c r="AH329">
        <v>40.193634000000003</v>
      </c>
      <c r="AI329">
        <v>41.250084000000001</v>
      </c>
      <c r="AJ329">
        <v>42.385323</v>
      </c>
      <c r="AK329">
        <v>43.500453999999998</v>
      </c>
      <c r="AL329">
        <v>44.586863999999998</v>
      </c>
      <c r="AM329">
        <v>45.604182999999999</v>
      </c>
      <c r="AN329">
        <v>46.605186000000003</v>
      </c>
      <c r="AO329" s="1">
        <v>3.4000000000000002E-2</v>
      </c>
    </row>
    <row r="330" spans="1:41" hidden="1" x14ac:dyDescent="0.2">
      <c r="A330" t="s">
        <v>2704</v>
      </c>
      <c r="B330" t="s">
        <v>13</v>
      </c>
      <c r="C330" t="s">
        <v>2648</v>
      </c>
      <c r="D330" t="s">
        <v>2680</v>
      </c>
      <c r="E330" t="s">
        <v>2672</v>
      </c>
      <c r="F330" t="s">
        <v>2650</v>
      </c>
      <c r="G330" t="s">
        <v>2652</v>
      </c>
      <c r="H330" t="s">
        <v>3199</v>
      </c>
      <c r="I330" t="s">
        <v>186</v>
      </c>
      <c r="K330">
        <v>17.856542999999999</v>
      </c>
      <c r="L330">
        <v>19.641611000000001</v>
      </c>
      <c r="M330">
        <v>19.080061000000001</v>
      </c>
      <c r="N330">
        <v>19.071714</v>
      </c>
      <c r="O330">
        <v>19.051497999999999</v>
      </c>
      <c r="P330">
        <v>19.280847999999999</v>
      </c>
      <c r="Q330">
        <v>19.719850999999998</v>
      </c>
      <c r="R330">
        <v>20.407705</v>
      </c>
      <c r="S330">
        <v>21.244112000000001</v>
      </c>
      <c r="T330">
        <v>22.071484000000002</v>
      </c>
      <c r="U330">
        <v>22.890982000000001</v>
      </c>
      <c r="V330">
        <v>23.882041999999998</v>
      </c>
      <c r="W330">
        <v>24.953810000000001</v>
      </c>
      <c r="X330">
        <v>25.834032000000001</v>
      </c>
      <c r="Y330">
        <v>26.583454</v>
      </c>
      <c r="Z330">
        <v>27.346972999999998</v>
      </c>
      <c r="AA330">
        <v>28.211084</v>
      </c>
      <c r="AB330">
        <v>29.165030000000002</v>
      </c>
      <c r="AC330">
        <v>29.990888999999999</v>
      </c>
      <c r="AD330">
        <v>31.062010000000001</v>
      </c>
      <c r="AE330">
        <v>31.976994000000001</v>
      </c>
      <c r="AF330">
        <v>32.823875000000001</v>
      </c>
      <c r="AG330">
        <v>33.656776000000001</v>
      </c>
      <c r="AH330">
        <v>34.447074999999998</v>
      </c>
      <c r="AI330">
        <v>35.214455000000001</v>
      </c>
      <c r="AJ330">
        <v>35.939624999999999</v>
      </c>
      <c r="AK330">
        <v>36.537242999999997</v>
      </c>
      <c r="AL330">
        <v>37.103065000000001</v>
      </c>
      <c r="AM330">
        <v>37.859797999999998</v>
      </c>
      <c r="AN330">
        <v>38.545169999999999</v>
      </c>
      <c r="AO330" s="1">
        <v>2.7E-2</v>
      </c>
    </row>
    <row r="331" spans="1:41" hidden="1" x14ac:dyDescent="0.2">
      <c r="A331" t="s">
        <v>2704</v>
      </c>
      <c r="B331" t="s">
        <v>15</v>
      </c>
      <c r="C331" t="s">
        <v>2648</v>
      </c>
      <c r="D331" t="s">
        <v>2680</v>
      </c>
      <c r="E331" t="s">
        <v>2672</v>
      </c>
      <c r="F331" t="s">
        <v>2650</v>
      </c>
      <c r="G331" t="s">
        <v>2653</v>
      </c>
      <c r="H331" t="s">
        <v>3200</v>
      </c>
      <c r="I331" t="s">
        <v>186</v>
      </c>
      <c r="K331">
        <v>17.857033000000001</v>
      </c>
      <c r="L331">
        <v>20.500332</v>
      </c>
      <c r="M331">
        <v>20.963847999999999</v>
      </c>
      <c r="N331">
        <v>22.499796</v>
      </c>
      <c r="O331">
        <v>23.834011</v>
      </c>
      <c r="P331">
        <v>25.182220000000001</v>
      </c>
      <c r="Q331">
        <v>26.543513999999998</v>
      </c>
      <c r="R331">
        <v>28.013034999999999</v>
      </c>
      <c r="S331">
        <v>29.976519</v>
      </c>
      <c r="T331">
        <v>31.681082</v>
      </c>
      <c r="U331">
        <v>33.309215999999999</v>
      </c>
      <c r="V331">
        <v>34.844150999999997</v>
      </c>
      <c r="W331">
        <v>36.296387000000003</v>
      </c>
      <c r="X331">
        <v>37.647120999999999</v>
      </c>
      <c r="Y331">
        <v>38.768329999999999</v>
      </c>
      <c r="Z331">
        <v>40.101478999999998</v>
      </c>
      <c r="AA331">
        <v>41.298149000000002</v>
      </c>
      <c r="AB331">
        <v>42.582763999999997</v>
      </c>
      <c r="AC331">
        <v>43.914473999999998</v>
      </c>
      <c r="AD331">
        <v>45.036239999999999</v>
      </c>
      <c r="AE331">
        <v>46.084358000000002</v>
      </c>
      <c r="AF331">
        <v>47.104438999999999</v>
      </c>
      <c r="AG331">
        <v>48.354816</v>
      </c>
      <c r="AH331">
        <v>49.892646999999997</v>
      </c>
      <c r="AI331">
        <v>51.569983999999998</v>
      </c>
      <c r="AJ331">
        <v>53.161037</v>
      </c>
      <c r="AK331">
        <v>54.717723999999997</v>
      </c>
      <c r="AL331">
        <v>56.194110999999999</v>
      </c>
      <c r="AM331">
        <v>57.829425999999998</v>
      </c>
      <c r="AN331">
        <v>59.355362</v>
      </c>
      <c r="AO331" s="1">
        <v>4.2000000000000003E-2</v>
      </c>
    </row>
    <row r="332" spans="1:41" hidden="1" x14ac:dyDescent="0.2">
      <c r="A332" t="s">
        <v>2704</v>
      </c>
      <c r="B332" t="s">
        <v>79</v>
      </c>
      <c r="C332" t="s">
        <v>2648</v>
      </c>
      <c r="D332" t="s">
        <v>2680</v>
      </c>
      <c r="E332" t="s">
        <v>2672</v>
      </c>
      <c r="F332" t="s">
        <v>2665</v>
      </c>
      <c r="I332" t="s">
        <v>186</v>
      </c>
    </row>
    <row r="333" spans="1:41" hidden="1" x14ac:dyDescent="0.2">
      <c r="A333" t="s">
        <v>2704</v>
      </c>
      <c r="B333" t="s">
        <v>11</v>
      </c>
      <c r="C333" t="s">
        <v>2648</v>
      </c>
      <c r="D333" t="s">
        <v>2680</v>
      </c>
      <c r="E333" t="s">
        <v>2672</v>
      </c>
      <c r="F333" t="s">
        <v>2665</v>
      </c>
      <c r="G333" t="s">
        <v>2651</v>
      </c>
      <c r="H333" t="s">
        <v>3201</v>
      </c>
      <c r="I333" t="s">
        <v>186</v>
      </c>
      <c r="K333">
        <v>25.084902</v>
      </c>
      <c r="L333">
        <v>25.690491000000002</v>
      </c>
      <c r="M333">
        <v>27.144221999999999</v>
      </c>
      <c r="N333">
        <v>27.488786999999999</v>
      </c>
      <c r="O333">
        <v>27.793215</v>
      </c>
      <c r="P333">
        <v>28.757964999999999</v>
      </c>
      <c r="Q333">
        <v>29.845814000000001</v>
      </c>
      <c r="R333">
        <v>30.932525999999999</v>
      </c>
      <c r="S333">
        <v>31.946009</v>
      </c>
      <c r="T333">
        <v>33.539299</v>
      </c>
      <c r="U333">
        <v>34.799007000000003</v>
      </c>
      <c r="V333">
        <v>36.013103000000001</v>
      </c>
      <c r="W333">
        <v>36.979773999999999</v>
      </c>
      <c r="X333">
        <v>38.278652000000001</v>
      </c>
      <c r="Y333">
        <v>39.469830000000002</v>
      </c>
      <c r="Z333">
        <v>40.366366999999997</v>
      </c>
      <c r="AA333">
        <v>41.492203000000003</v>
      </c>
      <c r="AB333">
        <v>42.951507999999997</v>
      </c>
      <c r="AC333">
        <v>43.851272999999999</v>
      </c>
      <c r="AD333">
        <v>45.212589000000001</v>
      </c>
      <c r="AE333">
        <v>46.533802000000001</v>
      </c>
      <c r="AF333">
        <v>47.638511999999999</v>
      </c>
      <c r="AG333">
        <v>49.199112</v>
      </c>
      <c r="AH333">
        <v>50.819831999999998</v>
      </c>
      <c r="AI333">
        <v>52.121856999999999</v>
      </c>
      <c r="AJ333">
        <v>53.770096000000002</v>
      </c>
      <c r="AK333">
        <v>55.178677</v>
      </c>
      <c r="AL333">
        <v>56.291584</v>
      </c>
      <c r="AM333">
        <v>57.627429999999997</v>
      </c>
      <c r="AN333">
        <v>58.904358000000002</v>
      </c>
      <c r="AO333" s="1">
        <v>0.03</v>
      </c>
    </row>
    <row r="334" spans="1:41" hidden="1" x14ac:dyDescent="0.2">
      <c r="A334" t="s">
        <v>2704</v>
      </c>
      <c r="B334" t="s">
        <v>13</v>
      </c>
      <c r="C334" t="s">
        <v>2648</v>
      </c>
      <c r="D334" t="s">
        <v>2680</v>
      </c>
      <c r="E334" t="s">
        <v>2672</v>
      </c>
      <c r="F334" t="s">
        <v>2665</v>
      </c>
      <c r="G334" t="s">
        <v>2652</v>
      </c>
      <c r="H334" t="s">
        <v>3202</v>
      </c>
      <c r="I334" t="s">
        <v>186</v>
      </c>
      <c r="K334">
        <v>25.084902</v>
      </c>
      <c r="L334">
        <v>25.683519</v>
      </c>
      <c r="M334">
        <v>26.642106999999999</v>
      </c>
      <c r="N334">
        <v>26.304701000000001</v>
      </c>
      <c r="O334">
        <v>26.520517000000002</v>
      </c>
      <c r="P334">
        <v>27.403824</v>
      </c>
      <c r="Q334">
        <v>28.554276000000002</v>
      </c>
      <c r="R334">
        <v>29.327819999999999</v>
      </c>
      <c r="S334">
        <v>30.362877000000001</v>
      </c>
      <c r="T334">
        <v>31.669407</v>
      </c>
      <c r="U334">
        <v>33.050460999999999</v>
      </c>
      <c r="V334">
        <v>34.202553000000002</v>
      </c>
      <c r="W334">
        <v>34.807808000000001</v>
      </c>
      <c r="X334">
        <v>36.033088999999997</v>
      </c>
      <c r="Y334">
        <v>36.980964999999998</v>
      </c>
      <c r="Z334">
        <v>37.549919000000003</v>
      </c>
      <c r="AA334">
        <v>38.254738000000003</v>
      </c>
      <c r="AB334">
        <v>39.943474000000002</v>
      </c>
      <c r="AC334">
        <v>40.642094</v>
      </c>
      <c r="AD334">
        <v>42.818668000000002</v>
      </c>
      <c r="AE334">
        <v>43.984470000000002</v>
      </c>
      <c r="AF334">
        <v>45.067478000000001</v>
      </c>
      <c r="AG334">
        <v>46.352210999999997</v>
      </c>
      <c r="AH334">
        <v>47.497481999999998</v>
      </c>
      <c r="AI334">
        <v>48.570827000000001</v>
      </c>
      <c r="AJ334">
        <v>49.471130000000002</v>
      </c>
      <c r="AK334">
        <v>50.218552000000003</v>
      </c>
      <c r="AL334">
        <v>51.510288000000003</v>
      </c>
      <c r="AM334">
        <v>52.962887000000002</v>
      </c>
      <c r="AN334">
        <v>54.410465000000002</v>
      </c>
      <c r="AO334" s="1">
        <v>2.7E-2</v>
      </c>
    </row>
    <row r="335" spans="1:41" hidden="1" x14ac:dyDescent="0.2">
      <c r="A335" t="s">
        <v>2704</v>
      </c>
      <c r="B335" t="s">
        <v>15</v>
      </c>
      <c r="C335" t="s">
        <v>2648</v>
      </c>
      <c r="D335" t="s">
        <v>2680</v>
      </c>
      <c r="E335" t="s">
        <v>2672</v>
      </c>
      <c r="F335" t="s">
        <v>2665</v>
      </c>
      <c r="G335" t="s">
        <v>2653</v>
      </c>
      <c r="H335" t="s">
        <v>3203</v>
      </c>
      <c r="I335" t="s">
        <v>186</v>
      </c>
      <c r="K335">
        <v>25.084902</v>
      </c>
      <c r="L335">
        <v>25.704388000000002</v>
      </c>
      <c r="M335">
        <v>27.036042999999999</v>
      </c>
      <c r="N335">
        <v>28.634840000000001</v>
      </c>
      <c r="O335">
        <v>29.546156</v>
      </c>
      <c r="P335">
        <v>30.614794</v>
      </c>
      <c r="Q335">
        <v>31.847479</v>
      </c>
      <c r="R335">
        <v>33.091366000000001</v>
      </c>
      <c r="S335">
        <v>35.050559999999997</v>
      </c>
      <c r="T335">
        <v>36.465679000000002</v>
      </c>
      <c r="U335">
        <v>37.658085</v>
      </c>
      <c r="V335">
        <v>38.961449000000002</v>
      </c>
      <c r="W335">
        <v>40.087989999999998</v>
      </c>
      <c r="X335">
        <v>41.245368999999997</v>
      </c>
      <c r="Y335">
        <v>42.152706000000002</v>
      </c>
      <c r="Z335">
        <v>43.188026000000001</v>
      </c>
      <c r="AA335">
        <v>44.348267</v>
      </c>
      <c r="AB335">
        <v>45.334431000000002</v>
      </c>
      <c r="AC335">
        <v>46.533962000000002</v>
      </c>
      <c r="AD335">
        <v>46.928733999999999</v>
      </c>
      <c r="AE335">
        <v>47.709941999999998</v>
      </c>
      <c r="AF335">
        <v>49.371513</v>
      </c>
      <c r="AG335">
        <v>50.953346000000003</v>
      </c>
      <c r="AH335">
        <v>52.343345999999997</v>
      </c>
      <c r="AI335">
        <v>54.321499000000003</v>
      </c>
      <c r="AJ335">
        <v>55.369396000000002</v>
      </c>
      <c r="AK335">
        <v>56.638496000000004</v>
      </c>
      <c r="AL335">
        <v>57.554214000000002</v>
      </c>
      <c r="AM335">
        <v>59.393501000000001</v>
      </c>
      <c r="AN335">
        <v>61.178294999999999</v>
      </c>
      <c r="AO335" s="1">
        <v>3.1E-2</v>
      </c>
    </row>
    <row r="336" spans="1:41" hidden="1" x14ac:dyDescent="0.2">
      <c r="A336" t="s">
        <v>2704</v>
      </c>
      <c r="B336" t="s">
        <v>83</v>
      </c>
      <c r="C336" t="s">
        <v>2648</v>
      </c>
      <c r="D336" t="s">
        <v>2680</v>
      </c>
      <c r="E336" t="s">
        <v>2672</v>
      </c>
      <c r="F336" t="s">
        <v>2666</v>
      </c>
      <c r="I336" t="s">
        <v>186</v>
      </c>
    </row>
    <row r="337" spans="1:41" hidden="1" x14ac:dyDescent="0.2">
      <c r="A337" t="s">
        <v>2704</v>
      </c>
      <c r="B337" t="s">
        <v>11</v>
      </c>
      <c r="C337" t="s">
        <v>2648</v>
      </c>
      <c r="D337" t="s">
        <v>2680</v>
      </c>
      <c r="E337" t="s">
        <v>2672</v>
      </c>
      <c r="F337" t="s">
        <v>2666</v>
      </c>
      <c r="G337" t="s">
        <v>2651</v>
      </c>
      <c r="H337" t="s">
        <v>3204</v>
      </c>
      <c r="I337" t="s">
        <v>186</v>
      </c>
      <c r="K337">
        <v>25.556322000000002</v>
      </c>
      <c r="L337">
        <v>25.114944000000001</v>
      </c>
      <c r="M337">
        <v>22.64348</v>
      </c>
      <c r="N337">
        <v>22.941192999999998</v>
      </c>
      <c r="O337">
        <v>23.190688999999999</v>
      </c>
      <c r="P337">
        <v>23.980281999999999</v>
      </c>
      <c r="Q337">
        <v>24.866249</v>
      </c>
      <c r="R337">
        <v>25.771652</v>
      </c>
      <c r="S337">
        <v>26.616040999999999</v>
      </c>
      <c r="T337">
        <v>27.943504000000001</v>
      </c>
      <c r="U337">
        <v>28.957926</v>
      </c>
      <c r="V337">
        <v>29.931999000000001</v>
      </c>
      <c r="W337">
        <v>30.772653999999999</v>
      </c>
      <c r="X337">
        <v>31.738222</v>
      </c>
      <c r="Y337">
        <v>32.573582000000002</v>
      </c>
      <c r="Z337">
        <v>33.550179</v>
      </c>
      <c r="AA337">
        <v>34.527667999999998</v>
      </c>
      <c r="AB337">
        <v>35.698791999999997</v>
      </c>
      <c r="AC337">
        <v>36.490757000000002</v>
      </c>
      <c r="AD337">
        <v>37.669189000000003</v>
      </c>
      <c r="AE337">
        <v>38.758212999999998</v>
      </c>
      <c r="AF337">
        <v>39.690361000000003</v>
      </c>
      <c r="AG337">
        <v>40.990585000000003</v>
      </c>
      <c r="AH337">
        <v>42.340904000000002</v>
      </c>
      <c r="AI337">
        <v>43.425690000000003</v>
      </c>
      <c r="AJ337">
        <v>44.798931000000003</v>
      </c>
      <c r="AK337">
        <v>45.972499999999997</v>
      </c>
      <c r="AL337">
        <v>46.899723000000002</v>
      </c>
      <c r="AM337">
        <v>48.012695000000001</v>
      </c>
      <c r="AN337">
        <v>49.076571999999999</v>
      </c>
      <c r="AO337" s="1">
        <v>2.3E-2</v>
      </c>
    </row>
    <row r="338" spans="1:41" hidden="1" x14ac:dyDescent="0.2">
      <c r="A338" t="s">
        <v>2704</v>
      </c>
      <c r="B338" t="s">
        <v>13</v>
      </c>
      <c r="C338" t="s">
        <v>2648</v>
      </c>
      <c r="D338" t="s">
        <v>2680</v>
      </c>
      <c r="E338" t="s">
        <v>2672</v>
      </c>
      <c r="F338" t="s">
        <v>2666</v>
      </c>
      <c r="G338" t="s">
        <v>2652</v>
      </c>
      <c r="H338" t="s">
        <v>3205</v>
      </c>
      <c r="I338" t="s">
        <v>186</v>
      </c>
      <c r="K338">
        <v>25.556319999999999</v>
      </c>
      <c r="L338">
        <v>25.108131</v>
      </c>
      <c r="M338">
        <v>22.280277000000002</v>
      </c>
      <c r="N338">
        <v>22.005420999999998</v>
      </c>
      <c r="O338">
        <v>22.164639999999999</v>
      </c>
      <c r="P338">
        <v>22.826882999999999</v>
      </c>
      <c r="Q338">
        <v>23.708020999999999</v>
      </c>
      <c r="R338">
        <v>24.451716999999999</v>
      </c>
      <c r="S338">
        <v>25.268961000000001</v>
      </c>
      <c r="T338">
        <v>26.291609000000001</v>
      </c>
      <c r="U338">
        <v>27.192979999999999</v>
      </c>
      <c r="V338">
        <v>28.156224999999999</v>
      </c>
      <c r="W338">
        <v>28.923743999999999</v>
      </c>
      <c r="X338">
        <v>29.664942</v>
      </c>
      <c r="Y338">
        <v>30.427302999999998</v>
      </c>
      <c r="Z338">
        <v>31.193619000000002</v>
      </c>
      <c r="AA338">
        <v>31.872634999999999</v>
      </c>
      <c r="AB338">
        <v>32.861820000000002</v>
      </c>
      <c r="AC338">
        <v>33.694298000000003</v>
      </c>
      <c r="AD338">
        <v>35.131996000000001</v>
      </c>
      <c r="AE338">
        <v>36.139400000000002</v>
      </c>
      <c r="AF338">
        <v>37.054240999999998</v>
      </c>
      <c r="AG338">
        <v>38.156326</v>
      </c>
      <c r="AH338">
        <v>39.199840999999999</v>
      </c>
      <c r="AI338">
        <v>40.085171000000003</v>
      </c>
      <c r="AJ338">
        <v>41.202488000000002</v>
      </c>
      <c r="AK338">
        <v>41.746250000000003</v>
      </c>
      <c r="AL338">
        <v>42.728569</v>
      </c>
      <c r="AM338">
        <v>44.020972999999998</v>
      </c>
      <c r="AN338">
        <v>45.234935999999998</v>
      </c>
      <c r="AO338" s="1">
        <v>0.02</v>
      </c>
    </row>
    <row r="339" spans="1:41" hidden="1" x14ac:dyDescent="0.2">
      <c r="A339" t="s">
        <v>2704</v>
      </c>
      <c r="B339" t="s">
        <v>15</v>
      </c>
      <c r="C339" t="s">
        <v>2648</v>
      </c>
      <c r="D339" t="s">
        <v>2680</v>
      </c>
      <c r="E339" t="s">
        <v>2672</v>
      </c>
      <c r="F339" t="s">
        <v>2666</v>
      </c>
      <c r="G339" t="s">
        <v>2653</v>
      </c>
      <c r="H339" t="s">
        <v>3206</v>
      </c>
      <c r="I339" t="s">
        <v>186</v>
      </c>
      <c r="K339">
        <v>25.556322000000002</v>
      </c>
      <c r="L339">
        <v>25.128532</v>
      </c>
      <c r="M339">
        <v>22.58522</v>
      </c>
      <c r="N339">
        <v>23.927727000000001</v>
      </c>
      <c r="O339">
        <v>24.685293000000001</v>
      </c>
      <c r="P339">
        <v>25.568331000000001</v>
      </c>
      <c r="Q339">
        <v>26.579423999999999</v>
      </c>
      <c r="R339">
        <v>27.589583999999999</v>
      </c>
      <c r="S339">
        <v>29.249884000000002</v>
      </c>
      <c r="T339">
        <v>30.433142</v>
      </c>
      <c r="U339">
        <v>31.425978000000001</v>
      </c>
      <c r="V339">
        <v>32.513851000000003</v>
      </c>
      <c r="W339">
        <v>33.453921999999999</v>
      </c>
      <c r="X339">
        <v>34.406872</v>
      </c>
      <c r="Y339">
        <v>35.145240999999999</v>
      </c>
      <c r="Z339">
        <v>36.032420999999999</v>
      </c>
      <c r="AA339">
        <v>36.978015999999997</v>
      </c>
      <c r="AB339">
        <v>37.800311999999998</v>
      </c>
      <c r="AC339">
        <v>38.811985</v>
      </c>
      <c r="AD339">
        <v>39.147106000000001</v>
      </c>
      <c r="AE339">
        <v>39.802776000000001</v>
      </c>
      <c r="AF339">
        <v>41.141727000000003</v>
      </c>
      <c r="AG339">
        <v>42.456901999999999</v>
      </c>
      <c r="AH339">
        <v>43.664749</v>
      </c>
      <c r="AI339">
        <v>45.286419000000002</v>
      </c>
      <c r="AJ339">
        <v>46.163795</v>
      </c>
      <c r="AK339">
        <v>47.220039</v>
      </c>
      <c r="AL339">
        <v>48.011386999999999</v>
      </c>
      <c r="AM339">
        <v>49.546005000000001</v>
      </c>
      <c r="AN339">
        <v>51.046211</v>
      </c>
      <c r="AO339" s="1">
        <v>2.4E-2</v>
      </c>
    </row>
    <row r="340" spans="1:41" hidden="1" x14ac:dyDescent="0.2">
      <c r="A340" t="s">
        <v>2704</v>
      </c>
      <c r="B340" t="s">
        <v>87</v>
      </c>
      <c r="C340" t="s">
        <v>2648</v>
      </c>
      <c r="D340" t="s">
        <v>2680</v>
      </c>
      <c r="E340" t="s">
        <v>2672</v>
      </c>
      <c r="F340" t="s">
        <v>2667</v>
      </c>
      <c r="I340" t="s">
        <v>186</v>
      </c>
    </row>
    <row r="341" spans="1:41" hidden="1" x14ac:dyDescent="0.2">
      <c r="A341" t="s">
        <v>2704</v>
      </c>
      <c r="B341" t="s">
        <v>11</v>
      </c>
      <c r="C341" t="s">
        <v>2648</v>
      </c>
      <c r="D341" t="s">
        <v>2680</v>
      </c>
      <c r="E341" t="s">
        <v>2672</v>
      </c>
      <c r="F341" t="s">
        <v>2667</v>
      </c>
      <c r="G341" t="s">
        <v>2651</v>
      </c>
      <c r="H341" t="s">
        <v>3207</v>
      </c>
      <c r="I341" t="s">
        <v>186</v>
      </c>
      <c r="K341">
        <v>14.612163000000001</v>
      </c>
      <c r="L341">
        <v>15.494842999999999</v>
      </c>
      <c r="M341">
        <v>14.667244999999999</v>
      </c>
      <c r="N341">
        <v>16.164389</v>
      </c>
      <c r="O341">
        <v>16.548378</v>
      </c>
      <c r="P341">
        <v>17.081522</v>
      </c>
      <c r="Q341">
        <v>17.770975</v>
      </c>
      <c r="R341">
        <v>18.537686999999998</v>
      </c>
      <c r="S341">
        <v>19.179625999999999</v>
      </c>
      <c r="T341">
        <v>19.597542000000001</v>
      </c>
      <c r="U341">
        <v>20.522646000000002</v>
      </c>
      <c r="V341">
        <v>21.213511</v>
      </c>
      <c r="W341">
        <v>21.851046</v>
      </c>
      <c r="X341">
        <v>22.467815000000002</v>
      </c>
      <c r="Y341">
        <v>23.134640000000001</v>
      </c>
      <c r="Z341">
        <v>23.937424</v>
      </c>
      <c r="AA341">
        <v>24.828661</v>
      </c>
      <c r="AB341">
        <v>25.618376000000001</v>
      </c>
      <c r="AC341">
        <v>26.317948999999999</v>
      </c>
      <c r="AD341">
        <v>27.144209</v>
      </c>
      <c r="AE341">
        <v>27.968201000000001</v>
      </c>
      <c r="AF341">
        <v>28.655415000000001</v>
      </c>
      <c r="AG341">
        <v>29.767689000000001</v>
      </c>
      <c r="AH341">
        <v>30.966353999999999</v>
      </c>
      <c r="AI341">
        <v>31.852169</v>
      </c>
      <c r="AJ341">
        <v>32.934002</v>
      </c>
      <c r="AK341">
        <v>33.827522000000002</v>
      </c>
      <c r="AL341">
        <v>34.552788</v>
      </c>
      <c r="AM341">
        <v>35.437393</v>
      </c>
      <c r="AN341">
        <v>36.101821999999999</v>
      </c>
      <c r="AO341" s="1">
        <v>3.2000000000000001E-2</v>
      </c>
    </row>
    <row r="342" spans="1:41" hidden="1" x14ac:dyDescent="0.2">
      <c r="A342" t="s">
        <v>2704</v>
      </c>
      <c r="B342" t="s">
        <v>13</v>
      </c>
      <c r="C342" t="s">
        <v>2648</v>
      </c>
      <c r="D342" t="s">
        <v>2680</v>
      </c>
      <c r="E342" t="s">
        <v>2672</v>
      </c>
      <c r="F342" t="s">
        <v>2667</v>
      </c>
      <c r="G342" t="s">
        <v>2652</v>
      </c>
      <c r="H342" t="s">
        <v>3208</v>
      </c>
      <c r="I342" t="s">
        <v>186</v>
      </c>
      <c r="K342">
        <v>14.612163000000001</v>
      </c>
      <c r="L342">
        <v>15.490637</v>
      </c>
      <c r="M342">
        <v>14.215667</v>
      </c>
      <c r="N342">
        <v>15.031136999999999</v>
      </c>
      <c r="O342">
        <v>15.307252</v>
      </c>
      <c r="P342">
        <v>15.839358000000001</v>
      </c>
      <c r="Q342">
        <v>16.530293</v>
      </c>
      <c r="R342">
        <v>17.270363</v>
      </c>
      <c r="S342">
        <v>17.923570999999999</v>
      </c>
      <c r="T342">
        <v>18.356387999999999</v>
      </c>
      <c r="U342">
        <v>19.018173000000001</v>
      </c>
      <c r="V342">
        <v>19.708231000000001</v>
      </c>
      <c r="W342">
        <v>20.207079</v>
      </c>
      <c r="X342">
        <v>20.532935999999999</v>
      </c>
      <c r="Y342">
        <v>21.092524000000001</v>
      </c>
      <c r="Z342">
        <v>21.583637</v>
      </c>
      <c r="AA342">
        <v>22.174752999999999</v>
      </c>
      <c r="AB342">
        <v>22.960173000000001</v>
      </c>
      <c r="AC342">
        <v>23.499096000000002</v>
      </c>
      <c r="AD342">
        <v>24.609819000000002</v>
      </c>
      <c r="AE342">
        <v>25.418367</v>
      </c>
      <c r="AF342">
        <v>25.986211999999998</v>
      </c>
      <c r="AG342">
        <v>27.116947</v>
      </c>
      <c r="AH342">
        <v>27.951187000000001</v>
      </c>
      <c r="AI342">
        <v>28.668036000000001</v>
      </c>
      <c r="AJ342">
        <v>29.676535000000001</v>
      </c>
      <c r="AK342">
        <v>30.075773000000002</v>
      </c>
      <c r="AL342">
        <v>30.800518</v>
      </c>
      <c r="AM342">
        <v>31.869378999999999</v>
      </c>
      <c r="AN342">
        <v>32.719417999999997</v>
      </c>
      <c r="AO342" s="1">
        <v>2.8000000000000001E-2</v>
      </c>
    </row>
    <row r="343" spans="1:41" hidden="1" x14ac:dyDescent="0.2">
      <c r="A343" t="s">
        <v>2704</v>
      </c>
      <c r="B343" t="s">
        <v>15</v>
      </c>
      <c r="C343" t="s">
        <v>2648</v>
      </c>
      <c r="D343" t="s">
        <v>2680</v>
      </c>
      <c r="E343" t="s">
        <v>2672</v>
      </c>
      <c r="F343" t="s">
        <v>2667</v>
      </c>
      <c r="G343" t="s">
        <v>2653</v>
      </c>
      <c r="H343" t="s">
        <v>3209</v>
      </c>
      <c r="I343" t="s">
        <v>186</v>
      </c>
      <c r="K343">
        <v>14.612163000000001</v>
      </c>
      <c r="L343">
        <v>15.503223999999999</v>
      </c>
      <c r="M343">
        <v>14.606702</v>
      </c>
      <c r="N343">
        <v>16.438053</v>
      </c>
      <c r="O343">
        <v>17.257815999999998</v>
      </c>
      <c r="P343">
        <v>17.948912</v>
      </c>
      <c r="Q343">
        <v>18.716747000000002</v>
      </c>
      <c r="R343">
        <v>19.810272000000001</v>
      </c>
      <c r="S343">
        <v>21.419377999999998</v>
      </c>
      <c r="T343">
        <v>22.157806000000001</v>
      </c>
      <c r="U343">
        <v>23.124797999999998</v>
      </c>
      <c r="V343">
        <v>23.969415999999999</v>
      </c>
      <c r="W343">
        <v>24.730867</v>
      </c>
      <c r="X343">
        <v>25.375923</v>
      </c>
      <c r="Y343">
        <v>25.917210000000001</v>
      </c>
      <c r="Z343">
        <v>26.634014000000001</v>
      </c>
      <c r="AA343">
        <v>27.525738</v>
      </c>
      <c r="AB343">
        <v>28.180958</v>
      </c>
      <c r="AC343">
        <v>28.920807</v>
      </c>
      <c r="AD343">
        <v>29.086880000000001</v>
      </c>
      <c r="AE343">
        <v>29.698425</v>
      </c>
      <c r="AF343">
        <v>30.491671</v>
      </c>
      <c r="AG343">
        <v>31.631671999999998</v>
      </c>
      <c r="AH343">
        <v>32.664776000000003</v>
      </c>
      <c r="AI343">
        <v>34.021026999999997</v>
      </c>
      <c r="AJ343">
        <v>35.010159000000002</v>
      </c>
      <c r="AK343">
        <v>35.986721000000003</v>
      </c>
      <c r="AL343">
        <v>36.564639999999997</v>
      </c>
      <c r="AM343">
        <v>37.533054</v>
      </c>
      <c r="AN343">
        <v>38.590038</v>
      </c>
      <c r="AO343" s="1">
        <v>3.4000000000000002E-2</v>
      </c>
    </row>
    <row r="344" spans="1:41" hidden="1" x14ac:dyDescent="0.2">
      <c r="A344" t="s">
        <v>2704</v>
      </c>
      <c r="B344" t="s">
        <v>17</v>
      </c>
      <c r="C344" t="s">
        <v>2648</v>
      </c>
      <c r="D344" t="s">
        <v>2680</v>
      </c>
      <c r="E344" t="s">
        <v>2672</v>
      </c>
      <c r="F344" t="s">
        <v>2654</v>
      </c>
      <c r="I344" t="s">
        <v>186</v>
      </c>
    </row>
    <row r="345" spans="1:41" hidden="1" x14ac:dyDescent="0.2">
      <c r="A345" t="s">
        <v>2704</v>
      </c>
      <c r="B345" t="s">
        <v>11</v>
      </c>
      <c r="C345" t="s">
        <v>2648</v>
      </c>
      <c r="D345" t="s">
        <v>2680</v>
      </c>
      <c r="E345" t="s">
        <v>2672</v>
      </c>
      <c r="F345" t="s">
        <v>2654</v>
      </c>
      <c r="G345" t="s">
        <v>2651</v>
      </c>
      <c r="H345" t="s">
        <v>3210</v>
      </c>
      <c r="I345" t="s">
        <v>186</v>
      </c>
      <c r="K345">
        <v>22.645392999999999</v>
      </c>
      <c r="L345">
        <v>22.502026000000001</v>
      </c>
      <c r="M345">
        <v>21.959423000000001</v>
      </c>
      <c r="N345">
        <v>23.201639</v>
      </c>
      <c r="O345">
        <v>23.631643</v>
      </c>
      <c r="P345">
        <v>24.106059999999999</v>
      </c>
      <c r="Q345">
        <v>24.701429000000001</v>
      </c>
      <c r="R345">
        <v>25.5291</v>
      </c>
      <c r="S345">
        <v>26.288530000000002</v>
      </c>
      <c r="T345">
        <v>26.845648000000001</v>
      </c>
      <c r="U345">
        <v>27.786746999999998</v>
      </c>
      <c r="V345">
        <v>28.518243999999999</v>
      </c>
      <c r="W345">
        <v>29.250862000000001</v>
      </c>
      <c r="X345">
        <v>29.937351</v>
      </c>
      <c r="Y345">
        <v>30.717403000000001</v>
      </c>
      <c r="Z345">
        <v>31.620991</v>
      </c>
      <c r="AA345">
        <v>32.614193</v>
      </c>
      <c r="AB345">
        <v>33.517868</v>
      </c>
      <c r="AC345">
        <v>34.351222999999997</v>
      </c>
      <c r="AD345">
        <v>35.433112999999999</v>
      </c>
      <c r="AE345">
        <v>36.397258999999998</v>
      </c>
      <c r="AF345">
        <v>37.228344</v>
      </c>
      <c r="AG345">
        <v>38.500717000000002</v>
      </c>
      <c r="AH345">
        <v>39.836982999999996</v>
      </c>
      <c r="AI345">
        <v>40.890777999999997</v>
      </c>
      <c r="AJ345">
        <v>42.123466000000001</v>
      </c>
      <c r="AK345">
        <v>43.163525</v>
      </c>
      <c r="AL345">
        <v>44.049281999999998</v>
      </c>
      <c r="AM345">
        <v>44.976523999999998</v>
      </c>
      <c r="AN345">
        <v>45.827801000000001</v>
      </c>
      <c r="AO345" s="1">
        <v>2.5000000000000001E-2</v>
      </c>
    </row>
    <row r="346" spans="1:41" hidden="1" x14ac:dyDescent="0.2">
      <c r="A346" t="s">
        <v>2704</v>
      </c>
      <c r="B346" t="s">
        <v>13</v>
      </c>
      <c r="C346" t="s">
        <v>2648</v>
      </c>
      <c r="D346" t="s">
        <v>2680</v>
      </c>
      <c r="E346" t="s">
        <v>2672</v>
      </c>
      <c r="F346" t="s">
        <v>2654</v>
      </c>
      <c r="G346" t="s">
        <v>2652</v>
      </c>
      <c r="H346" t="s">
        <v>3211</v>
      </c>
      <c r="I346" t="s">
        <v>186</v>
      </c>
      <c r="K346">
        <v>22.645378000000001</v>
      </c>
      <c r="L346">
        <v>22.502580999999999</v>
      </c>
      <c r="M346">
        <v>21.462336000000001</v>
      </c>
      <c r="N346">
        <v>22.167475</v>
      </c>
      <c r="O346">
        <v>22.510565</v>
      </c>
      <c r="P346">
        <v>23.001097000000001</v>
      </c>
      <c r="Q346">
        <v>23.682644</v>
      </c>
      <c r="R346">
        <v>24.494264999999999</v>
      </c>
      <c r="S346">
        <v>25.242208000000002</v>
      </c>
      <c r="T346">
        <v>25.822067000000001</v>
      </c>
      <c r="U346">
        <v>26.532446</v>
      </c>
      <c r="V346">
        <v>27.290704999999999</v>
      </c>
      <c r="W346">
        <v>28.018898</v>
      </c>
      <c r="X346">
        <v>28.497357999999998</v>
      </c>
      <c r="Y346">
        <v>29.165937</v>
      </c>
      <c r="Z346">
        <v>29.847818</v>
      </c>
      <c r="AA346">
        <v>30.58914</v>
      </c>
      <c r="AB346">
        <v>31.401335</v>
      </c>
      <c r="AC346">
        <v>32.126350000000002</v>
      </c>
      <c r="AD346">
        <v>33.354514999999999</v>
      </c>
      <c r="AE346">
        <v>34.3367</v>
      </c>
      <c r="AF346">
        <v>35.120598000000001</v>
      </c>
      <c r="AG346">
        <v>36.313732000000002</v>
      </c>
      <c r="AH346">
        <v>37.296177</v>
      </c>
      <c r="AI346">
        <v>38.15155</v>
      </c>
      <c r="AJ346">
        <v>39.379196</v>
      </c>
      <c r="AK346">
        <v>39.907848000000001</v>
      </c>
      <c r="AL346">
        <v>40.752422000000003</v>
      </c>
      <c r="AM346">
        <v>41.886527999999998</v>
      </c>
      <c r="AN346">
        <v>42.744883999999999</v>
      </c>
      <c r="AO346" s="1">
        <v>2.1999999999999999E-2</v>
      </c>
    </row>
    <row r="347" spans="1:41" hidden="1" x14ac:dyDescent="0.2">
      <c r="A347" t="s">
        <v>2704</v>
      </c>
      <c r="B347" t="s">
        <v>15</v>
      </c>
      <c r="C347" t="s">
        <v>2648</v>
      </c>
      <c r="D347" t="s">
        <v>2680</v>
      </c>
      <c r="E347" t="s">
        <v>2672</v>
      </c>
      <c r="F347" t="s">
        <v>2654</v>
      </c>
      <c r="G347" t="s">
        <v>2653</v>
      </c>
      <c r="H347" t="s">
        <v>3212</v>
      </c>
      <c r="I347" t="s">
        <v>186</v>
      </c>
      <c r="K347">
        <v>22.645395000000001</v>
      </c>
      <c r="L347">
        <v>22.520565000000001</v>
      </c>
      <c r="M347">
        <v>21.882406</v>
      </c>
      <c r="N347">
        <v>23.507204000000002</v>
      </c>
      <c r="O347">
        <v>24.316466999999999</v>
      </c>
      <c r="P347">
        <v>24.968478999999999</v>
      </c>
      <c r="Q347">
        <v>25.712339</v>
      </c>
      <c r="R347">
        <v>26.813472999999998</v>
      </c>
      <c r="S347">
        <v>28.435663000000002</v>
      </c>
      <c r="T347">
        <v>29.251664999999999</v>
      </c>
      <c r="U347">
        <v>30.169079</v>
      </c>
      <c r="V347">
        <v>31.02928</v>
      </c>
      <c r="W347">
        <v>31.840816</v>
      </c>
      <c r="X347">
        <v>32.619441999999999</v>
      </c>
      <c r="Y347">
        <v>33.263626000000002</v>
      </c>
      <c r="Z347">
        <v>34.064014</v>
      </c>
      <c r="AA347">
        <v>35.014209999999999</v>
      </c>
      <c r="AB347">
        <v>35.762690999999997</v>
      </c>
      <c r="AC347">
        <v>36.618580000000001</v>
      </c>
      <c r="AD347">
        <v>36.807490999999999</v>
      </c>
      <c r="AE347">
        <v>37.510033</v>
      </c>
      <c r="AF347">
        <v>38.425507000000003</v>
      </c>
      <c r="AG347">
        <v>39.705013000000001</v>
      </c>
      <c r="AH347">
        <v>40.913631000000002</v>
      </c>
      <c r="AI347">
        <v>42.406131999999999</v>
      </c>
      <c r="AJ347">
        <v>43.530684999999998</v>
      </c>
      <c r="AK347">
        <v>44.634357000000001</v>
      </c>
      <c r="AL347">
        <v>45.378033000000002</v>
      </c>
      <c r="AM347">
        <v>46.469268999999997</v>
      </c>
      <c r="AN347">
        <v>47.802326000000001</v>
      </c>
      <c r="AO347" s="1">
        <v>2.5999999999999999E-2</v>
      </c>
    </row>
    <row r="348" spans="1:41" hidden="1" x14ac:dyDescent="0.2">
      <c r="A348" t="s">
        <v>2704</v>
      </c>
      <c r="B348" t="s">
        <v>36</v>
      </c>
      <c r="C348" t="s">
        <v>2648</v>
      </c>
      <c r="D348" t="s">
        <v>2680</v>
      </c>
      <c r="E348" t="s">
        <v>2672</v>
      </c>
      <c r="F348" t="s">
        <v>2660</v>
      </c>
      <c r="I348" t="s">
        <v>186</v>
      </c>
    </row>
    <row r="349" spans="1:41" hidden="1" x14ac:dyDescent="0.2">
      <c r="A349" t="s">
        <v>2704</v>
      </c>
      <c r="B349" t="s">
        <v>11</v>
      </c>
      <c r="C349" t="s">
        <v>2648</v>
      </c>
      <c r="D349" t="s">
        <v>2680</v>
      </c>
      <c r="E349" t="s">
        <v>2672</v>
      </c>
      <c r="F349" t="s">
        <v>2660</v>
      </c>
      <c r="G349" t="s">
        <v>2651</v>
      </c>
      <c r="H349" t="s">
        <v>3213</v>
      </c>
      <c r="I349" t="s">
        <v>186</v>
      </c>
      <c r="K349">
        <v>7.9679060000000002</v>
      </c>
      <c r="L349">
        <v>7.6242590000000003</v>
      </c>
      <c r="M349">
        <v>9.5126139999999992</v>
      </c>
      <c r="N349">
        <v>10.821429999999999</v>
      </c>
      <c r="O349">
        <v>11.316352</v>
      </c>
      <c r="P349">
        <v>11.878679</v>
      </c>
      <c r="Q349">
        <v>12.681552</v>
      </c>
      <c r="R349">
        <v>13.238011</v>
      </c>
      <c r="S349">
        <v>13.677515</v>
      </c>
      <c r="T349">
        <v>14.18502</v>
      </c>
      <c r="U349">
        <v>14.741215</v>
      </c>
      <c r="V349">
        <v>15.248782</v>
      </c>
      <c r="W349">
        <v>15.744502000000001</v>
      </c>
      <c r="X349">
        <v>16.113327000000002</v>
      </c>
      <c r="Y349">
        <v>16.497661999999998</v>
      </c>
      <c r="Z349">
        <v>16.770797999999999</v>
      </c>
      <c r="AA349">
        <v>17.033740999999999</v>
      </c>
      <c r="AB349">
        <v>17.767417999999999</v>
      </c>
      <c r="AC349">
        <v>17.950161000000001</v>
      </c>
      <c r="AD349">
        <v>19.146421</v>
      </c>
      <c r="AE349">
        <v>19.84329</v>
      </c>
      <c r="AF349">
        <v>20.514896</v>
      </c>
      <c r="AG349">
        <v>21.580325999999999</v>
      </c>
      <c r="AH349">
        <v>22.475553999999999</v>
      </c>
      <c r="AI349">
        <v>23.112226</v>
      </c>
      <c r="AJ349">
        <v>23.944569000000001</v>
      </c>
      <c r="AK349">
        <v>24.587816</v>
      </c>
      <c r="AL349">
        <v>25.114363000000001</v>
      </c>
      <c r="AM349">
        <v>25.710335000000001</v>
      </c>
      <c r="AN349">
        <v>26.216788999999999</v>
      </c>
      <c r="AO349" s="1">
        <v>4.2000000000000003E-2</v>
      </c>
    </row>
    <row r="350" spans="1:41" hidden="1" x14ac:dyDescent="0.2">
      <c r="A350" t="s">
        <v>2704</v>
      </c>
      <c r="B350" t="s">
        <v>13</v>
      </c>
      <c r="C350" t="s">
        <v>2648</v>
      </c>
      <c r="D350" t="s">
        <v>2680</v>
      </c>
      <c r="E350" t="s">
        <v>2672</v>
      </c>
      <c r="F350" t="s">
        <v>2660</v>
      </c>
      <c r="G350" t="s">
        <v>2652</v>
      </c>
      <c r="H350" t="s">
        <v>3214</v>
      </c>
      <c r="I350" t="s">
        <v>186</v>
      </c>
      <c r="K350">
        <v>7.9682370000000002</v>
      </c>
      <c r="L350">
        <v>7.6169549999999999</v>
      </c>
      <c r="M350">
        <v>9.1433619999999998</v>
      </c>
      <c r="N350">
        <v>10.221989000000001</v>
      </c>
      <c r="O350">
        <v>10.640002000000001</v>
      </c>
      <c r="P350">
        <v>11.24572</v>
      </c>
      <c r="Q350">
        <v>12.036517</v>
      </c>
      <c r="R350">
        <v>12.550815999999999</v>
      </c>
      <c r="S350">
        <v>13.020451</v>
      </c>
      <c r="T350">
        <v>13.458660999999999</v>
      </c>
      <c r="U350">
        <v>13.935616</v>
      </c>
      <c r="V350">
        <v>14.450400999999999</v>
      </c>
      <c r="W350">
        <v>14.888432</v>
      </c>
      <c r="X350">
        <v>15.208176</v>
      </c>
      <c r="Y350">
        <v>15.622116</v>
      </c>
      <c r="Z350">
        <v>16.047402999999999</v>
      </c>
      <c r="AA350">
        <v>16.455214000000002</v>
      </c>
      <c r="AB350">
        <v>17.060155999999999</v>
      </c>
      <c r="AC350">
        <v>17.459468999999999</v>
      </c>
      <c r="AD350">
        <v>18.379021000000002</v>
      </c>
      <c r="AE350">
        <v>19.102467999999998</v>
      </c>
      <c r="AF350">
        <v>19.620249000000001</v>
      </c>
      <c r="AG350">
        <v>20.305468000000001</v>
      </c>
      <c r="AH350">
        <v>20.94857</v>
      </c>
      <c r="AI350">
        <v>21.49729</v>
      </c>
      <c r="AJ350">
        <v>22.352239999999998</v>
      </c>
      <c r="AK350">
        <v>22.598776000000001</v>
      </c>
      <c r="AL350">
        <v>23.125298999999998</v>
      </c>
      <c r="AM350">
        <v>23.875851000000001</v>
      </c>
      <c r="AN350">
        <v>24.399183000000001</v>
      </c>
      <c r="AO350" s="1">
        <v>3.9E-2</v>
      </c>
    </row>
    <row r="351" spans="1:41" hidden="1" x14ac:dyDescent="0.2">
      <c r="A351" t="s">
        <v>2704</v>
      </c>
      <c r="B351" t="s">
        <v>15</v>
      </c>
      <c r="C351" t="s">
        <v>2648</v>
      </c>
      <c r="D351" t="s">
        <v>2680</v>
      </c>
      <c r="E351" t="s">
        <v>2672</v>
      </c>
      <c r="F351" t="s">
        <v>2660</v>
      </c>
      <c r="G351" t="s">
        <v>2653</v>
      </c>
      <c r="H351" t="s">
        <v>3215</v>
      </c>
      <c r="I351" t="s">
        <v>186</v>
      </c>
      <c r="K351">
        <v>7.9677930000000003</v>
      </c>
      <c r="L351">
        <v>7.6307289999999997</v>
      </c>
      <c r="M351">
        <v>9.8250270000000004</v>
      </c>
      <c r="N351">
        <v>11.361238</v>
      </c>
      <c r="O351">
        <v>11.909336</v>
      </c>
      <c r="P351">
        <v>12.665929</v>
      </c>
      <c r="Q351">
        <v>13.547571</v>
      </c>
      <c r="R351">
        <v>14.258013</v>
      </c>
      <c r="S351">
        <v>15.461536000000001</v>
      </c>
      <c r="T351">
        <v>15.861109000000001</v>
      </c>
      <c r="U351">
        <v>16.403245999999999</v>
      </c>
      <c r="V351">
        <v>17.048887000000001</v>
      </c>
      <c r="W351">
        <v>17.666858999999999</v>
      </c>
      <c r="X351">
        <v>18.098552999999999</v>
      </c>
      <c r="Y351">
        <v>18.377562999999999</v>
      </c>
      <c r="Z351">
        <v>19.023394</v>
      </c>
      <c r="AA351">
        <v>19.247354999999999</v>
      </c>
      <c r="AB351">
        <v>20.161788999999999</v>
      </c>
      <c r="AC351">
        <v>20.345759999999999</v>
      </c>
      <c r="AD351">
        <v>21.243006000000001</v>
      </c>
      <c r="AE351">
        <v>21.906839000000002</v>
      </c>
      <c r="AF351">
        <v>22.540855000000001</v>
      </c>
      <c r="AG351">
        <v>23.459638999999999</v>
      </c>
      <c r="AH351">
        <v>23.894483999999999</v>
      </c>
      <c r="AI351">
        <v>24.593879999999999</v>
      </c>
      <c r="AJ351">
        <v>25.452873</v>
      </c>
      <c r="AK351">
        <v>26.071344</v>
      </c>
      <c r="AL351">
        <v>26.824286000000001</v>
      </c>
      <c r="AM351">
        <v>27.611478999999999</v>
      </c>
      <c r="AN351">
        <v>28.229718999999999</v>
      </c>
      <c r="AO351" s="1">
        <v>4.4999999999999998E-2</v>
      </c>
    </row>
    <row r="352" spans="1:41" hidden="1" x14ac:dyDescent="0.2">
      <c r="A352" t="s">
        <v>2704</v>
      </c>
      <c r="B352" t="s">
        <v>21</v>
      </c>
      <c r="C352" t="s">
        <v>2648</v>
      </c>
      <c r="D352" t="s">
        <v>2680</v>
      </c>
      <c r="E352" t="s">
        <v>2672</v>
      </c>
      <c r="F352" t="s">
        <v>2655</v>
      </c>
      <c r="I352" t="s">
        <v>186</v>
      </c>
    </row>
    <row r="353" spans="1:41" hidden="1" x14ac:dyDescent="0.2">
      <c r="A353" t="s">
        <v>2704</v>
      </c>
      <c r="B353" t="s">
        <v>11</v>
      </c>
      <c r="C353" t="s">
        <v>2648</v>
      </c>
      <c r="D353" t="s">
        <v>2680</v>
      </c>
      <c r="E353" t="s">
        <v>2672</v>
      </c>
      <c r="F353" t="s">
        <v>2655</v>
      </c>
      <c r="G353" t="s">
        <v>2651</v>
      </c>
      <c r="H353" t="s">
        <v>3216</v>
      </c>
      <c r="I353" t="s">
        <v>186</v>
      </c>
      <c r="K353">
        <v>6.7753620000000003</v>
      </c>
      <c r="L353">
        <v>6.7698929999999997</v>
      </c>
      <c r="M353">
        <v>6.29941</v>
      </c>
      <c r="N353">
        <v>6.0447749999999996</v>
      </c>
      <c r="O353">
        <v>5.9727750000000004</v>
      </c>
      <c r="P353">
        <v>6.0780589999999997</v>
      </c>
      <c r="Q353">
        <v>6.2323719999999998</v>
      </c>
      <c r="R353">
        <v>6.5318129999999996</v>
      </c>
      <c r="S353">
        <v>6.8290170000000003</v>
      </c>
      <c r="T353">
        <v>7.0950810000000004</v>
      </c>
      <c r="U353">
        <v>7.2965309999999999</v>
      </c>
      <c r="V353">
        <v>7.456766</v>
      </c>
      <c r="W353">
        <v>7.6070830000000003</v>
      </c>
      <c r="X353">
        <v>7.6974799999999997</v>
      </c>
      <c r="Y353">
        <v>7.8048469999999996</v>
      </c>
      <c r="Z353">
        <v>7.9348190000000001</v>
      </c>
      <c r="AA353">
        <v>8.0824859999999994</v>
      </c>
      <c r="AB353">
        <v>8.255808</v>
      </c>
      <c r="AC353">
        <v>8.4061190000000003</v>
      </c>
      <c r="AD353">
        <v>8.5942109999999996</v>
      </c>
      <c r="AE353">
        <v>8.7678139999999996</v>
      </c>
      <c r="AF353">
        <v>8.9232130000000005</v>
      </c>
      <c r="AG353">
        <v>9.0845590000000005</v>
      </c>
      <c r="AH353">
        <v>9.1812690000000003</v>
      </c>
      <c r="AI353">
        <v>9.3451380000000004</v>
      </c>
      <c r="AJ353">
        <v>9.5036199999999997</v>
      </c>
      <c r="AK353">
        <v>9.6555160000000004</v>
      </c>
      <c r="AL353">
        <v>9.8488919999999993</v>
      </c>
      <c r="AM353">
        <v>10.03687</v>
      </c>
      <c r="AN353">
        <v>10.234073</v>
      </c>
      <c r="AO353" s="1">
        <v>1.4E-2</v>
      </c>
    </row>
    <row r="354" spans="1:41" hidden="1" x14ac:dyDescent="0.2">
      <c r="A354" t="s">
        <v>2704</v>
      </c>
      <c r="B354" t="s">
        <v>13</v>
      </c>
      <c r="C354" t="s">
        <v>2648</v>
      </c>
      <c r="D354" t="s">
        <v>2680</v>
      </c>
      <c r="E354" t="s">
        <v>2672</v>
      </c>
      <c r="F354" t="s">
        <v>2655</v>
      </c>
      <c r="G354" t="s">
        <v>2652</v>
      </c>
      <c r="H354" t="s">
        <v>3217</v>
      </c>
      <c r="I354" t="s">
        <v>186</v>
      </c>
      <c r="K354">
        <v>6.7832030000000003</v>
      </c>
      <c r="L354">
        <v>6.50542</v>
      </c>
      <c r="M354">
        <v>5.877408</v>
      </c>
      <c r="N354">
        <v>5.4795860000000003</v>
      </c>
      <c r="O354">
        <v>5.3555020000000004</v>
      </c>
      <c r="P354">
        <v>5.4014800000000003</v>
      </c>
      <c r="Q354">
        <v>5.4787949999999999</v>
      </c>
      <c r="R354">
        <v>5.6802970000000004</v>
      </c>
      <c r="S354">
        <v>5.8924450000000004</v>
      </c>
      <c r="T354">
        <v>6.100676</v>
      </c>
      <c r="U354">
        <v>6.2541989999999998</v>
      </c>
      <c r="V354">
        <v>6.3446160000000003</v>
      </c>
      <c r="W354">
        <v>6.4554260000000001</v>
      </c>
      <c r="X354">
        <v>6.550675</v>
      </c>
      <c r="Y354">
        <v>6.6324920000000001</v>
      </c>
      <c r="Z354">
        <v>6.7287660000000002</v>
      </c>
      <c r="AA354">
        <v>6.8448589999999996</v>
      </c>
      <c r="AB354">
        <v>6.9225240000000001</v>
      </c>
      <c r="AC354">
        <v>7.0285529999999996</v>
      </c>
      <c r="AD354">
        <v>7.1178939999999997</v>
      </c>
      <c r="AE354">
        <v>7.2111499999999999</v>
      </c>
      <c r="AF354">
        <v>7.2604220000000002</v>
      </c>
      <c r="AG354">
        <v>7.3298199999999998</v>
      </c>
      <c r="AH354">
        <v>7.4284829999999999</v>
      </c>
      <c r="AI354">
        <v>7.5514869999999998</v>
      </c>
      <c r="AJ354">
        <v>7.6576760000000004</v>
      </c>
      <c r="AK354">
        <v>7.7348670000000004</v>
      </c>
      <c r="AL354">
        <v>7.8205489999999998</v>
      </c>
      <c r="AM354">
        <v>7.9356730000000004</v>
      </c>
      <c r="AN354">
        <v>8.0396509999999992</v>
      </c>
      <c r="AO354" s="1">
        <v>6.0000000000000001E-3</v>
      </c>
    </row>
    <row r="355" spans="1:41" hidden="1" x14ac:dyDescent="0.2">
      <c r="A355" t="s">
        <v>2704</v>
      </c>
      <c r="B355" t="s">
        <v>15</v>
      </c>
      <c r="C355" t="s">
        <v>2648</v>
      </c>
      <c r="D355" t="s">
        <v>2680</v>
      </c>
      <c r="E355" t="s">
        <v>2672</v>
      </c>
      <c r="F355" t="s">
        <v>2655</v>
      </c>
      <c r="G355" t="s">
        <v>2653</v>
      </c>
      <c r="H355" t="s">
        <v>3218</v>
      </c>
      <c r="I355" t="s">
        <v>186</v>
      </c>
      <c r="K355">
        <v>6.7727979999999999</v>
      </c>
      <c r="L355">
        <v>7.4440780000000002</v>
      </c>
      <c r="M355">
        <v>7.2135030000000002</v>
      </c>
      <c r="N355">
        <v>7.3254349999999997</v>
      </c>
      <c r="O355">
        <v>7.449274</v>
      </c>
      <c r="P355">
        <v>7.7573920000000003</v>
      </c>
      <c r="Q355">
        <v>8.0634130000000006</v>
      </c>
      <c r="R355">
        <v>8.5788770000000003</v>
      </c>
      <c r="S355">
        <v>9.1945040000000002</v>
      </c>
      <c r="T355">
        <v>9.6219149999999996</v>
      </c>
      <c r="U355">
        <v>10.104887</v>
      </c>
      <c r="V355">
        <v>10.537554999999999</v>
      </c>
      <c r="W355">
        <v>10.925739999999999</v>
      </c>
      <c r="X355">
        <v>11.286519</v>
      </c>
      <c r="Y355">
        <v>11.56664</v>
      </c>
      <c r="Z355">
        <v>11.943531999999999</v>
      </c>
      <c r="AA355">
        <v>12.254797999999999</v>
      </c>
      <c r="AB355">
        <v>12.565754999999999</v>
      </c>
      <c r="AC355">
        <v>12.942856000000001</v>
      </c>
      <c r="AD355">
        <v>13.377214</v>
      </c>
      <c r="AE355">
        <v>13.692505000000001</v>
      </c>
      <c r="AF355">
        <v>13.944084</v>
      </c>
      <c r="AG355">
        <v>14.192881</v>
      </c>
      <c r="AH355">
        <v>14.650354999999999</v>
      </c>
      <c r="AI355">
        <v>15.100771999999999</v>
      </c>
      <c r="AJ355">
        <v>15.529966</v>
      </c>
      <c r="AK355">
        <v>16.036090999999999</v>
      </c>
      <c r="AL355">
        <v>16.450996</v>
      </c>
      <c r="AM355">
        <v>17.041307</v>
      </c>
      <c r="AN355">
        <v>17.597393</v>
      </c>
      <c r="AO355" s="1">
        <v>3.3000000000000002E-2</v>
      </c>
    </row>
    <row r="356" spans="1:41" hidden="1" x14ac:dyDescent="0.2">
      <c r="A356" t="s">
        <v>2704</v>
      </c>
      <c r="B356" t="s">
        <v>59</v>
      </c>
      <c r="C356" t="s">
        <v>2648</v>
      </c>
      <c r="D356" t="s">
        <v>2680</v>
      </c>
      <c r="E356" t="s">
        <v>2672</v>
      </c>
      <c r="F356" t="s">
        <v>2661</v>
      </c>
      <c r="I356" t="s">
        <v>186</v>
      </c>
    </row>
    <row r="357" spans="1:41" hidden="1" x14ac:dyDescent="0.2">
      <c r="A357" t="s">
        <v>2704</v>
      </c>
      <c r="B357" t="s">
        <v>11</v>
      </c>
      <c r="C357" t="s">
        <v>2648</v>
      </c>
      <c r="D357" t="s">
        <v>2680</v>
      </c>
      <c r="E357" t="s">
        <v>2672</v>
      </c>
      <c r="F357" t="s">
        <v>2661</v>
      </c>
      <c r="G357" t="s">
        <v>2651</v>
      </c>
      <c r="H357" t="s">
        <v>3219</v>
      </c>
      <c r="I357" t="s">
        <v>186</v>
      </c>
      <c r="K357">
        <v>4.3967640000000001</v>
      </c>
      <c r="L357">
        <v>4.0863810000000003</v>
      </c>
      <c r="M357">
        <v>3.9827870000000001</v>
      </c>
      <c r="N357">
        <v>3.9065919999999998</v>
      </c>
      <c r="O357">
        <v>3.8965749999999999</v>
      </c>
      <c r="P357">
        <v>3.9284469999999998</v>
      </c>
      <c r="Q357">
        <v>3.9964750000000002</v>
      </c>
      <c r="R357">
        <v>4.0938970000000001</v>
      </c>
      <c r="S357">
        <v>4.2043780000000002</v>
      </c>
      <c r="T357">
        <v>4.3271069999999998</v>
      </c>
      <c r="U357">
        <v>4.453557</v>
      </c>
      <c r="V357">
        <v>4.5878540000000001</v>
      </c>
      <c r="W357">
        <v>4.7216469999999999</v>
      </c>
      <c r="X357">
        <v>4.8621189999999999</v>
      </c>
      <c r="Y357">
        <v>5.0068099999999998</v>
      </c>
      <c r="Z357">
        <v>5.1569669999999999</v>
      </c>
      <c r="AA357">
        <v>5.3131269999999997</v>
      </c>
      <c r="AB357">
        <v>5.4718580000000001</v>
      </c>
      <c r="AC357">
        <v>5.630414</v>
      </c>
      <c r="AD357">
        <v>5.8040010000000004</v>
      </c>
      <c r="AE357">
        <v>5.976089</v>
      </c>
      <c r="AF357">
        <v>6.1511889999999996</v>
      </c>
      <c r="AG357">
        <v>6.332929</v>
      </c>
      <c r="AH357">
        <v>6.5223170000000001</v>
      </c>
      <c r="AI357">
        <v>6.7196369999999996</v>
      </c>
      <c r="AJ357">
        <v>6.926736</v>
      </c>
      <c r="AK357">
        <v>7.130147</v>
      </c>
      <c r="AL357">
        <v>7.3324809999999996</v>
      </c>
      <c r="AM357">
        <v>7.5450920000000004</v>
      </c>
      <c r="AN357">
        <v>7.7718920000000002</v>
      </c>
      <c r="AO357" s="1">
        <v>0.02</v>
      </c>
    </row>
    <row r="358" spans="1:41" hidden="1" x14ac:dyDescent="0.2">
      <c r="A358" t="s">
        <v>2704</v>
      </c>
      <c r="B358" t="s">
        <v>13</v>
      </c>
      <c r="C358" t="s">
        <v>2648</v>
      </c>
      <c r="D358" t="s">
        <v>2680</v>
      </c>
      <c r="E358" t="s">
        <v>2672</v>
      </c>
      <c r="F358" t="s">
        <v>2661</v>
      </c>
      <c r="G358" t="s">
        <v>2652</v>
      </c>
      <c r="H358" t="s">
        <v>3220</v>
      </c>
      <c r="I358" t="s">
        <v>186</v>
      </c>
      <c r="K358">
        <v>4.3968629999999997</v>
      </c>
      <c r="L358">
        <v>4.0762559999999999</v>
      </c>
      <c r="M358">
        <v>3.9705170000000001</v>
      </c>
      <c r="N358">
        <v>3.889265</v>
      </c>
      <c r="O358">
        <v>3.8787780000000001</v>
      </c>
      <c r="P358">
        <v>3.9112719999999999</v>
      </c>
      <c r="Q358">
        <v>3.9837340000000001</v>
      </c>
      <c r="R358">
        <v>4.0853640000000002</v>
      </c>
      <c r="S358">
        <v>4.2037259999999996</v>
      </c>
      <c r="T358">
        <v>4.3380910000000004</v>
      </c>
      <c r="U358">
        <v>4.4787590000000002</v>
      </c>
      <c r="V358">
        <v>4.6312850000000001</v>
      </c>
      <c r="W358">
        <v>4.7810519999999999</v>
      </c>
      <c r="X358">
        <v>4.9367999999999999</v>
      </c>
      <c r="Y358">
        <v>5.0965699999999998</v>
      </c>
      <c r="Z358">
        <v>5.2598029999999998</v>
      </c>
      <c r="AA358">
        <v>5.4329270000000003</v>
      </c>
      <c r="AB358">
        <v>5.6022809999999996</v>
      </c>
      <c r="AC358">
        <v>5.7704789999999999</v>
      </c>
      <c r="AD358">
        <v>5.9554099999999996</v>
      </c>
      <c r="AE358">
        <v>6.1295500000000001</v>
      </c>
      <c r="AF358">
        <v>6.30525</v>
      </c>
      <c r="AG358">
        <v>6.4887829999999997</v>
      </c>
      <c r="AH358">
        <v>6.6754069999999999</v>
      </c>
      <c r="AI358">
        <v>6.8626370000000003</v>
      </c>
      <c r="AJ358">
        <v>7.0618299999999996</v>
      </c>
      <c r="AK358">
        <v>7.2505850000000001</v>
      </c>
      <c r="AL358">
        <v>7.4390890000000001</v>
      </c>
      <c r="AM358">
        <v>7.6247809999999996</v>
      </c>
      <c r="AN358">
        <v>7.8064739999999997</v>
      </c>
      <c r="AO358" s="1">
        <v>0.02</v>
      </c>
    </row>
    <row r="359" spans="1:41" hidden="1" x14ac:dyDescent="0.2">
      <c r="A359" t="s">
        <v>2704</v>
      </c>
      <c r="B359" t="s">
        <v>15</v>
      </c>
      <c r="C359" t="s">
        <v>2648</v>
      </c>
      <c r="D359" t="s">
        <v>2680</v>
      </c>
      <c r="E359" t="s">
        <v>2672</v>
      </c>
      <c r="F359" t="s">
        <v>2661</v>
      </c>
      <c r="G359" t="s">
        <v>2653</v>
      </c>
      <c r="H359" t="s">
        <v>3221</v>
      </c>
      <c r="I359" t="s">
        <v>186</v>
      </c>
      <c r="K359">
        <v>4.3969469999999999</v>
      </c>
      <c r="L359">
        <v>4.0767600000000002</v>
      </c>
      <c r="M359">
        <v>3.9602949999999999</v>
      </c>
      <c r="N359">
        <v>3.8938299999999999</v>
      </c>
      <c r="O359">
        <v>3.9075150000000001</v>
      </c>
      <c r="P359">
        <v>3.9462890000000002</v>
      </c>
      <c r="Q359">
        <v>4.0116670000000001</v>
      </c>
      <c r="R359">
        <v>4.1027009999999997</v>
      </c>
      <c r="S359">
        <v>4.2067500000000004</v>
      </c>
      <c r="T359">
        <v>4.3148390000000001</v>
      </c>
      <c r="U359">
        <v>4.4191779999999996</v>
      </c>
      <c r="V359">
        <v>4.5319000000000003</v>
      </c>
      <c r="W359">
        <v>4.6411119999999997</v>
      </c>
      <c r="X359">
        <v>4.7544050000000002</v>
      </c>
      <c r="Y359">
        <v>4.8709689999999997</v>
      </c>
      <c r="Z359">
        <v>4.9954980000000004</v>
      </c>
      <c r="AA359">
        <v>5.1308470000000002</v>
      </c>
      <c r="AB359">
        <v>5.2713760000000001</v>
      </c>
      <c r="AC359">
        <v>5.414091</v>
      </c>
      <c r="AD359">
        <v>5.5655429999999999</v>
      </c>
      <c r="AE359">
        <v>5.718782</v>
      </c>
      <c r="AF359">
        <v>5.8800999999999997</v>
      </c>
      <c r="AG359">
        <v>6.0513050000000002</v>
      </c>
      <c r="AH359">
        <v>6.2335929999999999</v>
      </c>
      <c r="AI359">
        <v>6.4275359999999999</v>
      </c>
      <c r="AJ359">
        <v>6.6262379999999999</v>
      </c>
      <c r="AK359">
        <v>6.8360370000000001</v>
      </c>
      <c r="AL359">
        <v>7.0423650000000002</v>
      </c>
      <c r="AM359">
        <v>7.2613779999999997</v>
      </c>
      <c r="AN359">
        <v>7.4953599999999998</v>
      </c>
      <c r="AO359" s="1">
        <v>1.9E-2</v>
      </c>
    </row>
    <row r="360" spans="1:41" hidden="1" x14ac:dyDescent="0.2">
      <c r="A360" t="s">
        <v>2704</v>
      </c>
      <c r="B360" t="s">
        <v>147</v>
      </c>
      <c r="C360" t="s">
        <v>2648</v>
      </c>
      <c r="D360" t="s">
        <v>2680</v>
      </c>
      <c r="E360" t="s">
        <v>2672</v>
      </c>
      <c r="F360" t="s">
        <v>2673</v>
      </c>
      <c r="I360" t="s">
        <v>186</v>
      </c>
    </row>
    <row r="361" spans="1:41" hidden="1" x14ac:dyDescent="0.2">
      <c r="A361" t="s">
        <v>2704</v>
      </c>
      <c r="B361" t="s">
        <v>11</v>
      </c>
      <c r="C361" t="s">
        <v>2648</v>
      </c>
      <c r="D361" t="s">
        <v>2680</v>
      </c>
      <c r="E361" t="s">
        <v>2672</v>
      </c>
      <c r="F361" t="s">
        <v>2673</v>
      </c>
      <c r="G361" t="s">
        <v>2651</v>
      </c>
      <c r="H361" t="s">
        <v>3222</v>
      </c>
      <c r="I361" t="s">
        <v>186</v>
      </c>
      <c r="K361">
        <v>2.0642450000000001</v>
      </c>
      <c r="L361">
        <v>2.083844</v>
      </c>
      <c r="M361">
        <v>2.0940829999999999</v>
      </c>
      <c r="N361">
        <v>2.1420270000000001</v>
      </c>
      <c r="O361">
        <v>2.1802459999999999</v>
      </c>
      <c r="P361">
        <v>2.2182569999999999</v>
      </c>
      <c r="Q361">
        <v>2.2691849999999998</v>
      </c>
      <c r="R361">
        <v>2.330498</v>
      </c>
      <c r="S361">
        <v>2.3808609999999999</v>
      </c>
      <c r="T361">
        <v>2.4329710000000002</v>
      </c>
      <c r="U361">
        <v>2.4832420000000002</v>
      </c>
      <c r="V361">
        <v>2.5334370000000002</v>
      </c>
      <c r="W361">
        <v>2.6016629999999998</v>
      </c>
      <c r="X361">
        <v>2.6557680000000001</v>
      </c>
      <c r="Y361">
        <v>2.708555</v>
      </c>
      <c r="Z361">
        <v>2.7658800000000001</v>
      </c>
      <c r="AA361">
        <v>2.8186209999999998</v>
      </c>
      <c r="AB361">
        <v>2.8700909999999999</v>
      </c>
      <c r="AC361">
        <v>2.9312990000000001</v>
      </c>
      <c r="AD361">
        <v>2.9970720000000002</v>
      </c>
      <c r="AE361">
        <v>3.062481</v>
      </c>
      <c r="AF361">
        <v>3.1234299999999999</v>
      </c>
      <c r="AG361">
        <v>3.190137</v>
      </c>
      <c r="AH361">
        <v>3.2596699999999998</v>
      </c>
      <c r="AI361">
        <v>3.3352469999999999</v>
      </c>
      <c r="AJ361">
        <v>3.4078560000000002</v>
      </c>
      <c r="AK361">
        <v>3.4786519999999999</v>
      </c>
      <c r="AL361">
        <v>3.5505840000000002</v>
      </c>
      <c r="AM361">
        <v>3.6270739999999999</v>
      </c>
      <c r="AN361">
        <v>3.703554</v>
      </c>
      <c r="AO361" s="1">
        <v>0.02</v>
      </c>
    </row>
    <row r="362" spans="1:41" hidden="1" x14ac:dyDescent="0.2">
      <c r="A362" t="s">
        <v>2704</v>
      </c>
      <c r="B362" t="s">
        <v>13</v>
      </c>
      <c r="C362" t="s">
        <v>2648</v>
      </c>
      <c r="D362" t="s">
        <v>2680</v>
      </c>
      <c r="E362" t="s">
        <v>2672</v>
      </c>
      <c r="F362" t="s">
        <v>2673</v>
      </c>
      <c r="G362" t="s">
        <v>2652</v>
      </c>
      <c r="H362" t="s">
        <v>3223</v>
      </c>
      <c r="I362" t="s">
        <v>186</v>
      </c>
      <c r="K362">
        <v>2.1118899999999998</v>
      </c>
      <c r="L362">
        <v>2.0187469999999998</v>
      </c>
      <c r="M362">
        <v>2.069102</v>
      </c>
      <c r="N362">
        <v>2.135751</v>
      </c>
      <c r="O362">
        <v>2.1623070000000002</v>
      </c>
      <c r="P362">
        <v>2.2007810000000001</v>
      </c>
      <c r="Q362">
        <v>2.261644</v>
      </c>
      <c r="R362">
        <v>2.320611</v>
      </c>
      <c r="S362">
        <v>2.3682219999999998</v>
      </c>
      <c r="T362">
        <v>2.4185720000000002</v>
      </c>
      <c r="U362">
        <v>2.4819140000000002</v>
      </c>
      <c r="V362">
        <v>2.5551050000000002</v>
      </c>
      <c r="W362">
        <v>2.6183100000000001</v>
      </c>
      <c r="X362">
        <v>2.6904029999999999</v>
      </c>
      <c r="Y362">
        <v>2.749682</v>
      </c>
      <c r="Z362">
        <v>2.7987090000000001</v>
      </c>
      <c r="AA362">
        <v>2.8614480000000002</v>
      </c>
      <c r="AB362">
        <v>2.9191980000000002</v>
      </c>
      <c r="AC362">
        <v>2.9813550000000002</v>
      </c>
      <c r="AD362">
        <v>3.0518869999999998</v>
      </c>
      <c r="AE362">
        <v>3.1170309999999999</v>
      </c>
      <c r="AF362">
        <v>3.1762700000000001</v>
      </c>
      <c r="AG362">
        <v>3.2378290000000001</v>
      </c>
      <c r="AH362">
        <v>3.299668</v>
      </c>
      <c r="AI362">
        <v>3.3606560000000001</v>
      </c>
      <c r="AJ362">
        <v>3.4294899999999999</v>
      </c>
      <c r="AK362">
        <v>3.4861930000000001</v>
      </c>
      <c r="AL362">
        <v>3.549706</v>
      </c>
      <c r="AM362">
        <v>3.6074609999999998</v>
      </c>
      <c r="AN362">
        <v>3.6613470000000001</v>
      </c>
      <c r="AO362" s="1">
        <v>1.9E-2</v>
      </c>
    </row>
    <row r="363" spans="1:41" hidden="1" x14ac:dyDescent="0.2">
      <c r="A363" t="s">
        <v>2704</v>
      </c>
      <c r="B363" t="s">
        <v>15</v>
      </c>
      <c r="C363" t="s">
        <v>2648</v>
      </c>
      <c r="D363" t="s">
        <v>2680</v>
      </c>
      <c r="E363" t="s">
        <v>2672</v>
      </c>
      <c r="F363" t="s">
        <v>2673</v>
      </c>
      <c r="G363" t="s">
        <v>2653</v>
      </c>
      <c r="H363" t="s">
        <v>3224</v>
      </c>
      <c r="I363" t="s">
        <v>186</v>
      </c>
      <c r="K363">
        <v>2.1119460000000001</v>
      </c>
      <c r="L363">
        <v>2.0496720000000002</v>
      </c>
      <c r="M363">
        <v>2.1372550000000001</v>
      </c>
      <c r="N363">
        <v>2.2833169999999998</v>
      </c>
      <c r="O363">
        <v>2.2084589999999999</v>
      </c>
      <c r="P363">
        <v>2.2574990000000001</v>
      </c>
      <c r="Q363">
        <v>2.3114940000000002</v>
      </c>
      <c r="R363">
        <v>2.3736470000000001</v>
      </c>
      <c r="S363">
        <v>2.426336</v>
      </c>
      <c r="T363">
        <v>2.4807489999999999</v>
      </c>
      <c r="U363">
        <v>2.5247459999999999</v>
      </c>
      <c r="V363">
        <v>2.5624030000000002</v>
      </c>
      <c r="W363">
        <v>2.603872</v>
      </c>
      <c r="X363">
        <v>2.6455009999999999</v>
      </c>
      <c r="Y363">
        <v>2.6957209999999998</v>
      </c>
      <c r="Z363">
        <v>2.7392729999999998</v>
      </c>
      <c r="AA363">
        <v>2.789593</v>
      </c>
      <c r="AB363">
        <v>2.8468689999999999</v>
      </c>
      <c r="AC363">
        <v>2.9051779999999998</v>
      </c>
      <c r="AD363">
        <v>2.9653160000000001</v>
      </c>
      <c r="AE363">
        <v>3.0286400000000002</v>
      </c>
      <c r="AF363">
        <v>3.091269</v>
      </c>
      <c r="AG363">
        <v>3.1579429999999999</v>
      </c>
      <c r="AH363">
        <v>3.2267700000000001</v>
      </c>
      <c r="AI363">
        <v>3.3023159999999998</v>
      </c>
      <c r="AJ363">
        <v>3.3711660000000001</v>
      </c>
      <c r="AK363">
        <v>3.446787</v>
      </c>
      <c r="AL363">
        <v>3.5242589999999998</v>
      </c>
      <c r="AM363">
        <v>3.6040260000000002</v>
      </c>
      <c r="AN363">
        <v>3.6886160000000001</v>
      </c>
      <c r="AO363" s="1">
        <v>1.9E-2</v>
      </c>
    </row>
    <row r="364" spans="1:41" hidden="1" x14ac:dyDescent="0.2">
      <c r="A364" t="s">
        <v>2704</v>
      </c>
      <c r="B364" t="s">
        <v>67</v>
      </c>
      <c r="C364" t="s">
        <v>2648</v>
      </c>
      <c r="D364" t="s">
        <v>2680</v>
      </c>
      <c r="E364" t="s">
        <v>2672</v>
      </c>
      <c r="F364" t="s">
        <v>2663</v>
      </c>
      <c r="I364" t="s">
        <v>186</v>
      </c>
    </row>
    <row r="365" spans="1:41" hidden="1" x14ac:dyDescent="0.2">
      <c r="A365" t="s">
        <v>2704</v>
      </c>
      <c r="B365" t="s">
        <v>11</v>
      </c>
      <c r="C365" t="s">
        <v>2648</v>
      </c>
      <c r="D365" t="s">
        <v>2680</v>
      </c>
      <c r="E365" t="s">
        <v>2672</v>
      </c>
      <c r="F365" t="s">
        <v>2663</v>
      </c>
      <c r="G365" t="s">
        <v>2651</v>
      </c>
      <c r="H365" t="s">
        <v>3225</v>
      </c>
      <c r="I365" t="s">
        <v>186</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v>0</v>
      </c>
      <c r="AL365">
        <v>0</v>
      </c>
      <c r="AM365">
        <v>0</v>
      </c>
      <c r="AN365">
        <v>0</v>
      </c>
      <c r="AO365" t="s">
        <v>69</v>
      </c>
    </row>
    <row r="366" spans="1:41" hidden="1" x14ac:dyDescent="0.2">
      <c r="A366" t="s">
        <v>2704</v>
      </c>
      <c r="B366" t="s">
        <v>13</v>
      </c>
      <c r="C366" t="s">
        <v>2648</v>
      </c>
      <c r="D366" t="s">
        <v>2680</v>
      </c>
      <c r="E366" t="s">
        <v>2672</v>
      </c>
      <c r="F366" t="s">
        <v>2663</v>
      </c>
      <c r="G366" t="s">
        <v>2652</v>
      </c>
      <c r="H366" t="s">
        <v>3226</v>
      </c>
      <c r="I366" t="s">
        <v>186</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c r="AO366" t="s">
        <v>69</v>
      </c>
    </row>
    <row r="367" spans="1:41" hidden="1" x14ac:dyDescent="0.2">
      <c r="A367" t="s">
        <v>2704</v>
      </c>
      <c r="B367" t="s">
        <v>15</v>
      </c>
      <c r="C367" t="s">
        <v>2648</v>
      </c>
      <c r="D367" t="s">
        <v>2680</v>
      </c>
      <c r="E367" t="s">
        <v>2672</v>
      </c>
      <c r="F367" t="s">
        <v>2663</v>
      </c>
      <c r="G367" t="s">
        <v>2653</v>
      </c>
      <c r="H367" t="s">
        <v>3227</v>
      </c>
      <c r="I367" t="s">
        <v>186</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t="s">
        <v>69</v>
      </c>
    </row>
    <row r="368" spans="1:41" hidden="1" x14ac:dyDescent="0.2">
      <c r="A368" t="s">
        <v>2704</v>
      </c>
      <c r="B368" t="s">
        <v>25</v>
      </c>
      <c r="C368" t="s">
        <v>2648</v>
      </c>
      <c r="D368" t="s">
        <v>2680</v>
      </c>
      <c r="E368" t="s">
        <v>2672</v>
      </c>
      <c r="F368" t="s">
        <v>2656</v>
      </c>
      <c r="I368" t="s">
        <v>186</v>
      </c>
    </row>
    <row r="369" spans="1:41" hidden="1" x14ac:dyDescent="0.2">
      <c r="A369" t="s">
        <v>2704</v>
      </c>
      <c r="B369" t="s">
        <v>11</v>
      </c>
      <c r="C369" t="s">
        <v>2648</v>
      </c>
      <c r="D369" t="s">
        <v>2680</v>
      </c>
      <c r="E369" t="s">
        <v>2672</v>
      </c>
      <c r="F369" t="s">
        <v>2656</v>
      </c>
      <c r="G369" t="s">
        <v>2651</v>
      </c>
      <c r="H369" t="s">
        <v>3228</v>
      </c>
      <c r="I369" t="s">
        <v>186</v>
      </c>
      <c r="K369">
        <v>31.687614</v>
      </c>
      <c r="L369">
        <v>31.955846999999999</v>
      </c>
      <c r="M369">
        <v>31.430561000000001</v>
      </c>
      <c r="N369">
        <v>31.299994999999999</v>
      </c>
      <c r="O369">
        <v>31.748104000000001</v>
      </c>
      <c r="P369">
        <v>32.177193000000003</v>
      </c>
      <c r="Q369">
        <v>32.755070000000003</v>
      </c>
      <c r="R369">
        <v>33.522789000000003</v>
      </c>
      <c r="S369">
        <v>34.156131999999999</v>
      </c>
      <c r="T369">
        <v>35.412933000000002</v>
      </c>
      <c r="U369">
        <v>36.197181999999998</v>
      </c>
      <c r="V369">
        <v>36.996983</v>
      </c>
      <c r="W369">
        <v>37.687781999999999</v>
      </c>
      <c r="X369">
        <v>38.297618999999997</v>
      </c>
      <c r="Y369">
        <v>38.899611999999998</v>
      </c>
      <c r="Z369">
        <v>39.529125000000001</v>
      </c>
      <c r="AA369">
        <v>40.177799</v>
      </c>
      <c r="AB369">
        <v>40.924472999999999</v>
      </c>
      <c r="AC369">
        <v>41.712443999999998</v>
      </c>
      <c r="AD369">
        <v>42.676727</v>
      </c>
      <c r="AE369">
        <v>43.573405999999999</v>
      </c>
      <c r="AF369">
        <v>44.390532999999998</v>
      </c>
      <c r="AG369">
        <v>45.192833</v>
      </c>
      <c r="AH369">
        <v>45.966788999999999</v>
      </c>
      <c r="AI369">
        <v>46.834479999999999</v>
      </c>
      <c r="AJ369">
        <v>47.790291000000003</v>
      </c>
      <c r="AK369">
        <v>48.746684999999999</v>
      </c>
      <c r="AL369">
        <v>49.780231000000001</v>
      </c>
      <c r="AM369">
        <v>50.707371000000002</v>
      </c>
      <c r="AN369">
        <v>51.593688999999998</v>
      </c>
      <c r="AO369" s="1">
        <v>1.7000000000000001E-2</v>
      </c>
    </row>
    <row r="370" spans="1:41" hidden="1" x14ac:dyDescent="0.2">
      <c r="A370" t="s">
        <v>2704</v>
      </c>
      <c r="B370" t="s">
        <v>13</v>
      </c>
      <c r="C370" t="s">
        <v>2648</v>
      </c>
      <c r="D370" t="s">
        <v>2680</v>
      </c>
      <c r="E370" t="s">
        <v>2672</v>
      </c>
      <c r="F370" t="s">
        <v>2656</v>
      </c>
      <c r="G370" t="s">
        <v>2652</v>
      </c>
      <c r="H370" t="s">
        <v>3229</v>
      </c>
      <c r="I370" t="s">
        <v>186</v>
      </c>
      <c r="K370">
        <v>31.699724</v>
      </c>
      <c r="L370">
        <v>31.603268</v>
      </c>
      <c r="M370">
        <v>30.915754</v>
      </c>
      <c r="N370">
        <v>30.634616999999999</v>
      </c>
      <c r="O370">
        <v>30.969415999999999</v>
      </c>
      <c r="P370">
        <v>31.651209000000001</v>
      </c>
      <c r="Q370">
        <v>32.050517999999997</v>
      </c>
      <c r="R370">
        <v>32.611786000000002</v>
      </c>
      <c r="S370">
        <v>33.480721000000003</v>
      </c>
      <c r="T370">
        <v>34.283588000000002</v>
      </c>
      <c r="U370">
        <v>35.133693999999998</v>
      </c>
      <c r="V370">
        <v>35.955005999999997</v>
      </c>
      <c r="W370">
        <v>36.800868999999999</v>
      </c>
      <c r="X370">
        <v>37.592331000000001</v>
      </c>
      <c r="Y370">
        <v>38.238982999999998</v>
      </c>
      <c r="Z370">
        <v>38.935428999999999</v>
      </c>
      <c r="AA370">
        <v>39.721133999999999</v>
      </c>
      <c r="AB370">
        <v>40.496428999999999</v>
      </c>
      <c r="AC370">
        <v>41.291859000000002</v>
      </c>
      <c r="AD370">
        <v>42.237465</v>
      </c>
      <c r="AE370">
        <v>43.102263999999998</v>
      </c>
      <c r="AF370">
        <v>43.843333999999999</v>
      </c>
      <c r="AG370">
        <v>44.496673999999999</v>
      </c>
      <c r="AH370">
        <v>45.200386000000002</v>
      </c>
      <c r="AI370">
        <v>45.997185000000002</v>
      </c>
      <c r="AJ370">
        <v>46.882407999999998</v>
      </c>
      <c r="AK370">
        <v>47.611705999999998</v>
      </c>
      <c r="AL370">
        <v>48.303024000000001</v>
      </c>
      <c r="AM370">
        <v>48.925552000000003</v>
      </c>
      <c r="AN370">
        <v>49.679802000000002</v>
      </c>
      <c r="AO370" s="1">
        <v>1.6E-2</v>
      </c>
    </row>
    <row r="371" spans="1:41" hidden="1" x14ac:dyDescent="0.2">
      <c r="A371" t="s">
        <v>2704</v>
      </c>
      <c r="B371" t="s">
        <v>15</v>
      </c>
      <c r="C371" t="s">
        <v>2648</v>
      </c>
      <c r="D371" t="s">
        <v>2680</v>
      </c>
      <c r="E371" t="s">
        <v>2672</v>
      </c>
      <c r="F371" t="s">
        <v>2656</v>
      </c>
      <c r="G371" t="s">
        <v>2653</v>
      </c>
      <c r="H371" t="s">
        <v>3230</v>
      </c>
      <c r="I371" t="s">
        <v>186</v>
      </c>
      <c r="K371">
        <v>31.745949</v>
      </c>
      <c r="L371">
        <v>31.873267999999999</v>
      </c>
      <c r="M371">
        <v>32.045409999999997</v>
      </c>
      <c r="N371">
        <v>32.710414999999998</v>
      </c>
      <c r="O371">
        <v>33.086554999999997</v>
      </c>
      <c r="P371">
        <v>33.736725</v>
      </c>
      <c r="Q371">
        <v>34.660049000000001</v>
      </c>
      <c r="R371">
        <v>35.697563000000002</v>
      </c>
      <c r="S371">
        <v>36.762756000000003</v>
      </c>
      <c r="T371">
        <v>37.753917999999999</v>
      </c>
      <c r="U371">
        <v>38.285831000000002</v>
      </c>
      <c r="V371">
        <v>39.069332000000003</v>
      </c>
      <c r="W371">
        <v>40.154522</v>
      </c>
      <c r="X371">
        <v>40.761864000000003</v>
      </c>
      <c r="Y371">
        <v>41.193393999999998</v>
      </c>
      <c r="Z371">
        <v>42.038479000000002</v>
      </c>
      <c r="AA371">
        <v>42.413108999999999</v>
      </c>
      <c r="AB371">
        <v>43.402161</v>
      </c>
      <c r="AC371">
        <v>44.268729999999998</v>
      </c>
      <c r="AD371">
        <v>45.292183000000001</v>
      </c>
      <c r="AE371">
        <v>46.212913999999998</v>
      </c>
      <c r="AF371">
        <v>46.949416999999997</v>
      </c>
      <c r="AG371">
        <v>47.617603000000003</v>
      </c>
      <c r="AH371">
        <v>48.556362</v>
      </c>
      <c r="AI371">
        <v>49.631222000000001</v>
      </c>
      <c r="AJ371">
        <v>50.661827000000002</v>
      </c>
      <c r="AK371">
        <v>51.724803999999999</v>
      </c>
      <c r="AL371">
        <v>52.832675999999999</v>
      </c>
      <c r="AM371">
        <v>53.954334000000003</v>
      </c>
      <c r="AN371">
        <v>55.114955999999999</v>
      </c>
      <c r="AO371" s="1">
        <v>1.9E-2</v>
      </c>
    </row>
    <row r="372" spans="1:41" hidden="1" x14ac:dyDescent="0.2">
      <c r="A372" t="s">
        <v>2704</v>
      </c>
      <c r="B372" t="s">
        <v>157</v>
      </c>
    </row>
    <row r="373" spans="1:41" hidden="1" x14ac:dyDescent="0.2">
      <c r="A373" t="s">
        <v>2704</v>
      </c>
      <c r="B373" t="s">
        <v>310</v>
      </c>
    </row>
    <row r="374" spans="1:41" hidden="1" x14ac:dyDescent="0.2">
      <c r="A374" t="s">
        <v>2704</v>
      </c>
      <c r="B374" t="s">
        <v>8</v>
      </c>
      <c r="C374" t="s">
        <v>181</v>
      </c>
      <c r="D374" t="s">
        <v>2680</v>
      </c>
      <c r="E374" t="s">
        <v>2674</v>
      </c>
      <c r="I374" t="s">
        <v>311</v>
      </c>
    </row>
    <row r="375" spans="1:41" hidden="1" x14ac:dyDescent="0.2">
      <c r="A375" t="s">
        <v>2704</v>
      </c>
      <c r="B375" t="s">
        <v>11</v>
      </c>
      <c r="C375" t="s">
        <v>181</v>
      </c>
      <c r="D375" t="s">
        <v>2680</v>
      </c>
      <c r="E375" t="s">
        <v>2674</v>
      </c>
      <c r="F375" t="s">
        <v>2651</v>
      </c>
      <c r="H375" t="s">
        <v>3231</v>
      </c>
      <c r="I375" t="s">
        <v>311</v>
      </c>
      <c r="K375">
        <v>40.861542</v>
      </c>
      <c r="L375">
        <v>40.722262999999998</v>
      </c>
      <c r="M375">
        <v>41.504147000000003</v>
      </c>
      <c r="N375">
        <v>41.503943999999997</v>
      </c>
      <c r="O375">
        <v>42.215587999999997</v>
      </c>
      <c r="P375">
        <v>43.067165000000003</v>
      </c>
      <c r="Q375">
        <v>44.186981000000003</v>
      </c>
      <c r="R375">
        <v>45.505809999999997</v>
      </c>
      <c r="S375">
        <v>46.835602000000002</v>
      </c>
      <c r="T375">
        <v>48.401535000000003</v>
      </c>
      <c r="U375">
        <v>49.673920000000003</v>
      </c>
      <c r="V375">
        <v>50.902534000000003</v>
      </c>
      <c r="W375">
        <v>52.188834999999997</v>
      </c>
      <c r="X375">
        <v>53.249747999999997</v>
      </c>
      <c r="Y375">
        <v>54.304417000000001</v>
      </c>
      <c r="Z375">
        <v>55.475517000000004</v>
      </c>
      <c r="AA375">
        <v>56.764423000000001</v>
      </c>
      <c r="AB375">
        <v>58.113636</v>
      </c>
      <c r="AC375">
        <v>59.496760999999999</v>
      </c>
      <c r="AD375">
        <v>61.018250000000002</v>
      </c>
      <c r="AE375">
        <v>62.553637999999999</v>
      </c>
      <c r="AF375">
        <v>64.067740999999998</v>
      </c>
      <c r="AG375">
        <v>65.592940999999996</v>
      </c>
      <c r="AH375">
        <v>67.075767999999997</v>
      </c>
      <c r="AI375">
        <v>68.713470000000001</v>
      </c>
      <c r="AJ375">
        <v>70.459106000000006</v>
      </c>
      <c r="AK375">
        <v>72.201049999999995</v>
      </c>
      <c r="AL375">
        <v>74.037834000000004</v>
      </c>
      <c r="AM375">
        <v>75.860900999999998</v>
      </c>
      <c r="AN375">
        <v>77.710762000000003</v>
      </c>
      <c r="AO375" s="1">
        <v>2.1999999999999999E-2</v>
      </c>
    </row>
    <row r="376" spans="1:41" hidden="1" x14ac:dyDescent="0.2">
      <c r="A376" t="s">
        <v>2704</v>
      </c>
      <c r="B376" t="s">
        <v>13</v>
      </c>
      <c r="C376" t="s">
        <v>181</v>
      </c>
      <c r="D376" t="s">
        <v>2680</v>
      </c>
      <c r="E376" t="s">
        <v>2674</v>
      </c>
      <c r="F376" t="s">
        <v>2652</v>
      </c>
      <c r="H376" t="s">
        <v>3232</v>
      </c>
      <c r="I376" t="s">
        <v>311</v>
      </c>
      <c r="K376">
        <v>40.872314000000003</v>
      </c>
      <c r="L376">
        <v>40.148277</v>
      </c>
      <c r="M376">
        <v>40.683078999999999</v>
      </c>
      <c r="N376">
        <v>40.395038999999997</v>
      </c>
      <c r="O376">
        <v>40.950619000000003</v>
      </c>
      <c r="P376">
        <v>41.899566999999998</v>
      </c>
      <c r="Q376">
        <v>42.867794000000004</v>
      </c>
      <c r="R376">
        <v>44.016342000000002</v>
      </c>
      <c r="S376">
        <v>45.458424000000001</v>
      </c>
      <c r="T376">
        <v>46.786223999999997</v>
      </c>
      <c r="U376">
        <v>48.120766000000003</v>
      </c>
      <c r="V376">
        <v>49.433337999999999</v>
      </c>
      <c r="W376">
        <v>50.878048</v>
      </c>
      <c r="X376">
        <v>52.153804999999998</v>
      </c>
      <c r="Y376">
        <v>53.358837000000001</v>
      </c>
      <c r="Z376">
        <v>54.591873</v>
      </c>
      <c r="AA376">
        <v>55.994297000000003</v>
      </c>
      <c r="AB376">
        <v>57.341388999999999</v>
      </c>
      <c r="AC376">
        <v>58.733604</v>
      </c>
      <c r="AD376">
        <v>60.232613000000001</v>
      </c>
      <c r="AE376">
        <v>61.715663999999997</v>
      </c>
      <c r="AF376">
        <v>63.086692999999997</v>
      </c>
      <c r="AG376">
        <v>64.474074999999999</v>
      </c>
      <c r="AH376">
        <v>65.911049000000006</v>
      </c>
      <c r="AI376">
        <v>67.482697000000002</v>
      </c>
      <c r="AJ376">
        <v>69.138587999999999</v>
      </c>
      <c r="AK376">
        <v>70.631111000000004</v>
      </c>
      <c r="AL376">
        <v>72.094063000000006</v>
      </c>
      <c r="AM376">
        <v>73.575111000000007</v>
      </c>
      <c r="AN376">
        <v>75.169746000000004</v>
      </c>
      <c r="AO376" s="1">
        <v>2.1000000000000001E-2</v>
      </c>
    </row>
    <row r="377" spans="1:41" hidden="1" x14ac:dyDescent="0.2">
      <c r="A377" t="s">
        <v>2704</v>
      </c>
      <c r="B377" t="s">
        <v>15</v>
      </c>
      <c r="C377" t="s">
        <v>181</v>
      </c>
      <c r="D377" t="s">
        <v>2680</v>
      </c>
      <c r="E377" t="s">
        <v>2674</v>
      </c>
      <c r="F377" t="s">
        <v>2653</v>
      </c>
      <c r="H377" t="s">
        <v>3233</v>
      </c>
      <c r="I377" t="s">
        <v>311</v>
      </c>
      <c r="K377">
        <v>40.903281999999997</v>
      </c>
      <c r="L377">
        <v>41.526736999999997</v>
      </c>
      <c r="M377">
        <v>42.746319</v>
      </c>
      <c r="N377">
        <v>43.861854999999998</v>
      </c>
      <c r="O377">
        <v>44.608589000000002</v>
      </c>
      <c r="P377">
        <v>45.766289</v>
      </c>
      <c r="Q377">
        <v>47.103107000000001</v>
      </c>
      <c r="R377">
        <v>48.734402000000003</v>
      </c>
      <c r="S377">
        <v>50.580776</v>
      </c>
      <c r="T377">
        <v>52.040236999999998</v>
      </c>
      <c r="U377">
        <v>53.329208000000001</v>
      </c>
      <c r="V377">
        <v>54.747382999999999</v>
      </c>
      <c r="W377">
        <v>56.357264999999998</v>
      </c>
      <c r="X377">
        <v>57.546719000000003</v>
      </c>
      <c r="Y377">
        <v>58.547443000000001</v>
      </c>
      <c r="Z377">
        <v>59.998707000000003</v>
      </c>
      <c r="AA377">
        <v>61.158473999999998</v>
      </c>
      <c r="AB377">
        <v>62.723728000000001</v>
      </c>
      <c r="AC377">
        <v>64.264060999999998</v>
      </c>
      <c r="AD377">
        <v>65.914955000000006</v>
      </c>
      <c r="AE377">
        <v>67.439712999999998</v>
      </c>
      <c r="AF377">
        <v>68.850403</v>
      </c>
      <c r="AG377">
        <v>70.251389000000003</v>
      </c>
      <c r="AH377">
        <v>72.116714000000002</v>
      </c>
      <c r="AI377">
        <v>74.089088000000004</v>
      </c>
      <c r="AJ377">
        <v>76.066185000000004</v>
      </c>
      <c r="AK377">
        <v>78.059341000000003</v>
      </c>
      <c r="AL377">
        <v>80.093941000000001</v>
      </c>
      <c r="AM377">
        <v>82.301124999999999</v>
      </c>
      <c r="AN377">
        <v>84.582374999999999</v>
      </c>
      <c r="AO377" s="1">
        <v>2.5000000000000001E-2</v>
      </c>
    </row>
    <row r="378" spans="1:41" hidden="1" x14ac:dyDescent="0.2">
      <c r="A378" t="s">
        <v>2704</v>
      </c>
      <c r="B378" t="s">
        <v>29</v>
      </c>
      <c r="C378" t="s">
        <v>181</v>
      </c>
      <c r="D378" t="s">
        <v>2680</v>
      </c>
      <c r="E378" t="s">
        <v>2675</v>
      </c>
      <c r="I378" t="s">
        <v>311</v>
      </c>
    </row>
    <row r="379" spans="1:41" hidden="1" x14ac:dyDescent="0.2">
      <c r="A379" t="s">
        <v>2704</v>
      </c>
      <c r="B379" t="s">
        <v>11</v>
      </c>
      <c r="C379" t="s">
        <v>181</v>
      </c>
      <c r="D379" t="s">
        <v>2680</v>
      </c>
      <c r="E379" t="s">
        <v>2675</v>
      </c>
      <c r="F379" t="s">
        <v>2651</v>
      </c>
      <c r="H379" t="s">
        <v>3234</v>
      </c>
      <c r="I379" t="s">
        <v>311</v>
      </c>
      <c r="K379">
        <v>27.262526999999999</v>
      </c>
      <c r="L379">
        <v>28.579853</v>
      </c>
      <c r="M379">
        <v>27.807493000000001</v>
      </c>
      <c r="N379">
        <v>27.576923000000001</v>
      </c>
      <c r="O379">
        <v>27.817080000000001</v>
      </c>
      <c r="P379">
        <v>28.141808999999999</v>
      </c>
      <c r="Q379">
        <v>28.687222999999999</v>
      </c>
      <c r="R379">
        <v>29.537459999999999</v>
      </c>
      <c r="S379">
        <v>30.291851000000001</v>
      </c>
      <c r="T379">
        <v>31.375451999999999</v>
      </c>
      <c r="U379">
        <v>32.162120999999999</v>
      </c>
      <c r="V379">
        <v>32.921143000000001</v>
      </c>
      <c r="W379">
        <v>33.739662000000003</v>
      </c>
      <c r="X379">
        <v>34.407412999999998</v>
      </c>
      <c r="Y379">
        <v>35.061321</v>
      </c>
      <c r="Z379">
        <v>35.805019000000001</v>
      </c>
      <c r="AA379">
        <v>36.611431000000003</v>
      </c>
      <c r="AB379">
        <v>37.476418000000002</v>
      </c>
      <c r="AC379">
        <v>38.342686</v>
      </c>
      <c r="AD379">
        <v>39.370883999999997</v>
      </c>
      <c r="AE379">
        <v>40.370407</v>
      </c>
      <c r="AF379">
        <v>41.287678</v>
      </c>
      <c r="AG379">
        <v>42.293990999999998</v>
      </c>
      <c r="AH379">
        <v>43.256408999999998</v>
      </c>
      <c r="AI379">
        <v>44.313552999999999</v>
      </c>
      <c r="AJ379">
        <v>45.459816000000004</v>
      </c>
      <c r="AK379">
        <v>46.607796</v>
      </c>
      <c r="AL379">
        <v>47.816696</v>
      </c>
      <c r="AM379">
        <v>49.012531000000003</v>
      </c>
      <c r="AN379">
        <v>50.210349999999998</v>
      </c>
      <c r="AO379" s="1">
        <v>2.1000000000000001E-2</v>
      </c>
    </row>
    <row r="380" spans="1:41" hidden="1" x14ac:dyDescent="0.2">
      <c r="A380" t="s">
        <v>2704</v>
      </c>
      <c r="B380" t="s">
        <v>13</v>
      </c>
      <c r="C380" t="s">
        <v>181</v>
      </c>
      <c r="D380" t="s">
        <v>2680</v>
      </c>
      <c r="E380" t="s">
        <v>2675</v>
      </c>
      <c r="F380" t="s">
        <v>2652</v>
      </c>
      <c r="H380" t="s">
        <v>3235</v>
      </c>
      <c r="I380" t="s">
        <v>311</v>
      </c>
      <c r="K380">
        <v>27.270828000000002</v>
      </c>
      <c r="L380">
        <v>28.136568</v>
      </c>
      <c r="M380">
        <v>27.178619000000001</v>
      </c>
      <c r="N380">
        <v>26.803991</v>
      </c>
      <c r="O380">
        <v>26.990113999999998</v>
      </c>
      <c r="P380">
        <v>27.522379000000001</v>
      </c>
      <c r="Q380">
        <v>27.944804999999999</v>
      </c>
      <c r="R380">
        <v>28.685096999999999</v>
      </c>
      <c r="S380">
        <v>29.588920999999999</v>
      </c>
      <c r="T380">
        <v>30.380275999999999</v>
      </c>
      <c r="U380">
        <v>31.211227000000001</v>
      </c>
      <c r="V380">
        <v>32.023215999999998</v>
      </c>
      <c r="W380">
        <v>32.959274000000001</v>
      </c>
      <c r="X380">
        <v>33.768906000000001</v>
      </c>
      <c r="Y380">
        <v>34.498592000000002</v>
      </c>
      <c r="Z380">
        <v>35.284550000000003</v>
      </c>
      <c r="AA380">
        <v>36.156666000000001</v>
      </c>
      <c r="AB380">
        <v>37.020809</v>
      </c>
      <c r="AC380">
        <v>37.912697000000001</v>
      </c>
      <c r="AD380">
        <v>38.923285999999997</v>
      </c>
      <c r="AE380">
        <v>39.895240999999999</v>
      </c>
      <c r="AF380">
        <v>40.767989999999998</v>
      </c>
      <c r="AG380">
        <v>41.649611999999998</v>
      </c>
      <c r="AH380">
        <v>42.570270999999998</v>
      </c>
      <c r="AI380">
        <v>43.591392999999997</v>
      </c>
      <c r="AJ380">
        <v>44.700190999999997</v>
      </c>
      <c r="AK380">
        <v>45.653492</v>
      </c>
      <c r="AL380">
        <v>46.637844000000001</v>
      </c>
      <c r="AM380">
        <v>47.651851999999998</v>
      </c>
      <c r="AN380">
        <v>48.726021000000003</v>
      </c>
      <c r="AO380" s="1">
        <v>0.02</v>
      </c>
    </row>
    <row r="381" spans="1:41" hidden="1" x14ac:dyDescent="0.2">
      <c r="A381" t="s">
        <v>2704</v>
      </c>
      <c r="B381" t="s">
        <v>15</v>
      </c>
      <c r="C381" t="s">
        <v>181</v>
      </c>
      <c r="D381" t="s">
        <v>2680</v>
      </c>
      <c r="E381" t="s">
        <v>2675</v>
      </c>
      <c r="F381" t="s">
        <v>2653</v>
      </c>
      <c r="H381" t="s">
        <v>3236</v>
      </c>
      <c r="I381" t="s">
        <v>311</v>
      </c>
      <c r="K381">
        <v>27.299561000000001</v>
      </c>
      <c r="L381">
        <v>29.181238</v>
      </c>
      <c r="M381">
        <v>28.734219</v>
      </c>
      <c r="N381">
        <v>29.16057</v>
      </c>
      <c r="O381">
        <v>29.327052999999999</v>
      </c>
      <c r="P381">
        <v>29.806149000000001</v>
      </c>
      <c r="Q381">
        <v>30.557452999999999</v>
      </c>
      <c r="R381">
        <v>31.609396</v>
      </c>
      <c r="S381">
        <v>32.766070999999997</v>
      </c>
      <c r="T381">
        <v>33.615561999999997</v>
      </c>
      <c r="U381">
        <v>34.292712999999999</v>
      </c>
      <c r="V381">
        <v>35.131855000000002</v>
      </c>
      <c r="W381">
        <v>36.196429999999999</v>
      </c>
      <c r="X381">
        <v>36.903618000000002</v>
      </c>
      <c r="Y381">
        <v>37.452305000000003</v>
      </c>
      <c r="Z381">
        <v>38.434184999999999</v>
      </c>
      <c r="AA381">
        <v>39.040450999999997</v>
      </c>
      <c r="AB381">
        <v>40.068924000000003</v>
      </c>
      <c r="AC381">
        <v>41.049923</v>
      </c>
      <c r="AD381">
        <v>42.052711000000002</v>
      </c>
      <c r="AE381">
        <v>43.012383</v>
      </c>
      <c r="AF381">
        <v>43.858013</v>
      </c>
      <c r="AG381">
        <v>44.750594999999997</v>
      </c>
      <c r="AH381">
        <v>45.923552999999998</v>
      </c>
      <c r="AI381">
        <v>47.196818999999998</v>
      </c>
      <c r="AJ381">
        <v>48.388190999999999</v>
      </c>
      <c r="AK381">
        <v>49.619194</v>
      </c>
      <c r="AL381">
        <v>50.893504999999998</v>
      </c>
      <c r="AM381">
        <v>52.310085000000001</v>
      </c>
      <c r="AN381">
        <v>53.761360000000003</v>
      </c>
      <c r="AO381" s="1">
        <v>2.4E-2</v>
      </c>
    </row>
    <row r="382" spans="1:41" hidden="1" x14ac:dyDescent="0.2">
      <c r="A382" t="s">
        <v>2704</v>
      </c>
      <c r="B382" t="s">
        <v>46</v>
      </c>
      <c r="C382" t="s">
        <v>181</v>
      </c>
      <c r="D382" t="s">
        <v>2680</v>
      </c>
      <c r="E382" t="s">
        <v>2676</v>
      </c>
      <c r="I382" t="s">
        <v>311</v>
      </c>
    </row>
    <row r="383" spans="1:41" hidden="1" x14ac:dyDescent="0.2">
      <c r="A383" t="s">
        <v>2704</v>
      </c>
      <c r="B383" t="s">
        <v>11</v>
      </c>
      <c r="C383" t="s">
        <v>181</v>
      </c>
      <c r="D383" t="s">
        <v>2680</v>
      </c>
      <c r="E383" t="s">
        <v>2676</v>
      </c>
      <c r="F383" t="s">
        <v>2651</v>
      </c>
      <c r="H383" t="s">
        <v>3237</v>
      </c>
      <c r="I383" t="s">
        <v>311</v>
      </c>
      <c r="K383">
        <v>28.279040999999999</v>
      </c>
      <c r="L383">
        <v>29.473644</v>
      </c>
      <c r="M383">
        <v>28.545635000000001</v>
      </c>
      <c r="N383">
        <v>29.024671999999999</v>
      </c>
      <c r="O383">
        <v>29.326059000000001</v>
      </c>
      <c r="P383">
        <v>29.893851999999999</v>
      </c>
      <c r="Q383">
        <v>30.640436000000001</v>
      </c>
      <c r="R383">
        <v>31.852668999999999</v>
      </c>
      <c r="S383">
        <v>32.981116999999998</v>
      </c>
      <c r="T383">
        <v>34.202572000000004</v>
      </c>
      <c r="U383">
        <v>35.349074999999999</v>
      </c>
      <c r="V383">
        <v>36.403191</v>
      </c>
      <c r="W383">
        <v>37.453113999999999</v>
      </c>
      <c r="X383">
        <v>38.278869999999998</v>
      </c>
      <c r="Y383">
        <v>39.162272999999999</v>
      </c>
      <c r="Z383">
        <v>40.123134999999998</v>
      </c>
      <c r="AA383">
        <v>41.299618000000002</v>
      </c>
      <c r="AB383">
        <v>42.501553000000001</v>
      </c>
      <c r="AC383">
        <v>43.553055000000001</v>
      </c>
      <c r="AD383">
        <v>44.995975000000001</v>
      </c>
      <c r="AE383">
        <v>46.417271</v>
      </c>
      <c r="AF383">
        <v>47.787247000000001</v>
      </c>
      <c r="AG383">
        <v>49.116988999999997</v>
      </c>
      <c r="AH383">
        <v>50.387672000000002</v>
      </c>
      <c r="AI383">
        <v>51.707470000000001</v>
      </c>
      <c r="AJ383">
        <v>53.267055999999997</v>
      </c>
      <c r="AK383">
        <v>54.571472</v>
      </c>
      <c r="AL383">
        <v>55.854595000000003</v>
      </c>
      <c r="AM383">
        <v>57.253494000000003</v>
      </c>
      <c r="AN383">
        <v>58.895527000000001</v>
      </c>
      <c r="AO383" s="1">
        <v>2.5999999999999999E-2</v>
      </c>
    </row>
    <row r="384" spans="1:41" hidden="1" x14ac:dyDescent="0.2">
      <c r="A384" t="s">
        <v>2704</v>
      </c>
      <c r="B384" t="s">
        <v>13</v>
      </c>
      <c r="C384" t="s">
        <v>181</v>
      </c>
      <c r="D384" t="s">
        <v>2680</v>
      </c>
      <c r="E384" t="s">
        <v>2676</v>
      </c>
      <c r="F384" t="s">
        <v>2652</v>
      </c>
      <c r="H384" t="s">
        <v>3238</v>
      </c>
      <c r="I384" t="s">
        <v>311</v>
      </c>
      <c r="K384">
        <v>28.281276999999999</v>
      </c>
      <c r="L384">
        <v>28.297585999999999</v>
      </c>
      <c r="M384">
        <v>27.140339000000001</v>
      </c>
      <c r="N384">
        <v>27.715073</v>
      </c>
      <c r="O384">
        <v>28.196114999999999</v>
      </c>
      <c r="P384">
        <v>28.876535000000001</v>
      </c>
      <c r="Q384">
        <v>29.476202000000001</v>
      </c>
      <c r="R384">
        <v>30.693504000000001</v>
      </c>
      <c r="S384">
        <v>31.900327999999998</v>
      </c>
      <c r="T384">
        <v>33.00882</v>
      </c>
      <c r="U384">
        <v>34.114063000000002</v>
      </c>
      <c r="V384">
        <v>35.151992999999997</v>
      </c>
      <c r="W384">
        <v>36.424937999999997</v>
      </c>
      <c r="X384">
        <v>37.398865000000001</v>
      </c>
      <c r="Y384">
        <v>38.410708999999997</v>
      </c>
      <c r="Z384">
        <v>39.428158000000003</v>
      </c>
      <c r="AA384">
        <v>40.580646999999999</v>
      </c>
      <c r="AB384">
        <v>41.686275000000002</v>
      </c>
      <c r="AC384">
        <v>42.825206999999999</v>
      </c>
      <c r="AD384">
        <v>44.138542000000001</v>
      </c>
      <c r="AE384">
        <v>45.515095000000002</v>
      </c>
      <c r="AF384">
        <v>46.767063</v>
      </c>
      <c r="AG384">
        <v>48.152442999999998</v>
      </c>
      <c r="AH384">
        <v>49.526386000000002</v>
      </c>
      <c r="AI384">
        <v>50.881439</v>
      </c>
      <c r="AJ384">
        <v>52.342232000000003</v>
      </c>
      <c r="AK384">
        <v>53.801032999999997</v>
      </c>
      <c r="AL384">
        <v>55.013035000000002</v>
      </c>
      <c r="AM384">
        <v>56.285339</v>
      </c>
      <c r="AN384">
        <v>57.871699999999997</v>
      </c>
      <c r="AO384" s="1">
        <v>2.5000000000000001E-2</v>
      </c>
    </row>
    <row r="385" spans="1:41" hidden="1" x14ac:dyDescent="0.2">
      <c r="A385" t="s">
        <v>2704</v>
      </c>
      <c r="B385" t="s">
        <v>15</v>
      </c>
      <c r="C385" t="s">
        <v>181</v>
      </c>
      <c r="D385" t="s">
        <v>2680</v>
      </c>
      <c r="E385" t="s">
        <v>2676</v>
      </c>
      <c r="F385" t="s">
        <v>2653</v>
      </c>
      <c r="H385" t="s">
        <v>3239</v>
      </c>
      <c r="I385" t="s">
        <v>311</v>
      </c>
      <c r="K385">
        <v>28.492152999999998</v>
      </c>
      <c r="L385">
        <v>29.785319999999999</v>
      </c>
      <c r="M385">
        <v>28.729488</v>
      </c>
      <c r="N385">
        <v>29.853107000000001</v>
      </c>
      <c r="O385">
        <v>30.275891999999999</v>
      </c>
      <c r="P385">
        <v>31.050037</v>
      </c>
      <c r="Q385">
        <v>32.088898</v>
      </c>
      <c r="R385">
        <v>33.551246999999996</v>
      </c>
      <c r="S385">
        <v>35.441422000000003</v>
      </c>
      <c r="T385">
        <v>36.836117000000002</v>
      </c>
      <c r="U385">
        <v>38.265090999999998</v>
      </c>
      <c r="V385">
        <v>39.728721999999998</v>
      </c>
      <c r="W385">
        <v>41.267231000000002</v>
      </c>
      <c r="X385">
        <v>42.499844000000003</v>
      </c>
      <c r="Y385">
        <v>43.592433999999997</v>
      </c>
      <c r="Z385">
        <v>44.992511999999998</v>
      </c>
      <c r="AA385">
        <v>46.215054000000002</v>
      </c>
      <c r="AB385">
        <v>47.652954000000001</v>
      </c>
      <c r="AC385">
        <v>49.076152999999998</v>
      </c>
      <c r="AD385">
        <v>50.366107999999997</v>
      </c>
      <c r="AE385">
        <v>51.727409000000002</v>
      </c>
      <c r="AF385">
        <v>52.995215999999999</v>
      </c>
      <c r="AG385">
        <v>54.391593999999998</v>
      </c>
      <c r="AH385">
        <v>56.230324000000003</v>
      </c>
      <c r="AI385">
        <v>57.934856000000003</v>
      </c>
      <c r="AJ385">
        <v>59.623736999999998</v>
      </c>
      <c r="AK385">
        <v>61.264781999999997</v>
      </c>
      <c r="AL385">
        <v>62.714474000000003</v>
      </c>
      <c r="AM385">
        <v>64.609711000000004</v>
      </c>
      <c r="AN385">
        <v>66.929016000000004</v>
      </c>
      <c r="AO385" s="1">
        <v>0.03</v>
      </c>
    </row>
    <row r="386" spans="1:41" hidden="1" x14ac:dyDescent="0.2">
      <c r="A386" t="s">
        <v>2704</v>
      </c>
      <c r="B386" t="s">
        <v>75</v>
      </c>
      <c r="C386" t="s">
        <v>181</v>
      </c>
      <c r="D386" t="s">
        <v>2680</v>
      </c>
      <c r="E386" t="s">
        <v>2677</v>
      </c>
      <c r="I386" t="s">
        <v>311</v>
      </c>
    </row>
    <row r="387" spans="1:41" hidden="1" x14ac:dyDescent="0.2">
      <c r="A387" t="s">
        <v>2704</v>
      </c>
      <c r="B387" t="s">
        <v>11</v>
      </c>
      <c r="C387" t="s">
        <v>181</v>
      </c>
      <c r="D387" t="s">
        <v>2680</v>
      </c>
      <c r="E387" t="s">
        <v>2677</v>
      </c>
      <c r="F387" t="s">
        <v>2651</v>
      </c>
      <c r="H387" t="s">
        <v>3240</v>
      </c>
      <c r="I387" t="s">
        <v>311</v>
      </c>
      <c r="K387">
        <v>81.139983999999998</v>
      </c>
      <c r="L387">
        <v>82.155106000000004</v>
      </c>
      <c r="M387">
        <v>77.235809000000003</v>
      </c>
      <c r="N387">
        <v>79.388915999999995</v>
      </c>
      <c r="O387">
        <v>80.437195000000003</v>
      </c>
      <c r="P387">
        <v>82.650238000000002</v>
      </c>
      <c r="Q387">
        <v>85.019790999999998</v>
      </c>
      <c r="R387">
        <v>87.386932000000002</v>
      </c>
      <c r="S387">
        <v>89.530899000000005</v>
      </c>
      <c r="T387">
        <v>92.517432999999997</v>
      </c>
      <c r="U387">
        <v>95.250609999999995</v>
      </c>
      <c r="V387">
        <v>97.575218000000007</v>
      </c>
      <c r="W387">
        <v>99.749595999999997</v>
      </c>
      <c r="X387">
        <v>102.099358</v>
      </c>
      <c r="Y387">
        <v>104.27591700000001</v>
      </c>
      <c r="Z387">
        <v>106.92497299999999</v>
      </c>
      <c r="AA387">
        <v>109.820938</v>
      </c>
      <c r="AB387">
        <v>113.049446</v>
      </c>
      <c r="AC387">
        <v>115.458817</v>
      </c>
      <c r="AD387">
        <v>118.991989</v>
      </c>
      <c r="AE387">
        <v>122.26326</v>
      </c>
      <c r="AF387">
        <v>125.173973</v>
      </c>
      <c r="AG387">
        <v>129.37574799999999</v>
      </c>
      <c r="AH387">
        <v>133.78007500000001</v>
      </c>
      <c r="AI387">
        <v>137.38803100000001</v>
      </c>
      <c r="AJ387">
        <v>141.93867499999999</v>
      </c>
      <c r="AK387">
        <v>145.806274</v>
      </c>
      <c r="AL387">
        <v>148.96163899999999</v>
      </c>
      <c r="AM387">
        <v>152.77955600000001</v>
      </c>
      <c r="AN387">
        <v>156.58384699999999</v>
      </c>
      <c r="AO387" s="1">
        <v>2.3E-2</v>
      </c>
    </row>
    <row r="388" spans="1:41" hidden="1" x14ac:dyDescent="0.2">
      <c r="A388" t="s">
        <v>2704</v>
      </c>
      <c r="B388" t="s">
        <v>13</v>
      </c>
      <c r="C388" t="s">
        <v>181</v>
      </c>
      <c r="D388" t="s">
        <v>2680</v>
      </c>
      <c r="E388" t="s">
        <v>2677</v>
      </c>
      <c r="F388" t="s">
        <v>2652</v>
      </c>
      <c r="H388" t="s">
        <v>3241</v>
      </c>
      <c r="I388" t="s">
        <v>311</v>
      </c>
      <c r="K388">
        <v>81.140479999999997</v>
      </c>
      <c r="L388">
        <v>82.12133</v>
      </c>
      <c r="M388">
        <v>75.877341999999999</v>
      </c>
      <c r="N388">
        <v>76.482078999999999</v>
      </c>
      <c r="O388">
        <v>77.605452999999997</v>
      </c>
      <c r="P388">
        <v>79.788628000000003</v>
      </c>
      <c r="Q388">
        <v>82.397011000000006</v>
      </c>
      <c r="R388">
        <v>84.548621999999995</v>
      </c>
      <c r="S388">
        <v>86.749381999999997</v>
      </c>
      <c r="T388">
        <v>89.230400000000003</v>
      </c>
      <c r="U388">
        <v>91.544433999999995</v>
      </c>
      <c r="V388">
        <v>93.958068999999995</v>
      </c>
      <c r="W388">
        <v>95.996230999999995</v>
      </c>
      <c r="X388">
        <v>97.722686999999993</v>
      </c>
      <c r="Y388">
        <v>99.791595000000001</v>
      </c>
      <c r="Z388">
        <v>101.920723</v>
      </c>
      <c r="AA388">
        <v>104.095421</v>
      </c>
      <c r="AB388">
        <v>107.120918</v>
      </c>
      <c r="AC388">
        <v>109.71088399999999</v>
      </c>
      <c r="AD388">
        <v>114.25958300000001</v>
      </c>
      <c r="AE388">
        <v>117.673073</v>
      </c>
      <c r="AF388">
        <v>120.759163</v>
      </c>
      <c r="AG388">
        <v>124.854164</v>
      </c>
      <c r="AH388">
        <v>128.60876500000001</v>
      </c>
      <c r="AI388">
        <v>131.92480499999999</v>
      </c>
      <c r="AJ388">
        <v>136.28457599999999</v>
      </c>
      <c r="AK388">
        <v>138.79281599999999</v>
      </c>
      <c r="AL388">
        <v>142.60199</v>
      </c>
      <c r="AM388">
        <v>147.41119399999999</v>
      </c>
      <c r="AN388">
        <v>152.033096</v>
      </c>
      <c r="AO388" s="1">
        <v>2.1999999999999999E-2</v>
      </c>
    </row>
    <row r="389" spans="1:41" hidden="1" x14ac:dyDescent="0.2">
      <c r="A389" t="s">
        <v>2704</v>
      </c>
      <c r="B389" t="s">
        <v>15</v>
      </c>
      <c r="C389" t="s">
        <v>181</v>
      </c>
      <c r="D389" t="s">
        <v>2680</v>
      </c>
      <c r="E389" t="s">
        <v>2677</v>
      </c>
      <c r="F389" t="s">
        <v>2653</v>
      </c>
      <c r="H389" t="s">
        <v>3242</v>
      </c>
      <c r="I389" t="s">
        <v>311</v>
      </c>
      <c r="K389">
        <v>81.348151999999999</v>
      </c>
      <c r="L389">
        <v>82.258865</v>
      </c>
      <c r="M389">
        <v>76.464141999999995</v>
      </c>
      <c r="N389">
        <v>80.989020999999994</v>
      </c>
      <c r="O389">
        <v>83.158828999999997</v>
      </c>
      <c r="P389">
        <v>85.384040999999996</v>
      </c>
      <c r="Q389">
        <v>87.964423999999994</v>
      </c>
      <c r="R389">
        <v>90.628524999999996</v>
      </c>
      <c r="S389">
        <v>95.220673000000005</v>
      </c>
      <c r="T389">
        <v>97.951110999999997</v>
      </c>
      <c r="U389">
        <v>100.554146</v>
      </c>
      <c r="V389">
        <v>103.302864</v>
      </c>
      <c r="W389">
        <v>105.69628899999999</v>
      </c>
      <c r="X389">
        <v>108.13304100000001</v>
      </c>
      <c r="Y389">
        <v>110.03538500000001</v>
      </c>
      <c r="Z389">
        <v>112.487595</v>
      </c>
      <c r="AA389">
        <v>115.24559000000001</v>
      </c>
      <c r="AB389">
        <v>117.46907</v>
      </c>
      <c r="AC389">
        <v>120.17527</v>
      </c>
      <c r="AD389">
        <v>120.86972799999999</v>
      </c>
      <c r="AE389">
        <v>122.809166</v>
      </c>
      <c r="AF389">
        <v>126.41754899999999</v>
      </c>
      <c r="AG389">
        <v>130.36479199999999</v>
      </c>
      <c r="AH389">
        <v>133.99569700000001</v>
      </c>
      <c r="AI389">
        <v>138.72328200000001</v>
      </c>
      <c r="AJ389">
        <v>141.66767899999999</v>
      </c>
      <c r="AK389">
        <v>144.98272700000001</v>
      </c>
      <c r="AL389">
        <v>147.41757200000001</v>
      </c>
      <c r="AM389">
        <v>151.830063</v>
      </c>
      <c r="AN389">
        <v>156.6026</v>
      </c>
      <c r="AO389" s="1">
        <v>2.3E-2</v>
      </c>
    </row>
    <row r="390" spans="1:41" hidden="1" x14ac:dyDescent="0.2">
      <c r="A390" t="s">
        <v>2704</v>
      </c>
      <c r="B390" t="s">
        <v>172</v>
      </c>
      <c r="C390" t="s">
        <v>181</v>
      </c>
      <c r="D390" t="s">
        <v>2680</v>
      </c>
      <c r="E390" t="s">
        <v>2678</v>
      </c>
      <c r="I390" t="s">
        <v>311</v>
      </c>
    </row>
    <row r="391" spans="1:41" hidden="1" x14ac:dyDescent="0.2">
      <c r="A391" t="s">
        <v>2704</v>
      </c>
      <c r="B391" t="s">
        <v>11</v>
      </c>
      <c r="C391" t="s">
        <v>181</v>
      </c>
      <c r="D391" t="s">
        <v>2680</v>
      </c>
      <c r="E391" t="s">
        <v>2678</v>
      </c>
      <c r="F391" t="s">
        <v>2651</v>
      </c>
      <c r="H391" t="s">
        <v>3243</v>
      </c>
      <c r="I391" t="s">
        <v>311</v>
      </c>
      <c r="K391">
        <v>177.543091</v>
      </c>
      <c r="L391">
        <v>180.93086199999999</v>
      </c>
      <c r="M391">
        <v>175.09307899999999</v>
      </c>
      <c r="N391">
        <v>177.494461</v>
      </c>
      <c r="O391">
        <v>179.79591400000001</v>
      </c>
      <c r="P391">
        <v>183.75308200000001</v>
      </c>
      <c r="Q391">
        <v>188.534424</v>
      </c>
      <c r="R391">
        <v>194.28285199999999</v>
      </c>
      <c r="S391">
        <v>199.63945000000001</v>
      </c>
      <c r="T391">
        <v>206.496994</v>
      </c>
      <c r="U391">
        <v>212.43571499999999</v>
      </c>
      <c r="V391">
        <v>217.80207799999999</v>
      </c>
      <c r="W391">
        <v>223.13121000000001</v>
      </c>
      <c r="X391">
        <v>228.03538499999999</v>
      </c>
      <c r="Y391">
        <v>232.80392499999999</v>
      </c>
      <c r="Z391">
        <v>238.32865899999999</v>
      </c>
      <c r="AA391">
        <v>244.496399</v>
      </c>
      <c r="AB391">
        <v>251.14106799999999</v>
      </c>
      <c r="AC391">
        <v>256.85131799999999</v>
      </c>
      <c r="AD391">
        <v>264.37707499999999</v>
      </c>
      <c r="AE391">
        <v>271.60458399999999</v>
      </c>
      <c r="AF391">
        <v>278.31664999999998</v>
      </c>
      <c r="AG391">
        <v>286.37970000000001</v>
      </c>
      <c r="AH391">
        <v>294.49987800000002</v>
      </c>
      <c r="AI391">
        <v>302.12252799999999</v>
      </c>
      <c r="AJ391">
        <v>311.124664</v>
      </c>
      <c r="AK391">
        <v>319.18658399999998</v>
      </c>
      <c r="AL391">
        <v>326.67077599999999</v>
      </c>
      <c r="AM391">
        <v>334.90646400000003</v>
      </c>
      <c r="AN391">
        <v>343.40048200000001</v>
      </c>
      <c r="AO391" s="1">
        <v>2.3E-2</v>
      </c>
    </row>
    <row r="392" spans="1:41" hidden="1" x14ac:dyDescent="0.2">
      <c r="A392" t="s">
        <v>2704</v>
      </c>
      <c r="B392" t="s">
        <v>13</v>
      </c>
      <c r="C392" t="s">
        <v>181</v>
      </c>
      <c r="D392" t="s">
        <v>2680</v>
      </c>
      <c r="E392" t="s">
        <v>2678</v>
      </c>
      <c r="F392" t="s">
        <v>2652</v>
      </c>
      <c r="H392" t="s">
        <v>3244</v>
      </c>
      <c r="I392" t="s">
        <v>311</v>
      </c>
      <c r="K392">
        <v>177.564911</v>
      </c>
      <c r="L392">
        <v>178.70375100000001</v>
      </c>
      <c r="M392">
        <v>170.879379</v>
      </c>
      <c r="N392">
        <v>171.39617899999999</v>
      </c>
      <c r="O392">
        <v>173.74231</v>
      </c>
      <c r="P392">
        <v>178.08711199999999</v>
      </c>
      <c r="Q392">
        <v>182.68580600000001</v>
      </c>
      <c r="R392">
        <v>187.943558</v>
      </c>
      <c r="S392">
        <v>193.69705200000001</v>
      </c>
      <c r="T392">
        <v>199.40571600000001</v>
      </c>
      <c r="U392">
        <v>204.99047899999999</v>
      </c>
      <c r="V392">
        <v>210.56660500000001</v>
      </c>
      <c r="W392">
        <v>216.25851399999999</v>
      </c>
      <c r="X392">
        <v>221.04426599999999</v>
      </c>
      <c r="Y392">
        <v>226.05972299999999</v>
      </c>
      <c r="Z392">
        <v>231.22529599999999</v>
      </c>
      <c r="AA392">
        <v>236.82702599999999</v>
      </c>
      <c r="AB392">
        <v>243.16940299999999</v>
      </c>
      <c r="AC392">
        <v>249.182388</v>
      </c>
      <c r="AD392">
        <v>257.55404700000003</v>
      </c>
      <c r="AE392">
        <v>264.799103</v>
      </c>
      <c r="AF392">
        <v>271.38089000000002</v>
      </c>
      <c r="AG392">
        <v>279.13031000000001</v>
      </c>
      <c r="AH392">
        <v>286.61645499999997</v>
      </c>
      <c r="AI392">
        <v>293.88034099999999</v>
      </c>
      <c r="AJ392">
        <v>302.465576</v>
      </c>
      <c r="AK392">
        <v>308.87844799999999</v>
      </c>
      <c r="AL392">
        <v>316.346924</v>
      </c>
      <c r="AM392">
        <v>324.92349200000001</v>
      </c>
      <c r="AN392">
        <v>333.800568</v>
      </c>
      <c r="AO392" s="1">
        <v>2.1999999999999999E-2</v>
      </c>
    </row>
    <row r="393" spans="1:41" hidden="1" x14ac:dyDescent="0.2">
      <c r="A393" t="s">
        <v>2704</v>
      </c>
      <c r="B393" t="s">
        <v>15</v>
      </c>
      <c r="C393" t="s">
        <v>181</v>
      </c>
      <c r="D393" t="s">
        <v>2680</v>
      </c>
      <c r="E393" t="s">
        <v>2678</v>
      </c>
      <c r="F393" t="s">
        <v>2653</v>
      </c>
      <c r="H393" t="s">
        <v>3245</v>
      </c>
      <c r="I393" t="s">
        <v>311</v>
      </c>
      <c r="K393">
        <v>178.04315199999999</v>
      </c>
      <c r="L393">
        <v>182.75216699999999</v>
      </c>
      <c r="M393">
        <v>176.67417900000001</v>
      </c>
      <c r="N393">
        <v>183.86454800000001</v>
      </c>
      <c r="O393">
        <v>187.37034600000001</v>
      </c>
      <c r="P393">
        <v>192.006516</v>
      </c>
      <c r="Q393">
        <v>197.71388200000001</v>
      </c>
      <c r="R393">
        <v>204.52356</v>
      </c>
      <c r="S393">
        <v>214.00894199999999</v>
      </c>
      <c r="T393">
        <v>220.443039</v>
      </c>
      <c r="U393">
        <v>226.44116199999999</v>
      </c>
      <c r="V393">
        <v>232.91082800000001</v>
      </c>
      <c r="W393">
        <v>239.517212</v>
      </c>
      <c r="X393">
        <v>245.08322100000001</v>
      </c>
      <c r="Y393">
        <v>249.627579</v>
      </c>
      <c r="Z393">
        <v>255.912994</v>
      </c>
      <c r="AA393">
        <v>261.65957600000002</v>
      </c>
      <c r="AB393">
        <v>267.91467299999999</v>
      </c>
      <c r="AC393">
        <v>274.56542999999999</v>
      </c>
      <c r="AD393">
        <v>279.20349099999999</v>
      </c>
      <c r="AE393">
        <v>284.98867799999999</v>
      </c>
      <c r="AF393">
        <v>292.12118500000003</v>
      </c>
      <c r="AG393">
        <v>299.75836199999998</v>
      </c>
      <c r="AH393">
        <v>308.26629600000001</v>
      </c>
      <c r="AI393">
        <v>317.94406099999998</v>
      </c>
      <c r="AJ393">
        <v>325.74575800000002</v>
      </c>
      <c r="AK393">
        <v>333.92605600000002</v>
      </c>
      <c r="AL393">
        <v>341.119507</v>
      </c>
      <c r="AM393">
        <v>351.050995</v>
      </c>
      <c r="AN393">
        <v>361.87536599999999</v>
      </c>
      <c r="AO393" s="1">
        <v>2.5000000000000001E-2</v>
      </c>
    </row>
    <row r="394" spans="1:41" hidden="1" x14ac:dyDescent="0.2">
      <c r="A394" t="s">
        <v>2704</v>
      </c>
      <c r="B394" t="s">
        <v>176</v>
      </c>
      <c r="C394" t="s">
        <v>181</v>
      </c>
      <c r="D394" t="s">
        <v>2680</v>
      </c>
      <c r="E394" t="s">
        <v>2679</v>
      </c>
      <c r="I394" t="s">
        <v>311</v>
      </c>
    </row>
    <row r="395" spans="1:41" hidden="1" x14ac:dyDescent="0.2">
      <c r="A395" t="s">
        <v>2704</v>
      </c>
      <c r="B395" t="s">
        <v>11</v>
      </c>
      <c r="C395" t="s">
        <v>181</v>
      </c>
      <c r="D395" t="s">
        <v>2680</v>
      </c>
      <c r="E395" t="s">
        <v>2679</v>
      </c>
      <c r="F395" t="s">
        <v>2651</v>
      </c>
      <c r="H395" t="s">
        <v>3246</v>
      </c>
      <c r="I395" t="s">
        <v>311</v>
      </c>
      <c r="K395">
        <v>0.21231800000000001</v>
      </c>
      <c r="L395">
        <v>0.22395100000000001</v>
      </c>
      <c r="M395">
        <v>0.21448500000000001</v>
      </c>
      <c r="N395">
        <v>0.215498</v>
      </c>
      <c r="O395">
        <v>0.21498999999999999</v>
      </c>
      <c r="P395">
        <v>0.21642500000000001</v>
      </c>
      <c r="Q395">
        <v>0.217137</v>
      </c>
      <c r="R395">
        <v>0.21687699999999999</v>
      </c>
      <c r="S395">
        <v>0.21546599999999999</v>
      </c>
      <c r="T395">
        <v>0.21659999999999999</v>
      </c>
      <c r="U395">
        <v>0.21456500000000001</v>
      </c>
      <c r="V395">
        <v>0.21215700000000001</v>
      </c>
      <c r="W395">
        <v>0.21102099999999999</v>
      </c>
      <c r="X395">
        <v>0.208204</v>
      </c>
      <c r="Y395">
        <v>0.204759</v>
      </c>
      <c r="Z395">
        <v>0.209318</v>
      </c>
      <c r="AA395">
        <v>0.21183299999999999</v>
      </c>
      <c r="AB395">
        <v>0.21488299999999999</v>
      </c>
      <c r="AC395">
        <v>0.21923500000000001</v>
      </c>
      <c r="AD395">
        <v>0.22642399999999999</v>
      </c>
      <c r="AE395">
        <v>0.233097</v>
      </c>
      <c r="AF395">
        <v>0.23970900000000001</v>
      </c>
      <c r="AG395">
        <v>0.24859100000000001</v>
      </c>
      <c r="AH395">
        <v>0.25795200000000001</v>
      </c>
      <c r="AI395">
        <v>0.26677800000000002</v>
      </c>
      <c r="AJ395">
        <v>0.27730700000000003</v>
      </c>
      <c r="AK395">
        <v>0.28739399999999998</v>
      </c>
      <c r="AL395">
        <v>0.29648000000000002</v>
      </c>
      <c r="AM395">
        <v>0.307006</v>
      </c>
      <c r="AN395">
        <v>0.31768999999999997</v>
      </c>
      <c r="AO395" s="1">
        <v>1.4E-2</v>
      </c>
    </row>
    <row r="396" spans="1:41" hidden="1" x14ac:dyDescent="0.2">
      <c r="A396" t="s">
        <v>2704</v>
      </c>
      <c r="B396" t="s">
        <v>13</v>
      </c>
      <c r="C396" t="s">
        <v>181</v>
      </c>
      <c r="D396" t="s">
        <v>2680</v>
      </c>
      <c r="E396" t="s">
        <v>2679</v>
      </c>
      <c r="F396" t="s">
        <v>2652</v>
      </c>
      <c r="H396" t="s">
        <v>3247</v>
      </c>
      <c r="I396" t="s">
        <v>311</v>
      </c>
      <c r="K396">
        <v>0.172873</v>
      </c>
      <c r="L396">
        <v>0.20050499999999999</v>
      </c>
      <c r="M396">
        <v>0.21432499999999999</v>
      </c>
      <c r="N396">
        <v>0.21235799999999999</v>
      </c>
      <c r="O396">
        <v>0.21104700000000001</v>
      </c>
      <c r="P396">
        <v>0.21013200000000001</v>
      </c>
      <c r="Q396">
        <v>0.21063399999999999</v>
      </c>
      <c r="R396">
        <v>0.213173</v>
      </c>
      <c r="S396">
        <v>0.212089</v>
      </c>
      <c r="T396">
        <v>0.211066</v>
      </c>
      <c r="U396">
        <v>0.20557300000000001</v>
      </c>
      <c r="V396">
        <v>0.20458299999999999</v>
      </c>
      <c r="W396">
        <v>0.208285</v>
      </c>
      <c r="X396">
        <v>0.203013</v>
      </c>
      <c r="Y396">
        <v>0.201985</v>
      </c>
      <c r="Z396">
        <v>0.20746600000000001</v>
      </c>
      <c r="AA396">
        <v>0.21068600000000001</v>
      </c>
      <c r="AB396">
        <v>0.20824000000000001</v>
      </c>
      <c r="AC396">
        <v>0.21532699999999999</v>
      </c>
      <c r="AD396">
        <v>0.21781200000000001</v>
      </c>
      <c r="AE396">
        <v>0.22661200000000001</v>
      </c>
      <c r="AF396">
        <v>0.23399800000000001</v>
      </c>
      <c r="AG396">
        <v>0.24235100000000001</v>
      </c>
      <c r="AH396">
        <v>0.25056400000000001</v>
      </c>
      <c r="AI396">
        <v>0.259351</v>
      </c>
      <c r="AJ396">
        <v>0.28012300000000001</v>
      </c>
      <c r="AK396">
        <v>0.28632099999999999</v>
      </c>
      <c r="AL396">
        <v>0.29557899999999998</v>
      </c>
      <c r="AM396">
        <v>0.30890400000000001</v>
      </c>
      <c r="AN396">
        <v>0.32170300000000002</v>
      </c>
      <c r="AO396" s="1">
        <v>2.1999999999999999E-2</v>
      </c>
    </row>
    <row r="397" spans="1:41" hidden="1" x14ac:dyDescent="0.2">
      <c r="A397" t="s">
        <v>2704</v>
      </c>
      <c r="B397" t="s">
        <v>15</v>
      </c>
      <c r="C397" t="s">
        <v>181</v>
      </c>
      <c r="D397" t="s">
        <v>2680</v>
      </c>
      <c r="E397" t="s">
        <v>2679</v>
      </c>
      <c r="F397" t="s">
        <v>2653</v>
      </c>
      <c r="H397" t="s">
        <v>3248</v>
      </c>
      <c r="I397" t="s">
        <v>311</v>
      </c>
      <c r="K397">
        <v>0.17820900000000001</v>
      </c>
      <c r="L397">
        <v>0.196516</v>
      </c>
      <c r="M397">
        <v>0.215443</v>
      </c>
      <c r="N397">
        <v>0.222889</v>
      </c>
      <c r="O397">
        <v>0.22490099999999999</v>
      </c>
      <c r="P397">
        <v>0.226074</v>
      </c>
      <c r="Q397">
        <v>0.22651299999999999</v>
      </c>
      <c r="R397">
        <v>0.22506200000000001</v>
      </c>
      <c r="S397">
        <v>0.22764100000000001</v>
      </c>
      <c r="T397">
        <v>0.22658600000000001</v>
      </c>
      <c r="U397">
        <v>0.22375300000000001</v>
      </c>
      <c r="V397">
        <v>0.221639</v>
      </c>
      <c r="W397">
        <v>0.21901699999999999</v>
      </c>
      <c r="X397">
        <v>0.21635399999999999</v>
      </c>
      <c r="Y397">
        <v>0.21413399999999999</v>
      </c>
      <c r="Z397">
        <v>0.213702</v>
      </c>
      <c r="AA397">
        <v>0.214444</v>
      </c>
      <c r="AB397">
        <v>0.21574499999999999</v>
      </c>
      <c r="AC397">
        <v>0.21932699999999999</v>
      </c>
      <c r="AD397">
        <v>0.221359</v>
      </c>
      <c r="AE397">
        <v>0.22545799999999999</v>
      </c>
      <c r="AF397">
        <v>0.23205899999999999</v>
      </c>
      <c r="AG397">
        <v>0.23966799999999999</v>
      </c>
      <c r="AH397">
        <v>0.24878500000000001</v>
      </c>
      <c r="AI397">
        <v>0.25785599999999997</v>
      </c>
      <c r="AJ397">
        <v>0.26507199999999997</v>
      </c>
      <c r="AK397">
        <v>0.27337899999999998</v>
      </c>
      <c r="AL397">
        <v>0.28212100000000001</v>
      </c>
      <c r="AM397">
        <v>0.29321999999999998</v>
      </c>
      <c r="AN397">
        <v>0.30525400000000003</v>
      </c>
      <c r="AO397" s="1">
        <v>1.9E-2</v>
      </c>
    </row>
    <row r="398" spans="1:41" hidden="1" x14ac:dyDescent="0.2">
      <c r="A398" t="s">
        <v>2704</v>
      </c>
      <c r="B398" t="s">
        <v>180</v>
      </c>
      <c r="C398" t="s">
        <v>181</v>
      </c>
      <c r="D398" t="s">
        <v>2680</v>
      </c>
      <c r="I398" t="s">
        <v>311</v>
      </c>
    </row>
    <row r="399" spans="1:41" hidden="1" x14ac:dyDescent="0.2">
      <c r="A399" t="s">
        <v>2704</v>
      </c>
      <c r="B399" t="s">
        <v>11</v>
      </c>
      <c r="C399" t="s">
        <v>181</v>
      </c>
      <c r="D399" t="s">
        <v>2680</v>
      </c>
      <c r="E399" t="s">
        <v>2651</v>
      </c>
      <c r="H399" t="s">
        <v>3249</v>
      </c>
      <c r="I399" t="s">
        <v>311</v>
      </c>
      <c r="K399">
        <v>177.755402</v>
      </c>
      <c r="L399">
        <v>181.15479999999999</v>
      </c>
      <c r="M399">
        <v>175.30755600000001</v>
      </c>
      <c r="N399">
        <v>177.70996099999999</v>
      </c>
      <c r="O399">
        <v>180.01091</v>
      </c>
      <c r="P399">
        <v>183.96949799999999</v>
      </c>
      <c r="Q399">
        <v>188.75155599999999</v>
      </c>
      <c r="R399">
        <v>194.499741</v>
      </c>
      <c r="S399">
        <v>199.854919</v>
      </c>
      <c r="T399">
        <v>206.713593</v>
      </c>
      <c r="U399">
        <v>212.650284</v>
      </c>
      <c r="V399">
        <v>218.014252</v>
      </c>
      <c r="W399">
        <v>223.34225499999999</v>
      </c>
      <c r="X399">
        <v>228.24359100000001</v>
      </c>
      <c r="Y399">
        <v>233.00869800000001</v>
      </c>
      <c r="Z399">
        <v>238.53796399999999</v>
      </c>
      <c r="AA399">
        <v>244.708237</v>
      </c>
      <c r="AB399">
        <v>251.355942</v>
      </c>
      <c r="AC399">
        <v>257.07052599999997</v>
      </c>
      <c r="AD399">
        <v>264.60351600000001</v>
      </c>
      <c r="AE399">
        <v>271.83767699999999</v>
      </c>
      <c r="AF399">
        <v>278.55636600000003</v>
      </c>
      <c r="AG399">
        <v>286.628265</v>
      </c>
      <c r="AH399">
        <v>294.75787400000002</v>
      </c>
      <c r="AI399">
        <v>302.38931300000002</v>
      </c>
      <c r="AJ399">
        <v>311.40194700000001</v>
      </c>
      <c r="AK399">
        <v>319.47399899999999</v>
      </c>
      <c r="AL399">
        <v>326.96725500000002</v>
      </c>
      <c r="AM399">
        <v>335.21346999999997</v>
      </c>
      <c r="AN399">
        <v>343.71816999999999</v>
      </c>
      <c r="AO399" s="1">
        <v>2.3E-2</v>
      </c>
    </row>
    <row r="400" spans="1:41" hidden="1" x14ac:dyDescent="0.2">
      <c r="A400" t="s">
        <v>2704</v>
      </c>
      <c r="B400" t="s">
        <v>13</v>
      </c>
      <c r="C400" t="s">
        <v>181</v>
      </c>
      <c r="D400" t="s">
        <v>2680</v>
      </c>
      <c r="E400" t="s">
        <v>2652</v>
      </c>
      <c r="H400" t="s">
        <v>3250</v>
      </c>
      <c r="I400" t="s">
        <v>311</v>
      </c>
      <c r="K400">
        <v>177.73777799999999</v>
      </c>
      <c r="L400">
        <v>178.90426600000001</v>
      </c>
      <c r="M400">
        <v>171.093704</v>
      </c>
      <c r="N400">
        <v>171.60853599999999</v>
      </c>
      <c r="O400">
        <v>173.953339</v>
      </c>
      <c r="P400">
        <v>178.29722599999999</v>
      </c>
      <c r="Q400">
        <v>182.89643899999999</v>
      </c>
      <c r="R400">
        <v>188.15670800000001</v>
      </c>
      <c r="S400">
        <v>193.90913399999999</v>
      </c>
      <c r="T400">
        <v>199.61677599999999</v>
      </c>
      <c r="U400">
        <v>205.19605999999999</v>
      </c>
      <c r="V400">
        <v>210.77119400000001</v>
      </c>
      <c r="W400">
        <v>216.46678199999999</v>
      </c>
      <c r="X400">
        <v>221.247253</v>
      </c>
      <c r="Y400">
        <v>226.26170300000001</v>
      </c>
      <c r="Z400">
        <v>231.432785</v>
      </c>
      <c r="AA400">
        <v>237.03770399999999</v>
      </c>
      <c r="AB400">
        <v>243.37764000000001</v>
      </c>
      <c r="AC400">
        <v>249.39771999999999</v>
      </c>
      <c r="AD400">
        <v>257.77181999999999</v>
      </c>
      <c r="AE400">
        <v>265.02569599999998</v>
      </c>
      <c r="AF400">
        <v>271.61489899999998</v>
      </c>
      <c r="AG400">
        <v>279.37265000000002</v>
      </c>
      <c r="AH400">
        <v>286.86703499999999</v>
      </c>
      <c r="AI400">
        <v>294.139679</v>
      </c>
      <c r="AJ400">
        <v>302.74569700000001</v>
      </c>
      <c r="AK400">
        <v>309.16473400000001</v>
      </c>
      <c r="AL400">
        <v>316.64248700000002</v>
      </c>
      <c r="AM400">
        <v>325.23239100000001</v>
      </c>
      <c r="AN400">
        <v>334.122253</v>
      </c>
      <c r="AO400" s="1">
        <v>2.1999999999999999E-2</v>
      </c>
    </row>
    <row r="401" spans="1:41" hidden="1" x14ac:dyDescent="0.2">
      <c r="A401" t="s">
        <v>2704</v>
      </c>
      <c r="B401" t="s">
        <v>15</v>
      </c>
      <c r="C401" t="s">
        <v>181</v>
      </c>
      <c r="D401" t="s">
        <v>2680</v>
      </c>
      <c r="E401" t="s">
        <v>2653</v>
      </c>
      <c r="H401" t="s">
        <v>3251</v>
      </c>
      <c r="I401" t="s">
        <v>311</v>
      </c>
      <c r="K401">
        <v>178.22135900000001</v>
      </c>
      <c r="L401">
        <v>182.9487</v>
      </c>
      <c r="M401">
        <v>176.88961800000001</v>
      </c>
      <c r="N401">
        <v>184.087433</v>
      </c>
      <c r="O401">
        <v>187.59526099999999</v>
      </c>
      <c r="P401">
        <v>192.232574</v>
      </c>
      <c r="Q401">
        <v>197.94038399999999</v>
      </c>
      <c r="R401">
        <v>204.748627</v>
      </c>
      <c r="S401">
        <v>214.236603</v>
      </c>
      <c r="T401">
        <v>220.66963200000001</v>
      </c>
      <c r="U401">
        <v>226.664917</v>
      </c>
      <c r="V401">
        <v>233.13247699999999</v>
      </c>
      <c r="W401">
        <v>239.73623699999999</v>
      </c>
      <c r="X401">
        <v>245.29956100000001</v>
      </c>
      <c r="Y401">
        <v>249.84172100000001</v>
      </c>
      <c r="Z401">
        <v>256.12670900000001</v>
      </c>
      <c r="AA401">
        <v>261.87402300000002</v>
      </c>
      <c r="AB401">
        <v>268.13043199999998</v>
      </c>
      <c r="AC401">
        <v>274.78476000000001</v>
      </c>
      <c r="AD401">
        <v>279.42486600000001</v>
      </c>
      <c r="AE401">
        <v>285.21414199999998</v>
      </c>
      <c r="AF401">
        <v>292.35324100000003</v>
      </c>
      <c r="AG401">
        <v>299.99801600000001</v>
      </c>
      <c r="AH401">
        <v>308.51507600000002</v>
      </c>
      <c r="AI401">
        <v>318.20190400000001</v>
      </c>
      <c r="AJ401">
        <v>326.01083399999999</v>
      </c>
      <c r="AK401">
        <v>334.19940200000002</v>
      </c>
      <c r="AL401">
        <v>341.40164199999998</v>
      </c>
      <c r="AM401">
        <v>351.34420799999998</v>
      </c>
      <c r="AN401">
        <v>362.18057299999998</v>
      </c>
      <c r="AO401" s="1">
        <v>2.5000000000000001E-2</v>
      </c>
    </row>
    <row r="402" spans="1:41" hidden="1" x14ac:dyDescent="0.2"/>
  </sheetData>
  <autoFilter ref="A1:AO402" xr:uid="{56BDE0C6-68E2-BD44-83D0-DDC3F7F11D39}">
    <filterColumn colId="4">
      <filters>
        <filter val="Diesel Fuel"/>
        <filter val="Distillate Fuel Oil"/>
        <filter val="Jet Fuel"/>
        <filter val="Motor Gasoline"/>
      </filters>
    </filterColumn>
    <filterColumn colId="5">
      <filters>
        <filter val="High oil and gas supply"/>
        <filter val="Low oil and gas supply"/>
        <filter val="Reference cas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Price Adjustments</vt:lpstr>
      <vt:lpstr>Graphs adj prices</vt:lpstr>
      <vt:lpstr>All Data</vt:lpstr>
      <vt:lpstr>Data Filter</vt:lpstr>
      <vt:lpstr>Naphtha</vt:lpstr>
      <vt:lpstr>Aviation Tax</vt:lpstr>
      <vt:lpstr>Fuel Tax Gas Diesel</vt:lpstr>
      <vt:lpstr>Region Map</vt:lpstr>
      <vt:lpstr>East North Central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2022-12-12T15:38:45Z</dcterms:created>
  <dcterms:modified xsi:type="dcterms:W3CDTF">2023-02-10T14:48:39Z</dcterms:modified>
</cp:coreProperties>
</file>